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defaultThemeVersion="124226"/>
  <mc:AlternateContent xmlns:mc="http://schemas.openxmlformats.org/markup-compatibility/2006">
    <mc:Choice Requires="x15">
      <x15ac:absPath xmlns:x15ac="http://schemas.microsoft.com/office/spreadsheetml/2010/11/ac" url="https://d.docs.live.net/3ccb7a8715d01ec5/Documents/Amanda/Harriers/Templates/"/>
    </mc:Choice>
  </mc:AlternateContent>
  <xr:revisionPtr revIDLastSave="619" documentId="8_{F625309D-5C84-4F43-95E3-8ED25AA9DDB6}" xr6:coauthVersionLast="47" xr6:coauthVersionMax="47" xr10:uidLastSave="{EF429325-81B5-4F2D-89BE-45EDC2CCE79B}"/>
  <bookViews>
    <workbookView xWindow="-108" yWindow="-108" windowWidth="23256" windowHeight="12456" tabRatio="773" activeTab="2" xr2:uid="{00000000-000D-0000-FFFF-FFFF00000000}"/>
  </bookViews>
  <sheets>
    <sheet name="ENTRANTS" sheetId="1" r:id="rId1"/>
    <sheet name="RESULTS" sheetId="2" r:id="rId2"/>
    <sheet name="RANKINGS" sheetId="3" r:id="rId3"/>
    <sheet name="Params" sheetId="4" r:id="rId4"/>
    <sheet name="Series Individual" sheetId="5" r:id="rId5"/>
    <sheet name="Series Team" sheetId="6" r:id="rId6"/>
  </sheets>
  <externalReferences>
    <externalReference r:id="rId7"/>
    <externalReference r:id="rId8"/>
  </externalReferences>
  <definedNames>
    <definedName name="_xlnm._FilterDatabase" localSheetId="0" hidden="1">ENTRANTS!$A$1:$H$1001</definedName>
    <definedName name="_xlnm._FilterDatabase" localSheetId="1" hidden="1">RESULTS!$A$1:$AD$1000</definedName>
    <definedName name="a">RESULTS!$D$1:$H$1000</definedName>
    <definedName name="CAT_LIST">#REF!</definedName>
    <definedName name="CAT_RANGE" localSheetId="5">[1]RESULTS!$B$1:$O$1000</definedName>
    <definedName name="CAT_RANGE">RESULTS!$B$1:$O$1000</definedName>
    <definedName name="CAT_Results">[2]Results!$B$2:$L$501</definedName>
    <definedName name="CLUB_MEN" localSheetId="5">[1]RESULTS!$T$1:$AD$1000</definedName>
    <definedName name="CLUB_MEN">RESULTS!$T$1:$AD$1000</definedName>
    <definedName name="CLUB_RANGE">RESULTS!$R$1:$AD$1000</definedName>
    <definedName name="CLUB_WOMEN" localSheetId="5">[1]RESULTS!$V$1:$AD$1000</definedName>
    <definedName name="CLUB_WOMEN">RESULTS!$V$1:$AD$1000</definedName>
    <definedName name="ENTRANTS">#REF!</definedName>
    <definedName name="GEN_RANGE" localSheetId="5">[1]RESULTS!$A$1:$O$1000</definedName>
    <definedName name="GEN_RANGE">RESULTS!$A$1:$O$1000</definedName>
    <definedName name="GENDER_Results">[2]Results!$A$2:$L$501</definedName>
    <definedName name="_xlnm.Print_Area" localSheetId="0">ENTRANTS!$A$1:$H$300</definedName>
    <definedName name="_xlnm.Print_Area" localSheetId="2">RANKINGS!$B$1:$S$89</definedName>
    <definedName name="_xlnm.Print_Area" localSheetId="1">RESULTS!$C$1:$O$301</definedName>
    <definedName name="_xlnm.Print_Titles" localSheetId="1">RESULTS!$1:$1</definedName>
    <definedName name="Race1_Time">RESULTS!$D$1:$Q$1000</definedName>
    <definedName name="Race2_Time">#REF!</definedName>
    <definedName name="Race3_Time">#REF!</definedName>
    <definedName name="Race4_Time">#REF!</definedName>
    <definedName name="RR_CAT_RANGE">#REF!</definedName>
    <definedName name="RR_CLUB_MEN">#REF!</definedName>
    <definedName name="RR_CLUB_RANGE">#REF!</definedName>
    <definedName name="RR_CLUB_WOMEN">#REF!</definedName>
    <definedName name="RR_GEN_RANGE">#REF!</definedName>
    <definedName name="RRR_CAT_RANGE">#REF!</definedName>
    <definedName name="RRR_CLUB_MEN">#REF!</definedName>
    <definedName name="RRR_CLUB_RANGE">#REF!</definedName>
    <definedName name="RRR_CLUB_WOMEN">#REF!</definedName>
    <definedName name="RRR_GEN_RANGE">#REF!</definedName>
    <definedName name="RRRR_CAT_RANGE">#REF!</definedName>
    <definedName name="RRRR_CLUB_MEN">#REF!</definedName>
    <definedName name="RRRR_CLUB_RANGE">#REF!</definedName>
    <definedName name="RRRR_CLUB_WOMEN">#REF!</definedName>
    <definedName name="RRRR_GEN_RANGE">#REF!</definedName>
    <definedName name="S_CAT_RANGE">#REF!</definedName>
    <definedName name="S_CLUB_MEN">#REF!</definedName>
    <definedName name="S_CLUB_RANGE">#REF!</definedName>
    <definedName name="S_CLUB_WOMEN">#REF!</definedName>
    <definedName name="S_GEN_RANGE">#REF!</definedName>
    <definedName name="Series_Summary">#REF!</definedName>
    <definedName name="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 i="2" l="1"/>
  <c r="AF1"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H148" i="1" l="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2" i="1"/>
  <c r="H3" i="2"/>
  <c r="H45" i="2"/>
  <c r="H50"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2" i="2"/>
  <c r="E4" i="2"/>
  <c r="E5" i="2" s="1"/>
  <c r="E6" i="2" s="1"/>
  <c r="E7" i="2" s="1"/>
  <c r="E8" i="2" s="1"/>
  <c r="E9" i="2" s="1"/>
  <c r="E10" i="2" s="1"/>
  <c r="E11" i="2" s="1"/>
  <c r="E13" i="2" s="1"/>
  <c r="E14" i="2" s="1"/>
  <c r="E15" i="2" s="1"/>
  <c r="E17" i="2" s="1"/>
  <c r="E18" i="2" s="1"/>
  <c r="E19" i="2" s="1"/>
  <c r="E20" i="2" s="1"/>
  <c r="E21" i="2" s="1"/>
  <c r="E22" i="2" s="1"/>
  <c r="E23" i="2" s="1"/>
  <c r="E24" i="2" s="1"/>
  <c r="E25" i="2" s="1"/>
  <c r="E26" i="2" s="1"/>
  <c r="E27" i="2" s="1"/>
  <c r="E28" i="2" s="1"/>
  <c r="E29" i="2" s="1"/>
  <c r="E30" i="2" s="1"/>
  <c r="E31" i="2" s="1"/>
  <c r="E32" i="2" s="1"/>
  <c r="E33" i="2" s="1"/>
  <c r="E34" i="2" s="1"/>
  <c r="E35" i="2" s="1"/>
  <c r="E36" i="2" s="1"/>
  <c r="E37" i="2" s="1"/>
  <c r="E38" i="2" s="1"/>
  <c r="E39" i="2" s="1"/>
  <c r="E40" i="2" s="1"/>
  <c r="E41" i="2" s="1"/>
  <c r="E42" i="2" s="1"/>
  <c r="E43" i="2" s="1"/>
  <c r="E2" i="1"/>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P3" i="2"/>
  <c r="P2"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E44" i="2" l="1"/>
  <c r="E45" i="2" s="1"/>
  <c r="E46" i="2" s="1"/>
  <c r="E47" i="2" s="1"/>
  <c r="E48" i="2" s="1"/>
  <c r="E49" i="2" s="1"/>
  <c r="E50" i="2" s="1"/>
  <c r="E51" i="2" s="1"/>
  <c r="E52" i="2" s="1"/>
  <c r="E53" i="2" s="1"/>
  <c r="E54" i="2" s="1"/>
  <c r="E55" i="2" s="1"/>
  <c r="E56" i="2" s="1"/>
  <c r="E57" i="2" s="1"/>
  <c r="E58" i="2" s="1"/>
  <c r="E59" i="2" s="1"/>
  <c r="E60" i="2" s="1"/>
  <c r="E61" i="2" s="1"/>
  <c r="E62" i="2" s="1"/>
  <c r="E63" i="2" s="1"/>
  <c r="E64" i="2" s="1"/>
  <c r="E65" i="2" s="1"/>
  <c r="E66" i="2" s="1"/>
  <c r="E67" i="2" s="1"/>
  <c r="E68" i="2" s="1"/>
  <c r="E69" i="2" s="1"/>
  <c r="E70" i="2" s="1"/>
  <c r="E71" i="2" s="1"/>
  <c r="E72" i="2" s="1"/>
  <c r="E73" i="2" s="1"/>
  <c r="E74" i="2" s="1"/>
  <c r="E75" i="2" s="1"/>
  <c r="E76" i="2" s="1"/>
  <c r="H146" i="2"/>
  <c r="H121" i="2"/>
  <c r="H44" i="2"/>
  <c r="H145" i="2"/>
  <c r="H147" i="2"/>
  <c r="H120" i="2"/>
  <c r="H42" i="2"/>
  <c r="H107" i="2"/>
  <c r="H144" i="2"/>
  <c r="H94" i="2"/>
  <c r="H14" i="2"/>
  <c r="H32" i="2"/>
  <c r="H23" i="2"/>
  <c r="H143" i="2"/>
  <c r="H80" i="2"/>
  <c r="H5" i="2"/>
  <c r="H119" i="2"/>
  <c r="H142" i="2"/>
  <c r="H137" i="2"/>
  <c r="H49" i="2"/>
  <c r="H48" i="2"/>
  <c r="H47" i="2"/>
  <c r="H46" i="2"/>
  <c r="H139" i="2"/>
  <c r="H123" i="2"/>
  <c r="H110" i="2"/>
  <c r="H95" i="2"/>
  <c r="H81" i="2"/>
  <c r="H70" i="2"/>
  <c r="H43" i="2"/>
  <c r="H34" i="2"/>
  <c r="H24" i="2"/>
  <c r="H15" i="2"/>
  <c r="H6" i="2"/>
  <c r="H135" i="2"/>
  <c r="H105" i="2"/>
  <c r="H91" i="2"/>
  <c r="H79" i="2"/>
  <c r="H40" i="2"/>
  <c r="H31" i="2"/>
  <c r="H22" i="2"/>
  <c r="H13" i="2"/>
  <c r="H4" i="2"/>
  <c r="H134" i="2"/>
  <c r="H104" i="2"/>
  <c r="H89" i="2"/>
  <c r="H39" i="2"/>
  <c r="H30" i="2"/>
  <c r="H21" i="2"/>
  <c r="H12" i="2"/>
  <c r="H131" i="2"/>
  <c r="H118" i="2"/>
  <c r="H103" i="2"/>
  <c r="H88" i="2"/>
  <c r="H75" i="2"/>
  <c r="H38" i="2"/>
  <c r="H29" i="2"/>
  <c r="H20" i="2"/>
  <c r="H11" i="2"/>
  <c r="H129" i="2"/>
  <c r="H115" i="2"/>
  <c r="H102" i="2"/>
  <c r="H87" i="2"/>
  <c r="H73" i="2"/>
  <c r="H37" i="2"/>
  <c r="H28" i="2"/>
  <c r="H19" i="2"/>
  <c r="H10" i="2"/>
  <c r="H127" i="2"/>
  <c r="H113" i="2"/>
  <c r="H99" i="2"/>
  <c r="H86" i="2"/>
  <c r="H72" i="2"/>
  <c r="H36" i="2"/>
  <c r="H27" i="2"/>
  <c r="H18" i="2"/>
  <c r="H8" i="2"/>
  <c r="H126" i="2"/>
  <c r="H111" i="2"/>
  <c r="H97" i="2"/>
  <c r="H83" i="2"/>
  <c r="H71" i="2"/>
  <c r="H35" i="2"/>
  <c r="H26" i="2"/>
  <c r="H16" i="2"/>
  <c r="H7" i="2"/>
  <c r="H141" i="2"/>
  <c r="H133" i="2"/>
  <c r="H125" i="2"/>
  <c r="H117" i="2"/>
  <c r="H109" i="2"/>
  <c r="H101" i="2"/>
  <c r="H93" i="2"/>
  <c r="H85" i="2"/>
  <c r="H69" i="2"/>
  <c r="H140" i="2"/>
  <c r="H132" i="2"/>
  <c r="H124" i="2"/>
  <c r="H116" i="2"/>
  <c r="H108" i="2"/>
  <c r="H100" i="2"/>
  <c r="H92" i="2"/>
  <c r="H84" i="2"/>
  <c r="H76" i="2"/>
  <c r="H68" i="2"/>
  <c r="H138" i="2"/>
  <c r="H130" i="2"/>
  <c r="H122" i="2"/>
  <c r="H114" i="2"/>
  <c r="H106" i="2"/>
  <c r="H98" i="2"/>
  <c r="H90" i="2"/>
  <c r="H82" i="2"/>
  <c r="H74" i="2"/>
  <c r="H41" i="2"/>
  <c r="H33" i="2"/>
  <c r="H25" i="2"/>
  <c r="H17" i="2"/>
  <c r="H9" i="2"/>
  <c r="H136" i="2"/>
  <c r="H128" i="2"/>
  <c r="H112" i="2"/>
  <c r="H96" i="2"/>
  <c r="H62" i="2"/>
  <c r="H54" i="2"/>
  <c r="H61" i="2"/>
  <c r="H53" i="2"/>
  <c r="H60" i="2"/>
  <c r="H52" i="2"/>
  <c r="H67" i="2"/>
  <c r="H59" i="2"/>
  <c r="H51" i="2"/>
  <c r="H66" i="2"/>
  <c r="H58" i="2"/>
  <c r="H65" i="2"/>
  <c r="H57" i="2"/>
  <c r="H64" i="2"/>
  <c r="H56" i="2"/>
  <c r="H63" i="2"/>
  <c r="H55"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M148" i="2"/>
  <c r="AH148" i="2" s="1"/>
  <c r="AG148" i="2" s="1"/>
  <c r="M149" i="2"/>
  <c r="AH149" i="2" s="1"/>
  <c r="AG149" i="2" s="1"/>
  <c r="M150" i="2"/>
  <c r="AH150" i="2" s="1"/>
  <c r="AG150" i="2" s="1"/>
  <c r="M151" i="2"/>
  <c r="AH151" i="2" s="1"/>
  <c r="AG151" i="2" s="1"/>
  <c r="M152" i="2"/>
  <c r="AH152" i="2" s="1"/>
  <c r="AG152" i="2" s="1"/>
  <c r="M153" i="2"/>
  <c r="AH153" i="2" s="1"/>
  <c r="AG153" i="2" s="1"/>
  <c r="M154" i="2"/>
  <c r="AH154" i="2" s="1"/>
  <c r="AG154" i="2" s="1"/>
  <c r="M155" i="2"/>
  <c r="AH155" i="2" s="1"/>
  <c r="AG155" i="2" s="1"/>
  <c r="M156" i="2"/>
  <c r="AH156" i="2" s="1"/>
  <c r="AG156" i="2" s="1"/>
  <c r="M157" i="2"/>
  <c r="AH157" i="2" s="1"/>
  <c r="AG157" i="2" s="1"/>
  <c r="M158" i="2"/>
  <c r="AH158" i="2" s="1"/>
  <c r="AG158" i="2" s="1"/>
  <c r="M159" i="2"/>
  <c r="AH159" i="2" s="1"/>
  <c r="AG159" i="2" s="1"/>
  <c r="M160" i="2"/>
  <c r="AH160" i="2" s="1"/>
  <c r="AG160" i="2" s="1"/>
  <c r="M161" i="2"/>
  <c r="AH161" i="2" s="1"/>
  <c r="AG161" i="2" s="1"/>
  <c r="M162" i="2"/>
  <c r="AH162" i="2" s="1"/>
  <c r="AG162" i="2" s="1"/>
  <c r="M163" i="2"/>
  <c r="AH163" i="2" s="1"/>
  <c r="AG163" i="2" s="1"/>
  <c r="M164" i="2"/>
  <c r="AH164" i="2" s="1"/>
  <c r="AG164" i="2" s="1"/>
  <c r="M165" i="2"/>
  <c r="AH165" i="2" s="1"/>
  <c r="AG165" i="2" s="1"/>
  <c r="M166" i="2"/>
  <c r="AH166" i="2" s="1"/>
  <c r="AG166" i="2" s="1"/>
  <c r="M167" i="2"/>
  <c r="AH167" i="2" s="1"/>
  <c r="AG167" i="2" s="1"/>
  <c r="M168" i="2"/>
  <c r="AH168" i="2" s="1"/>
  <c r="AG168" i="2" s="1"/>
  <c r="M169" i="2"/>
  <c r="AH169" i="2" s="1"/>
  <c r="AG169" i="2" s="1"/>
  <c r="M170" i="2"/>
  <c r="AH170" i="2" s="1"/>
  <c r="AG170" i="2" s="1"/>
  <c r="M171" i="2"/>
  <c r="AH171" i="2" s="1"/>
  <c r="AG171" i="2" s="1"/>
  <c r="M172" i="2"/>
  <c r="AH172" i="2" s="1"/>
  <c r="AG172" i="2" s="1"/>
  <c r="M173" i="2"/>
  <c r="AH173" i="2" s="1"/>
  <c r="AG173" i="2" s="1"/>
  <c r="M174" i="2"/>
  <c r="AH174" i="2" s="1"/>
  <c r="AG174" i="2" s="1"/>
  <c r="M175" i="2"/>
  <c r="AH175" i="2" s="1"/>
  <c r="AG175" i="2" s="1"/>
  <c r="M176" i="2"/>
  <c r="AH176" i="2" s="1"/>
  <c r="AG176" i="2" s="1"/>
  <c r="M177" i="2"/>
  <c r="AH177" i="2" s="1"/>
  <c r="AG177" i="2" s="1"/>
  <c r="M178" i="2"/>
  <c r="AH178" i="2" s="1"/>
  <c r="AG178" i="2" s="1"/>
  <c r="M179" i="2"/>
  <c r="AH179" i="2" s="1"/>
  <c r="AG179" i="2" s="1"/>
  <c r="M180" i="2"/>
  <c r="AH180" i="2" s="1"/>
  <c r="AG180" i="2" s="1"/>
  <c r="M181" i="2"/>
  <c r="AH181" i="2" s="1"/>
  <c r="AG181" i="2" s="1"/>
  <c r="M182" i="2"/>
  <c r="AH182" i="2" s="1"/>
  <c r="AG182" i="2" s="1"/>
  <c r="M183" i="2"/>
  <c r="AH183" i="2" s="1"/>
  <c r="AG183" i="2" s="1"/>
  <c r="M184" i="2"/>
  <c r="AH184" i="2" s="1"/>
  <c r="AG184" i="2" s="1"/>
  <c r="M185" i="2"/>
  <c r="AH185" i="2" s="1"/>
  <c r="AG185" i="2" s="1"/>
  <c r="M186" i="2"/>
  <c r="AH186" i="2" s="1"/>
  <c r="AG186" i="2" s="1"/>
  <c r="M187" i="2"/>
  <c r="AH187" i="2" s="1"/>
  <c r="AG187" i="2" s="1"/>
  <c r="M188" i="2"/>
  <c r="AH188" i="2" s="1"/>
  <c r="AG188" i="2" s="1"/>
  <c r="M189" i="2"/>
  <c r="AH189" i="2" s="1"/>
  <c r="AG189" i="2" s="1"/>
  <c r="M190" i="2"/>
  <c r="AH190" i="2" s="1"/>
  <c r="AG190" i="2" s="1"/>
  <c r="M191" i="2"/>
  <c r="AH191" i="2" s="1"/>
  <c r="AG191" i="2" s="1"/>
  <c r="M192" i="2"/>
  <c r="AH192" i="2" s="1"/>
  <c r="AG192" i="2" s="1"/>
  <c r="M193" i="2"/>
  <c r="AH193" i="2" s="1"/>
  <c r="AG193" i="2" s="1"/>
  <c r="M194" i="2"/>
  <c r="AH194" i="2" s="1"/>
  <c r="AG194" i="2" s="1"/>
  <c r="M195" i="2"/>
  <c r="AH195" i="2" s="1"/>
  <c r="AG195" i="2" s="1"/>
  <c r="M196" i="2"/>
  <c r="AH196" i="2" s="1"/>
  <c r="AG196" i="2" s="1"/>
  <c r="M197" i="2"/>
  <c r="AH197" i="2" s="1"/>
  <c r="AG197" i="2" s="1"/>
  <c r="M198" i="2"/>
  <c r="AH198" i="2" s="1"/>
  <c r="AG198" i="2" s="1"/>
  <c r="M199" i="2"/>
  <c r="AH199" i="2" s="1"/>
  <c r="AG199" i="2" s="1"/>
  <c r="M200" i="2"/>
  <c r="AH200" i="2" s="1"/>
  <c r="AG200" i="2" s="1"/>
  <c r="M201" i="2"/>
  <c r="AH201" i="2" s="1"/>
  <c r="AG201" i="2" s="1"/>
  <c r="M202" i="2"/>
  <c r="AH202" i="2" s="1"/>
  <c r="AG202" i="2" s="1"/>
  <c r="M203" i="2"/>
  <c r="AH203" i="2" s="1"/>
  <c r="AG203" i="2" s="1"/>
  <c r="M204" i="2"/>
  <c r="AH204" i="2" s="1"/>
  <c r="AG204" i="2" s="1"/>
  <c r="M205" i="2"/>
  <c r="AH205" i="2" s="1"/>
  <c r="AG205" i="2" s="1"/>
  <c r="M206" i="2"/>
  <c r="AH206" i="2" s="1"/>
  <c r="AG206" i="2" s="1"/>
  <c r="M207" i="2"/>
  <c r="AH207" i="2" s="1"/>
  <c r="AG207" i="2" s="1"/>
  <c r="M208" i="2"/>
  <c r="AH208" i="2" s="1"/>
  <c r="AG208" i="2" s="1"/>
  <c r="M209" i="2"/>
  <c r="AH209" i="2" s="1"/>
  <c r="AG209" i="2" s="1"/>
  <c r="M210" i="2"/>
  <c r="AH210" i="2" s="1"/>
  <c r="AG210" i="2" s="1"/>
  <c r="M211" i="2"/>
  <c r="AH211" i="2" s="1"/>
  <c r="AG211" i="2" s="1"/>
  <c r="M212" i="2"/>
  <c r="AH212" i="2" s="1"/>
  <c r="AG212" i="2" s="1"/>
  <c r="M213" i="2"/>
  <c r="AH213" i="2" s="1"/>
  <c r="AG213" i="2" s="1"/>
  <c r="M214" i="2"/>
  <c r="AH214" i="2" s="1"/>
  <c r="AG214" i="2" s="1"/>
  <c r="M215" i="2"/>
  <c r="AH215" i="2" s="1"/>
  <c r="AG215" i="2" s="1"/>
  <c r="M216" i="2"/>
  <c r="AH216" i="2" s="1"/>
  <c r="AG216" i="2" s="1"/>
  <c r="M217" i="2"/>
  <c r="AH217" i="2" s="1"/>
  <c r="AG217" i="2" s="1"/>
  <c r="M218" i="2"/>
  <c r="AH218" i="2" s="1"/>
  <c r="AG218" i="2" s="1"/>
  <c r="M219" i="2"/>
  <c r="AH219" i="2" s="1"/>
  <c r="AG219" i="2" s="1"/>
  <c r="M220" i="2"/>
  <c r="AH220" i="2" s="1"/>
  <c r="AG220" i="2" s="1"/>
  <c r="M221" i="2"/>
  <c r="AH221" i="2" s="1"/>
  <c r="AG221" i="2" s="1"/>
  <c r="M222" i="2"/>
  <c r="AH222" i="2" s="1"/>
  <c r="AG222" i="2" s="1"/>
  <c r="M223" i="2"/>
  <c r="AH223" i="2" s="1"/>
  <c r="AG223" i="2" s="1"/>
  <c r="M224" i="2"/>
  <c r="AH224" i="2" s="1"/>
  <c r="AG224" i="2" s="1"/>
  <c r="M225" i="2"/>
  <c r="AH225" i="2" s="1"/>
  <c r="AG225" i="2" s="1"/>
  <c r="M226" i="2"/>
  <c r="AH226" i="2" s="1"/>
  <c r="AG226" i="2" s="1"/>
  <c r="M227" i="2"/>
  <c r="AH227" i="2" s="1"/>
  <c r="AG227" i="2" s="1"/>
  <c r="M228" i="2"/>
  <c r="AH228" i="2" s="1"/>
  <c r="AG228" i="2" s="1"/>
  <c r="M229" i="2"/>
  <c r="AH229" i="2" s="1"/>
  <c r="AG229" i="2" s="1"/>
  <c r="M230" i="2"/>
  <c r="AH230" i="2" s="1"/>
  <c r="AG230" i="2" s="1"/>
  <c r="M231" i="2"/>
  <c r="AH231" i="2" s="1"/>
  <c r="AG231" i="2" s="1"/>
  <c r="M232" i="2"/>
  <c r="AH232" i="2" s="1"/>
  <c r="AG232" i="2" s="1"/>
  <c r="M233" i="2"/>
  <c r="AH233" i="2" s="1"/>
  <c r="AG233" i="2" s="1"/>
  <c r="M234" i="2"/>
  <c r="AH234" i="2" s="1"/>
  <c r="AG234" i="2" s="1"/>
  <c r="M235" i="2"/>
  <c r="AH235" i="2" s="1"/>
  <c r="AG235" i="2" s="1"/>
  <c r="M236" i="2"/>
  <c r="AH236" i="2" s="1"/>
  <c r="AG236" i="2" s="1"/>
  <c r="M237" i="2"/>
  <c r="AH237" i="2" s="1"/>
  <c r="AG237" i="2" s="1"/>
  <c r="M238" i="2"/>
  <c r="AH238" i="2" s="1"/>
  <c r="AG238" i="2" s="1"/>
  <c r="M239" i="2"/>
  <c r="AH239" i="2" s="1"/>
  <c r="AG239" i="2" s="1"/>
  <c r="M240" i="2"/>
  <c r="AH240" i="2" s="1"/>
  <c r="AG240" i="2" s="1"/>
  <c r="M241" i="2"/>
  <c r="AH241" i="2" s="1"/>
  <c r="AG241" i="2" s="1"/>
  <c r="M242" i="2"/>
  <c r="AH242" i="2" s="1"/>
  <c r="AG242" i="2" s="1"/>
  <c r="M243" i="2"/>
  <c r="AH243" i="2" s="1"/>
  <c r="AG243" i="2" s="1"/>
  <c r="M244" i="2"/>
  <c r="AH244" i="2" s="1"/>
  <c r="AG244" i="2" s="1"/>
  <c r="M245" i="2"/>
  <c r="AH245" i="2" s="1"/>
  <c r="AG245" i="2" s="1"/>
  <c r="M246" i="2"/>
  <c r="AH246" i="2" s="1"/>
  <c r="AG246" i="2" s="1"/>
  <c r="M247" i="2"/>
  <c r="AH247" i="2" s="1"/>
  <c r="AG247" i="2" s="1"/>
  <c r="M248" i="2"/>
  <c r="AH248" i="2" s="1"/>
  <c r="AG248" i="2" s="1"/>
  <c r="M249" i="2"/>
  <c r="AH249" i="2" s="1"/>
  <c r="AG249" i="2" s="1"/>
  <c r="M250" i="2"/>
  <c r="AH250" i="2" s="1"/>
  <c r="AG250" i="2" s="1"/>
  <c r="M251" i="2"/>
  <c r="AH251" i="2" s="1"/>
  <c r="AG251" i="2" s="1"/>
  <c r="M252" i="2"/>
  <c r="AH252" i="2" s="1"/>
  <c r="AG252" i="2" s="1"/>
  <c r="M253" i="2"/>
  <c r="AH253" i="2" s="1"/>
  <c r="AG253" i="2" s="1"/>
  <c r="M254" i="2"/>
  <c r="AH254" i="2" s="1"/>
  <c r="AG254" i="2" s="1"/>
  <c r="M255" i="2"/>
  <c r="AH255" i="2" s="1"/>
  <c r="AG255" i="2" s="1"/>
  <c r="M256" i="2"/>
  <c r="AH256" i="2" s="1"/>
  <c r="AG256" i="2" s="1"/>
  <c r="M257" i="2"/>
  <c r="AH257" i="2" s="1"/>
  <c r="AG257" i="2" s="1"/>
  <c r="M258" i="2"/>
  <c r="AH258" i="2" s="1"/>
  <c r="AG258" i="2" s="1"/>
  <c r="M259" i="2"/>
  <c r="AH259" i="2" s="1"/>
  <c r="AG259" i="2" s="1"/>
  <c r="M260" i="2"/>
  <c r="AH260" i="2" s="1"/>
  <c r="AG260" i="2" s="1"/>
  <c r="M261" i="2"/>
  <c r="AH261" i="2" s="1"/>
  <c r="AG261" i="2" s="1"/>
  <c r="M262" i="2"/>
  <c r="AH262" i="2" s="1"/>
  <c r="AG262" i="2" s="1"/>
  <c r="M263" i="2"/>
  <c r="AH263" i="2" s="1"/>
  <c r="AG263" i="2" s="1"/>
  <c r="M264" i="2"/>
  <c r="AH264" i="2" s="1"/>
  <c r="AG264" i="2" s="1"/>
  <c r="M265" i="2"/>
  <c r="AH265" i="2" s="1"/>
  <c r="AG265" i="2" s="1"/>
  <c r="M266" i="2"/>
  <c r="AH266" i="2" s="1"/>
  <c r="AG266" i="2" s="1"/>
  <c r="M267" i="2"/>
  <c r="AH267" i="2" s="1"/>
  <c r="AG267" i="2" s="1"/>
  <c r="M268" i="2"/>
  <c r="AH268" i="2" s="1"/>
  <c r="AG268" i="2" s="1"/>
  <c r="M269" i="2"/>
  <c r="AH269" i="2" s="1"/>
  <c r="AG269" i="2" s="1"/>
  <c r="M270" i="2"/>
  <c r="AH270" i="2" s="1"/>
  <c r="AG270" i="2" s="1"/>
  <c r="M271" i="2"/>
  <c r="AH271" i="2" s="1"/>
  <c r="AG271" i="2" s="1"/>
  <c r="M272" i="2"/>
  <c r="AH272" i="2" s="1"/>
  <c r="AG272" i="2" s="1"/>
  <c r="M273" i="2"/>
  <c r="AH273" i="2" s="1"/>
  <c r="AG273" i="2" s="1"/>
  <c r="M274" i="2"/>
  <c r="AH274" i="2" s="1"/>
  <c r="AG274" i="2" s="1"/>
  <c r="M275" i="2"/>
  <c r="AH275" i="2" s="1"/>
  <c r="AG275" i="2" s="1"/>
  <c r="M276" i="2"/>
  <c r="AH276" i="2" s="1"/>
  <c r="AG276" i="2" s="1"/>
  <c r="M277" i="2"/>
  <c r="AH277" i="2" s="1"/>
  <c r="AG277" i="2" s="1"/>
  <c r="M278" i="2"/>
  <c r="AH278" i="2" s="1"/>
  <c r="AG278" i="2" s="1"/>
  <c r="M279" i="2"/>
  <c r="AH279" i="2" s="1"/>
  <c r="AG279" i="2" s="1"/>
  <c r="M280" i="2"/>
  <c r="AH280" i="2" s="1"/>
  <c r="AG280" i="2" s="1"/>
  <c r="M281" i="2"/>
  <c r="AH281" i="2" s="1"/>
  <c r="AG281" i="2" s="1"/>
  <c r="M282" i="2"/>
  <c r="AH282" i="2" s="1"/>
  <c r="AG282" i="2" s="1"/>
  <c r="M283" i="2"/>
  <c r="AH283" i="2" s="1"/>
  <c r="AG283" i="2" s="1"/>
  <c r="M284" i="2"/>
  <c r="AH284" i="2" s="1"/>
  <c r="AG284" i="2" s="1"/>
  <c r="M285" i="2"/>
  <c r="AH285" i="2" s="1"/>
  <c r="AG285" i="2" s="1"/>
  <c r="M286" i="2"/>
  <c r="AH286" i="2" s="1"/>
  <c r="AG286" i="2" s="1"/>
  <c r="M287" i="2"/>
  <c r="AH287" i="2" s="1"/>
  <c r="AG287" i="2" s="1"/>
  <c r="M288" i="2"/>
  <c r="AH288" i="2" s="1"/>
  <c r="AG288" i="2" s="1"/>
  <c r="M289" i="2"/>
  <c r="AH289" i="2" s="1"/>
  <c r="AG289" i="2" s="1"/>
  <c r="M290" i="2"/>
  <c r="AH290" i="2" s="1"/>
  <c r="AG290" i="2" s="1"/>
  <c r="M291" i="2"/>
  <c r="AH291" i="2" s="1"/>
  <c r="AG291" i="2" s="1"/>
  <c r="M292" i="2"/>
  <c r="AH292" i="2" s="1"/>
  <c r="AG292" i="2" s="1"/>
  <c r="M293" i="2"/>
  <c r="AH293" i="2" s="1"/>
  <c r="AG293" i="2" s="1"/>
  <c r="M294" i="2"/>
  <c r="AH294" i="2" s="1"/>
  <c r="AG294" i="2" s="1"/>
  <c r="M295" i="2"/>
  <c r="AH295" i="2" s="1"/>
  <c r="AG295" i="2" s="1"/>
  <c r="M296" i="2"/>
  <c r="AH296" i="2" s="1"/>
  <c r="AG296" i="2" s="1"/>
  <c r="M297" i="2"/>
  <c r="AH297" i="2" s="1"/>
  <c r="AG297" i="2" s="1"/>
  <c r="M298" i="2"/>
  <c r="AH298" i="2" s="1"/>
  <c r="AG298" i="2" s="1"/>
  <c r="M299" i="2"/>
  <c r="AH299" i="2" s="1"/>
  <c r="AG299" i="2" s="1"/>
  <c r="M300" i="2"/>
  <c r="AH300" i="2" s="1"/>
  <c r="AG300" i="2" s="1"/>
  <c r="M301" i="2"/>
  <c r="AH301" i="2" s="1"/>
  <c r="AG301" i="2" s="1"/>
  <c r="M302" i="2"/>
  <c r="AH302" i="2" s="1"/>
  <c r="AG302" i="2" s="1"/>
  <c r="M303" i="2"/>
  <c r="AH303" i="2" s="1"/>
  <c r="AG303" i="2" s="1"/>
  <c r="M304" i="2"/>
  <c r="AH304" i="2" s="1"/>
  <c r="AG304" i="2" s="1"/>
  <c r="M305" i="2"/>
  <c r="AH305" i="2" s="1"/>
  <c r="AG305" i="2" s="1"/>
  <c r="M306" i="2"/>
  <c r="AH306" i="2" s="1"/>
  <c r="AG306" i="2" s="1"/>
  <c r="M307" i="2"/>
  <c r="AH307" i="2" s="1"/>
  <c r="AG307" i="2" s="1"/>
  <c r="M308" i="2"/>
  <c r="AH308" i="2" s="1"/>
  <c r="AG308" i="2" s="1"/>
  <c r="M309" i="2"/>
  <c r="AH309" i="2" s="1"/>
  <c r="AG309" i="2" s="1"/>
  <c r="M310" i="2"/>
  <c r="AH310" i="2" s="1"/>
  <c r="AG310" i="2" s="1"/>
  <c r="M311" i="2"/>
  <c r="AH311" i="2" s="1"/>
  <c r="AG311" i="2" s="1"/>
  <c r="M312" i="2"/>
  <c r="AH312" i="2" s="1"/>
  <c r="AG312" i="2" s="1"/>
  <c r="M313" i="2"/>
  <c r="AH313" i="2" s="1"/>
  <c r="AG313" i="2" s="1"/>
  <c r="M314" i="2"/>
  <c r="AH314" i="2" s="1"/>
  <c r="AG314" i="2" s="1"/>
  <c r="M315" i="2"/>
  <c r="AH315" i="2" s="1"/>
  <c r="AG315" i="2" s="1"/>
  <c r="M316" i="2"/>
  <c r="AH316" i="2" s="1"/>
  <c r="AG316" i="2" s="1"/>
  <c r="M317" i="2"/>
  <c r="AH317" i="2" s="1"/>
  <c r="AG317" i="2" s="1"/>
  <c r="M318" i="2"/>
  <c r="AH318" i="2" s="1"/>
  <c r="AG318" i="2" s="1"/>
  <c r="M319" i="2"/>
  <c r="AH319" i="2" s="1"/>
  <c r="AG319" i="2" s="1"/>
  <c r="M320" i="2"/>
  <c r="AH320" i="2" s="1"/>
  <c r="AG320" i="2" s="1"/>
  <c r="M321" i="2"/>
  <c r="AH321" i="2" s="1"/>
  <c r="AG321" i="2" s="1"/>
  <c r="M322" i="2"/>
  <c r="AH322" i="2" s="1"/>
  <c r="AG322" i="2" s="1"/>
  <c r="M323" i="2"/>
  <c r="AH323" i="2" s="1"/>
  <c r="AG323" i="2" s="1"/>
  <c r="M324" i="2"/>
  <c r="AH324" i="2" s="1"/>
  <c r="AG324" i="2" s="1"/>
  <c r="M325" i="2"/>
  <c r="AH325" i="2" s="1"/>
  <c r="AG325" i="2" s="1"/>
  <c r="M326" i="2"/>
  <c r="AH326" i="2" s="1"/>
  <c r="AG326" i="2" s="1"/>
  <c r="M327" i="2"/>
  <c r="AH327" i="2" s="1"/>
  <c r="AG327" i="2" s="1"/>
  <c r="M328" i="2"/>
  <c r="AH328" i="2" s="1"/>
  <c r="AG328" i="2" s="1"/>
  <c r="M329" i="2"/>
  <c r="AH329" i="2" s="1"/>
  <c r="AG329" i="2" s="1"/>
  <c r="M330" i="2"/>
  <c r="AH330" i="2" s="1"/>
  <c r="AG330" i="2" s="1"/>
  <c r="M331" i="2"/>
  <c r="AH331" i="2" s="1"/>
  <c r="AG331" i="2" s="1"/>
  <c r="M332" i="2"/>
  <c r="AH332" i="2" s="1"/>
  <c r="AG332" i="2" s="1"/>
  <c r="M333" i="2"/>
  <c r="AH333" i="2" s="1"/>
  <c r="AG333" i="2" s="1"/>
  <c r="M334" i="2"/>
  <c r="AH334" i="2" s="1"/>
  <c r="AG334" i="2" s="1"/>
  <c r="M335" i="2"/>
  <c r="AH335" i="2" s="1"/>
  <c r="AG335" i="2" s="1"/>
  <c r="M336" i="2"/>
  <c r="AH336" i="2" s="1"/>
  <c r="AG336" i="2" s="1"/>
  <c r="M337" i="2"/>
  <c r="AH337" i="2" s="1"/>
  <c r="AG337" i="2" s="1"/>
  <c r="M338" i="2"/>
  <c r="AH338" i="2" s="1"/>
  <c r="AG338" i="2" s="1"/>
  <c r="M339" i="2"/>
  <c r="AH339" i="2" s="1"/>
  <c r="AG339" i="2" s="1"/>
  <c r="M340" i="2"/>
  <c r="AH340" i="2" s="1"/>
  <c r="AG340" i="2" s="1"/>
  <c r="M341" i="2"/>
  <c r="AH341" i="2" s="1"/>
  <c r="AG341" i="2" s="1"/>
  <c r="M342" i="2"/>
  <c r="AH342" i="2" s="1"/>
  <c r="AG342" i="2" s="1"/>
  <c r="M343" i="2"/>
  <c r="AH343" i="2" s="1"/>
  <c r="AG343" i="2" s="1"/>
  <c r="M344" i="2"/>
  <c r="AH344" i="2" s="1"/>
  <c r="AG344" i="2" s="1"/>
  <c r="M345" i="2"/>
  <c r="AH345" i="2" s="1"/>
  <c r="AG345" i="2" s="1"/>
  <c r="M346" i="2"/>
  <c r="AH346" i="2" s="1"/>
  <c r="AG346" i="2" s="1"/>
  <c r="M347" i="2"/>
  <c r="AH347" i="2" s="1"/>
  <c r="AG347" i="2" s="1"/>
  <c r="M348" i="2"/>
  <c r="AH348" i="2" s="1"/>
  <c r="AG348" i="2" s="1"/>
  <c r="M349" i="2"/>
  <c r="AH349" i="2" s="1"/>
  <c r="AG349" i="2" s="1"/>
  <c r="M350" i="2"/>
  <c r="AH350" i="2" s="1"/>
  <c r="AG350" i="2" s="1"/>
  <c r="M351" i="2"/>
  <c r="AH351" i="2" s="1"/>
  <c r="AG351" i="2" s="1"/>
  <c r="M352" i="2"/>
  <c r="AH352" i="2" s="1"/>
  <c r="AG352" i="2" s="1"/>
  <c r="M353" i="2"/>
  <c r="AH353" i="2" s="1"/>
  <c r="AG353" i="2" s="1"/>
  <c r="M354" i="2"/>
  <c r="AH354" i="2" s="1"/>
  <c r="AG354" i="2" s="1"/>
  <c r="M355" i="2"/>
  <c r="AH355" i="2" s="1"/>
  <c r="AG355" i="2" s="1"/>
  <c r="M356" i="2"/>
  <c r="AH356" i="2" s="1"/>
  <c r="AG356" i="2" s="1"/>
  <c r="M357" i="2"/>
  <c r="AH357" i="2" s="1"/>
  <c r="AG357" i="2" s="1"/>
  <c r="M358" i="2"/>
  <c r="AH358" i="2" s="1"/>
  <c r="AG358" i="2" s="1"/>
  <c r="M359" i="2"/>
  <c r="AH359" i="2" s="1"/>
  <c r="AG359" i="2" s="1"/>
  <c r="M360" i="2"/>
  <c r="AH360" i="2" s="1"/>
  <c r="AG360" i="2" s="1"/>
  <c r="M361" i="2"/>
  <c r="AH361" i="2" s="1"/>
  <c r="AG361" i="2" s="1"/>
  <c r="M362" i="2"/>
  <c r="AH362" i="2" s="1"/>
  <c r="AG362" i="2" s="1"/>
  <c r="M363" i="2"/>
  <c r="AH363" i="2" s="1"/>
  <c r="AG363" i="2" s="1"/>
  <c r="M364" i="2"/>
  <c r="AH364" i="2" s="1"/>
  <c r="AG364" i="2" s="1"/>
  <c r="M365" i="2"/>
  <c r="AH365" i="2" s="1"/>
  <c r="AG365" i="2" s="1"/>
  <c r="M366" i="2"/>
  <c r="AH366" i="2" s="1"/>
  <c r="AG366" i="2" s="1"/>
  <c r="M367" i="2"/>
  <c r="AH367" i="2" s="1"/>
  <c r="AG367" i="2" s="1"/>
  <c r="M368" i="2"/>
  <c r="AH368" i="2" s="1"/>
  <c r="AG368" i="2" s="1"/>
  <c r="M369" i="2"/>
  <c r="AH369" i="2" s="1"/>
  <c r="AG369" i="2" s="1"/>
  <c r="M370" i="2"/>
  <c r="AH370" i="2" s="1"/>
  <c r="AG370" i="2" s="1"/>
  <c r="M371" i="2"/>
  <c r="AH371" i="2" s="1"/>
  <c r="AG371" i="2" s="1"/>
  <c r="M372" i="2"/>
  <c r="AH372" i="2" s="1"/>
  <c r="AG372" i="2" s="1"/>
  <c r="M373" i="2"/>
  <c r="AH373" i="2" s="1"/>
  <c r="AG373" i="2" s="1"/>
  <c r="M374" i="2"/>
  <c r="AH374" i="2" s="1"/>
  <c r="AG374" i="2" s="1"/>
  <c r="M375" i="2"/>
  <c r="AH375" i="2" s="1"/>
  <c r="AG375" i="2" s="1"/>
  <c r="M376" i="2"/>
  <c r="AH376" i="2" s="1"/>
  <c r="AG376" i="2" s="1"/>
  <c r="M377" i="2"/>
  <c r="AH377" i="2" s="1"/>
  <c r="AG377" i="2" s="1"/>
  <c r="M378" i="2"/>
  <c r="AH378" i="2" s="1"/>
  <c r="AG378" i="2" s="1"/>
  <c r="M379" i="2"/>
  <c r="AH379" i="2" s="1"/>
  <c r="AG379" i="2" s="1"/>
  <c r="M380" i="2"/>
  <c r="AH380" i="2" s="1"/>
  <c r="AG380" i="2" s="1"/>
  <c r="M381" i="2"/>
  <c r="AH381" i="2" s="1"/>
  <c r="AG381" i="2" s="1"/>
  <c r="M382" i="2"/>
  <c r="AH382" i="2" s="1"/>
  <c r="AG382" i="2" s="1"/>
  <c r="M383" i="2"/>
  <c r="AH383" i="2" s="1"/>
  <c r="AG383" i="2" s="1"/>
  <c r="M384" i="2"/>
  <c r="AH384" i="2" s="1"/>
  <c r="AG384" i="2" s="1"/>
  <c r="M385" i="2"/>
  <c r="AH385" i="2" s="1"/>
  <c r="AG385" i="2" s="1"/>
  <c r="M386" i="2"/>
  <c r="AH386" i="2" s="1"/>
  <c r="AG386" i="2" s="1"/>
  <c r="M387" i="2"/>
  <c r="AH387" i="2" s="1"/>
  <c r="AG387" i="2" s="1"/>
  <c r="M388" i="2"/>
  <c r="AH388" i="2" s="1"/>
  <c r="AG388" i="2" s="1"/>
  <c r="M389" i="2"/>
  <c r="AH389" i="2" s="1"/>
  <c r="AG389" i="2" s="1"/>
  <c r="M390" i="2"/>
  <c r="AH390" i="2" s="1"/>
  <c r="AG390" i="2" s="1"/>
  <c r="M391" i="2"/>
  <c r="AH391" i="2" s="1"/>
  <c r="AG391" i="2" s="1"/>
  <c r="M392" i="2"/>
  <c r="AH392" i="2" s="1"/>
  <c r="AG392" i="2" s="1"/>
  <c r="M393" i="2"/>
  <c r="AH393" i="2" s="1"/>
  <c r="AG393" i="2" s="1"/>
  <c r="M394" i="2"/>
  <c r="AH394" i="2" s="1"/>
  <c r="AG394" i="2" s="1"/>
  <c r="M395" i="2"/>
  <c r="AH395" i="2" s="1"/>
  <c r="AG395" i="2" s="1"/>
  <c r="M396" i="2"/>
  <c r="AH396" i="2" s="1"/>
  <c r="AG396" i="2" s="1"/>
  <c r="M397" i="2"/>
  <c r="AH397" i="2" s="1"/>
  <c r="AG397" i="2" s="1"/>
  <c r="M398" i="2"/>
  <c r="AH398" i="2" s="1"/>
  <c r="AG398" i="2" s="1"/>
  <c r="M399" i="2"/>
  <c r="AH399" i="2" s="1"/>
  <c r="AG399" i="2" s="1"/>
  <c r="M400" i="2"/>
  <c r="AH400" i="2" s="1"/>
  <c r="AG400" i="2" s="1"/>
  <c r="M401" i="2"/>
  <c r="AH401" i="2" s="1"/>
  <c r="AG401" i="2" s="1"/>
  <c r="M402" i="2"/>
  <c r="AH402" i="2" s="1"/>
  <c r="AG402" i="2" s="1"/>
  <c r="M403" i="2"/>
  <c r="AH403" i="2" s="1"/>
  <c r="AG403" i="2" s="1"/>
  <c r="M404" i="2"/>
  <c r="AH404" i="2" s="1"/>
  <c r="AG404" i="2" s="1"/>
  <c r="M405" i="2"/>
  <c r="AH405" i="2" s="1"/>
  <c r="AG405" i="2" s="1"/>
  <c r="M406" i="2"/>
  <c r="AH406" i="2" s="1"/>
  <c r="AG406" i="2" s="1"/>
  <c r="M407" i="2"/>
  <c r="AH407" i="2" s="1"/>
  <c r="AG407" i="2" s="1"/>
  <c r="M408" i="2"/>
  <c r="AH408" i="2" s="1"/>
  <c r="AG408" i="2" s="1"/>
  <c r="M409" i="2"/>
  <c r="AH409" i="2" s="1"/>
  <c r="AG409" i="2" s="1"/>
  <c r="M410" i="2"/>
  <c r="AH410" i="2" s="1"/>
  <c r="AG410" i="2" s="1"/>
  <c r="M411" i="2"/>
  <c r="AH411" i="2" s="1"/>
  <c r="AG411" i="2" s="1"/>
  <c r="M412" i="2"/>
  <c r="AH412" i="2" s="1"/>
  <c r="AG412" i="2" s="1"/>
  <c r="M413" i="2"/>
  <c r="AH413" i="2" s="1"/>
  <c r="AG413" i="2" s="1"/>
  <c r="M414" i="2"/>
  <c r="AH414" i="2" s="1"/>
  <c r="AG414" i="2" s="1"/>
  <c r="M415" i="2"/>
  <c r="AH415" i="2" s="1"/>
  <c r="AG415" i="2" s="1"/>
  <c r="M416" i="2"/>
  <c r="AH416" i="2" s="1"/>
  <c r="AG416" i="2" s="1"/>
  <c r="M417" i="2"/>
  <c r="AH417" i="2" s="1"/>
  <c r="AG417" i="2" s="1"/>
  <c r="M418" i="2"/>
  <c r="AH418" i="2" s="1"/>
  <c r="AG418" i="2" s="1"/>
  <c r="M419" i="2"/>
  <c r="AH419" i="2" s="1"/>
  <c r="AG419" i="2" s="1"/>
  <c r="M420" i="2"/>
  <c r="AH420" i="2" s="1"/>
  <c r="AG420" i="2" s="1"/>
  <c r="M421" i="2"/>
  <c r="AH421" i="2" s="1"/>
  <c r="AG421" i="2" s="1"/>
  <c r="M422" i="2"/>
  <c r="AH422" i="2" s="1"/>
  <c r="AG422" i="2" s="1"/>
  <c r="M423" i="2"/>
  <c r="AH423" i="2" s="1"/>
  <c r="AG423" i="2" s="1"/>
  <c r="M424" i="2"/>
  <c r="AH424" i="2" s="1"/>
  <c r="AG424" i="2" s="1"/>
  <c r="M425" i="2"/>
  <c r="AH425" i="2" s="1"/>
  <c r="AG425" i="2" s="1"/>
  <c r="M426" i="2"/>
  <c r="AH426" i="2" s="1"/>
  <c r="AG426" i="2" s="1"/>
  <c r="M427" i="2"/>
  <c r="AH427" i="2" s="1"/>
  <c r="AG427" i="2" s="1"/>
  <c r="M428" i="2"/>
  <c r="AH428" i="2" s="1"/>
  <c r="AG428" i="2" s="1"/>
  <c r="M429" i="2"/>
  <c r="AH429" i="2" s="1"/>
  <c r="AG429" i="2" s="1"/>
  <c r="M430" i="2"/>
  <c r="AH430" i="2" s="1"/>
  <c r="AG430" i="2" s="1"/>
  <c r="M431" i="2"/>
  <c r="AH431" i="2" s="1"/>
  <c r="AG431" i="2" s="1"/>
  <c r="M432" i="2"/>
  <c r="AH432" i="2" s="1"/>
  <c r="AG432" i="2" s="1"/>
  <c r="M433" i="2"/>
  <c r="AH433" i="2" s="1"/>
  <c r="AG433" i="2" s="1"/>
  <c r="M434" i="2"/>
  <c r="AH434" i="2" s="1"/>
  <c r="AG434" i="2" s="1"/>
  <c r="M435" i="2"/>
  <c r="AH435" i="2" s="1"/>
  <c r="AG435" i="2" s="1"/>
  <c r="M436" i="2"/>
  <c r="AH436" i="2" s="1"/>
  <c r="AG436" i="2" s="1"/>
  <c r="M437" i="2"/>
  <c r="AH437" i="2" s="1"/>
  <c r="AG437" i="2" s="1"/>
  <c r="M438" i="2"/>
  <c r="AH438" i="2" s="1"/>
  <c r="AG438" i="2" s="1"/>
  <c r="M439" i="2"/>
  <c r="AH439" i="2" s="1"/>
  <c r="AG439" i="2" s="1"/>
  <c r="M440" i="2"/>
  <c r="AH440" i="2" s="1"/>
  <c r="AG440" i="2" s="1"/>
  <c r="M441" i="2"/>
  <c r="AH441" i="2" s="1"/>
  <c r="AG441" i="2" s="1"/>
  <c r="M442" i="2"/>
  <c r="AH442" i="2" s="1"/>
  <c r="AG442" i="2" s="1"/>
  <c r="M443" i="2"/>
  <c r="AH443" i="2" s="1"/>
  <c r="AG443" i="2" s="1"/>
  <c r="M444" i="2"/>
  <c r="AH444" i="2" s="1"/>
  <c r="AG444" i="2" s="1"/>
  <c r="M445" i="2"/>
  <c r="AH445" i="2" s="1"/>
  <c r="AG445" i="2" s="1"/>
  <c r="M446" i="2"/>
  <c r="AH446" i="2" s="1"/>
  <c r="AG446" i="2" s="1"/>
  <c r="M447" i="2"/>
  <c r="AH447" i="2" s="1"/>
  <c r="AG447" i="2" s="1"/>
  <c r="M448" i="2"/>
  <c r="AH448" i="2" s="1"/>
  <c r="AG448" i="2" s="1"/>
  <c r="M449" i="2"/>
  <c r="AH449" i="2" s="1"/>
  <c r="AG449" i="2" s="1"/>
  <c r="M450" i="2"/>
  <c r="AH450" i="2" s="1"/>
  <c r="AG450" i="2" s="1"/>
  <c r="M451" i="2"/>
  <c r="AH451" i="2" s="1"/>
  <c r="AG451" i="2" s="1"/>
  <c r="M452" i="2"/>
  <c r="AH452" i="2" s="1"/>
  <c r="AG452" i="2" s="1"/>
  <c r="M453" i="2"/>
  <c r="AH453" i="2" s="1"/>
  <c r="AG453" i="2" s="1"/>
  <c r="M454" i="2"/>
  <c r="AH454" i="2" s="1"/>
  <c r="AG454" i="2" s="1"/>
  <c r="M455" i="2"/>
  <c r="AH455" i="2" s="1"/>
  <c r="AG455" i="2" s="1"/>
  <c r="M456" i="2"/>
  <c r="AH456" i="2" s="1"/>
  <c r="AG456" i="2" s="1"/>
  <c r="M457" i="2"/>
  <c r="AH457" i="2" s="1"/>
  <c r="AG457" i="2" s="1"/>
  <c r="M458" i="2"/>
  <c r="AH458" i="2" s="1"/>
  <c r="AG458" i="2" s="1"/>
  <c r="M459" i="2"/>
  <c r="AH459" i="2" s="1"/>
  <c r="AG459" i="2" s="1"/>
  <c r="M460" i="2"/>
  <c r="AH460" i="2" s="1"/>
  <c r="AG460" i="2" s="1"/>
  <c r="M461" i="2"/>
  <c r="AH461" i="2" s="1"/>
  <c r="AG461" i="2" s="1"/>
  <c r="M462" i="2"/>
  <c r="AH462" i="2" s="1"/>
  <c r="AG462" i="2" s="1"/>
  <c r="M463" i="2"/>
  <c r="AH463" i="2" s="1"/>
  <c r="AG463" i="2" s="1"/>
  <c r="M464" i="2"/>
  <c r="AH464" i="2" s="1"/>
  <c r="AG464" i="2" s="1"/>
  <c r="M465" i="2"/>
  <c r="AH465" i="2" s="1"/>
  <c r="AG465" i="2" s="1"/>
  <c r="M466" i="2"/>
  <c r="AH466" i="2" s="1"/>
  <c r="AG466" i="2" s="1"/>
  <c r="M467" i="2"/>
  <c r="AH467" i="2" s="1"/>
  <c r="AG467" i="2" s="1"/>
  <c r="M468" i="2"/>
  <c r="AH468" i="2" s="1"/>
  <c r="AG468" i="2" s="1"/>
  <c r="M469" i="2"/>
  <c r="AH469" i="2" s="1"/>
  <c r="AG469" i="2" s="1"/>
  <c r="M470" i="2"/>
  <c r="AH470" i="2" s="1"/>
  <c r="AG470" i="2" s="1"/>
  <c r="M471" i="2"/>
  <c r="AH471" i="2" s="1"/>
  <c r="AG471" i="2" s="1"/>
  <c r="M472" i="2"/>
  <c r="AH472" i="2" s="1"/>
  <c r="AG472" i="2" s="1"/>
  <c r="M473" i="2"/>
  <c r="AH473" i="2" s="1"/>
  <c r="AG473" i="2" s="1"/>
  <c r="M474" i="2"/>
  <c r="AH474" i="2" s="1"/>
  <c r="AG474" i="2" s="1"/>
  <c r="M475" i="2"/>
  <c r="AH475" i="2" s="1"/>
  <c r="AG475" i="2" s="1"/>
  <c r="M476" i="2"/>
  <c r="AH476" i="2" s="1"/>
  <c r="AG476" i="2" s="1"/>
  <c r="M477" i="2"/>
  <c r="AH477" i="2" s="1"/>
  <c r="AG477" i="2" s="1"/>
  <c r="M478" i="2"/>
  <c r="AH478" i="2" s="1"/>
  <c r="AG478" i="2" s="1"/>
  <c r="M479" i="2"/>
  <c r="AH479" i="2" s="1"/>
  <c r="AG479" i="2" s="1"/>
  <c r="M480" i="2"/>
  <c r="AH480" i="2" s="1"/>
  <c r="AG480" i="2" s="1"/>
  <c r="M481" i="2"/>
  <c r="AH481" i="2" s="1"/>
  <c r="AG481" i="2" s="1"/>
  <c r="M482" i="2"/>
  <c r="AH482" i="2" s="1"/>
  <c r="AG482" i="2" s="1"/>
  <c r="M483" i="2"/>
  <c r="AH483" i="2" s="1"/>
  <c r="AG483" i="2" s="1"/>
  <c r="M484" i="2"/>
  <c r="AH484" i="2" s="1"/>
  <c r="AG484" i="2" s="1"/>
  <c r="M485" i="2"/>
  <c r="AH485" i="2" s="1"/>
  <c r="AG485" i="2" s="1"/>
  <c r="M486" i="2"/>
  <c r="AH486" i="2" s="1"/>
  <c r="AG486" i="2" s="1"/>
  <c r="M487" i="2"/>
  <c r="AH487" i="2" s="1"/>
  <c r="AG487" i="2" s="1"/>
  <c r="M488" i="2"/>
  <c r="AH488" i="2" s="1"/>
  <c r="AG488" i="2" s="1"/>
  <c r="M489" i="2"/>
  <c r="AH489" i="2" s="1"/>
  <c r="AG489" i="2" s="1"/>
  <c r="M490" i="2"/>
  <c r="AH490" i="2" s="1"/>
  <c r="AG490" i="2" s="1"/>
  <c r="M491" i="2"/>
  <c r="AH491" i="2" s="1"/>
  <c r="AG491" i="2" s="1"/>
  <c r="M492" i="2"/>
  <c r="AH492" i="2" s="1"/>
  <c r="AG492" i="2" s="1"/>
  <c r="M493" i="2"/>
  <c r="AH493" i="2" s="1"/>
  <c r="AG493" i="2" s="1"/>
  <c r="M494" i="2"/>
  <c r="AH494" i="2" s="1"/>
  <c r="AG494" i="2" s="1"/>
  <c r="M495" i="2"/>
  <c r="AH495" i="2" s="1"/>
  <c r="AG495" i="2" s="1"/>
  <c r="M496" i="2"/>
  <c r="AH496" i="2" s="1"/>
  <c r="AG496" i="2" s="1"/>
  <c r="M497" i="2"/>
  <c r="AH497" i="2" s="1"/>
  <c r="AG497" i="2" s="1"/>
  <c r="M498" i="2"/>
  <c r="AH498" i="2" s="1"/>
  <c r="AG498" i="2" s="1"/>
  <c r="M499" i="2"/>
  <c r="AH499" i="2" s="1"/>
  <c r="AG499" i="2" s="1"/>
  <c r="M500" i="2"/>
  <c r="AH500" i="2" s="1"/>
  <c r="AG500" i="2" s="1"/>
  <c r="M501" i="2"/>
  <c r="AH501" i="2" s="1"/>
  <c r="AG501" i="2" s="1"/>
  <c r="M502" i="2"/>
  <c r="AH502" i="2" s="1"/>
  <c r="AG502" i="2" s="1"/>
  <c r="M503" i="2"/>
  <c r="AH503" i="2" s="1"/>
  <c r="AG503" i="2" s="1"/>
  <c r="M504" i="2"/>
  <c r="AH504" i="2" s="1"/>
  <c r="AG504" i="2" s="1"/>
  <c r="M505" i="2"/>
  <c r="AH505" i="2" s="1"/>
  <c r="AG505" i="2" s="1"/>
  <c r="M506" i="2"/>
  <c r="AH506" i="2" s="1"/>
  <c r="AG506" i="2" s="1"/>
  <c r="M507" i="2"/>
  <c r="AH507" i="2" s="1"/>
  <c r="AG507" i="2" s="1"/>
  <c r="M508" i="2"/>
  <c r="AH508" i="2" s="1"/>
  <c r="AG508" i="2" s="1"/>
  <c r="M509" i="2"/>
  <c r="AH509" i="2" s="1"/>
  <c r="AG509" i="2" s="1"/>
  <c r="M510" i="2"/>
  <c r="AH510" i="2" s="1"/>
  <c r="AG510" i="2" s="1"/>
  <c r="M511" i="2"/>
  <c r="AH511" i="2" s="1"/>
  <c r="AG511" i="2" s="1"/>
  <c r="M512" i="2"/>
  <c r="AH512" i="2" s="1"/>
  <c r="AG512" i="2" s="1"/>
  <c r="M513" i="2"/>
  <c r="AH513" i="2" s="1"/>
  <c r="AG513" i="2" s="1"/>
  <c r="M514" i="2"/>
  <c r="AH514" i="2" s="1"/>
  <c r="AG514" i="2" s="1"/>
  <c r="M515" i="2"/>
  <c r="AH515" i="2" s="1"/>
  <c r="AG515" i="2" s="1"/>
  <c r="M516" i="2"/>
  <c r="AH516" i="2" s="1"/>
  <c r="AG516" i="2" s="1"/>
  <c r="M517" i="2"/>
  <c r="AH517" i="2" s="1"/>
  <c r="AG517" i="2" s="1"/>
  <c r="M518" i="2"/>
  <c r="AH518" i="2" s="1"/>
  <c r="AG518" i="2" s="1"/>
  <c r="M519" i="2"/>
  <c r="AH519" i="2" s="1"/>
  <c r="AG519" i="2" s="1"/>
  <c r="M520" i="2"/>
  <c r="AH520" i="2" s="1"/>
  <c r="AG520" i="2" s="1"/>
  <c r="M521" i="2"/>
  <c r="AH521" i="2" s="1"/>
  <c r="AG521" i="2" s="1"/>
  <c r="M522" i="2"/>
  <c r="AH522" i="2" s="1"/>
  <c r="AG522" i="2" s="1"/>
  <c r="M523" i="2"/>
  <c r="AH523" i="2" s="1"/>
  <c r="AG523" i="2" s="1"/>
  <c r="M524" i="2"/>
  <c r="AH524" i="2" s="1"/>
  <c r="AG524" i="2" s="1"/>
  <c r="M525" i="2"/>
  <c r="AH525" i="2" s="1"/>
  <c r="AG525" i="2" s="1"/>
  <c r="M526" i="2"/>
  <c r="AH526" i="2" s="1"/>
  <c r="AG526" i="2" s="1"/>
  <c r="M527" i="2"/>
  <c r="AH527" i="2" s="1"/>
  <c r="AG527" i="2" s="1"/>
  <c r="M528" i="2"/>
  <c r="AH528" i="2" s="1"/>
  <c r="AG528" i="2" s="1"/>
  <c r="M529" i="2"/>
  <c r="AH529" i="2" s="1"/>
  <c r="AG529" i="2" s="1"/>
  <c r="M530" i="2"/>
  <c r="AH530" i="2" s="1"/>
  <c r="AG530" i="2" s="1"/>
  <c r="M531" i="2"/>
  <c r="AH531" i="2" s="1"/>
  <c r="AG531" i="2" s="1"/>
  <c r="M532" i="2"/>
  <c r="AH532" i="2" s="1"/>
  <c r="AG532" i="2" s="1"/>
  <c r="M533" i="2"/>
  <c r="AH533" i="2" s="1"/>
  <c r="AG533" i="2" s="1"/>
  <c r="M534" i="2"/>
  <c r="AH534" i="2" s="1"/>
  <c r="AG534" i="2" s="1"/>
  <c r="M535" i="2"/>
  <c r="AH535" i="2" s="1"/>
  <c r="AG535" i="2" s="1"/>
  <c r="M536" i="2"/>
  <c r="AH536" i="2" s="1"/>
  <c r="AG536" i="2" s="1"/>
  <c r="M537" i="2"/>
  <c r="AH537" i="2" s="1"/>
  <c r="AG537" i="2" s="1"/>
  <c r="M538" i="2"/>
  <c r="AH538" i="2" s="1"/>
  <c r="AG538" i="2" s="1"/>
  <c r="M539" i="2"/>
  <c r="AH539" i="2" s="1"/>
  <c r="AG539" i="2" s="1"/>
  <c r="M540" i="2"/>
  <c r="AH540" i="2" s="1"/>
  <c r="AG540" i="2" s="1"/>
  <c r="M541" i="2"/>
  <c r="AH541" i="2" s="1"/>
  <c r="AG541" i="2" s="1"/>
  <c r="M542" i="2"/>
  <c r="AH542" i="2" s="1"/>
  <c r="AG542" i="2" s="1"/>
  <c r="M543" i="2"/>
  <c r="AH543" i="2" s="1"/>
  <c r="AG543" i="2" s="1"/>
  <c r="M544" i="2"/>
  <c r="AH544" i="2" s="1"/>
  <c r="AG544" i="2" s="1"/>
  <c r="M545" i="2"/>
  <c r="AH545" i="2" s="1"/>
  <c r="AG545" i="2" s="1"/>
  <c r="M546" i="2"/>
  <c r="AH546" i="2" s="1"/>
  <c r="AG546" i="2" s="1"/>
  <c r="M547" i="2"/>
  <c r="AH547" i="2" s="1"/>
  <c r="AG547" i="2" s="1"/>
  <c r="M548" i="2"/>
  <c r="AH548" i="2" s="1"/>
  <c r="AG548" i="2" s="1"/>
  <c r="M549" i="2"/>
  <c r="AH549" i="2" s="1"/>
  <c r="AG549" i="2" s="1"/>
  <c r="M550" i="2"/>
  <c r="AH550" i="2" s="1"/>
  <c r="AG550" i="2" s="1"/>
  <c r="M551" i="2"/>
  <c r="AH551" i="2" s="1"/>
  <c r="AG551" i="2" s="1"/>
  <c r="M552" i="2"/>
  <c r="AH552" i="2" s="1"/>
  <c r="AG552" i="2" s="1"/>
  <c r="M553" i="2"/>
  <c r="AH553" i="2" s="1"/>
  <c r="AG553" i="2" s="1"/>
  <c r="M554" i="2"/>
  <c r="AH554" i="2" s="1"/>
  <c r="AG554" i="2" s="1"/>
  <c r="M555" i="2"/>
  <c r="AH555" i="2" s="1"/>
  <c r="AG555" i="2" s="1"/>
  <c r="M556" i="2"/>
  <c r="AH556" i="2" s="1"/>
  <c r="AG556" i="2" s="1"/>
  <c r="M557" i="2"/>
  <c r="AH557" i="2" s="1"/>
  <c r="AG557" i="2" s="1"/>
  <c r="M558" i="2"/>
  <c r="AH558" i="2" s="1"/>
  <c r="AG558" i="2" s="1"/>
  <c r="M559" i="2"/>
  <c r="AH559" i="2" s="1"/>
  <c r="AG559" i="2" s="1"/>
  <c r="M560" i="2"/>
  <c r="AH560" i="2" s="1"/>
  <c r="AG560" i="2" s="1"/>
  <c r="M561" i="2"/>
  <c r="AH561" i="2" s="1"/>
  <c r="AG561" i="2" s="1"/>
  <c r="M562" i="2"/>
  <c r="AH562" i="2" s="1"/>
  <c r="AG562" i="2" s="1"/>
  <c r="M563" i="2"/>
  <c r="AH563" i="2" s="1"/>
  <c r="AG563" i="2" s="1"/>
  <c r="M564" i="2"/>
  <c r="AH564" i="2" s="1"/>
  <c r="AG564" i="2" s="1"/>
  <c r="M565" i="2"/>
  <c r="AH565" i="2" s="1"/>
  <c r="AG565" i="2" s="1"/>
  <c r="M566" i="2"/>
  <c r="AH566" i="2" s="1"/>
  <c r="AG566" i="2" s="1"/>
  <c r="M567" i="2"/>
  <c r="AH567" i="2" s="1"/>
  <c r="AG567" i="2" s="1"/>
  <c r="M568" i="2"/>
  <c r="AH568" i="2" s="1"/>
  <c r="AG568" i="2" s="1"/>
  <c r="M569" i="2"/>
  <c r="AH569" i="2" s="1"/>
  <c r="AG569" i="2" s="1"/>
  <c r="M570" i="2"/>
  <c r="AH570" i="2" s="1"/>
  <c r="AG570" i="2" s="1"/>
  <c r="M571" i="2"/>
  <c r="AH571" i="2" s="1"/>
  <c r="AG571" i="2" s="1"/>
  <c r="M572" i="2"/>
  <c r="AH572" i="2" s="1"/>
  <c r="AG572" i="2" s="1"/>
  <c r="M573" i="2"/>
  <c r="AH573" i="2" s="1"/>
  <c r="AG573" i="2" s="1"/>
  <c r="M574" i="2"/>
  <c r="AH574" i="2" s="1"/>
  <c r="AG574" i="2" s="1"/>
  <c r="M575" i="2"/>
  <c r="AH575" i="2" s="1"/>
  <c r="AG575" i="2" s="1"/>
  <c r="M576" i="2"/>
  <c r="AH576" i="2" s="1"/>
  <c r="AG576" i="2" s="1"/>
  <c r="M577" i="2"/>
  <c r="AH577" i="2" s="1"/>
  <c r="AG577" i="2" s="1"/>
  <c r="M578" i="2"/>
  <c r="AH578" i="2" s="1"/>
  <c r="AG578" i="2" s="1"/>
  <c r="M579" i="2"/>
  <c r="AH579" i="2" s="1"/>
  <c r="AG579" i="2" s="1"/>
  <c r="M580" i="2"/>
  <c r="AH580" i="2" s="1"/>
  <c r="AG580" i="2" s="1"/>
  <c r="M581" i="2"/>
  <c r="AH581" i="2" s="1"/>
  <c r="AG581" i="2" s="1"/>
  <c r="M582" i="2"/>
  <c r="AH582" i="2" s="1"/>
  <c r="AG582" i="2" s="1"/>
  <c r="M583" i="2"/>
  <c r="AH583" i="2" s="1"/>
  <c r="AG583" i="2" s="1"/>
  <c r="M584" i="2"/>
  <c r="AH584" i="2" s="1"/>
  <c r="AG584" i="2" s="1"/>
  <c r="M585" i="2"/>
  <c r="AH585" i="2" s="1"/>
  <c r="AG585" i="2" s="1"/>
  <c r="M586" i="2"/>
  <c r="AH586" i="2" s="1"/>
  <c r="AG586" i="2" s="1"/>
  <c r="M587" i="2"/>
  <c r="AH587" i="2" s="1"/>
  <c r="AG587" i="2" s="1"/>
  <c r="M588" i="2"/>
  <c r="AH588" i="2" s="1"/>
  <c r="AG588" i="2" s="1"/>
  <c r="M589" i="2"/>
  <c r="AH589" i="2" s="1"/>
  <c r="AG589" i="2" s="1"/>
  <c r="M590" i="2"/>
  <c r="AH590" i="2" s="1"/>
  <c r="AG590" i="2" s="1"/>
  <c r="M591" i="2"/>
  <c r="AH591" i="2" s="1"/>
  <c r="AG591" i="2" s="1"/>
  <c r="M592" i="2"/>
  <c r="AH592" i="2" s="1"/>
  <c r="AG592" i="2" s="1"/>
  <c r="M593" i="2"/>
  <c r="AH593" i="2" s="1"/>
  <c r="AG593" i="2" s="1"/>
  <c r="M594" i="2"/>
  <c r="AH594" i="2" s="1"/>
  <c r="AG594" i="2" s="1"/>
  <c r="M595" i="2"/>
  <c r="AH595" i="2" s="1"/>
  <c r="AG595" i="2" s="1"/>
  <c r="M596" i="2"/>
  <c r="AH596" i="2" s="1"/>
  <c r="AG596" i="2" s="1"/>
  <c r="M597" i="2"/>
  <c r="AH597" i="2" s="1"/>
  <c r="AG597" i="2" s="1"/>
  <c r="M598" i="2"/>
  <c r="AH598" i="2" s="1"/>
  <c r="AG598" i="2" s="1"/>
  <c r="M599" i="2"/>
  <c r="AH599" i="2" s="1"/>
  <c r="AG599" i="2" s="1"/>
  <c r="M600" i="2"/>
  <c r="AH600" i="2" s="1"/>
  <c r="AG600" i="2" s="1"/>
  <c r="M601" i="2"/>
  <c r="AH601" i="2" s="1"/>
  <c r="AG601" i="2" s="1"/>
  <c r="M602" i="2"/>
  <c r="AH602" i="2" s="1"/>
  <c r="AG602" i="2" s="1"/>
  <c r="M603" i="2"/>
  <c r="AH603" i="2" s="1"/>
  <c r="AG603" i="2" s="1"/>
  <c r="M604" i="2"/>
  <c r="AH604" i="2" s="1"/>
  <c r="AG604" i="2" s="1"/>
  <c r="M605" i="2"/>
  <c r="AH605" i="2" s="1"/>
  <c r="AG605" i="2" s="1"/>
  <c r="M606" i="2"/>
  <c r="AH606" i="2" s="1"/>
  <c r="AG606" i="2" s="1"/>
  <c r="M607" i="2"/>
  <c r="AH607" i="2" s="1"/>
  <c r="AG607" i="2" s="1"/>
  <c r="M608" i="2"/>
  <c r="AH608" i="2" s="1"/>
  <c r="AG608" i="2" s="1"/>
  <c r="M609" i="2"/>
  <c r="AH609" i="2" s="1"/>
  <c r="AG609" i="2" s="1"/>
  <c r="M610" i="2"/>
  <c r="AH610" i="2" s="1"/>
  <c r="AG610" i="2" s="1"/>
  <c r="M611" i="2"/>
  <c r="AH611" i="2" s="1"/>
  <c r="AG611" i="2" s="1"/>
  <c r="M612" i="2"/>
  <c r="AH612" i="2" s="1"/>
  <c r="AG612" i="2" s="1"/>
  <c r="M613" i="2"/>
  <c r="AH613" i="2" s="1"/>
  <c r="AG613" i="2" s="1"/>
  <c r="M614" i="2"/>
  <c r="AH614" i="2" s="1"/>
  <c r="AG614" i="2" s="1"/>
  <c r="M615" i="2"/>
  <c r="AH615" i="2" s="1"/>
  <c r="AG615" i="2" s="1"/>
  <c r="M616" i="2"/>
  <c r="AH616" i="2" s="1"/>
  <c r="AG616" i="2" s="1"/>
  <c r="M617" i="2"/>
  <c r="AH617" i="2" s="1"/>
  <c r="AG617" i="2" s="1"/>
  <c r="M618" i="2"/>
  <c r="AH618" i="2" s="1"/>
  <c r="AG618" i="2" s="1"/>
  <c r="M619" i="2"/>
  <c r="AH619" i="2" s="1"/>
  <c r="AG619" i="2" s="1"/>
  <c r="M620" i="2"/>
  <c r="AH620" i="2" s="1"/>
  <c r="AG620" i="2" s="1"/>
  <c r="M621" i="2"/>
  <c r="AH621" i="2" s="1"/>
  <c r="AG621" i="2" s="1"/>
  <c r="M622" i="2"/>
  <c r="AH622" i="2" s="1"/>
  <c r="AG622" i="2" s="1"/>
  <c r="M623" i="2"/>
  <c r="AH623" i="2" s="1"/>
  <c r="AG623" i="2" s="1"/>
  <c r="M624" i="2"/>
  <c r="AH624" i="2" s="1"/>
  <c r="AG624" i="2" s="1"/>
  <c r="M625" i="2"/>
  <c r="AH625" i="2" s="1"/>
  <c r="AG625" i="2" s="1"/>
  <c r="M626" i="2"/>
  <c r="AH626" i="2" s="1"/>
  <c r="AG626" i="2" s="1"/>
  <c r="M627" i="2"/>
  <c r="AH627" i="2" s="1"/>
  <c r="AG627" i="2" s="1"/>
  <c r="M628" i="2"/>
  <c r="AH628" i="2" s="1"/>
  <c r="AG628" i="2" s="1"/>
  <c r="M629" i="2"/>
  <c r="AH629" i="2" s="1"/>
  <c r="AG629" i="2" s="1"/>
  <c r="M630" i="2"/>
  <c r="AH630" i="2" s="1"/>
  <c r="AG630" i="2" s="1"/>
  <c r="M631" i="2"/>
  <c r="AH631" i="2" s="1"/>
  <c r="AG631" i="2" s="1"/>
  <c r="M632" i="2"/>
  <c r="AH632" i="2" s="1"/>
  <c r="AG632" i="2" s="1"/>
  <c r="M633" i="2"/>
  <c r="AH633" i="2" s="1"/>
  <c r="AG633" i="2" s="1"/>
  <c r="M634" i="2"/>
  <c r="AH634" i="2" s="1"/>
  <c r="AG634" i="2" s="1"/>
  <c r="M635" i="2"/>
  <c r="AH635" i="2" s="1"/>
  <c r="AG635" i="2" s="1"/>
  <c r="M636" i="2"/>
  <c r="AH636" i="2" s="1"/>
  <c r="AG636" i="2" s="1"/>
  <c r="M637" i="2"/>
  <c r="AH637" i="2" s="1"/>
  <c r="AG637" i="2" s="1"/>
  <c r="M638" i="2"/>
  <c r="AH638" i="2" s="1"/>
  <c r="AG638" i="2" s="1"/>
  <c r="M639" i="2"/>
  <c r="AH639" i="2" s="1"/>
  <c r="AG639" i="2" s="1"/>
  <c r="M640" i="2"/>
  <c r="AH640" i="2" s="1"/>
  <c r="AG640" i="2" s="1"/>
  <c r="M641" i="2"/>
  <c r="AH641" i="2" s="1"/>
  <c r="AG641" i="2" s="1"/>
  <c r="M642" i="2"/>
  <c r="AH642" i="2" s="1"/>
  <c r="AG642" i="2" s="1"/>
  <c r="M643" i="2"/>
  <c r="AH643" i="2" s="1"/>
  <c r="AG643" i="2" s="1"/>
  <c r="M644" i="2"/>
  <c r="AH644" i="2" s="1"/>
  <c r="AG644" i="2" s="1"/>
  <c r="M645" i="2"/>
  <c r="AH645" i="2" s="1"/>
  <c r="AG645" i="2" s="1"/>
  <c r="M646" i="2"/>
  <c r="AH646" i="2" s="1"/>
  <c r="AG646" i="2" s="1"/>
  <c r="M647" i="2"/>
  <c r="AH647" i="2" s="1"/>
  <c r="AG647" i="2" s="1"/>
  <c r="M648" i="2"/>
  <c r="AH648" i="2" s="1"/>
  <c r="AG648" i="2" s="1"/>
  <c r="M649" i="2"/>
  <c r="AH649" i="2" s="1"/>
  <c r="AG649" i="2" s="1"/>
  <c r="M650" i="2"/>
  <c r="AH650" i="2" s="1"/>
  <c r="AG650" i="2" s="1"/>
  <c r="M651" i="2"/>
  <c r="AH651" i="2" s="1"/>
  <c r="AG651" i="2" s="1"/>
  <c r="M652" i="2"/>
  <c r="AH652" i="2" s="1"/>
  <c r="AG652" i="2" s="1"/>
  <c r="M653" i="2"/>
  <c r="AH653" i="2" s="1"/>
  <c r="AG653" i="2" s="1"/>
  <c r="M654" i="2"/>
  <c r="AH654" i="2" s="1"/>
  <c r="AG654" i="2" s="1"/>
  <c r="M655" i="2"/>
  <c r="AH655" i="2" s="1"/>
  <c r="AG655" i="2" s="1"/>
  <c r="M656" i="2"/>
  <c r="AH656" i="2" s="1"/>
  <c r="AG656" i="2" s="1"/>
  <c r="M657" i="2"/>
  <c r="AH657" i="2" s="1"/>
  <c r="AG657" i="2" s="1"/>
  <c r="M658" i="2"/>
  <c r="AH658" i="2" s="1"/>
  <c r="AG658" i="2" s="1"/>
  <c r="M659" i="2"/>
  <c r="AH659" i="2" s="1"/>
  <c r="AG659" i="2" s="1"/>
  <c r="M660" i="2"/>
  <c r="AH660" i="2" s="1"/>
  <c r="AG660" i="2" s="1"/>
  <c r="M661" i="2"/>
  <c r="AH661" i="2" s="1"/>
  <c r="AG661" i="2" s="1"/>
  <c r="M662" i="2"/>
  <c r="AH662" i="2" s="1"/>
  <c r="AG662" i="2" s="1"/>
  <c r="M663" i="2"/>
  <c r="AH663" i="2" s="1"/>
  <c r="AG663" i="2" s="1"/>
  <c r="M664" i="2"/>
  <c r="AH664" i="2" s="1"/>
  <c r="AG664" i="2" s="1"/>
  <c r="M665" i="2"/>
  <c r="AH665" i="2" s="1"/>
  <c r="AG665" i="2" s="1"/>
  <c r="M666" i="2"/>
  <c r="AH666" i="2" s="1"/>
  <c r="AG666" i="2" s="1"/>
  <c r="M667" i="2"/>
  <c r="AH667" i="2" s="1"/>
  <c r="AG667" i="2" s="1"/>
  <c r="M668" i="2"/>
  <c r="AH668" i="2" s="1"/>
  <c r="AG668" i="2" s="1"/>
  <c r="M669" i="2"/>
  <c r="AH669" i="2" s="1"/>
  <c r="AG669" i="2" s="1"/>
  <c r="M670" i="2"/>
  <c r="AH670" i="2" s="1"/>
  <c r="AG670" i="2" s="1"/>
  <c r="M671" i="2"/>
  <c r="AH671" i="2" s="1"/>
  <c r="AG671" i="2" s="1"/>
  <c r="M672" i="2"/>
  <c r="AH672" i="2" s="1"/>
  <c r="AG672" i="2" s="1"/>
  <c r="M673" i="2"/>
  <c r="AH673" i="2" s="1"/>
  <c r="AG673" i="2" s="1"/>
  <c r="M674" i="2"/>
  <c r="AH674" i="2" s="1"/>
  <c r="AG674" i="2" s="1"/>
  <c r="M675" i="2"/>
  <c r="AH675" i="2" s="1"/>
  <c r="AG675" i="2" s="1"/>
  <c r="M676" i="2"/>
  <c r="AH676" i="2" s="1"/>
  <c r="AG676" i="2" s="1"/>
  <c r="M677" i="2"/>
  <c r="AH677" i="2" s="1"/>
  <c r="AG677" i="2" s="1"/>
  <c r="M678" i="2"/>
  <c r="AH678" i="2" s="1"/>
  <c r="AG678" i="2" s="1"/>
  <c r="M679" i="2"/>
  <c r="AH679" i="2" s="1"/>
  <c r="AG679" i="2" s="1"/>
  <c r="M680" i="2"/>
  <c r="AH680" i="2" s="1"/>
  <c r="AG680" i="2" s="1"/>
  <c r="M681" i="2"/>
  <c r="AH681" i="2" s="1"/>
  <c r="AG681" i="2" s="1"/>
  <c r="M682" i="2"/>
  <c r="AH682" i="2" s="1"/>
  <c r="AG682" i="2" s="1"/>
  <c r="M683" i="2"/>
  <c r="AH683" i="2" s="1"/>
  <c r="AG683" i="2" s="1"/>
  <c r="M684" i="2"/>
  <c r="AH684" i="2" s="1"/>
  <c r="AG684" i="2" s="1"/>
  <c r="M685" i="2"/>
  <c r="AH685" i="2" s="1"/>
  <c r="AG685" i="2" s="1"/>
  <c r="M686" i="2"/>
  <c r="AH686" i="2" s="1"/>
  <c r="AG686" i="2" s="1"/>
  <c r="M687" i="2"/>
  <c r="AH687" i="2" s="1"/>
  <c r="AG687" i="2" s="1"/>
  <c r="M688" i="2"/>
  <c r="AH688" i="2" s="1"/>
  <c r="AG688" i="2" s="1"/>
  <c r="M689" i="2"/>
  <c r="AH689" i="2" s="1"/>
  <c r="AG689" i="2" s="1"/>
  <c r="M690" i="2"/>
  <c r="AH690" i="2" s="1"/>
  <c r="AG690" i="2" s="1"/>
  <c r="M691" i="2"/>
  <c r="AH691" i="2" s="1"/>
  <c r="AG691" i="2" s="1"/>
  <c r="M692" i="2"/>
  <c r="AH692" i="2" s="1"/>
  <c r="AG692" i="2" s="1"/>
  <c r="M693" i="2"/>
  <c r="AH693" i="2" s="1"/>
  <c r="AG693" i="2" s="1"/>
  <c r="M694" i="2"/>
  <c r="AH694" i="2" s="1"/>
  <c r="AG694" i="2" s="1"/>
  <c r="M695" i="2"/>
  <c r="AH695" i="2" s="1"/>
  <c r="AG695" i="2" s="1"/>
  <c r="M696" i="2"/>
  <c r="AH696" i="2" s="1"/>
  <c r="AG696" i="2" s="1"/>
  <c r="M697" i="2"/>
  <c r="AH697" i="2" s="1"/>
  <c r="AG697" i="2" s="1"/>
  <c r="M698" i="2"/>
  <c r="AH698" i="2" s="1"/>
  <c r="AG698" i="2" s="1"/>
  <c r="M699" i="2"/>
  <c r="AH699" i="2" s="1"/>
  <c r="AG699" i="2" s="1"/>
  <c r="M700" i="2"/>
  <c r="AH700" i="2" s="1"/>
  <c r="AG700" i="2" s="1"/>
  <c r="M701" i="2"/>
  <c r="AH701" i="2" s="1"/>
  <c r="AG701" i="2" s="1"/>
  <c r="M702" i="2"/>
  <c r="AH702" i="2" s="1"/>
  <c r="AG702" i="2" s="1"/>
  <c r="M703" i="2"/>
  <c r="AH703" i="2" s="1"/>
  <c r="AG703" i="2" s="1"/>
  <c r="M704" i="2"/>
  <c r="AH704" i="2" s="1"/>
  <c r="AG704" i="2" s="1"/>
  <c r="M705" i="2"/>
  <c r="AH705" i="2" s="1"/>
  <c r="AG705" i="2" s="1"/>
  <c r="M706" i="2"/>
  <c r="AH706" i="2" s="1"/>
  <c r="AG706" i="2" s="1"/>
  <c r="M707" i="2"/>
  <c r="AH707" i="2" s="1"/>
  <c r="AG707" i="2" s="1"/>
  <c r="M708" i="2"/>
  <c r="AH708" i="2" s="1"/>
  <c r="AG708" i="2" s="1"/>
  <c r="M709" i="2"/>
  <c r="AH709" i="2" s="1"/>
  <c r="AG709" i="2" s="1"/>
  <c r="M710" i="2"/>
  <c r="AH710" i="2" s="1"/>
  <c r="AG710" i="2" s="1"/>
  <c r="M711" i="2"/>
  <c r="AH711" i="2" s="1"/>
  <c r="AG711" i="2" s="1"/>
  <c r="M712" i="2"/>
  <c r="AH712" i="2" s="1"/>
  <c r="AG712" i="2" s="1"/>
  <c r="M713" i="2"/>
  <c r="AH713" i="2" s="1"/>
  <c r="AG713" i="2" s="1"/>
  <c r="M714" i="2"/>
  <c r="AH714" i="2" s="1"/>
  <c r="AG714" i="2" s="1"/>
  <c r="M715" i="2"/>
  <c r="AH715" i="2" s="1"/>
  <c r="AG715" i="2" s="1"/>
  <c r="M716" i="2"/>
  <c r="AH716" i="2" s="1"/>
  <c r="AG716" i="2" s="1"/>
  <c r="M717" i="2"/>
  <c r="AH717" i="2" s="1"/>
  <c r="AG717" i="2" s="1"/>
  <c r="M718" i="2"/>
  <c r="AH718" i="2" s="1"/>
  <c r="AG718" i="2" s="1"/>
  <c r="M719" i="2"/>
  <c r="AH719" i="2" s="1"/>
  <c r="AG719" i="2" s="1"/>
  <c r="M720" i="2"/>
  <c r="AH720" i="2" s="1"/>
  <c r="AG720" i="2" s="1"/>
  <c r="M721" i="2"/>
  <c r="AH721" i="2" s="1"/>
  <c r="AG721" i="2" s="1"/>
  <c r="M722" i="2"/>
  <c r="AH722" i="2" s="1"/>
  <c r="AG722" i="2" s="1"/>
  <c r="M723" i="2"/>
  <c r="AH723" i="2" s="1"/>
  <c r="AG723" i="2" s="1"/>
  <c r="M724" i="2"/>
  <c r="AH724" i="2" s="1"/>
  <c r="AG724" i="2" s="1"/>
  <c r="M725" i="2"/>
  <c r="AH725" i="2" s="1"/>
  <c r="AG725" i="2" s="1"/>
  <c r="M726" i="2"/>
  <c r="AH726" i="2" s="1"/>
  <c r="AG726" i="2" s="1"/>
  <c r="M727" i="2"/>
  <c r="AH727" i="2" s="1"/>
  <c r="AG727" i="2" s="1"/>
  <c r="M728" i="2"/>
  <c r="AH728" i="2" s="1"/>
  <c r="AG728" i="2" s="1"/>
  <c r="M729" i="2"/>
  <c r="AH729" i="2" s="1"/>
  <c r="AG729" i="2" s="1"/>
  <c r="M730" i="2"/>
  <c r="AH730" i="2" s="1"/>
  <c r="AG730" i="2" s="1"/>
  <c r="M731" i="2"/>
  <c r="AH731" i="2" s="1"/>
  <c r="AG731" i="2" s="1"/>
  <c r="M732" i="2"/>
  <c r="AH732" i="2" s="1"/>
  <c r="AG732" i="2" s="1"/>
  <c r="M733" i="2"/>
  <c r="AH733" i="2" s="1"/>
  <c r="AG733" i="2" s="1"/>
  <c r="M734" i="2"/>
  <c r="AH734" i="2" s="1"/>
  <c r="AG734" i="2" s="1"/>
  <c r="M735" i="2"/>
  <c r="AH735" i="2" s="1"/>
  <c r="AG735" i="2" s="1"/>
  <c r="M736" i="2"/>
  <c r="AH736" i="2" s="1"/>
  <c r="AG736" i="2" s="1"/>
  <c r="M737" i="2"/>
  <c r="AH737" i="2" s="1"/>
  <c r="AG737" i="2" s="1"/>
  <c r="M738" i="2"/>
  <c r="AH738" i="2" s="1"/>
  <c r="AG738" i="2" s="1"/>
  <c r="M739" i="2"/>
  <c r="AH739" i="2" s="1"/>
  <c r="AG739" i="2" s="1"/>
  <c r="M740" i="2"/>
  <c r="AH740" i="2" s="1"/>
  <c r="AG740" i="2" s="1"/>
  <c r="M741" i="2"/>
  <c r="AH741" i="2" s="1"/>
  <c r="AG741" i="2" s="1"/>
  <c r="M742" i="2"/>
  <c r="AH742" i="2" s="1"/>
  <c r="AG742" i="2" s="1"/>
  <c r="M743" i="2"/>
  <c r="AH743" i="2" s="1"/>
  <c r="AG743" i="2" s="1"/>
  <c r="M744" i="2"/>
  <c r="AH744" i="2" s="1"/>
  <c r="AG744" i="2" s="1"/>
  <c r="M745" i="2"/>
  <c r="AH745" i="2" s="1"/>
  <c r="AG745" i="2" s="1"/>
  <c r="M746" i="2"/>
  <c r="AH746" i="2" s="1"/>
  <c r="AG746" i="2" s="1"/>
  <c r="M747" i="2"/>
  <c r="AH747" i="2" s="1"/>
  <c r="AG747" i="2" s="1"/>
  <c r="M748" i="2"/>
  <c r="AH748" i="2" s="1"/>
  <c r="AG748" i="2" s="1"/>
  <c r="M749" i="2"/>
  <c r="AH749" i="2" s="1"/>
  <c r="AG749" i="2" s="1"/>
  <c r="M750" i="2"/>
  <c r="AH750" i="2" s="1"/>
  <c r="AG750" i="2" s="1"/>
  <c r="M751" i="2"/>
  <c r="AH751" i="2" s="1"/>
  <c r="AG751" i="2" s="1"/>
  <c r="M752" i="2"/>
  <c r="AH752" i="2" s="1"/>
  <c r="AG752" i="2" s="1"/>
  <c r="M753" i="2"/>
  <c r="AH753" i="2" s="1"/>
  <c r="AG753" i="2" s="1"/>
  <c r="M754" i="2"/>
  <c r="AH754" i="2" s="1"/>
  <c r="AG754" i="2" s="1"/>
  <c r="M755" i="2"/>
  <c r="AH755" i="2" s="1"/>
  <c r="AG755" i="2" s="1"/>
  <c r="M756" i="2"/>
  <c r="AH756" i="2" s="1"/>
  <c r="AG756" i="2" s="1"/>
  <c r="M757" i="2"/>
  <c r="AH757" i="2" s="1"/>
  <c r="AG757" i="2" s="1"/>
  <c r="M758" i="2"/>
  <c r="AH758" i="2" s="1"/>
  <c r="AG758" i="2" s="1"/>
  <c r="M759" i="2"/>
  <c r="AH759" i="2" s="1"/>
  <c r="AG759" i="2" s="1"/>
  <c r="M760" i="2"/>
  <c r="AH760" i="2" s="1"/>
  <c r="AG760" i="2" s="1"/>
  <c r="M761" i="2"/>
  <c r="AH761" i="2" s="1"/>
  <c r="AG761" i="2" s="1"/>
  <c r="M762" i="2"/>
  <c r="AH762" i="2" s="1"/>
  <c r="AG762" i="2" s="1"/>
  <c r="M763" i="2"/>
  <c r="AH763" i="2" s="1"/>
  <c r="AG763" i="2" s="1"/>
  <c r="M764" i="2"/>
  <c r="AH764" i="2" s="1"/>
  <c r="AG764" i="2" s="1"/>
  <c r="M765" i="2"/>
  <c r="AH765" i="2" s="1"/>
  <c r="AG765" i="2" s="1"/>
  <c r="M766" i="2"/>
  <c r="AH766" i="2" s="1"/>
  <c r="AG766" i="2" s="1"/>
  <c r="M767" i="2"/>
  <c r="AH767" i="2" s="1"/>
  <c r="AG767" i="2" s="1"/>
  <c r="M768" i="2"/>
  <c r="AH768" i="2" s="1"/>
  <c r="AG768" i="2" s="1"/>
  <c r="M769" i="2"/>
  <c r="AH769" i="2" s="1"/>
  <c r="AG769" i="2" s="1"/>
  <c r="M770" i="2"/>
  <c r="AH770" i="2" s="1"/>
  <c r="AG770" i="2" s="1"/>
  <c r="M771" i="2"/>
  <c r="AH771" i="2" s="1"/>
  <c r="AG771" i="2" s="1"/>
  <c r="M772" i="2"/>
  <c r="AH772" i="2" s="1"/>
  <c r="AG772" i="2" s="1"/>
  <c r="M773" i="2"/>
  <c r="AH773" i="2" s="1"/>
  <c r="AG773" i="2" s="1"/>
  <c r="M774" i="2"/>
  <c r="AH774" i="2" s="1"/>
  <c r="AG774" i="2" s="1"/>
  <c r="M775" i="2"/>
  <c r="AH775" i="2" s="1"/>
  <c r="AG775" i="2" s="1"/>
  <c r="M776" i="2"/>
  <c r="AH776" i="2" s="1"/>
  <c r="AG776" i="2" s="1"/>
  <c r="M777" i="2"/>
  <c r="AH777" i="2" s="1"/>
  <c r="AG777" i="2" s="1"/>
  <c r="M778" i="2"/>
  <c r="AH778" i="2" s="1"/>
  <c r="AG778" i="2" s="1"/>
  <c r="M779" i="2"/>
  <c r="AH779" i="2" s="1"/>
  <c r="AG779" i="2" s="1"/>
  <c r="M780" i="2"/>
  <c r="AH780" i="2" s="1"/>
  <c r="AG780" i="2" s="1"/>
  <c r="M781" i="2"/>
  <c r="AH781" i="2" s="1"/>
  <c r="AG781" i="2" s="1"/>
  <c r="M782" i="2"/>
  <c r="AH782" i="2" s="1"/>
  <c r="AG782" i="2" s="1"/>
  <c r="M783" i="2"/>
  <c r="AH783" i="2" s="1"/>
  <c r="AG783" i="2" s="1"/>
  <c r="M784" i="2"/>
  <c r="AH784" i="2" s="1"/>
  <c r="AG784" i="2" s="1"/>
  <c r="M785" i="2"/>
  <c r="AH785" i="2" s="1"/>
  <c r="AG785" i="2" s="1"/>
  <c r="M786" i="2"/>
  <c r="AH786" i="2" s="1"/>
  <c r="AG786" i="2" s="1"/>
  <c r="M787" i="2"/>
  <c r="AH787" i="2" s="1"/>
  <c r="AG787" i="2" s="1"/>
  <c r="M788" i="2"/>
  <c r="AH788" i="2" s="1"/>
  <c r="AG788" i="2" s="1"/>
  <c r="M789" i="2"/>
  <c r="AH789" i="2" s="1"/>
  <c r="AG789" i="2" s="1"/>
  <c r="M790" i="2"/>
  <c r="AH790" i="2" s="1"/>
  <c r="AG790" i="2" s="1"/>
  <c r="M791" i="2"/>
  <c r="AH791" i="2" s="1"/>
  <c r="AG791" i="2" s="1"/>
  <c r="M792" i="2"/>
  <c r="AH792" i="2" s="1"/>
  <c r="AG792" i="2" s="1"/>
  <c r="M793" i="2"/>
  <c r="AH793" i="2" s="1"/>
  <c r="AG793" i="2" s="1"/>
  <c r="M794" i="2"/>
  <c r="AH794" i="2" s="1"/>
  <c r="AG794" i="2" s="1"/>
  <c r="M795" i="2"/>
  <c r="AH795" i="2" s="1"/>
  <c r="AG795" i="2" s="1"/>
  <c r="M796" i="2"/>
  <c r="AH796" i="2" s="1"/>
  <c r="AG796" i="2" s="1"/>
  <c r="M797" i="2"/>
  <c r="AH797" i="2" s="1"/>
  <c r="AG797" i="2" s="1"/>
  <c r="M798" i="2"/>
  <c r="AH798" i="2" s="1"/>
  <c r="AG798" i="2" s="1"/>
  <c r="M799" i="2"/>
  <c r="AH799" i="2" s="1"/>
  <c r="AG799" i="2" s="1"/>
  <c r="M800" i="2"/>
  <c r="AH800" i="2" s="1"/>
  <c r="AG800" i="2" s="1"/>
  <c r="M801" i="2"/>
  <c r="AH801" i="2" s="1"/>
  <c r="AG801" i="2" s="1"/>
  <c r="M802" i="2"/>
  <c r="AH802" i="2" s="1"/>
  <c r="AG802" i="2" s="1"/>
  <c r="M803" i="2"/>
  <c r="AH803" i="2" s="1"/>
  <c r="AG803" i="2" s="1"/>
  <c r="M804" i="2"/>
  <c r="AH804" i="2" s="1"/>
  <c r="AG804" i="2" s="1"/>
  <c r="M805" i="2"/>
  <c r="AH805" i="2" s="1"/>
  <c r="AG805" i="2" s="1"/>
  <c r="M806" i="2"/>
  <c r="AH806" i="2" s="1"/>
  <c r="AG806" i="2" s="1"/>
  <c r="M807" i="2"/>
  <c r="AH807" i="2" s="1"/>
  <c r="AG807" i="2" s="1"/>
  <c r="M808" i="2"/>
  <c r="AH808" i="2" s="1"/>
  <c r="AG808" i="2" s="1"/>
  <c r="M809" i="2"/>
  <c r="AH809" i="2" s="1"/>
  <c r="AG809" i="2" s="1"/>
  <c r="M810" i="2"/>
  <c r="AH810" i="2" s="1"/>
  <c r="AG810" i="2" s="1"/>
  <c r="M811" i="2"/>
  <c r="AH811" i="2" s="1"/>
  <c r="AG811" i="2" s="1"/>
  <c r="M812" i="2"/>
  <c r="AH812" i="2" s="1"/>
  <c r="AG812" i="2" s="1"/>
  <c r="M813" i="2"/>
  <c r="AH813" i="2" s="1"/>
  <c r="AG813" i="2" s="1"/>
  <c r="M814" i="2"/>
  <c r="AH814" i="2" s="1"/>
  <c r="AG814" i="2" s="1"/>
  <c r="M815" i="2"/>
  <c r="AH815" i="2" s="1"/>
  <c r="AG815" i="2" s="1"/>
  <c r="M816" i="2"/>
  <c r="AH816" i="2" s="1"/>
  <c r="AG816" i="2" s="1"/>
  <c r="M817" i="2"/>
  <c r="AH817" i="2" s="1"/>
  <c r="AG817" i="2" s="1"/>
  <c r="M818" i="2"/>
  <c r="AH818" i="2" s="1"/>
  <c r="AG818" i="2" s="1"/>
  <c r="M819" i="2"/>
  <c r="AH819" i="2" s="1"/>
  <c r="AG819" i="2" s="1"/>
  <c r="M820" i="2"/>
  <c r="AH820" i="2" s="1"/>
  <c r="AG820" i="2" s="1"/>
  <c r="M821" i="2"/>
  <c r="AH821" i="2" s="1"/>
  <c r="AG821" i="2" s="1"/>
  <c r="M822" i="2"/>
  <c r="AH822" i="2" s="1"/>
  <c r="AG822" i="2" s="1"/>
  <c r="M823" i="2"/>
  <c r="AH823" i="2" s="1"/>
  <c r="AG823" i="2" s="1"/>
  <c r="M824" i="2"/>
  <c r="AH824" i="2" s="1"/>
  <c r="AG824" i="2" s="1"/>
  <c r="M825" i="2"/>
  <c r="AH825" i="2" s="1"/>
  <c r="AG825" i="2" s="1"/>
  <c r="M826" i="2"/>
  <c r="AH826" i="2" s="1"/>
  <c r="AG826" i="2" s="1"/>
  <c r="M827" i="2"/>
  <c r="AH827" i="2" s="1"/>
  <c r="AG827" i="2" s="1"/>
  <c r="M828" i="2"/>
  <c r="AH828" i="2" s="1"/>
  <c r="AG828" i="2" s="1"/>
  <c r="M829" i="2"/>
  <c r="AH829" i="2" s="1"/>
  <c r="AG829" i="2" s="1"/>
  <c r="M830" i="2"/>
  <c r="AH830" i="2" s="1"/>
  <c r="AG830" i="2" s="1"/>
  <c r="M831" i="2"/>
  <c r="AH831" i="2" s="1"/>
  <c r="AG831" i="2" s="1"/>
  <c r="M832" i="2"/>
  <c r="AH832" i="2" s="1"/>
  <c r="AG832" i="2" s="1"/>
  <c r="M833" i="2"/>
  <c r="AH833" i="2" s="1"/>
  <c r="AG833" i="2" s="1"/>
  <c r="M834" i="2"/>
  <c r="AH834" i="2" s="1"/>
  <c r="AG834" i="2" s="1"/>
  <c r="M835" i="2"/>
  <c r="AH835" i="2" s="1"/>
  <c r="AG835" i="2" s="1"/>
  <c r="M836" i="2"/>
  <c r="AH836" i="2" s="1"/>
  <c r="AG836" i="2" s="1"/>
  <c r="M837" i="2"/>
  <c r="AH837" i="2" s="1"/>
  <c r="AG837" i="2" s="1"/>
  <c r="M838" i="2"/>
  <c r="AH838" i="2" s="1"/>
  <c r="AG838" i="2" s="1"/>
  <c r="M839" i="2"/>
  <c r="AH839" i="2" s="1"/>
  <c r="AG839" i="2" s="1"/>
  <c r="M840" i="2"/>
  <c r="AH840" i="2" s="1"/>
  <c r="AG840" i="2" s="1"/>
  <c r="M841" i="2"/>
  <c r="AH841" i="2" s="1"/>
  <c r="AG841" i="2" s="1"/>
  <c r="M842" i="2"/>
  <c r="AH842" i="2" s="1"/>
  <c r="AG842" i="2" s="1"/>
  <c r="M843" i="2"/>
  <c r="AH843" i="2" s="1"/>
  <c r="AG843" i="2" s="1"/>
  <c r="M844" i="2"/>
  <c r="AH844" i="2" s="1"/>
  <c r="AG844" i="2" s="1"/>
  <c r="M845" i="2"/>
  <c r="AH845" i="2" s="1"/>
  <c r="AG845" i="2" s="1"/>
  <c r="M846" i="2"/>
  <c r="AH846" i="2" s="1"/>
  <c r="AG846" i="2" s="1"/>
  <c r="M847" i="2"/>
  <c r="AH847" i="2" s="1"/>
  <c r="AG847" i="2" s="1"/>
  <c r="M848" i="2"/>
  <c r="AH848" i="2" s="1"/>
  <c r="AG848" i="2" s="1"/>
  <c r="M849" i="2"/>
  <c r="AH849" i="2" s="1"/>
  <c r="AG849" i="2" s="1"/>
  <c r="M850" i="2"/>
  <c r="AH850" i="2" s="1"/>
  <c r="AG850" i="2" s="1"/>
  <c r="M851" i="2"/>
  <c r="AH851" i="2" s="1"/>
  <c r="AG851" i="2" s="1"/>
  <c r="M852" i="2"/>
  <c r="AH852" i="2" s="1"/>
  <c r="AG852" i="2" s="1"/>
  <c r="M853" i="2"/>
  <c r="AH853" i="2" s="1"/>
  <c r="AG853" i="2" s="1"/>
  <c r="M854" i="2"/>
  <c r="AH854" i="2" s="1"/>
  <c r="AG854" i="2" s="1"/>
  <c r="M855" i="2"/>
  <c r="AH855" i="2" s="1"/>
  <c r="AG855" i="2" s="1"/>
  <c r="M856" i="2"/>
  <c r="AH856" i="2" s="1"/>
  <c r="AG856" i="2" s="1"/>
  <c r="M857" i="2"/>
  <c r="AH857" i="2" s="1"/>
  <c r="AG857" i="2" s="1"/>
  <c r="M858" i="2"/>
  <c r="AH858" i="2" s="1"/>
  <c r="AG858" i="2" s="1"/>
  <c r="M859" i="2"/>
  <c r="AH859" i="2" s="1"/>
  <c r="AG859" i="2" s="1"/>
  <c r="M860" i="2"/>
  <c r="AH860" i="2" s="1"/>
  <c r="AG860" i="2" s="1"/>
  <c r="M861" i="2"/>
  <c r="AH861" i="2" s="1"/>
  <c r="AG861" i="2" s="1"/>
  <c r="M862" i="2"/>
  <c r="AH862" i="2" s="1"/>
  <c r="AG862" i="2" s="1"/>
  <c r="M863" i="2"/>
  <c r="AH863" i="2" s="1"/>
  <c r="AG863" i="2" s="1"/>
  <c r="M864" i="2"/>
  <c r="AH864" i="2" s="1"/>
  <c r="AG864" i="2" s="1"/>
  <c r="M865" i="2"/>
  <c r="AH865" i="2" s="1"/>
  <c r="AG865" i="2" s="1"/>
  <c r="M866" i="2"/>
  <c r="AH866" i="2" s="1"/>
  <c r="AG866" i="2" s="1"/>
  <c r="M867" i="2"/>
  <c r="AH867" i="2" s="1"/>
  <c r="AG867" i="2" s="1"/>
  <c r="M868" i="2"/>
  <c r="AH868" i="2" s="1"/>
  <c r="AG868" i="2" s="1"/>
  <c r="M869" i="2"/>
  <c r="AH869" i="2" s="1"/>
  <c r="AG869" i="2" s="1"/>
  <c r="M870" i="2"/>
  <c r="AH870" i="2" s="1"/>
  <c r="AG870" i="2" s="1"/>
  <c r="M871" i="2"/>
  <c r="AH871" i="2" s="1"/>
  <c r="AG871" i="2" s="1"/>
  <c r="M872" i="2"/>
  <c r="AH872" i="2" s="1"/>
  <c r="AG872" i="2" s="1"/>
  <c r="M873" i="2"/>
  <c r="AH873" i="2" s="1"/>
  <c r="AG873" i="2" s="1"/>
  <c r="M874" i="2"/>
  <c r="AH874" i="2" s="1"/>
  <c r="AG874" i="2" s="1"/>
  <c r="M875" i="2"/>
  <c r="AH875" i="2" s="1"/>
  <c r="AG875" i="2" s="1"/>
  <c r="M876" i="2"/>
  <c r="AH876" i="2" s="1"/>
  <c r="AG876" i="2" s="1"/>
  <c r="M877" i="2"/>
  <c r="AH877" i="2" s="1"/>
  <c r="AG877" i="2" s="1"/>
  <c r="M878" i="2"/>
  <c r="AH878" i="2" s="1"/>
  <c r="AG878" i="2" s="1"/>
  <c r="M879" i="2"/>
  <c r="AH879" i="2" s="1"/>
  <c r="AG879" i="2" s="1"/>
  <c r="M880" i="2"/>
  <c r="AH880" i="2" s="1"/>
  <c r="AG880" i="2" s="1"/>
  <c r="M881" i="2"/>
  <c r="AH881" i="2" s="1"/>
  <c r="AG881" i="2" s="1"/>
  <c r="M882" i="2"/>
  <c r="AH882" i="2" s="1"/>
  <c r="AG882" i="2" s="1"/>
  <c r="M883" i="2"/>
  <c r="AH883" i="2" s="1"/>
  <c r="AG883" i="2" s="1"/>
  <c r="M884" i="2"/>
  <c r="AH884" i="2" s="1"/>
  <c r="AG884" i="2" s="1"/>
  <c r="M885" i="2"/>
  <c r="AH885" i="2" s="1"/>
  <c r="AG885" i="2" s="1"/>
  <c r="M886" i="2"/>
  <c r="AH886" i="2" s="1"/>
  <c r="AG886" i="2" s="1"/>
  <c r="M887" i="2"/>
  <c r="AH887" i="2" s="1"/>
  <c r="AG887" i="2" s="1"/>
  <c r="M888" i="2"/>
  <c r="AH888" i="2" s="1"/>
  <c r="AG888" i="2" s="1"/>
  <c r="M889" i="2"/>
  <c r="AH889" i="2" s="1"/>
  <c r="AG889" i="2" s="1"/>
  <c r="M890" i="2"/>
  <c r="AH890" i="2" s="1"/>
  <c r="AG890" i="2" s="1"/>
  <c r="M891" i="2"/>
  <c r="AH891" i="2" s="1"/>
  <c r="AG891" i="2" s="1"/>
  <c r="M892" i="2"/>
  <c r="AH892" i="2" s="1"/>
  <c r="AG892" i="2" s="1"/>
  <c r="M893" i="2"/>
  <c r="AH893" i="2" s="1"/>
  <c r="AG893" i="2" s="1"/>
  <c r="M894" i="2"/>
  <c r="AH894" i="2" s="1"/>
  <c r="AG894" i="2" s="1"/>
  <c r="M895" i="2"/>
  <c r="AH895" i="2" s="1"/>
  <c r="AG895" i="2" s="1"/>
  <c r="M896" i="2"/>
  <c r="AH896" i="2" s="1"/>
  <c r="AG896" i="2" s="1"/>
  <c r="M897" i="2"/>
  <c r="AH897" i="2" s="1"/>
  <c r="AG897" i="2" s="1"/>
  <c r="M898" i="2"/>
  <c r="AH898" i="2" s="1"/>
  <c r="AG898" i="2" s="1"/>
  <c r="M899" i="2"/>
  <c r="AH899" i="2" s="1"/>
  <c r="AG899" i="2" s="1"/>
  <c r="M900" i="2"/>
  <c r="AH900" i="2" s="1"/>
  <c r="AG900" i="2" s="1"/>
  <c r="M901" i="2"/>
  <c r="AH901" i="2" s="1"/>
  <c r="AG901" i="2" s="1"/>
  <c r="M902" i="2"/>
  <c r="AH902" i="2" s="1"/>
  <c r="AG902" i="2" s="1"/>
  <c r="M903" i="2"/>
  <c r="AH903" i="2" s="1"/>
  <c r="AG903" i="2" s="1"/>
  <c r="M904" i="2"/>
  <c r="AH904" i="2" s="1"/>
  <c r="AG904" i="2" s="1"/>
  <c r="M905" i="2"/>
  <c r="AH905" i="2" s="1"/>
  <c r="AG905" i="2" s="1"/>
  <c r="M906" i="2"/>
  <c r="AH906" i="2" s="1"/>
  <c r="AG906" i="2" s="1"/>
  <c r="M907" i="2"/>
  <c r="AH907" i="2" s="1"/>
  <c r="AG907" i="2" s="1"/>
  <c r="M908" i="2"/>
  <c r="AH908" i="2" s="1"/>
  <c r="AG908" i="2" s="1"/>
  <c r="M909" i="2"/>
  <c r="AH909" i="2" s="1"/>
  <c r="AG909" i="2" s="1"/>
  <c r="M910" i="2"/>
  <c r="AH910" i="2" s="1"/>
  <c r="AG910" i="2" s="1"/>
  <c r="M911" i="2"/>
  <c r="AH911" i="2" s="1"/>
  <c r="AG911" i="2" s="1"/>
  <c r="M912" i="2"/>
  <c r="AH912" i="2" s="1"/>
  <c r="AG912" i="2" s="1"/>
  <c r="M913" i="2"/>
  <c r="AH913" i="2" s="1"/>
  <c r="AG913" i="2" s="1"/>
  <c r="M914" i="2"/>
  <c r="AH914" i="2" s="1"/>
  <c r="AG914" i="2" s="1"/>
  <c r="M915" i="2"/>
  <c r="AH915" i="2" s="1"/>
  <c r="AG915" i="2" s="1"/>
  <c r="M916" i="2"/>
  <c r="AH916" i="2" s="1"/>
  <c r="AG916" i="2" s="1"/>
  <c r="M917" i="2"/>
  <c r="AH917" i="2" s="1"/>
  <c r="AG917" i="2" s="1"/>
  <c r="M918" i="2"/>
  <c r="AH918" i="2" s="1"/>
  <c r="AG918" i="2" s="1"/>
  <c r="M919" i="2"/>
  <c r="AH919" i="2" s="1"/>
  <c r="AG919" i="2" s="1"/>
  <c r="M920" i="2"/>
  <c r="AH920" i="2" s="1"/>
  <c r="AG920" i="2" s="1"/>
  <c r="M921" i="2"/>
  <c r="AH921" i="2" s="1"/>
  <c r="AG921" i="2" s="1"/>
  <c r="M922" i="2"/>
  <c r="AH922" i="2" s="1"/>
  <c r="AG922" i="2" s="1"/>
  <c r="M923" i="2"/>
  <c r="AH923" i="2" s="1"/>
  <c r="AG923" i="2" s="1"/>
  <c r="M924" i="2"/>
  <c r="AH924" i="2" s="1"/>
  <c r="AG924" i="2" s="1"/>
  <c r="M925" i="2"/>
  <c r="AH925" i="2" s="1"/>
  <c r="AG925" i="2" s="1"/>
  <c r="M926" i="2"/>
  <c r="AH926" i="2" s="1"/>
  <c r="AG926" i="2" s="1"/>
  <c r="M927" i="2"/>
  <c r="AH927" i="2" s="1"/>
  <c r="AG927" i="2" s="1"/>
  <c r="M928" i="2"/>
  <c r="AH928" i="2" s="1"/>
  <c r="AG928" i="2" s="1"/>
  <c r="M929" i="2"/>
  <c r="AH929" i="2" s="1"/>
  <c r="AG929" i="2" s="1"/>
  <c r="M930" i="2"/>
  <c r="AH930" i="2" s="1"/>
  <c r="AG930" i="2" s="1"/>
  <c r="M931" i="2"/>
  <c r="AH931" i="2" s="1"/>
  <c r="AG931" i="2" s="1"/>
  <c r="M932" i="2"/>
  <c r="AH932" i="2" s="1"/>
  <c r="AG932" i="2" s="1"/>
  <c r="M933" i="2"/>
  <c r="AH933" i="2" s="1"/>
  <c r="AG933" i="2" s="1"/>
  <c r="M934" i="2"/>
  <c r="AH934" i="2" s="1"/>
  <c r="AG934" i="2" s="1"/>
  <c r="M935" i="2"/>
  <c r="AH935" i="2" s="1"/>
  <c r="AG935" i="2" s="1"/>
  <c r="M936" i="2"/>
  <c r="AH936" i="2" s="1"/>
  <c r="AG936" i="2" s="1"/>
  <c r="M937" i="2"/>
  <c r="AH937" i="2" s="1"/>
  <c r="AG937" i="2" s="1"/>
  <c r="M938" i="2"/>
  <c r="AH938" i="2" s="1"/>
  <c r="AG938" i="2" s="1"/>
  <c r="M939" i="2"/>
  <c r="AH939" i="2" s="1"/>
  <c r="AG939" i="2" s="1"/>
  <c r="M940" i="2"/>
  <c r="AH940" i="2" s="1"/>
  <c r="AG940" i="2" s="1"/>
  <c r="M941" i="2"/>
  <c r="AH941" i="2" s="1"/>
  <c r="AG941" i="2" s="1"/>
  <c r="M942" i="2"/>
  <c r="AH942" i="2" s="1"/>
  <c r="AG942" i="2" s="1"/>
  <c r="M943" i="2"/>
  <c r="AH943" i="2" s="1"/>
  <c r="AG943" i="2" s="1"/>
  <c r="M944" i="2"/>
  <c r="AH944" i="2" s="1"/>
  <c r="AG944" i="2" s="1"/>
  <c r="M945" i="2"/>
  <c r="AH945" i="2" s="1"/>
  <c r="AG945" i="2" s="1"/>
  <c r="M946" i="2"/>
  <c r="AH946" i="2" s="1"/>
  <c r="AG946" i="2" s="1"/>
  <c r="M947" i="2"/>
  <c r="AH947" i="2" s="1"/>
  <c r="AG947" i="2" s="1"/>
  <c r="M948" i="2"/>
  <c r="AH948" i="2" s="1"/>
  <c r="AG948" i="2" s="1"/>
  <c r="M949" i="2"/>
  <c r="AH949" i="2" s="1"/>
  <c r="AG949" i="2" s="1"/>
  <c r="M950" i="2"/>
  <c r="AH950" i="2" s="1"/>
  <c r="AG950" i="2" s="1"/>
  <c r="M951" i="2"/>
  <c r="AH951" i="2" s="1"/>
  <c r="AG951" i="2" s="1"/>
  <c r="M952" i="2"/>
  <c r="AH952" i="2" s="1"/>
  <c r="AG952" i="2" s="1"/>
  <c r="M953" i="2"/>
  <c r="AH953" i="2" s="1"/>
  <c r="AG953" i="2" s="1"/>
  <c r="M954" i="2"/>
  <c r="AH954" i="2" s="1"/>
  <c r="AG954" i="2" s="1"/>
  <c r="M955" i="2"/>
  <c r="AH955" i="2" s="1"/>
  <c r="AG955" i="2" s="1"/>
  <c r="M956" i="2"/>
  <c r="AH956" i="2" s="1"/>
  <c r="AG956" i="2" s="1"/>
  <c r="M957" i="2"/>
  <c r="AH957" i="2" s="1"/>
  <c r="AG957" i="2" s="1"/>
  <c r="M958" i="2"/>
  <c r="AH958" i="2" s="1"/>
  <c r="AG958" i="2" s="1"/>
  <c r="M959" i="2"/>
  <c r="AH959" i="2" s="1"/>
  <c r="AG959" i="2" s="1"/>
  <c r="M960" i="2"/>
  <c r="AH960" i="2" s="1"/>
  <c r="AG960" i="2" s="1"/>
  <c r="M961" i="2"/>
  <c r="AH961" i="2" s="1"/>
  <c r="AG961" i="2" s="1"/>
  <c r="M962" i="2"/>
  <c r="AH962" i="2" s="1"/>
  <c r="AG962" i="2" s="1"/>
  <c r="M963" i="2"/>
  <c r="AH963" i="2" s="1"/>
  <c r="AG963" i="2" s="1"/>
  <c r="M964" i="2"/>
  <c r="AH964" i="2" s="1"/>
  <c r="AG964" i="2" s="1"/>
  <c r="M965" i="2"/>
  <c r="AH965" i="2" s="1"/>
  <c r="AG965" i="2" s="1"/>
  <c r="M966" i="2"/>
  <c r="AH966" i="2" s="1"/>
  <c r="AG966" i="2" s="1"/>
  <c r="M967" i="2"/>
  <c r="AH967" i="2" s="1"/>
  <c r="AG967" i="2" s="1"/>
  <c r="M968" i="2"/>
  <c r="AH968" i="2" s="1"/>
  <c r="AG968" i="2" s="1"/>
  <c r="M969" i="2"/>
  <c r="AH969" i="2" s="1"/>
  <c r="AG969" i="2" s="1"/>
  <c r="M970" i="2"/>
  <c r="AH970" i="2" s="1"/>
  <c r="AG970" i="2" s="1"/>
  <c r="M971" i="2"/>
  <c r="AH971" i="2" s="1"/>
  <c r="AG971" i="2" s="1"/>
  <c r="M972" i="2"/>
  <c r="AH972" i="2" s="1"/>
  <c r="AG972" i="2" s="1"/>
  <c r="M973" i="2"/>
  <c r="AH973" i="2" s="1"/>
  <c r="AG973" i="2" s="1"/>
  <c r="M974" i="2"/>
  <c r="AH974" i="2" s="1"/>
  <c r="AG974" i="2" s="1"/>
  <c r="M975" i="2"/>
  <c r="AH975" i="2" s="1"/>
  <c r="AG975" i="2" s="1"/>
  <c r="M976" i="2"/>
  <c r="AH976" i="2" s="1"/>
  <c r="AG976" i="2" s="1"/>
  <c r="M977" i="2"/>
  <c r="AH977" i="2" s="1"/>
  <c r="AG977" i="2" s="1"/>
  <c r="M978" i="2"/>
  <c r="AH978" i="2" s="1"/>
  <c r="AG978" i="2" s="1"/>
  <c r="M979" i="2"/>
  <c r="AH979" i="2" s="1"/>
  <c r="AG979" i="2" s="1"/>
  <c r="M980" i="2"/>
  <c r="AH980" i="2" s="1"/>
  <c r="AG980" i="2" s="1"/>
  <c r="M981" i="2"/>
  <c r="AH981" i="2" s="1"/>
  <c r="AG981" i="2" s="1"/>
  <c r="M982" i="2"/>
  <c r="AH982" i="2" s="1"/>
  <c r="AG982" i="2" s="1"/>
  <c r="M983" i="2"/>
  <c r="AH983" i="2" s="1"/>
  <c r="AG983" i="2" s="1"/>
  <c r="M984" i="2"/>
  <c r="AH984" i="2" s="1"/>
  <c r="AG984" i="2" s="1"/>
  <c r="M985" i="2"/>
  <c r="AH985" i="2" s="1"/>
  <c r="AG985" i="2" s="1"/>
  <c r="M986" i="2"/>
  <c r="AH986" i="2" s="1"/>
  <c r="AG986" i="2" s="1"/>
  <c r="M987" i="2"/>
  <c r="AH987" i="2" s="1"/>
  <c r="AG987" i="2" s="1"/>
  <c r="M988" i="2"/>
  <c r="AH988" i="2" s="1"/>
  <c r="AG988" i="2" s="1"/>
  <c r="M989" i="2"/>
  <c r="AH989" i="2" s="1"/>
  <c r="AG989" i="2" s="1"/>
  <c r="M990" i="2"/>
  <c r="AH990" i="2" s="1"/>
  <c r="AG990" i="2" s="1"/>
  <c r="M991" i="2"/>
  <c r="AH991" i="2" s="1"/>
  <c r="AG991" i="2" s="1"/>
  <c r="M992" i="2"/>
  <c r="AH992" i="2" s="1"/>
  <c r="AG992" i="2" s="1"/>
  <c r="M993" i="2"/>
  <c r="AH993" i="2" s="1"/>
  <c r="AG993" i="2" s="1"/>
  <c r="M994" i="2"/>
  <c r="AH994" i="2" s="1"/>
  <c r="AG994" i="2" s="1"/>
  <c r="M995" i="2"/>
  <c r="AH995" i="2" s="1"/>
  <c r="AG995" i="2" s="1"/>
  <c r="M996" i="2"/>
  <c r="AH996" i="2" s="1"/>
  <c r="AG996" i="2" s="1"/>
  <c r="M997" i="2"/>
  <c r="AH997" i="2" s="1"/>
  <c r="AG997" i="2" s="1"/>
  <c r="M998" i="2"/>
  <c r="AH998" i="2" s="1"/>
  <c r="AG998" i="2" s="1"/>
  <c r="M999" i="2"/>
  <c r="AH999" i="2" s="1"/>
  <c r="AG999" i="2" s="1"/>
  <c r="M1000" i="2"/>
  <c r="AH1000" i="2" s="1"/>
  <c r="AG1000" i="2" s="1"/>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I488" i="2"/>
  <c r="I489" i="2"/>
  <c r="I490" i="2"/>
  <c r="I491" i="2"/>
  <c r="I492" i="2"/>
  <c r="I493" i="2"/>
  <c r="I494" i="2"/>
  <c r="I495" i="2"/>
  <c r="I496" i="2"/>
  <c r="I497" i="2"/>
  <c r="I498" i="2"/>
  <c r="I499" i="2"/>
  <c r="I500" i="2"/>
  <c r="I501" i="2"/>
  <c r="I502" i="2"/>
  <c r="I503" i="2"/>
  <c r="I504" i="2"/>
  <c r="I505" i="2"/>
  <c r="I506" i="2"/>
  <c r="I507" i="2"/>
  <c r="I508" i="2"/>
  <c r="I509" i="2"/>
  <c r="I510" i="2"/>
  <c r="I511" i="2"/>
  <c r="I512" i="2"/>
  <c r="I513" i="2"/>
  <c r="I514" i="2"/>
  <c r="I515" i="2"/>
  <c r="I516" i="2"/>
  <c r="I517" i="2"/>
  <c r="I518" i="2"/>
  <c r="I519" i="2"/>
  <c r="I520" i="2"/>
  <c r="I521" i="2"/>
  <c r="I522" i="2"/>
  <c r="I523" i="2"/>
  <c r="I524" i="2"/>
  <c r="I525" i="2"/>
  <c r="I526" i="2"/>
  <c r="I527" i="2"/>
  <c r="I528" i="2"/>
  <c r="I529" i="2"/>
  <c r="I530" i="2"/>
  <c r="I531" i="2"/>
  <c r="I532" i="2"/>
  <c r="I533" i="2"/>
  <c r="I534" i="2"/>
  <c r="I535" i="2"/>
  <c r="I536" i="2"/>
  <c r="I537" i="2"/>
  <c r="I538" i="2"/>
  <c r="I539" i="2"/>
  <c r="I540" i="2"/>
  <c r="I541" i="2"/>
  <c r="I542" i="2"/>
  <c r="I543" i="2"/>
  <c r="I544" i="2"/>
  <c r="I545" i="2"/>
  <c r="I546" i="2"/>
  <c r="I547" i="2"/>
  <c r="I548" i="2"/>
  <c r="I549" i="2"/>
  <c r="I550" i="2"/>
  <c r="I551" i="2"/>
  <c r="I552" i="2"/>
  <c r="I553" i="2"/>
  <c r="I554" i="2"/>
  <c r="I555" i="2"/>
  <c r="I556" i="2"/>
  <c r="I557" i="2"/>
  <c r="I558" i="2"/>
  <c r="I559" i="2"/>
  <c r="I560" i="2"/>
  <c r="I561" i="2"/>
  <c r="I562" i="2"/>
  <c r="I563" i="2"/>
  <c r="I564" i="2"/>
  <c r="I565" i="2"/>
  <c r="I566" i="2"/>
  <c r="I567" i="2"/>
  <c r="I568" i="2"/>
  <c r="I569" i="2"/>
  <c r="I570" i="2"/>
  <c r="I571" i="2"/>
  <c r="I572" i="2"/>
  <c r="I573" i="2"/>
  <c r="I574" i="2"/>
  <c r="I575" i="2"/>
  <c r="I576" i="2"/>
  <c r="I577" i="2"/>
  <c r="I578" i="2"/>
  <c r="I579" i="2"/>
  <c r="I580" i="2"/>
  <c r="I581" i="2"/>
  <c r="I582" i="2"/>
  <c r="I583" i="2"/>
  <c r="I584" i="2"/>
  <c r="I585" i="2"/>
  <c r="I586" i="2"/>
  <c r="I587" i="2"/>
  <c r="I588" i="2"/>
  <c r="I589" i="2"/>
  <c r="I590" i="2"/>
  <c r="I591" i="2"/>
  <c r="I592" i="2"/>
  <c r="I593" i="2"/>
  <c r="I594" i="2"/>
  <c r="I595" i="2"/>
  <c r="I596" i="2"/>
  <c r="I597" i="2"/>
  <c r="I598" i="2"/>
  <c r="I599" i="2"/>
  <c r="I600" i="2"/>
  <c r="I601" i="2"/>
  <c r="I602" i="2"/>
  <c r="I603" i="2"/>
  <c r="I604" i="2"/>
  <c r="I605" i="2"/>
  <c r="I606" i="2"/>
  <c r="I607" i="2"/>
  <c r="I608" i="2"/>
  <c r="I609" i="2"/>
  <c r="I610" i="2"/>
  <c r="I611" i="2"/>
  <c r="I612" i="2"/>
  <c r="I613" i="2"/>
  <c r="I614" i="2"/>
  <c r="I615" i="2"/>
  <c r="I616" i="2"/>
  <c r="I617" i="2"/>
  <c r="I618" i="2"/>
  <c r="I619" i="2"/>
  <c r="I620" i="2"/>
  <c r="I621" i="2"/>
  <c r="I622" i="2"/>
  <c r="I623" i="2"/>
  <c r="I624" i="2"/>
  <c r="I625" i="2"/>
  <c r="I626" i="2"/>
  <c r="I627" i="2"/>
  <c r="I628" i="2"/>
  <c r="I629" i="2"/>
  <c r="I630" i="2"/>
  <c r="I631" i="2"/>
  <c r="I632" i="2"/>
  <c r="I633" i="2"/>
  <c r="I634" i="2"/>
  <c r="I635" i="2"/>
  <c r="I636" i="2"/>
  <c r="I637" i="2"/>
  <c r="I638" i="2"/>
  <c r="I639" i="2"/>
  <c r="I640" i="2"/>
  <c r="I641" i="2"/>
  <c r="I642" i="2"/>
  <c r="I643" i="2"/>
  <c r="I644" i="2"/>
  <c r="I645" i="2"/>
  <c r="I646" i="2"/>
  <c r="I647" i="2"/>
  <c r="I648" i="2"/>
  <c r="I649" i="2"/>
  <c r="I650" i="2"/>
  <c r="I651" i="2"/>
  <c r="I652" i="2"/>
  <c r="I653" i="2"/>
  <c r="I654" i="2"/>
  <c r="I655" i="2"/>
  <c r="I656" i="2"/>
  <c r="I657" i="2"/>
  <c r="I658" i="2"/>
  <c r="I659" i="2"/>
  <c r="I660" i="2"/>
  <c r="I661" i="2"/>
  <c r="I662" i="2"/>
  <c r="I663" i="2"/>
  <c r="I664" i="2"/>
  <c r="I665" i="2"/>
  <c r="I666" i="2"/>
  <c r="I667" i="2"/>
  <c r="I668" i="2"/>
  <c r="I669" i="2"/>
  <c r="I670" i="2"/>
  <c r="I671" i="2"/>
  <c r="I672" i="2"/>
  <c r="I673" i="2"/>
  <c r="I674" i="2"/>
  <c r="I675" i="2"/>
  <c r="I676" i="2"/>
  <c r="I677" i="2"/>
  <c r="I678" i="2"/>
  <c r="I679" i="2"/>
  <c r="I680" i="2"/>
  <c r="I681" i="2"/>
  <c r="I682" i="2"/>
  <c r="I683" i="2"/>
  <c r="I684" i="2"/>
  <c r="I685" i="2"/>
  <c r="I686" i="2"/>
  <c r="I687" i="2"/>
  <c r="I688" i="2"/>
  <c r="I689" i="2"/>
  <c r="I690" i="2"/>
  <c r="I691" i="2"/>
  <c r="I692" i="2"/>
  <c r="I693" i="2"/>
  <c r="I694" i="2"/>
  <c r="I695" i="2"/>
  <c r="I696" i="2"/>
  <c r="I697" i="2"/>
  <c r="I698" i="2"/>
  <c r="I699" i="2"/>
  <c r="I700" i="2"/>
  <c r="I701" i="2"/>
  <c r="I702" i="2"/>
  <c r="I703" i="2"/>
  <c r="I704" i="2"/>
  <c r="I705" i="2"/>
  <c r="I706" i="2"/>
  <c r="I707" i="2"/>
  <c r="I708" i="2"/>
  <c r="I709" i="2"/>
  <c r="I710" i="2"/>
  <c r="I711" i="2"/>
  <c r="I712" i="2"/>
  <c r="I713" i="2"/>
  <c r="I714" i="2"/>
  <c r="I715" i="2"/>
  <c r="I716" i="2"/>
  <c r="I717" i="2"/>
  <c r="I718" i="2"/>
  <c r="I719" i="2"/>
  <c r="I720" i="2"/>
  <c r="I721" i="2"/>
  <c r="I722" i="2"/>
  <c r="I723" i="2"/>
  <c r="I724" i="2"/>
  <c r="I725" i="2"/>
  <c r="I726" i="2"/>
  <c r="I727" i="2"/>
  <c r="I728" i="2"/>
  <c r="I729" i="2"/>
  <c r="I730" i="2"/>
  <c r="I731" i="2"/>
  <c r="I732" i="2"/>
  <c r="I733" i="2"/>
  <c r="I734" i="2"/>
  <c r="I735" i="2"/>
  <c r="I736" i="2"/>
  <c r="I737" i="2"/>
  <c r="I738" i="2"/>
  <c r="I739" i="2"/>
  <c r="I740" i="2"/>
  <c r="I741" i="2"/>
  <c r="I742" i="2"/>
  <c r="I743" i="2"/>
  <c r="I744" i="2"/>
  <c r="I745" i="2"/>
  <c r="I746" i="2"/>
  <c r="I747" i="2"/>
  <c r="I748" i="2"/>
  <c r="I749" i="2"/>
  <c r="I750" i="2"/>
  <c r="I751" i="2"/>
  <c r="I752" i="2"/>
  <c r="I753" i="2"/>
  <c r="I754" i="2"/>
  <c r="I755" i="2"/>
  <c r="I756" i="2"/>
  <c r="I757" i="2"/>
  <c r="I758" i="2"/>
  <c r="I759" i="2"/>
  <c r="I760" i="2"/>
  <c r="I761" i="2"/>
  <c r="I762" i="2"/>
  <c r="I763" i="2"/>
  <c r="I764" i="2"/>
  <c r="I765" i="2"/>
  <c r="I766" i="2"/>
  <c r="I767" i="2"/>
  <c r="I768" i="2"/>
  <c r="I769" i="2"/>
  <c r="I770" i="2"/>
  <c r="I771" i="2"/>
  <c r="I772" i="2"/>
  <c r="I773" i="2"/>
  <c r="I774" i="2"/>
  <c r="I775" i="2"/>
  <c r="I776" i="2"/>
  <c r="I777" i="2"/>
  <c r="I778" i="2"/>
  <c r="I779" i="2"/>
  <c r="I780" i="2"/>
  <c r="I781" i="2"/>
  <c r="I782" i="2"/>
  <c r="I783" i="2"/>
  <c r="I784" i="2"/>
  <c r="I785" i="2"/>
  <c r="I786" i="2"/>
  <c r="I787" i="2"/>
  <c r="I788" i="2"/>
  <c r="I789" i="2"/>
  <c r="I790" i="2"/>
  <c r="I791" i="2"/>
  <c r="I792" i="2"/>
  <c r="I793" i="2"/>
  <c r="I794" i="2"/>
  <c r="I795" i="2"/>
  <c r="I796" i="2"/>
  <c r="I797" i="2"/>
  <c r="I798" i="2"/>
  <c r="I799" i="2"/>
  <c r="I800" i="2"/>
  <c r="I801" i="2"/>
  <c r="I802" i="2"/>
  <c r="I803" i="2"/>
  <c r="I804" i="2"/>
  <c r="I805" i="2"/>
  <c r="I806" i="2"/>
  <c r="I807" i="2"/>
  <c r="I808" i="2"/>
  <c r="I809" i="2"/>
  <c r="I810" i="2"/>
  <c r="I811" i="2"/>
  <c r="I812" i="2"/>
  <c r="I813" i="2"/>
  <c r="I814" i="2"/>
  <c r="I815" i="2"/>
  <c r="I816" i="2"/>
  <c r="I817" i="2"/>
  <c r="I818" i="2"/>
  <c r="I819" i="2"/>
  <c r="I820" i="2"/>
  <c r="I821" i="2"/>
  <c r="I822" i="2"/>
  <c r="I823" i="2"/>
  <c r="I824" i="2"/>
  <c r="I825" i="2"/>
  <c r="I826" i="2"/>
  <c r="I827" i="2"/>
  <c r="I828" i="2"/>
  <c r="I829" i="2"/>
  <c r="I830" i="2"/>
  <c r="I831" i="2"/>
  <c r="I832" i="2"/>
  <c r="I833" i="2"/>
  <c r="I834" i="2"/>
  <c r="I835" i="2"/>
  <c r="I836" i="2"/>
  <c r="I837" i="2"/>
  <c r="I838" i="2"/>
  <c r="I839" i="2"/>
  <c r="I840" i="2"/>
  <c r="I841" i="2"/>
  <c r="I842" i="2"/>
  <c r="I843" i="2"/>
  <c r="I844" i="2"/>
  <c r="I845" i="2"/>
  <c r="I846" i="2"/>
  <c r="I847" i="2"/>
  <c r="I848" i="2"/>
  <c r="I849" i="2"/>
  <c r="I850" i="2"/>
  <c r="I851" i="2"/>
  <c r="I852" i="2"/>
  <c r="I853" i="2"/>
  <c r="I854" i="2"/>
  <c r="I855" i="2"/>
  <c r="I856" i="2"/>
  <c r="I857" i="2"/>
  <c r="I858" i="2"/>
  <c r="I859" i="2"/>
  <c r="I860" i="2"/>
  <c r="I861" i="2"/>
  <c r="I862" i="2"/>
  <c r="I863" i="2"/>
  <c r="I864" i="2"/>
  <c r="I865" i="2"/>
  <c r="I866" i="2"/>
  <c r="I867" i="2"/>
  <c r="I868" i="2"/>
  <c r="I869" i="2"/>
  <c r="I870" i="2"/>
  <c r="I871" i="2"/>
  <c r="I872" i="2"/>
  <c r="I873" i="2"/>
  <c r="I874" i="2"/>
  <c r="I875" i="2"/>
  <c r="I876" i="2"/>
  <c r="I877" i="2"/>
  <c r="I878" i="2"/>
  <c r="I879" i="2"/>
  <c r="I880" i="2"/>
  <c r="I881" i="2"/>
  <c r="I882" i="2"/>
  <c r="I883" i="2"/>
  <c r="I884" i="2"/>
  <c r="I885" i="2"/>
  <c r="I886" i="2"/>
  <c r="I887" i="2"/>
  <c r="I888" i="2"/>
  <c r="I889" i="2"/>
  <c r="I890" i="2"/>
  <c r="I891" i="2"/>
  <c r="I892" i="2"/>
  <c r="I893" i="2"/>
  <c r="I894" i="2"/>
  <c r="I895" i="2"/>
  <c r="I896" i="2"/>
  <c r="I897" i="2"/>
  <c r="I898" i="2"/>
  <c r="I899" i="2"/>
  <c r="I900" i="2"/>
  <c r="I901" i="2"/>
  <c r="I902" i="2"/>
  <c r="I903" i="2"/>
  <c r="I904" i="2"/>
  <c r="I905" i="2"/>
  <c r="I906" i="2"/>
  <c r="I907" i="2"/>
  <c r="I908" i="2"/>
  <c r="I909" i="2"/>
  <c r="I910" i="2"/>
  <c r="I911" i="2"/>
  <c r="I912" i="2"/>
  <c r="I913" i="2"/>
  <c r="I914" i="2"/>
  <c r="I915" i="2"/>
  <c r="I916" i="2"/>
  <c r="I917" i="2"/>
  <c r="I918" i="2"/>
  <c r="I919" i="2"/>
  <c r="I920" i="2"/>
  <c r="I921" i="2"/>
  <c r="I922" i="2"/>
  <c r="I923" i="2"/>
  <c r="I924" i="2"/>
  <c r="I925" i="2"/>
  <c r="I926" i="2"/>
  <c r="I927" i="2"/>
  <c r="I928" i="2"/>
  <c r="I929" i="2"/>
  <c r="I930" i="2"/>
  <c r="I931" i="2"/>
  <c r="I932" i="2"/>
  <c r="I933" i="2"/>
  <c r="I934" i="2"/>
  <c r="I935" i="2"/>
  <c r="I936" i="2"/>
  <c r="I937" i="2"/>
  <c r="I938" i="2"/>
  <c r="I939" i="2"/>
  <c r="I940" i="2"/>
  <c r="I941" i="2"/>
  <c r="I942" i="2"/>
  <c r="I943" i="2"/>
  <c r="I944" i="2"/>
  <c r="I945" i="2"/>
  <c r="I946" i="2"/>
  <c r="I947" i="2"/>
  <c r="I948" i="2"/>
  <c r="I949" i="2"/>
  <c r="I950" i="2"/>
  <c r="I951" i="2"/>
  <c r="I952" i="2"/>
  <c r="I953" i="2"/>
  <c r="I954" i="2"/>
  <c r="I955" i="2"/>
  <c r="I956" i="2"/>
  <c r="I957" i="2"/>
  <c r="I958" i="2"/>
  <c r="I959" i="2"/>
  <c r="I960" i="2"/>
  <c r="I961" i="2"/>
  <c r="I962" i="2"/>
  <c r="I963" i="2"/>
  <c r="I964" i="2"/>
  <c r="I965" i="2"/>
  <c r="I966" i="2"/>
  <c r="I967" i="2"/>
  <c r="I968" i="2"/>
  <c r="I969" i="2"/>
  <c r="I970" i="2"/>
  <c r="I971" i="2"/>
  <c r="I972" i="2"/>
  <c r="I973" i="2"/>
  <c r="I974" i="2"/>
  <c r="I975" i="2"/>
  <c r="I976" i="2"/>
  <c r="I977" i="2"/>
  <c r="I978" i="2"/>
  <c r="I979" i="2"/>
  <c r="I980" i="2"/>
  <c r="I981" i="2"/>
  <c r="I982" i="2"/>
  <c r="I983" i="2"/>
  <c r="I984" i="2"/>
  <c r="I985" i="2"/>
  <c r="I986" i="2"/>
  <c r="I987" i="2"/>
  <c r="I988" i="2"/>
  <c r="I989" i="2"/>
  <c r="I990" i="2"/>
  <c r="I991" i="2"/>
  <c r="I992" i="2"/>
  <c r="I993" i="2"/>
  <c r="I994" i="2"/>
  <c r="I995" i="2"/>
  <c r="I996" i="2"/>
  <c r="I997" i="2"/>
  <c r="I998" i="2"/>
  <c r="I999" i="2"/>
  <c r="I1000"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L148" i="2"/>
  <c r="AF148" i="2" s="1"/>
  <c r="L149" i="2"/>
  <c r="AF149" i="2" s="1"/>
  <c r="L150" i="2"/>
  <c r="AF150" i="2" s="1"/>
  <c r="L151" i="2"/>
  <c r="AF151" i="2" s="1"/>
  <c r="L152" i="2"/>
  <c r="AF152" i="2" s="1"/>
  <c r="L153" i="2"/>
  <c r="AF153" i="2" s="1"/>
  <c r="L154" i="2"/>
  <c r="AF154" i="2" s="1"/>
  <c r="L155" i="2"/>
  <c r="AF155" i="2" s="1"/>
  <c r="L156" i="2"/>
  <c r="AF156" i="2" s="1"/>
  <c r="L157" i="2"/>
  <c r="AF157" i="2" s="1"/>
  <c r="L158" i="2"/>
  <c r="AF158" i="2" s="1"/>
  <c r="L159" i="2"/>
  <c r="AF159" i="2" s="1"/>
  <c r="L160" i="2"/>
  <c r="AF160" i="2" s="1"/>
  <c r="L161" i="2"/>
  <c r="AF161" i="2" s="1"/>
  <c r="L162" i="2"/>
  <c r="AF162" i="2" s="1"/>
  <c r="L163" i="2"/>
  <c r="AF163" i="2" s="1"/>
  <c r="L164" i="2"/>
  <c r="AF164" i="2" s="1"/>
  <c r="L165" i="2"/>
  <c r="AF165" i="2" s="1"/>
  <c r="L166" i="2"/>
  <c r="AF166" i="2" s="1"/>
  <c r="L167" i="2"/>
  <c r="AF167" i="2" s="1"/>
  <c r="L168" i="2"/>
  <c r="AF168" i="2" s="1"/>
  <c r="L169" i="2"/>
  <c r="AF169" i="2" s="1"/>
  <c r="L170" i="2"/>
  <c r="AF170" i="2" s="1"/>
  <c r="L171" i="2"/>
  <c r="AF171" i="2" s="1"/>
  <c r="L172" i="2"/>
  <c r="AF172" i="2" s="1"/>
  <c r="L173" i="2"/>
  <c r="AF173" i="2" s="1"/>
  <c r="L174" i="2"/>
  <c r="AF174" i="2" s="1"/>
  <c r="L175" i="2"/>
  <c r="AF175" i="2" s="1"/>
  <c r="L176" i="2"/>
  <c r="AF176" i="2" s="1"/>
  <c r="L177" i="2"/>
  <c r="AF177" i="2" s="1"/>
  <c r="L178" i="2"/>
  <c r="AF178" i="2" s="1"/>
  <c r="L179" i="2"/>
  <c r="AF179" i="2" s="1"/>
  <c r="L180" i="2"/>
  <c r="AF180" i="2" s="1"/>
  <c r="L181" i="2"/>
  <c r="AF181" i="2" s="1"/>
  <c r="L182" i="2"/>
  <c r="AF182" i="2" s="1"/>
  <c r="L183" i="2"/>
  <c r="AF183" i="2" s="1"/>
  <c r="L184" i="2"/>
  <c r="AF184" i="2" s="1"/>
  <c r="L185" i="2"/>
  <c r="AF185" i="2" s="1"/>
  <c r="L186" i="2"/>
  <c r="AF186" i="2" s="1"/>
  <c r="L187" i="2"/>
  <c r="AF187" i="2" s="1"/>
  <c r="L188" i="2"/>
  <c r="AF188" i="2" s="1"/>
  <c r="L189" i="2"/>
  <c r="AF189" i="2" s="1"/>
  <c r="L190" i="2"/>
  <c r="AF190" i="2" s="1"/>
  <c r="L191" i="2"/>
  <c r="AF191" i="2" s="1"/>
  <c r="L192" i="2"/>
  <c r="AF192" i="2" s="1"/>
  <c r="L193" i="2"/>
  <c r="AF193" i="2" s="1"/>
  <c r="L194" i="2"/>
  <c r="AF194" i="2" s="1"/>
  <c r="L195" i="2"/>
  <c r="AF195" i="2" s="1"/>
  <c r="L196" i="2"/>
  <c r="AF196" i="2" s="1"/>
  <c r="L197" i="2"/>
  <c r="AF197" i="2" s="1"/>
  <c r="L198" i="2"/>
  <c r="AF198" i="2" s="1"/>
  <c r="L199" i="2"/>
  <c r="AF199" i="2" s="1"/>
  <c r="L200" i="2"/>
  <c r="AF200" i="2" s="1"/>
  <c r="L201" i="2"/>
  <c r="AF201" i="2" s="1"/>
  <c r="L202" i="2"/>
  <c r="AF202" i="2" s="1"/>
  <c r="L203" i="2"/>
  <c r="AF203" i="2" s="1"/>
  <c r="L204" i="2"/>
  <c r="AF204" i="2" s="1"/>
  <c r="L205" i="2"/>
  <c r="AF205" i="2" s="1"/>
  <c r="L206" i="2"/>
  <c r="AF206" i="2" s="1"/>
  <c r="L207" i="2"/>
  <c r="AF207" i="2" s="1"/>
  <c r="L208" i="2"/>
  <c r="AF208" i="2" s="1"/>
  <c r="L209" i="2"/>
  <c r="AF209" i="2" s="1"/>
  <c r="L210" i="2"/>
  <c r="AF210" i="2" s="1"/>
  <c r="L211" i="2"/>
  <c r="AF211" i="2" s="1"/>
  <c r="L212" i="2"/>
  <c r="AF212" i="2" s="1"/>
  <c r="L213" i="2"/>
  <c r="AF213" i="2" s="1"/>
  <c r="L214" i="2"/>
  <c r="AF214" i="2" s="1"/>
  <c r="L215" i="2"/>
  <c r="AF215" i="2" s="1"/>
  <c r="L216" i="2"/>
  <c r="AF216" i="2" s="1"/>
  <c r="L217" i="2"/>
  <c r="AF217" i="2" s="1"/>
  <c r="L218" i="2"/>
  <c r="AF218" i="2" s="1"/>
  <c r="L219" i="2"/>
  <c r="AF219" i="2" s="1"/>
  <c r="L220" i="2"/>
  <c r="AF220" i="2" s="1"/>
  <c r="L221" i="2"/>
  <c r="AF221" i="2" s="1"/>
  <c r="L222" i="2"/>
  <c r="AF222" i="2" s="1"/>
  <c r="L223" i="2"/>
  <c r="AF223" i="2" s="1"/>
  <c r="L224" i="2"/>
  <c r="AF224" i="2" s="1"/>
  <c r="L225" i="2"/>
  <c r="AF225" i="2" s="1"/>
  <c r="L226" i="2"/>
  <c r="AF226" i="2" s="1"/>
  <c r="L227" i="2"/>
  <c r="AF227" i="2" s="1"/>
  <c r="L228" i="2"/>
  <c r="AF228" i="2" s="1"/>
  <c r="L229" i="2"/>
  <c r="AF229" i="2" s="1"/>
  <c r="L230" i="2"/>
  <c r="AF230" i="2" s="1"/>
  <c r="L231" i="2"/>
  <c r="AF231" i="2" s="1"/>
  <c r="L232" i="2"/>
  <c r="AF232" i="2" s="1"/>
  <c r="L233" i="2"/>
  <c r="AF233" i="2" s="1"/>
  <c r="L234" i="2"/>
  <c r="AF234" i="2" s="1"/>
  <c r="L235" i="2"/>
  <c r="AF235" i="2" s="1"/>
  <c r="L236" i="2"/>
  <c r="AF236" i="2" s="1"/>
  <c r="L237" i="2"/>
  <c r="AF237" i="2" s="1"/>
  <c r="L238" i="2"/>
  <c r="AF238" i="2" s="1"/>
  <c r="L239" i="2"/>
  <c r="AF239" i="2" s="1"/>
  <c r="L240" i="2"/>
  <c r="AF240" i="2" s="1"/>
  <c r="L241" i="2"/>
  <c r="AF241" i="2" s="1"/>
  <c r="L242" i="2"/>
  <c r="AF242" i="2" s="1"/>
  <c r="L243" i="2"/>
  <c r="AF243" i="2" s="1"/>
  <c r="L244" i="2"/>
  <c r="AF244" i="2" s="1"/>
  <c r="L245" i="2"/>
  <c r="AF245" i="2" s="1"/>
  <c r="L246" i="2"/>
  <c r="AF246" i="2" s="1"/>
  <c r="L247" i="2"/>
  <c r="AF247" i="2" s="1"/>
  <c r="L248" i="2"/>
  <c r="AF248" i="2" s="1"/>
  <c r="L249" i="2"/>
  <c r="AF249" i="2" s="1"/>
  <c r="L250" i="2"/>
  <c r="AF250" i="2" s="1"/>
  <c r="L251" i="2"/>
  <c r="AF251" i="2" s="1"/>
  <c r="L252" i="2"/>
  <c r="AF252" i="2" s="1"/>
  <c r="L253" i="2"/>
  <c r="AF253" i="2" s="1"/>
  <c r="L254" i="2"/>
  <c r="AF254" i="2" s="1"/>
  <c r="L255" i="2"/>
  <c r="AF255" i="2" s="1"/>
  <c r="L256" i="2"/>
  <c r="AF256" i="2" s="1"/>
  <c r="L257" i="2"/>
  <c r="AF257" i="2" s="1"/>
  <c r="L258" i="2"/>
  <c r="AF258" i="2" s="1"/>
  <c r="L259" i="2"/>
  <c r="AF259" i="2" s="1"/>
  <c r="L260" i="2"/>
  <c r="AF260" i="2" s="1"/>
  <c r="L261" i="2"/>
  <c r="AF261" i="2" s="1"/>
  <c r="L262" i="2"/>
  <c r="AF262" i="2" s="1"/>
  <c r="L263" i="2"/>
  <c r="AF263" i="2" s="1"/>
  <c r="L264" i="2"/>
  <c r="AF264" i="2" s="1"/>
  <c r="L265" i="2"/>
  <c r="AF265" i="2" s="1"/>
  <c r="L266" i="2"/>
  <c r="AF266" i="2" s="1"/>
  <c r="L267" i="2"/>
  <c r="AF267" i="2" s="1"/>
  <c r="L268" i="2"/>
  <c r="AF268" i="2" s="1"/>
  <c r="L269" i="2"/>
  <c r="AF269" i="2" s="1"/>
  <c r="L270" i="2"/>
  <c r="AF270" i="2" s="1"/>
  <c r="L271" i="2"/>
  <c r="AF271" i="2" s="1"/>
  <c r="L272" i="2"/>
  <c r="AF272" i="2" s="1"/>
  <c r="L273" i="2"/>
  <c r="AF273" i="2" s="1"/>
  <c r="L274" i="2"/>
  <c r="AF274" i="2" s="1"/>
  <c r="L275" i="2"/>
  <c r="AF275" i="2" s="1"/>
  <c r="L276" i="2"/>
  <c r="AF276" i="2" s="1"/>
  <c r="L277" i="2"/>
  <c r="AF277" i="2" s="1"/>
  <c r="L278" i="2"/>
  <c r="AF278" i="2" s="1"/>
  <c r="L279" i="2"/>
  <c r="AF279" i="2" s="1"/>
  <c r="L280" i="2"/>
  <c r="AF280" i="2" s="1"/>
  <c r="L281" i="2"/>
  <c r="AF281" i="2" s="1"/>
  <c r="L282" i="2"/>
  <c r="AF282" i="2" s="1"/>
  <c r="L283" i="2"/>
  <c r="AF283" i="2" s="1"/>
  <c r="L284" i="2"/>
  <c r="AF284" i="2" s="1"/>
  <c r="L285" i="2"/>
  <c r="AF285" i="2" s="1"/>
  <c r="L286" i="2"/>
  <c r="AF286" i="2" s="1"/>
  <c r="L287" i="2"/>
  <c r="AF287" i="2" s="1"/>
  <c r="L288" i="2"/>
  <c r="AF288" i="2" s="1"/>
  <c r="L289" i="2"/>
  <c r="AF289" i="2" s="1"/>
  <c r="L290" i="2"/>
  <c r="AF290" i="2" s="1"/>
  <c r="L291" i="2"/>
  <c r="AF291" i="2" s="1"/>
  <c r="L292" i="2"/>
  <c r="AF292" i="2" s="1"/>
  <c r="L293" i="2"/>
  <c r="AF293" i="2" s="1"/>
  <c r="L294" i="2"/>
  <c r="AF294" i="2" s="1"/>
  <c r="L295" i="2"/>
  <c r="AF295" i="2" s="1"/>
  <c r="L296" i="2"/>
  <c r="AF296" i="2" s="1"/>
  <c r="L297" i="2"/>
  <c r="AF297" i="2" s="1"/>
  <c r="L298" i="2"/>
  <c r="AF298" i="2" s="1"/>
  <c r="L299" i="2"/>
  <c r="AF299" i="2" s="1"/>
  <c r="L300" i="2"/>
  <c r="AF300" i="2" s="1"/>
  <c r="L301" i="2"/>
  <c r="AF301" i="2" s="1"/>
  <c r="L302" i="2"/>
  <c r="AF302" i="2" s="1"/>
  <c r="L303" i="2"/>
  <c r="AF303" i="2" s="1"/>
  <c r="L304" i="2"/>
  <c r="AF304" i="2" s="1"/>
  <c r="L305" i="2"/>
  <c r="AF305" i="2" s="1"/>
  <c r="L306" i="2"/>
  <c r="AF306" i="2" s="1"/>
  <c r="L307" i="2"/>
  <c r="AF307" i="2" s="1"/>
  <c r="L308" i="2"/>
  <c r="AF308" i="2" s="1"/>
  <c r="L309" i="2"/>
  <c r="AF309" i="2" s="1"/>
  <c r="L310" i="2"/>
  <c r="AF310" i="2" s="1"/>
  <c r="L311" i="2"/>
  <c r="AF311" i="2" s="1"/>
  <c r="L312" i="2"/>
  <c r="AF312" i="2" s="1"/>
  <c r="L313" i="2"/>
  <c r="AF313" i="2" s="1"/>
  <c r="L314" i="2"/>
  <c r="AF314" i="2" s="1"/>
  <c r="L315" i="2"/>
  <c r="AF315" i="2" s="1"/>
  <c r="L316" i="2"/>
  <c r="AF316" i="2" s="1"/>
  <c r="L317" i="2"/>
  <c r="AF317" i="2" s="1"/>
  <c r="L318" i="2"/>
  <c r="AF318" i="2" s="1"/>
  <c r="L319" i="2"/>
  <c r="AF319" i="2" s="1"/>
  <c r="L320" i="2"/>
  <c r="AF320" i="2" s="1"/>
  <c r="L321" i="2"/>
  <c r="AF321" i="2" s="1"/>
  <c r="L322" i="2"/>
  <c r="AF322" i="2" s="1"/>
  <c r="L323" i="2"/>
  <c r="AF323" i="2" s="1"/>
  <c r="L324" i="2"/>
  <c r="AF324" i="2" s="1"/>
  <c r="L325" i="2"/>
  <c r="AF325" i="2" s="1"/>
  <c r="L326" i="2"/>
  <c r="AF326" i="2" s="1"/>
  <c r="L327" i="2"/>
  <c r="AF327" i="2" s="1"/>
  <c r="L328" i="2"/>
  <c r="AF328" i="2" s="1"/>
  <c r="L329" i="2"/>
  <c r="AF329" i="2" s="1"/>
  <c r="L330" i="2"/>
  <c r="AF330" i="2" s="1"/>
  <c r="L331" i="2"/>
  <c r="AF331" i="2" s="1"/>
  <c r="L332" i="2"/>
  <c r="AF332" i="2" s="1"/>
  <c r="L333" i="2"/>
  <c r="AF333" i="2" s="1"/>
  <c r="L334" i="2"/>
  <c r="AF334" i="2" s="1"/>
  <c r="L335" i="2"/>
  <c r="AF335" i="2" s="1"/>
  <c r="L336" i="2"/>
  <c r="AF336" i="2" s="1"/>
  <c r="L337" i="2"/>
  <c r="AF337" i="2" s="1"/>
  <c r="L338" i="2"/>
  <c r="AF338" i="2" s="1"/>
  <c r="L339" i="2"/>
  <c r="AF339" i="2" s="1"/>
  <c r="L340" i="2"/>
  <c r="AF340" i="2" s="1"/>
  <c r="L341" i="2"/>
  <c r="AF341" i="2" s="1"/>
  <c r="L342" i="2"/>
  <c r="AF342" i="2" s="1"/>
  <c r="L343" i="2"/>
  <c r="AF343" i="2" s="1"/>
  <c r="L344" i="2"/>
  <c r="AF344" i="2" s="1"/>
  <c r="L345" i="2"/>
  <c r="AF345" i="2" s="1"/>
  <c r="L346" i="2"/>
  <c r="AF346" i="2" s="1"/>
  <c r="L347" i="2"/>
  <c r="AF347" i="2" s="1"/>
  <c r="L348" i="2"/>
  <c r="AF348" i="2" s="1"/>
  <c r="L349" i="2"/>
  <c r="AF349" i="2" s="1"/>
  <c r="L350" i="2"/>
  <c r="AF350" i="2" s="1"/>
  <c r="L351" i="2"/>
  <c r="AF351" i="2" s="1"/>
  <c r="L352" i="2"/>
  <c r="AF352" i="2" s="1"/>
  <c r="L353" i="2"/>
  <c r="AF353" i="2" s="1"/>
  <c r="L354" i="2"/>
  <c r="AF354" i="2" s="1"/>
  <c r="L355" i="2"/>
  <c r="AF355" i="2" s="1"/>
  <c r="L356" i="2"/>
  <c r="AF356" i="2" s="1"/>
  <c r="L357" i="2"/>
  <c r="AF357" i="2" s="1"/>
  <c r="L358" i="2"/>
  <c r="AF358" i="2" s="1"/>
  <c r="L359" i="2"/>
  <c r="AF359" i="2" s="1"/>
  <c r="L360" i="2"/>
  <c r="AF360" i="2" s="1"/>
  <c r="L361" i="2"/>
  <c r="AF361" i="2" s="1"/>
  <c r="L362" i="2"/>
  <c r="AF362" i="2" s="1"/>
  <c r="L363" i="2"/>
  <c r="AF363" i="2" s="1"/>
  <c r="L364" i="2"/>
  <c r="AF364" i="2" s="1"/>
  <c r="L365" i="2"/>
  <c r="AF365" i="2" s="1"/>
  <c r="L366" i="2"/>
  <c r="AF366" i="2" s="1"/>
  <c r="L367" i="2"/>
  <c r="AF367" i="2" s="1"/>
  <c r="L368" i="2"/>
  <c r="AF368" i="2" s="1"/>
  <c r="L369" i="2"/>
  <c r="AF369" i="2" s="1"/>
  <c r="L370" i="2"/>
  <c r="AF370" i="2" s="1"/>
  <c r="L371" i="2"/>
  <c r="AF371" i="2" s="1"/>
  <c r="L372" i="2"/>
  <c r="AF372" i="2" s="1"/>
  <c r="L373" i="2"/>
  <c r="AF373" i="2" s="1"/>
  <c r="L374" i="2"/>
  <c r="AF374" i="2" s="1"/>
  <c r="L375" i="2"/>
  <c r="AF375" i="2" s="1"/>
  <c r="L376" i="2"/>
  <c r="AF376" i="2" s="1"/>
  <c r="L377" i="2"/>
  <c r="AF377" i="2" s="1"/>
  <c r="L378" i="2"/>
  <c r="AF378" i="2" s="1"/>
  <c r="L379" i="2"/>
  <c r="AF379" i="2" s="1"/>
  <c r="L380" i="2"/>
  <c r="AF380" i="2" s="1"/>
  <c r="L381" i="2"/>
  <c r="AF381" i="2" s="1"/>
  <c r="L382" i="2"/>
  <c r="AF382" i="2" s="1"/>
  <c r="L383" i="2"/>
  <c r="AF383" i="2" s="1"/>
  <c r="L384" i="2"/>
  <c r="AF384" i="2" s="1"/>
  <c r="L385" i="2"/>
  <c r="AF385" i="2" s="1"/>
  <c r="L386" i="2"/>
  <c r="AF386" i="2" s="1"/>
  <c r="L387" i="2"/>
  <c r="AF387" i="2" s="1"/>
  <c r="L388" i="2"/>
  <c r="AF388" i="2" s="1"/>
  <c r="L389" i="2"/>
  <c r="AF389" i="2" s="1"/>
  <c r="L390" i="2"/>
  <c r="AF390" i="2" s="1"/>
  <c r="L391" i="2"/>
  <c r="AF391" i="2" s="1"/>
  <c r="L392" i="2"/>
  <c r="AF392" i="2" s="1"/>
  <c r="L393" i="2"/>
  <c r="AF393" i="2" s="1"/>
  <c r="L394" i="2"/>
  <c r="AF394" i="2" s="1"/>
  <c r="L395" i="2"/>
  <c r="AF395" i="2" s="1"/>
  <c r="L396" i="2"/>
  <c r="AF396" i="2" s="1"/>
  <c r="L397" i="2"/>
  <c r="AF397" i="2" s="1"/>
  <c r="L398" i="2"/>
  <c r="AF398" i="2" s="1"/>
  <c r="L399" i="2"/>
  <c r="AF399" i="2" s="1"/>
  <c r="L400" i="2"/>
  <c r="AF400" i="2" s="1"/>
  <c r="L401" i="2"/>
  <c r="AF401" i="2" s="1"/>
  <c r="L402" i="2"/>
  <c r="AF402" i="2" s="1"/>
  <c r="L403" i="2"/>
  <c r="AF403" i="2" s="1"/>
  <c r="L404" i="2"/>
  <c r="AF404" i="2" s="1"/>
  <c r="L405" i="2"/>
  <c r="AF405" i="2" s="1"/>
  <c r="L406" i="2"/>
  <c r="AF406" i="2" s="1"/>
  <c r="L407" i="2"/>
  <c r="AF407" i="2" s="1"/>
  <c r="L408" i="2"/>
  <c r="AF408" i="2" s="1"/>
  <c r="L409" i="2"/>
  <c r="AF409" i="2" s="1"/>
  <c r="L410" i="2"/>
  <c r="AF410" i="2" s="1"/>
  <c r="L411" i="2"/>
  <c r="AF411" i="2" s="1"/>
  <c r="L412" i="2"/>
  <c r="AF412" i="2" s="1"/>
  <c r="L413" i="2"/>
  <c r="AF413" i="2" s="1"/>
  <c r="L414" i="2"/>
  <c r="AF414" i="2" s="1"/>
  <c r="L415" i="2"/>
  <c r="AF415" i="2" s="1"/>
  <c r="L416" i="2"/>
  <c r="AF416" i="2" s="1"/>
  <c r="L417" i="2"/>
  <c r="AF417" i="2" s="1"/>
  <c r="L418" i="2"/>
  <c r="AF418" i="2" s="1"/>
  <c r="L419" i="2"/>
  <c r="AF419" i="2" s="1"/>
  <c r="L420" i="2"/>
  <c r="AF420" i="2" s="1"/>
  <c r="L421" i="2"/>
  <c r="AF421" i="2" s="1"/>
  <c r="L422" i="2"/>
  <c r="AF422" i="2" s="1"/>
  <c r="L423" i="2"/>
  <c r="AF423" i="2" s="1"/>
  <c r="L424" i="2"/>
  <c r="AF424" i="2" s="1"/>
  <c r="L425" i="2"/>
  <c r="AF425" i="2" s="1"/>
  <c r="L426" i="2"/>
  <c r="AF426" i="2" s="1"/>
  <c r="L427" i="2"/>
  <c r="AF427" i="2" s="1"/>
  <c r="L428" i="2"/>
  <c r="AF428" i="2" s="1"/>
  <c r="L429" i="2"/>
  <c r="AF429" i="2" s="1"/>
  <c r="L430" i="2"/>
  <c r="AF430" i="2" s="1"/>
  <c r="L431" i="2"/>
  <c r="AF431" i="2" s="1"/>
  <c r="L432" i="2"/>
  <c r="AF432" i="2" s="1"/>
  <c r="L433" i="2"/>
  <c r="AF433" i="2" s="1"/>
  <c r="L434" i="2"/>
  <c r="AF434" i="2" s="1"/>
  <c r="L435" i="2"/>
  <c r="AF435" i="2" s="1"/>
  <c r="L436" i="2"/>
  <c r="AF436" i="2" s="1"/>
  <c r="L437" i="2"/>
  <c r="AF437" i="2" s="1"/>
  <c r="L438" i="2"/>
  <c r="AF438" i="2" s="1"/>
  <c r="L439" i="2"/>
  <c r="AF439" i="2" s="1"/>
  <c r="L440" i="2"/>
  <c r="AF440" i="2" s="1"/>
  <c r="L441" i="2"/>
  <c r="AF441" i="2" s="1"/>
  <c r="L442" i="2"/>
  <c r="AF442" i="2" s="1"/>
  <c r="L443" i="2"/>
  <c r="AF443" i="2" s="1"/>
  <c r="L444" i="2"/>
  <c r="AF444" i="2" s="1"/>
  <c r="L445" i="2"/>
  <c r="AF445" i="2" s="1"/>
  <c r="L446" i="2"/>
  <c r="AF446" i="2" s="1"/>
  <c r="L447" i="2"/>
  <c r="AF447" i="2" s="1"/>
  <c r="L448" i="2"/>
  <c r="AF448" i="2" s="1"/>
  <c r="L449" i="2"/>
  <c r="AF449" i="2" s="1"/>
  <c r="L450" i="2"/>
  <c r="AF450" i="2" s="1"/>
  <c r="L451" i="2"/>
  <c r="AF451" i="2" s="1"/>
  <c r="L452" i="2"/>
  <c r="AF452" i="2" s="1"/>
  <c r="L453" i="2"/>
  <c r="AF453" i="2" s="1"/>
  <c r="L454" i="2"/>
  <c r="AF454" i="2" s="1"/>
  <c r="L455" i="2"/>
  <c r="AF455" i="2" s="1"/>
  <c r="L456" i="2"/>
  <c r="AF456" i="2" s="1"/>
  <c r="L457" i="2"/>
  <c r="AF457" i="2" s="1"/>
  <c r="L458" i="2"/>
  <c r="AF458" i="2" s="1"/>
  <c r="L459" i="2"/>
  <c r="AF459" i="2" s="1"/>
  <c r="L460" i="2"/>
  <c r="AF460" i="2" s="1"/>
  <c r="L461" i="2"/>
  <c r="AF461" i="2" s="1"/>
  <c r="L462" i="2"/>
  <c r="AF462" i="2" s="1"/>
  <c r="L463" i="2"/>
  <c r="AF463" i="2" s="1"/>
  <c r="L464" i="2"/>
  <c r="AF464" i="2" s="1"/>
  <c r="L465" i="2"/>
  <c r="AF465" i="2" s="1"/>
  <c r="L466" i="2"/>
  <c r="AF466" i="2" s="1"/>
  <c r="L467" i="2"/>
  <c r="AF467" i="2" s="1"/>
  <c r="L468" i="2"/>
  <c r="AF468" i="2" s="1"/>
  <c r="L469" i="2"/>
  <c r="AF469" i="2" s="1"/>
  <c r="L470" i="2"/>
  <c r="AF470" i="2" s="1"/>
  <c r="L471" i="2"/>
  <c r="AF471" i="2" s="1"/>
  <c r="L472" i="2"/>
  <c r="AF472" i="2" s="1"/>
  <c r="L473" i="2"/>
  <c r="AF473" i="2" s="1"/>
  <c r="L474" i="2"/>
  <c r="AF474" i="2" s="1"/>
  <c r="L475" i="2"/>
  <c r="AF475" i="2" s="1"/>
  <c r="L476" i="2"/>
  <c r="AF476" i="2" s="1"/>
  <c r="L477" i="2"/>
  <c r="AF477" i="2" s="1"/>
  <c r="L478" i="2"/>
  <c r="AF478" i="2" s="1"/>
  <c r="L479" i="2"/>
  <c r="AF479" i="2" s="1"/>
  <c r="L480" i="2"/>
  <c r="AF480" i="2" s="1"/>
  <c r="L481" i="2"/>
  <c r="AF481" i="2" s="1"/>
  <c r="L482" i="2"/>
  <c r="AF482" i="2" s="1"/>
  <c r="L483" i="2"/>
  <c r="AF483" i="2" s="1"/>
  <c r="L484" i="2"/>
  <c r="AF484" i="2" s="1"/>
  <c r="L485" i="2"/>
  <c r="AF485" i="2" s="1"/>
  <c r="L486" i="2"/>
  <c r="AF486" i="2" s="1"/>
  <c r="L487" i="2"/>
  <c r="AF487" i="2" s="1"/>
  <c r="L488" i="2"/>
  <c r="AF488" i="2" s="1"/>
  <c r="L489" i="2"/>
  <c r="AF489" i="2" s="1"/>
  <c r="L490" i="2"/>
  <c r="AF490" i="2" s="1"/>
  <c r="L491" i="2"/>
  <c r="AF491" i="2" s="1"/>
  <c r="L492" i="2"/>
  <c r="AF492" i="2" s="1"/>
  <c r="L493" i="2"/>
  <c r="AF493" i="2" s="1"/>
  <c r="L494" i="2"/>
  <c r="AF494" i="2" s="1"/>
  <c r="L495" i="2"/>
  <c r="AF495" i="2" s="1"/>
  <c r="L496" i="2"/>
  <c r="AF496" i="2" s="1"/>
  <c r="L497" i="2"/>
  <c r="AF497" i="2" s="1"/>
  <c r="L498" i="2"/>
  <c r="AF498" i="2" s="1"/>
  <c r="L499" i="2"/>
  <c r="AF499" i="2" s="1"/>
  <c r="L500" i="2"/>
  <c r="AF500" i="2" s="1"/>
  <c r="L501" i="2"/>
  <c r="AF501" i="2" s="1"/>
  <c r="L502" i="2"/>
  <c r="AF502" i="2" s="1"/>
  <c r="L503" i="2"/>
  <c r="AF503" i="2" s="1"/>
  <c r="L504" i="2"/>
  <c r="AF504" i="2" s="1"/>
  <c r="L505" i="2"/>
  <c r="AF505" i="2" s="1"/>
  <c r="L506" i="2"/>
  <c r="AF506" i="2" s="1"/>
  <c r="L507" i="2"/>
  <c r="AF507" i="2" s="1"/>
  <c r="L508" i="2"/>
  <c r="AF508" i="2" s="1"/>
  <c r="L509" i="2"/>
  <c r="AF509" i="2" s="1"/>
  <c r="L510" i="2"/>
  <c r="AF510" i="2" s="1"/>
  <c r="L511" i="2"/>
  <c r="AF511" i="2" s="1"/>
  <c r="L512" i="2"/>
  <c r="AF512" i="2" s="1"/>
  <c r="L513" i="2"/>
  <c r="AF513" i="2" s="1"/>
  <c r="L514" i="2"/>
  <c r="AF514" i="2" s="1"/>
  <c r="L515" i="2"/>
  <c r="AF515" i="2" s="1"/>
  <c r="L516" i="2"/>
  <c r="AF516" i="2" s="1"/>
  <c r="L517" i="2"/>
  <c r="AF517" i="2" s="1"/>
  <c r="L518" i="2"/>
  <c r="AF518" i="2" s="1"/>
  <c r="L519" i="2"/>
  <c r="AF519" i="2" s="1"/>
  <c r="L520" i="2"/>
  <c r="AF520" i="2" s="1"/>
  <c r="L521" i="2"/>
  <c r="AF521" i="2" s="1"/>
  <c r="L522" i="2"/>
  <c r="AF522" i="2" s="1"/>
  <c r="L523" i="2"/>
  <c r="AF523" i="2" s="1"/>
  <c r="L524" i="2"/>
  <c r="AF524" i="2" s="1"/>
  <c r="L525" i="2"/>
  <c r="AF525" i="2" s="1"/>
  <c r="L526" i="2"/>
  <c r="AF526" i="2" s="1"/>
  <c r="L527" i="2"/>
  <c r="AF527" i="2" s="1"/>
  <c r="L528" i="2"/>
  <c r="AF528" i="2" s="1"/>
  <c r="L529" i="2"/>
  <c r="AF529" i="2" s="1"/>
  <c r="L530" i="2"/>
  <c r="AF530" i="2" s="1"/>
  <c r="L531" i="2"/>
  <c r="AF531" i="2" s="1"/>
  <c r="L532" i="2"/>
  <c r="AF532" i="2" s="1"/>
  <c r="L533" i="2"/>
  <c r="AF533" i="2" s="1"/>
  <c r="L534" i="2"/>
  <c r="AF534" i="2" s="1"/>
  <c r="L535" i="2"/>
  <c r="AF535" i="2" s="1"/>
  <c r="L536" i="2"/>
  <c r="AF536" i="2" s="1"/>
  <c r="L537" i="2"/>
  <c r="AF537" i="2" s="1"/>
  <c r="L538" i="2"/>
  <c r="AF538" i="2" s="1"/>
  <c r="L539" i="2"/>
  <c r="AF539" i="2" s="1"/>
  <c r="L540" i="2"/>
  <c r="AF540" i="2" s="1"/>
  <c r="L541" i="2"/>
  <c r="AF541" i="2" s="1"/>
  <c r="L542" i="2"/>
  <c r="AF542" i="2" s="1"/>
  <c r="L543" i="2"/>
  <c r="AF543" i="2" s="1"/>
  <c r="L544" i="2"/>
  <c r="AF544" i="2" s="1"/>
  <c r="L545" i="2"/>
  <c r="AF545" i="2" s="1"/>
  <c r="L546" i="2"/>
  <c r="AF546" i="2" s="1"/>
  <c r="L547" i="2"/>
  <c r="AF547" i="2" s="1"/>
  <c r="L548" i="2"/>
  <c r="AF548" i="2" s="1"/>
  <c r="L549" i="2"/>
  <c r="AF549" i="2" s="1"/>
  <c r="L550" i="2"/>
  <c r="AF550" i="2" s="1"/>
  <c r="L551" i="2"/>
  <c r="AF551" i="2" s="1"/>
  <c r="L552" i="2"/>
  <c r="AF552" i="2" s="1"/>
  <c r="L553" i="2"/>
  <c r="AF553" i="2" s="1"/>
  <c r="L554" i="2"/>
  <c r="AF554" i="2" s="1"/>
  <c r="L555" i="2"/>
  <c r="AF555" i="2" s="1"/>
  <c r="L556" i="2"/>
  <c r="AF556" i="2" s="1"/>
  <c r="L557" i="2"/>
  <c r="AF557" i="2" s="1"/>
  <c r="L558" i="2"/>
  <c r="AF558" i="2" s="1"/>
  <c r="L559" i="2"/>
  <c r="AF559" i="2" s="1"/>
  <c r="L560" i="2"/>
  <c r="AF560" i="2" s="1"/>
  <c r="L561" i="2"/>
  <c r="AF561" i="2" s="1"/>
  <c r="L562" i="2"/>
  <c r="AF562" i="2" s="1"/>
  <c r="L563" i="2"/>
  <c r="AF563" i="2" s="1"/>
  <c r="L564" i="2"/>
  <c r="AF564" i="2" s="1"/>
  <c r="L565" i="2"/>
  <c r="AF565" i="2" s="1"/>
  <c r="L566" i="2"/>
  <c r="AF566" i="2" s="1"/>
  <c r="L567" i="2"/>
  <c r="AF567" i="2" s="1"/>
  <c r="L568" i="2"/>
  <c r="AF568" i="2" s="1"/>
  <c r="L569" i="2"/>
  <c r="AF569" i="2" s="1"/>
  <c r="L570" i="2"/>
  <c r="AF570" i="2" s="1"/>
  <c r="L571" i="2"/>
  <c r="AF571" i="2" s="1"/>
  <c r="L572" i="2"/>
  <c r="AF572" i="2" s="1"/>
  <c r="L573" i="2"/>
  <c r="AF573" i="2" s="1"/>
  <c r="L574" i="2"/>
  <c r="AF574" i="2" s="1"/>
  <c r="L575" i="2"/>
  <c r="AF575" i="2" s="1"/>
  <c r="L576" i="2"/>
  <c r="AF576" i="2" s="1"/>
  <c r="L577" i="2"/>
  <c r="AF577" i="2" s="1"/>
  <c r="L578" i="2"/>
  <c r="AF578" i="2" s="1"/>
  <c r="L579" i="2"/>
  <c r="AF579" i="2" s="1"/>
  <c r="L580" i="2"/>
  <c r="AF580" i="2" s="1"/>
  <c r="L581" i="2"/>
  <c r="AF581" i="2" s="1"/>
  <c r="L582" i="2"/>
  <c r="AF582" i="2" s="1"/>
  <c r="L583" i="2"/>
  <c r="AF583" i="2" s="1"/>
  <c r="L584" i="2"/>
  <c r="AF584" i="2" s="1"/>
  <c r="L585" i="2"/>
  <c r="AF585" i="2" s="1"/>
  <c r="L586" i="2"/>
  <c r="AF586" i="2" s="1"/>
  <c r="L587" i="2"/>
  <c r="AF587" i="2" s="1"/>
  <c r="L588" i="2"/>
  <c r="AF588" i="2" s="1"/>
  <c r="L589" i="2"/>
  <c r="AF589" i="2" s="1"/>
  <c r="L590" i="2"/>
  <c r="AF590" i="2" s="1"/>
  <c r="L591" i="2"/>
  <c r="AF591" i="2" s="1"/>
  <c r="L592" i="2"/>
  <c r="AF592" i="2" s="1"/>
  <c r="L593" i="2"/>
  <c r="AF593" i="2" s="1"/>
  <c r="L594" i="2"/>
  <c r="AF594" i="2" s="1"/>
  <c r="L595" i="2"/>
  <c r="AF595" i="2" s="1"/>
  <c r="L596" i="2"/>
  <c r="AF596" i="2" s="1"/>
  <c r="L597" i="2"/>
  <c r="AF597" i="2" s="1"/>
  <c r="L598" i="2"/>
  <c r="AF598" i="2" s="1"/>
  <c r="L599" i="2"/>
  <c r="AF599" i="2" s="1"/>
  <c r="L600" i="2"/>
  <c r="AF600" i="2" s="1"/>
  <c r="L601" i="2"/>
  <c r="AF601" i="2" s="1"/>
  <c r="L602" i="2"/>
  <c r="AF602" i="2" s="1"/>
  <c r="L603" i="2"/>
  <c r="AF603" i="2" s="1"/>
  <c r="L604" i="2"/>
  <c r="AF604" i="2" s="1"/>
  <c r="L605" i="2"/>
  <c r="AF605" i="2" s="1"/>
  <c r="L606" i="2"/>
  <c r="AF606" i="2" s="1"/>
  <c r="L607" i="2"/>
  <c r="AF607" i="2" s="1"/>
  <c r="L608" i="2"/>
  <c r="AF608" i="2" s="1"/>
  <c r="L609" i="2"/>
  <c r="AF609" i="2" s="1"/>
  <c r="L610" i="2"/>
  <c r="AF610" i="2" s="1"/>
  <c r="L611" i="2"/>
  <c r="AF611" i="2" s="1"/>
  <c r="L612" i="2"/>
  <c r="AF612" i="2" s="1"/>
  <c r="L613" i="2"/>
  <c r="AF613" i="2" s="1"/>
  <c r="L614" i="2"/>
  <c r="AF614" i="2" s="1"/>
  <c r="L615" i="2"/>
  <c r="AF615" i="2" s="1"/>
  <c r="L616" i="2"/>
  <c r="AF616" i="2" s="1"/>
  <c r="L617" i="2"/>
  <c r="AF617" i="2" s="1"/>
  <c r="L618" i="2"/>
  <c r="AF618" i="2" s="1"/>
  <c r="L619" i="2"/>
  <c r="AF619" i="2" s="1"/>
  <c r="L620" i="2"/>
  <c r="AF620" i="2" s="1"/>
  <c r="L621" i="2"/>
  <c r="AF621" i="2" s="1"/>
  <c r="L622" i="2"/>
  <c r="AF622" i="2" s="1"/>
  <c r="L623" i="2"/>
  <c r="AF623" i="2" s="1"/>
  <c r="L624" i="2"/>
  <c r="AF624" i="2" s="1"/>
  <c r="L625" i="2"/>
  <c r="AF625" i="2" s="1"/>
  <c r="L626" i="2"/>
  <c r="AF626" i="2" s="1"/>
  <c r="L627" i="2"/>
  <c r="AF627" i="2" s="1"/>
  <c r="L628" i="2"/>
  <c r="AF628" i="2" s="1"/>
  <c r="L629" i="2"/>
  <c r="AF629" i="2" s="1"/>
  <c r="L630" i="2"/>
  <c r="AF630" i="2" s="1"/>
  <c r="L631" i="2"/>
  <c r="AF631" i="2" s="1"/>
  <c r="L632" i="2"/>
  <c r="AF632" i="2" s="1"/>
  <c r="L633" i="2"/>
  <c r="AF633" i="2" s="1"/>
  <c r="L634" i="2"/>
  <c r="AF634" i="2" s="1"/>
  <c r="L635" i="2"/>
  <c r="AF635" i="2" s="1"/>
  <c r="L636" i="2"/>
  <c r="AF636" i="2" s="1"/>
  <c r="L637" i="2"/>
  <c r="AF637" i="2" s="1"/>
  <c r="L638" i="2"/>
  <c r="AF638" i="2" s="1"/>
  <c r="L639" i="2"/>
  <c r="AF639" i="2" s="1"/>
  <c r="L640" i="2"/>
  <c r="AF640" i="2" s="1"/>
  <c r="L641" i="2"/>
  <c r="AF641" i="2" s="1"/>
  <c r="L642" i="2"/>
  <c r="AF642" i="2" s="1"/>
  <c r="L643" i="2"/>
  <c r="AF643" i="2" s="1"/>
  <c r="L644" i="2"/>
  <c r="AF644" i="2" s="1"/>
  <c r="L645" i="2"/>
  <c r="AF645" i="2" s="1"/>
  <c r="L646" i="2"/>
  <c r="AF646" i="2" s="1"/>
  <c r="L647" i="2"/>
  <c r="AF647" i="2" s="1"/>
  <c r="L648" i="2"/>
  <c r="AF648" i="2" s="1"/>
  <c r="L649" i="2"/>
  <c r="AF649" i="2" s="1"/>
  <c r="L650" i="2"/>
  <c r="AF650" i="2" s="1"/>
  <c r="L651" i="2"/>
  <c r="AF651" i="2" s="1"/>
  <c r="L652" i="2"/>
  <c r="AF652" i="2" s="1"/>
  <c r="L653" i="2"/>
  <c r="AF653" i="2" s="1"/>
  <c r="L654" i="2"/>
  <c r="AF654" i="2" s="1"/>
  <c r="L655" i="2"/>
  <c r="AF655" i="2" s="1"/>
  <c r="L656" i="2"/>
  <c r="AF656" i="2" s="1"/>
  <c r="L657" i="2"/>
  <c r="AF657" i="2" s="1"/>
  <c r="L658" i="2"/>
  <c r="AF658" i="2" s="1"/>
  <c r="L659" i="2"/>
  <c r="AF659" i="2" s="1"/>
  <c r="L660" i="2"/>
  <c r="AF660" i="2" s="1"/>
  <c r="L661" i="2"/>
  <c r="AF661" i="2" s="1"/>
  <c r="L662" i="2"/>
  <c r="AF662" i="2" s="1"/>
  <c r="L663" i="2"/>
  <c r="AF663" i="2" s="1"/>
  <c r="L664" i="2"/>
  <c r="AF664" i="2" s="1"/>
  <c r="L665" i="2"/>
  <c r="AF665" i="2" s="1"/>
  <c r="L666" i="2"/>
  <c r="AF666" i="2" s="1"/>
  <c r="L667" i="2"/>
  <c r="AF667" i="2" s="1"/>
  <c r="L668" i="2"/>
  <c r="AF668" i="2" s="1"/>
  <c r="L669" i="2"/>
  <c r="AF669" i="2" s="1"/>
  <c r="L670" i="2"/>
  <c r="AF670" i="2" s="1"/>
  <c r="L671" i="2"/>
  <c r="AF671" i="2" s="1"/>
  <c r="L672" i="2"/>
  <c r="AF672" i="2" s="1"/>
  <c r="L673" i="2"/>
  <c r="AF673" i="2" s="1"/>
  <c r="L674" i="2"/>
  <c r="AF674" i="2" s="1"/>
  <c r="L675" i="2"/>
  <c r="AF675" i="2" s="1"/>
  <c r="L676" i="2"/>
  <c r="AF676" i="2" s="1"/>
  <c r="L677" i="2"/>
  <c r="AF677" i="2" s="1"/>
  <c r="L678" i="2"/>
  <c r="AF678" i="2" s="1"/>
  <c r="L679" i="2"/>
  <c r="AF679" i="2" s="1"/>
  <c r="L680" i="2"/>
  <c r="AF680" i="2" s="1"/>
  <c r="L681" i="2"/>
  <c r="AF681" i="2" s="1"/>
  <c r="L682" i="2"/>
  <c r="AF682" i="2" s="1"/>
  <c r="L683" i="2"/>
  <c r="AF683" i="2" s="1"/>
  <c r="L684" i="2"/>
  <c r="AF684" i="2" s="1"/>
  <c r="L685" i="2"/>
  <c r="AF685" i="2" s="1"/>
  <c r="L686" i="2"/>
  <c r="AF686" i="2" s="1"/>
  <c r="L687" i="2"/>
  <c r="AF687" i="2" s="1"/>
  <c r="L688" i="2"/>
  <c r="AF688" i="2" s="1"/>
  <c r="L689" i="2"/>
  <c r="AF689" i="2" s="1"/>
  <c r="L690" i="2"/>
  <c r="AF690" i="2" s="1"/>
  <c r="L691" i="2"/>
  <c r="AF691" i="2" s="1"/>
  <c r="L692" i="2"/>
  <c r="AF692" i="2" s="1"/>
  <c r="L693" i="2"/>
  <c r="AF693" i="2" s="1"/>
  <c r="L694" i="2"/>
  <c r="AF694" i="2" s="1"/>
  <c r="L695" i="2"/>
  <c r="AF695" i="2" s="1"/>
  <c r="L696" i="2"/>
  <c r="AF696" i="2" s="1"/>
  <c r="L697" i="2"/>
  <c r="AF697" i="2" s="1"/>
  <c r="L698" i="2"/>
  <c r="AF698" i="2" s="1"/>
  <c r="L699" i="2"/>
  <c r="AF699" i="2" s="1"/>
  <c r="L700" i="2"/>
  <c r="AF700" i="2" s="1"/>
  <c r="L701" i="2"/>
  <c r="AF701" i="2" s="1"/>
  <c r="L702" i="2"/>
  <c r="AF702" i="2" s="1"/>
  <c r="L703" i="2"/>
  <c r="AF703" i="2" s="1"/>
  <c r="L704" i="2"/>
  <c r="AF704" i="2" s="1"/>
  <c r="L705" i="2"/>
  <c r="AF705" i="2" s="1"/>
  <c r="L706" i="2"/>
  <c r="AF706" i="2" s="1"/>
  <c r="L707" i="2"/>
  <c r="AF707" i="2" s="1"/>
  <c r="L708" i="2"/>
  <c r="AF708" i="2" s="1"/>
  <c r="L709" i="2"/>
  <c r="AF709" i="2" s="1"/>
  <c r="L710" i="2"/>
  <c r="AF710" i="2" s="1"/>
  <c r="L711" i="2"/>
  <c r="AF711" i="2" s="1"/>
  <c r="L712" i="2"/>
  <c r="AF712" i="2" s="1"/>
  <c r="L713" i="2"/>
  <c r="AF713" i="2" s="1"/>
  <c r="L714" i="2"/>
  <c r="AF714" i="2" s="1"/>
  <c r="L715" i="2"/>
  <c r="AF715" i="2" s="1"/>
  <c r="L716" i="2"/>
  <c r="AF716" i="2" s="1"/>
  <c r="L717" i="2"/>
  <c r="AF717" i="2" s="1"/>
  <c r="L718" i="2"/>
  <c r="AF718" i="2" s="1"/>
  <c r="L719" i="2"/>
  <c r="AF719" i="2" s="1"/>
  <c r="L720" i="2"/>
  <c r="AF720" i="2" s="1"/>
  <c r="L721" i="2"/>
  <c r="AF721" i="2" s="1"/>
  <c r="L722" i="2"/>
  <c r="AF722" i="2" s="1"/>
  <c r="L723" i="2"/>
  <c r="AF723" i="2" s="1"/>
  <c r="L724" i="2"/>
  <c r="AF724" i="2" s="1"/>
  <c r="L725" i="2"/>
  <c r="AF725" i="2" s="1"/>
  <c r="L726" i="2"/>
  <c r="AF726" i="2" s="1"/>
  <c r="L727" i="2"/>
  <c r="AF727" i="2" s="1"/>
  <c r="L728" i="2"/>
  <c r="AF728" i="2" s="1"/>
  <c r="L729" i="2"/>
  <c r="AF729" i="2" s="1"/>
  <c r="L730" i="2"/>
  <c r="AF730" i="2" s="1"/>
  <c r="L731" i="2"/>
  <c r="AF731" i="2" s="1"/>
  <c r="L732" i="2"/>
  <c r="AF732" i="2" s="1"/>
  <c r="L733" i="2"/>
  <c r="AF733" i="2" s="1"/>
  <c r="L734" i="2"/>
  <c r="AF734" i="2" s="1"/>
  <c r="L735" i="2"/>
  <c r="AF735" i="2" s="1"/>
  <c r="L736" i="2"/>
  <c r="AF736" i="2" s="1"/>
  <c r="L737" i="2"/>
  <c r="AF737" i="2" s="1"/>
  <c r="L738" i="2"/>
  <c r="AF738" i="2" s="1"/>
  <c r="L739" i="2"/>
  <c r="AF739" i="2" s="1"/>
  <c r="L740" i="2"/>
  <c r="AF740" i="2" s="1"/>
  <c r="L741" i="2"/>
  <c r="AF741" i="2" s="1"/>
  <c r="L742" i="2"/>
  <c r="AF742" i="2" s="1"/>
  <c r="L743" i="2"/>
  <c r="AF743" i="2" s="1"/>
  <c r="L744" i="2"/>
  <c r="AF744" i="2" s="1"/>
  <c r="L745" i="2"/>
  <c r="AF745" i="2" s="1"/>
  <c r="L746" i="2"/>
  <c r="AF746" i="2" s="1"/>
  <c r="L747" i="2"/>
  <c r="AF747" i="2" s="1"/>
  <c r="L748" i="2"/>
  <c r="AF748" i="2" s="1"/>
  <c r="L749" i="2"/>
  <c r="AF749" i="2" s="1"/>
  <c r="L750" i="2"/>
  <c r="AF750" i="2" s="1"/>
  <c r="L751" i="2"/>
  <c r="AF751" i="2" s="1"/>
  <c r="L752" i="2"/>
  <c r="AF752" i="2" s="1"/>
  <c r="L753" i="2"/>
  <c r="AF753" i="2" s="1"/>
  <c r="L754" i="2"/>
  <c r="AF754" i="2" s="1"/>
  <c r="L755" i="2"/>
  <c r="AF755" i="2" s="1"/>
  <c r="L756" i="2"/>
  <c r="AF756" i="2" s="1"/>
  <c r="L757" i="2"/>
  <c r="AF757" i="2" s="1"/>
  <c r="L758" i="2"/>
  <c r="AF758" i="2" s="1"/>
  <c r="L759" i="2"/>
  <c r="AF759" i="2" s="1"/>
  <c r="L760" i="2"/>
  <c r="AF760" i="2" s="1"/>
  <c r="L761" i="2"/>
  <c r="AF761" i="2" s="1"/>
  <c r="L762" i="2"/>
  <c r="AF762" i="2" s="1"/>
  <c r="L763" i="2"/>
  <c r="AF763" i="2" s="1"/>
  <c r="L764" i="2"/>
  <c r="AF764" i="2" s="1"/>
  <c r="L765" i="2"/>
  <c r="AF765" i="2" s="1"/>
  <c r="L766" i="2"/>
  <c r="AF766" i="2" s="1"/>
  <c r="L767" i="2"/>
  <c r="AF767" i="2" s="1"/>
  <c r="L768" i="2"/>
  <c r="AF768" i="2" s="1"/>
  <c r="L769" i="2"/>
  <c r="AF769" i="2" s="1"/>
  <c r="L770" i="2"/>
  <c r="AF770" i="2" s="1"/>
  <c r="L771" i="2"/>
  <c r="AF771" i="2" s="1"/>
  <c r="L772" i="2"/>
  <c r="AF772" i="2" s="1"/>
  <c r="L773" i="2"/>
  <c r="AF773" i="2" s="1"/>
  <c r="L774" i="2"/>
  <c r="AF774" i="2" s="1"/>
  <c r="L775" i="2"/>
  <c r="AF775" i="2" s="1"/>
  <c r="L776" i="2"/>
  <c r="AF776" i="2" s="1"/>
  <c r="L777" i="2"/>
  <c r="AF777" i="2" s="1"/>
  <c r="L778" i="2"/>
  <c r="AF778" i="2" s="1"/>
  <c r="L779" i="2"/>
  <c r="AF779" i="2" s="1"/>
  <c r="L780" i="2"/>
  <c r="AF780" i="2" s="1"/>
  <c r="L781" i="2"/>
  <c r="AF781" i="2" s="1"/>
  <c r="L782" i="2"/>
  <c r="AF782" i="2" s="1"/>
  <c r="L783" i="2"/>
  <c r="AF783" i="2" s="1"/>
  <c r="L784" i="2"/>
  <c r="AF784" i="2" s="1"/>
  <c r="L785" i="2"/>
  <c r="AF785" i="2" s="1"/>
  <c r="L786" i="2"/>
  <c r="AF786" i="2" s="1"/>
  <c r="L787" i="2"/>
  <c r="AF787" i="2" s="1"/>
  <c r="L788" i="2"/>
  <c r="AF788" i="2" s="1"/>
  <c r="L789" i="2"/>
  <c r="AF789" i="2" s="1"/>
  <c r="L790" i="2"/>
  <c r="AF790" i="2" s="1"/>
  <c r="L791" i="2"/>
  <c r="AF791" i="2" s="1"/>
  <c r="L792" i="2"/>
  <c r="AF792" i="2" s="1"/>
  <c r="L793" i="2"/>
  <c r="AF793" i="2" s="1"/>
  <c r="L794" i="2"/>
  <c r="AF794" i="2" s="1"/>
  <c r="L795" i="2"/>
  <c r="AF795" i="2" s="1"/>
  <c r="L796" i="2"/>
  <c r="AF796" i="2" s="1"/>
  <c r="L797" i="2"/>
  <c r="AF797" i="2" s="1"/>
  <c r="L798" i="2"/>
  <c r="AF798" i="2" s="1"/>
  <c r="L799" i="2"/>
  <c r="AF799" i="2" s="1"/>
  <c r="L800" i="2"/>
  <c r="AF800" i="2" s="1"/>
  <c r="L801" i="2"/>
  <c r="AF801" i="2" s="1"/>
  <c r="L802" i="2"/>
  <c r="AF802" i="2" s="1"/>
  <c r="L803" i="2"/>
  <c r="AF803" i="2" s="1"/>
  <c r="L804" i="2"/>
  <c r="AF804" i="2" s="1"/>
  <c r="L805" i="2"/>
  <c r="AF805" i="2" s="1"/>
  <c r="L806" i="2"/>
  <c r="AF806" i="2" s="1"/>
  <c r="L807" i="2"/>
  <c r="AF807" i="2" s="1"/>
  <c r="L808" i="2"/>
  <c r="AF808" i="2" s="1"/>
  <c r="L809" i="2"/>
  <c r="AF809" i="2" s="1"/>
  <c r="L810" i="2"/>
  <c r="AF810" i="2" s="1"/>
  <c r="L811" i="2"/>
  <c r="AF811" i="2" s="1"/>
  <c r="L812" i="2"/>
  <c r="AF812" i="2" s="1"/>
  <c r="L813" i="2"/>
  <c r="AF813" i="2" s="1"/>
  <c r="L814" i="2"/>
  <c r="AF814" i="2" s="1"/>
  <c r="L815" i="2"/>
  <c r="AF815" i="2" s="1"/>
  <c r="L816" i="2"/>
  <c r="AF816" i="2" s="1"/>
  <c r="L817" i="2"/>
  <c r="AF817" i="2" s="1"/>
  <c r="L818" i="2"/>
  <c r="AF818" i="2" s="1"/>
  <c r="L819" i="2"/>
  <c r="AF819" i="2" s="1"/>
  <c r="L820" i="2"/>
  <c r="AF820" i="2" s="1"/>
  <c r="L821" i="2"/>
  <c r="AF821" i="2" s="1"/>
  <c r="L822" i="2"/>
  <c r="AF822" i="2" s="1"/>
  <c r="L823" i="2"/>
  <c r="AF823" i="2" s="1"/>
  <c r="L824" i="2"/>
  <c r="AF824" i="2" s="1"/>
  <c r="L825" i="2"/>
  <c r="AF825" i="2" s="1"/>
  <c r="L826" i="2"/>
  <c r="AF826" i="2" s="1"/>
  <c r="L827" i="2"/>
  <c r="AF827" i="2" s="1"/>
  <c r="L828" i="2"/>
  <c r="AF828" i="2" s="1"/>
  <c r="L829" i="2"/>
  <c r="AF829" i="2" s="1"/>
  <c r="L830" i="2"/>
  <c r="AF830" i="2" s="1"/>
  <c r="L831" i="2"/>
  <c r="AF831" i="2" s="1"/>
  <c r="L832" i="2"/>
  <c r="AF832" i="2" s="1"/>
  <c r="L833" i="2"/>
  <c r="AF833" i="2" s="1"/>
  <c r="L834" i="2"/>
  <c r="AF834" i="2" s="1"/>
  <c r="L835" i="2"/>
  <c r="AF835" i="2" s="1"/>
  <c r="L836" i="2"/>
  <c r="AF836" i="2" s="1"/>
  <c r="L837" i="2"/>
  <c r="AF837" i="2" s="1"/>
  <c r="L838" i="2"/>
  <c r="AF838" i="2" s="1"/>
  <c r="L839" i="2"/>
  <c r="AF839" i="2" s="1"/>
  <c r="L840" i="2"/>
  <c r="AF840" i="2" s="1"/>
  <c r="L841" i="2"/>
  <c r="AF841" i="2" s="1"/>
  <c r="L842" i="2"/>
  <c r="AF842" i="2" s="1"/>
  <c r="L843" i="2"/>
  <c r="AF843" i="2" s="1"/>
  <c r="L844" i="2"/>
  <c r="AF844" i="2" s="1"/>
  <c r="L845" i="2"/>
  <c r="AF845" i="2" s="1"/>
  <c r="L846" i="2"/>
  <c r="AF846" i="2" s="1"/>
  <c r="L847" i="2"/>
  <c r="AF847" i="2" s="1"/>
  <c r="L848" i="2"/>
  <c r="AF848" i="2" s="1"/>
  <c r="L849" i="2"/>
  <c r="AF849" i="2" s="1"/>
  <c r="L850" i="2"/>
  <c r="AF850" i="2" s="1"/>
  <c r="L851" i="2"/>
  <c r="AF851" i="2" s="1"/>
  <c r="L852" i="2"/>
  <c r="AF852" i="2" s="1"/>
  <c r="L853" i="2"/>
  <c r="AF853" i="2" s="1"/>
  <c r="L854" i="2"/>
  <c r="AF854" i="2" s="1"/>
  <c r="L855" i="2"/>
  <c r="AF855" i="2" s="1"/>
  <c r="L856" i="2"/>
  <c r="AF856" i="2" s="1"/>
  <c r="L857" i="2"/>
  <c r="AF857" i="2" s="1"/>
  <c r="L858" i="2"/>
  <c r="AF858" i="2" s="1"/>
  <c r="L859" i="2"/>
  <c r="AF859" i="2" s="1"/>
  <c r="L860" i="2"/>
  <c r="AF860" i="2" s="1"/>
  <c r="L861" i="2"/>
  <c r="AF861" i="2" s="1"/>
  <c r="L862" i="2"/>
  <c r="AF862" i="2" s="1"/>
  <c r="L863" i="2"/>
  <c r="AF863" i="2" s="1"/>
  <c r="L864" i="2"/>
  <c r="AF864" i="2" s="1"/>
  <c r="L865" i="2"/>
  <c r="AF865" i="2" s="1"/>
  <c r="L866" i="2"/>
  <c r="AF866" i="2" s="1"/>
  <c r="L867" i="2"/>
  <c r="AF867" i="2" s="1"/>
  <c r="L868" i="2"/>
  <c r="AF868" i="2" s="1"/>
  <c r="L869" i="2"/>
  <c r="AF869" i="2" s="1"/>
  <c r="L870" i="2"/>
  <c r="AF870" i="2" s="1"/>
  <c r="L871" i="2"/>
  <c r="AF871" i="2" s="1"/>
  <c r="L872" i="2"/>
  <c r="AF872" i="2" s="1"/>
  <c r="L873" i="2"/>
  <c r="AF873" i="2" s="1"/>
  <c r="L874" i="2"/>
  <c r="AF874" i="2" s="1"/>
  <c r="L875" i="2"/>
  <c r="AF875" i="2" s="1"/>
  <c r="L876" i="2"/>
  <c r="AF876" i="2" s="1"/>
  <c r="L877" i="2"/>
  <c r="AF877" i="2" s="1"/>
  <c r="L878" i="2"/>
  <c r="AF878" i="2" s="1"/>
  <c r="L879" i="2"/>
  <c r="AF879" i="2" s="1"/>
  <c r="L880" i="2"/>
  <c r="AF880" i="2" s="1"/>
  <c r="L881" i="2"/>
  <c r="AF881" i="2" s="1"/>
  <c r="L882" i="2"/>
  <c r="AF882" i="2" s="1"/>
  <c r="L883" i="2"/>
  <c r="AF883" i="2" s="1"/>
  <c r="L884" i="2"/>
  <c r="AF884" i="2" s="1"/>
  <c r="L885" i="2"/>
  <c r="AF885" i="2" s="1"/>
  <c r="L886" i="2"/>
  <c r="AF886" i="2" s="1"/>
  <c r="L887" i="2"/>
  <c r="AF887" i="2" s="1"/>
  <c r="L888" i="2"/>
  <c r="AF888" i="2" s="1"/>
  <c r="L889" i="2"/>
  <c r="AF889" i="2" s="1"/>
  <c r="L890" i="2"/>
  <c r="AF890" i="2" s="1"/>
  <c r="L891" i="2"/>
  <c r="AF891" i="2" s="1"/>
  <c r="L892" i="2"/>
  <c r="AF892" i="2" s="1"/>
  <c r="L893" i="2"/>
  <c r="AF893" i="2" s="1"/>
  <c r="L894" i="2"/>
  <c r="AF894" i="2" s="1"/>
  <c r="L895" i="2"/>
  <c r="AF895" i="2" s="1"/>
  <c r="L896" i="2"/>
  <c r="AF896" i="2" s="1"/>
  <c r="L897" i="2"/>
  <c r="AF897" i="2" s="1"/>
  <c r="L898" i="2"/>
  <c r="AF898" i="2" s="1"/>
  <c r="L899" i="2"/>
  <c r="AF899" i="2" s="1"/>
  <c r="L900" i="2"/>
  <c r="AF900" i="2" s="1"/>
  <c r="L901" i="2"/>
  <c r="AF901" i="2" s="1"/>
  <c r="L902" i="2"/>
  <c r="AF902" i="2" s="1"/>
  <c r="L903" i="2"/>
  <c r="AF903" i="2" s="1"/>
  <c r="L904" i="2"/>
  <c r="AF904" i="2" s="1"/>
  <c r="L905" i="2"/>
  <c r="AF905" i="2" s="1"/>
  <c r="L906" i="2"/>
  <c r="AF906" i="2" s="1"/>
  <c r="L907" i="2"/>
  <c r="AF907" i="2" s="1"/>
  <c r="L908" i="2"/>
  <c r="AF908" i="2" s="1"/>
  <c r="L909" i="2"/>
  <c r="AF909" i="2" s="1"/>
  <c r="L910" i="2"/>
  <c r="AF910" i="2" s="1"/>
  <c r="L911" i="2"/>
  <c r="AF911" i="2" s="1"/>
  <c r="L912" i="2"/>
  <c r="AF912" i="2" s="1"/>
  <c r="L913" i="2"/>
  <c r="AF913" i="2" s="1"/>
  <c r="L914" i="2"/>
  <c r="AF914" i="2" s="1"/>
  <c r="L915" i="2"/>
  <c r="AF915" i="2" s="1"/>
  <c r="L916" i="2"/>
  <c r="AF916" i="2" s="1"/>
  <c r="L917" i="2"/>
  <c r="AF917" i="2" s="1"/>
  <c r="L918" i="2"/>
  <c r="AF918" i="2" s="1"/>
  <c r="L919" i="2"/>
  <c r="AF919" i="2" s="1"/>
  <c r="L920" i="2"/>
  <c r="AF920" i="2" s="1"/>
  <c r="L921" i="2"/>
  <c r="AF921" i="2" s="1"/>
  <c r="L922" i="2"/>
  <c r="AF922" i="2" s="1"/>
  <c r="L923" i="2"/>
  <c r="AF923" i="2" s="1"/>
  <c r="L924" i="2"/>
  <c r="AF924" i="2" s="1"/>
  <c r="L925" i="2"/>
  <c r="AF925" i="2" s="1"/>
  <c r="L926" i="2"/>
  <c r="AF926" i="2" s="1"/>
  <c r="L927" i="2"/>
  <c r="AF927" i="2" s="1"/>
  <c r="L928" i="2"/>
  <c r="AF928" i="2" s="1"/>
  <c r="L929" i="2"/>
  <c r="AF929" i="2" s="1"/>
  <c r="L930" i="2"/>
  <c r="AF930" i="2" s="1"/>
  <c r="L931" i="2"/>
  <c r="AF931" i="2" s="1"/>
  <c r="L932" i="2"/>
  <c r="AF932" i="2" s="1"/>
  <c r="L933" i="2"/>
  <c r="AF933" i="2" s="1"/>
  <c r="L934" i="2"/>
  <c r="AF934" i="2" s="1"/>
  <c r="L935" i="2"/>
  <c r="AF935" i="2" s="1"/>
  <c r="L936" i="2"/>
  <c r="AF936" i="2" s="1"/>
  <c r="L937" i="2"/>
  <c r="AF937" i="2" s="1"/>
  <c r="L938" i="2"/>
  <c r="AF938" i="2" s="1"/>
  <c r="L939" i="2"/>
  <c r="AF939" i="2" s="1"/>
  <c r="L940" i="2"/>
  <c r="AF940" i="2" s="1"/>
  <c r="L941" i="2"/>
  <c r="AF941" i="2" s="1"/>
  <c r="L942" i="2"/>
  <c r="AF942" i="2" s="1"/>
  <c r="L943" i="2"/>
  <c r="AF943" i="2" s="1"/>
  <c r="L944" i="2"/>
  <c r="AF944" i="2" s="1"/>
  <c r="L945" i="2"/>
  <c r="AF945" i="2" s="1"/>
  <c r="L946" i="2"/>
  <c r="AF946" i="2" s="1"/>
  <c r="L947" i="2"/>
  <c r="AF947" i="2" s="1"/>
  <c r="L948" i="2"/>
  <c r="AF948" i="2" s="1"/>
  <c r="L949" i="2"/>
  <c r="AF949" i="2" s="1"/>
  <c r="L950" i="2"/>
  <c r="AF950" i="2" s="1"/>
  <c r="L951" i="2"/>
  <c r="AF951" i="2" s="1"/>
  <c r="L952" i="2"/>
  <c r="AF952" i="2" s="1"/>
  <c r="L953" i="2"/>
  <c r="AF953" i="2" s="1"/>
  <c r="L954" i="2"/>
  <c r="AF954" i="2" s="1"/>
  <c r="L955" i="2"/>
  <c r="AF955" i="2" s="1"/>
  <c r="L956" i="2"/>
  <c r="AF956" i="2" s="1"/>
  <c r="L957" i="2"/>
  <c r="AF957" i="2" s="1"/>
  <c r="L958" i="2"/>
  <c r="AF958" i="2" s="1"/>
  <c r="L959" i="2"/>
  <c r="AF959" i="2" s="1"/>
  <c r="L960" i="2"/>
  <c r="AF960" i="2" s="1"/>
  <c r="L961" i="2"/>
  <c r="AF961" i="2" s="1"/>
  <c r="L962" i="2"/>
  <c r="AF962" i="2" s="1"/>
  <c r="L963" i="2"/>
  <c r="AF963" i="2" s="1"/>
  <c r="L964" i="2"/>
  <c r="AF964" i="2" s="1"/>
  <c r="L965" i="2"/>
  <c r="AF965" i="2" s="1"/>
  <c r="L966" i="2"/>
  <c r="AF966" i="2" s="1"/>
  <c r="L967" i="2"/>
  <c r="AF967" i="2" s="1"/>
  <c r="L968" i="2"/>
  <c r="AF968" i="2" s="1"/>
  <c r="L969" i="2"/>
  <c r="AF969" i="2" s="1"/>
  <c r="L970" i="2"/>
  <c r="AF970" i="2" s="1"/>
  <c r="L971" i="2"/>
  <c r="AF971" i="2" s="1"/>
  <c r="L972" i="2"/>
  <c r="AF972" i="2" s="1"/>
  <c r="L973" i="2"/>
  <c r="AF973" i="2" s="1"/>
  <c r="L974" i="2"/>
  <c r="AF974" i="2" s="1"/>
  <c r="L975" i="2"/>
  <c r="AF975" i="2" s="1"/>
  <c r="L976" i="2"/>
  <c r="AF976" i="2" s="1"/>
  <c r="L977" i="2"/>
  <c r="AF977" i="2" s="1"/>
  <c r="L978" i="2"/>
  <c r="AF978" i="2" s="1"/>
  <c r="L979" i="2"/>
  <c r="AF979" i="2" s="1"/>
  <c r="L980" i="2"/>
  <c r="AF980" i="2" s="1"/>
  <c r="L981" i="2"/>
  <c r="AF981" i="2" s="1"/>
  <c r="L982" i="2"/>
  <c r="AF982" i="2" s="1"/>
  <c r="L983" i="2"/>
  <c r="AF983" i="2" s="1"/>
  <c r="L984" i="2"/>
  <c r="AF984" i="2" s="1"/>
  <c r="L985" i="2"/>
  <c r="AF985" i="2" s="1"/>
  <c r="L986" i="2"/>
  <c r="AF986" i="2" s="1"/>
  <c r="L987" i="2"/>
  <c r="AF987" i="2" s="1"/>
  <c r="L988" i="2"/>
  <c r="AF988" i="2" s="1"/>
  <c r="L989" i="2"/>
  <c r="AF989" i="2" s="1"/>
  <c r="L990" i="2"/>
  <c r="AF990" i="2" s="1"/>
  <c r="L991" i="2"/>
  <c r="AF991" i="2" s="1"/>
  <c r="L992" i="2"/>
  <c r="AF992" i="2" s="1"/>
  <c r="L993" i="2"/>
  <c r="AF993" i="2" s="1"/>
  <c r="L994" i="2"/>
  <c r="AF994" i="2" s="1"/>
  <c r="L995" i="2"/>
  <c r="AF995" i="2" s="1"/>
  <c r="L996" i="2"/>
  <c r="AF996" i="2" s="1"/>
  <c r="L997" i="2"/>
  <c r="AF997" i="2" s="1"/>
  <c r="L998" i="2"/>
  <c r="AF998" i="2" s="1"/>
  <c r="L999" i="2"/>
  <c r="AF999" i="2" s="1"/>
  <c r="L1000" i="2"/>
  <c r="AF1000" i="2" s="1"/>
  <c r="E77" i="2" l="1"/>
  <c r="AE996" i="2"/>
  <c r="AE988" i="2"/>
  <c r="AE972" i="2"/>
  <c r="AE964" i="2"/>
  <c r="AE948" i="2"/>
  <c r="AE940" i="2"/>
  <c r="AE924" i="2"/>
  <c r="AE916" i="2"/>
  <c r="AE900" i="2"/>
  <c r="AE892" i="2"/>
  <c r="AE876" i="2"/>
  <c r="AE868" i="2"/>
  <c r="AE852" i="2"/>
  <c r="AE844" i="2"/>
  <c r="AE828" i="2"/>
  <c r="AE820" i="2"/>
  <c r="AE804" i="2"/>
  <c r="AE796" i="2"/>
  <c r="AE780" i="2"/>
  <c r="AE772" i="2"/>
  <c r="AE756" i="2"/>
  <c r="AE748" i="2"/>
  <c r="AE732" i="2"/>
  <c r="AE724" i="2"/>
  <c r="AE708" i="2"/>
  <c r="AE700" i="2"/>
  <c r="AE684" i="2"/>
  <c r="AE676" i="2"/>
  <c r="AE660" i="2"/>
  <c r="AE652" i="2"/>
  <c r="AE636" i="2"/>
  <c r="AE628" i="2"/>
  <c r="AE612" i="2"/>
  <c r="AE604" i="2"/>
  <c r="AE588" i="2"/>
  <c r="AE580" i="2"/>
  <c r="AE564" i="2"/>
  <c r="AE556" i="2"/>
  <c r="AE540" i="2"/>
  <c r="AE532" i="2"/>
  <c r="AE516" i="2"/>
  <c r="AE508" i="2"/>
  <c r="AE492" i="2"/>
  <c r="AE484" i="2"/>
  <c r="AE468" i="2"/>
  <c r="AE460" i="2"/>
  <c r="AE444" i="2"/>
  <c r="AE436" i="2"/>
  <c r="AE420" i="2"/>
  <c r="AE412" i="2"/>
  <c r="AE396" i="2"/>
  <c r="AE388" i="2"/>
  <c r="AE372" i="2"/>
  <c r="AE364" i="2"/>
  <c r="AE348" i="2"/>
  <c r="AE340" i="2"/>
  <c r="AE324" i="2"/>
  <c r="AE316" i="2"/>
  <c r="AE300" i="2"/>
  <c r="AE292" i="2"/>
  <c r="AE276" i="2"/>
  <c r="AE268" i="2"/>
  <c r="AE252" i="2"/>
  <c r="AE244" i="2"/>
  <c r="AE228" i="2"/>
  <c r="AE220" i="2"/>
  <c r="AE204" i="2"/>
  <c r="AE196" i="2"/>
  <c r="AE997" i="2"/>
  <c r="B997" i="5" s="1"/>
  <c r="AE973" i="2"/>
  <c r="AE949" i="2"/>
  <c r="B949" i="5" s="1"/>
  <c r="AE925" i="2"/>
  <c r="B925" i="5" s="1"/>
  <c r="AE901" i="2"/>
  <c r="A901" i="5" s="1"/>
  <c r="AE877" i="2"/>
  <c r="D877" i="5" s="1"/>
  <c r="AE853" i="2"/>
  <c r="E853" i="5" s="1"/>
  <c r="AE829" i="2"/>
  <c r="A829" i="5" s="1"/>
  <c r="AE805" i="2"/>
  <c r="B805" i="5" s="1"/>
  <c r="AE781" i="2"/>
  <c r="D781" i="5" s="1"/>
  <c r="AE757" i="2"/>
  <c r="A757" i="5" s="1"/>
  <c r="AE733" i="2"/>
  <c r="B733" i="5" s="1"/>
  <c r="AE709" i="2"/>
  <c r="C709" i="5" s="1"/>
  <c r="AE685" i="2"/>
  <c r="C685" i="5" s="1"/>
  <c r="AE661" i="2"/>
  <c r="B661" i="5" s="1"/>
  <c r="AE637" i="2"/>
  <c r="A637" i="5" s="1"/>
  <c r="AE613" i="2"/>
  <c r="C613" i="5" s="1"/>
  <c r="AE589" i="2"/>
  <c r="D589" i="5" s="1"/>
  <c r="AE565" i="2"/>
  <c r="B565" i="5" s="1"/>
  <c r="AE541" i="2"/>
  <c r="E541" i="5" s="1"/>
  <c r="AE517" i="2"/>
  <c r="B517" i="5" s="1"/>
  <c r="AE493" i="2"/>
  <c r="E493" i="5" s="1"/>
  <c r="AE469" i="2"/>
  <c r="A469" i="5" s="1"/>
  <c r="AE445" i="2"/>
  <c r="E445" i="5" s="1"/>
  <c r="AE421" i="2"/>
  <c r="E421" i="5" s="1"/>
  <c r="AE397" i="2"/>
  <c r="B397" i="5" s="1"/>
  <c r="AE373" i="2"/>
  <c r="C373" i="5" s="1"/>
  <c r="AE349" i="2"/>
  <c r="B349" i="5" s="1"/>
  <c r="AE325" i="2"/>
  <c r="A325" i="5" s="1"/>
  <c r="AE301" i="2"/>
  <c r="A301" i="5" s="1"/>
  <c r="AE277" i="2"/>
  <c r="A277" i="5" s="1"/>
  <c r="AE253" i="2"/>
  <c r="D253" i="5" s="1"/>
  <c r="AE229" i="2"/>
  <c r="B229" i="5" s="1"/>
  <c r="AE205" i="2"/>
  <c r="E205" i="5" s="1"/>
  <c r="AE181" i="2"/>
  <c r="D181" i="5" s="1"/>
  <c r="AE157" i="2"/>
  <c r="E157" i="5" s="1"/>
  <c r="AE180" i="2"/>
  <c r="AE172" i="2"/>
  <c r="AE156" i="2"/>
  <c r="AE148" i="2"/>
  <c r="AE979" i="2"/>
  <c r="D979" i="5" s="1"/>
  <c r="AE955" i="2"/>
  <c r="A955" i="5" s="1"/>
  <c r="AE931" i="2"/>
  <c r="A931" i="5" s="1"/>
  <c r="AE907" i="2"/>
  <c r="C907" i="5" s="1"/>
  <c r="AE883" i="2"/>
  <c r="A883" i="5" s="1"/>
  <c r="AE859" i="2"/>
  <c r="B859" i="5" s="1"/>
  <c r="AE985" i="2"/>
  <c r="D985" i="5" s="1"/>
  <c r="AE961" i="2"/>
  <c r="E961" i="5" s="1"/>
  <c r="AE937" i="2"/>
  <c r="A937" i="5" s="1"/>
  <c r="AE913" i="2"/>
  <c r="C913" i="5" s="1"/>
  <c r="AE889" i="2"/>
  <c r="A889" i="5" s="1"/>
  <c r="AE865" i="2"/>
  <c r="A865" i="5" s="1"/>
  <c r="AE841" i="2"/>
  <c r="A841" i="5" s="1"/>
  <c r="AE817" i="2"/>
  <c r="C817" i="5" s="1"/>
  <c r="AE793" i="2"/>
  <c r="A793" i="5" s="1"/>
  <c r="AE769" i="2"/>
  <c r="E769" i="5" s="1"/>
  <c r="AE745" i="2"/>
  <c r="A745" i="5" s="1"/>
  <c r="AE721" i="2"/>
  <c r="C721" i="5" s="1"/>
  <c r="AE697" i="2"/>
  <c r="D697" i="5" s="1"/>
  <c r="AE673" i="2"/>
  <c r="C673" i="5" s="1"/>
  <c r="AE649" i="2"/>
  <c r="C649" i="5" s="1"/>
  <c r="AE625" i="2"/>
  <c r="D625" i="5" s="1"/>
  <c r="AE601" i="2"/>
  <c r="C601" i="5" s="1"/>
  <c r="AE577" i="2"/>
  <c r="B577" i="5" s="1"/>
  <c r="AE553" i="2"/>
  <c r="B553" i="5" s="1"/>
  <c r="AE529" i="2"/>
  <c r="D529" i="5" s="1"/>
  <c r="AE505" i="2"/>
  <c r="B505" i="5" s="1"/>
  <c r="AE481" i="2"/>
  <c r="E481" i="5" s="1"/>
  <c r="AE457" i="2"/>
  <c r="B457" i="5" s="1"/>
  <c r="AE433" i="2"/>
  <c r="B433" i="5" s="1"/>
  <c r="AE409" i="2"/>
  <c r="B409" i="5" s="1"/>
  <c r="AE385" i="2"/>
  <c r="B385" i="5" s="1"/>
  <c r="AE361" i="2"/>
  <c r="C361" i="5" s="1"/>
  <c r="AE337" i="2"/>
  <c r="E337" i="5" s="1"/>
  <c r="AE313" i="2"/>
  <c r="E313" i="5" s="1"/>
  <c r="AE289" i="2"/>
  <c r="D289" i="5" s="1"/>
  <c r="AE265" i="2"/>
  <c r="B265" i="5" s="1"/>
  <c r="AE241" i="2"/>
  <c r="D241" i="5" s="1"/>
  <c r="AE217" i="2"/>
  <c r="D217" i="5" s="1"/>
  <c r="AE193" i="2"/>
  <c r="D193" i="5" s="1"/>
  <c r="AE169" i="2"/>
  <c r="D169" i="5" s="1"/>
  <c r="AE990" i="2"/>
  <c r="AE982" i="2"/>
  <c r="AE966" i="2"/>
  <c r="AE958" i="2"/>
  <c r="AE942" i="2"/>
  <c r="AE934" i="2"/>
  <c r="AE918" i="2"/>
  <c r="AE910" i="2"/>
  <c r="AE894" i="2"/>
  <c r="AE886" i="2"/>
  <c r="AE870" i="2"/>
  <c r="AE862" i="2"/>
  <c r="AE846" i="2"/>
  <c r="AE838" i="2"/>
  <c r="AE822" i="2"/>
  <c r="AE814" i="2"/>
  <c r="AE798" i="2"/>
  <c r="AE790" i="2"/>
  <c r="AE774" i="2"/>
  <c r="AE766" i="2"/>
  <c r="AE750" i="2"/>
  <c r="AE742" i="2"/>
  <c r="AE726" i="2"/>
  <c r="AE718" i="2"/>
  <c r="AE702" i="2"/>
  <c r="AE694" i="2"/>
  <c r="AE678" i="2"/>
  <c r="AE670" i="2"/>
  <c r="AE654" i="2"/>
  <c r="AE646" i="2"/>
  <c r="AE630" i="2"/>
  <c r="AE622" i="2"/>
  <c r="AE606" i="2"/>
  <c r="AE598" i="2"/>
  <c r="AE582" i="2"/>
  <c r="AE574" i="2"/>
  <c r="AE558" i="2"/>
  <c r="AE550" i="2"/>
  <c r="AE534" i="2"/>
  <c r="AE526" i="2"/>
  <c r="AE510" i="2"/>
  <c r="AE502" i="2"/>
  <c r="AE486" i="2"/>
  <c r="AE478" i="2"/>
  <c r="AE462" i="2"/>
  <c r="AE454" i="2"/>
  <c r="AE438" i="2"/>
  <c r="AE430" i="2"/>
  <c r="AE414" i="2"/>
  <c r="AE406" i="2"/>
  <c r="AE390" i="2"/>
  <c r="AE382" i="2"/>
  <c r="AE366" i="2"/>
  <c r="AE358" i="2"/>
  <c r="AE342" i="2"/>
  <c r="AE334" i="2"/>
  <c r="AE318" i="2"/>
  <c r="AE310" i="2"/>
  <c r="AE294" i="2"/>
  <c r="AE286" i="2"/>
  <c r="AE270" i="2"/>
  <c r="AE262" i="2"/>
  <c r="AE246" i="2"/>
  <c r="AE238" i="2"/>
  <c r="AE222" i="2"/>
  <c r="AE214" i="2"/>
  <c r="AE198" i="2"/>
  <c r="AE190" i="2"/>
  <c r="AE174" i="2"/>
  <c r="AE166" i="2"/>
  <c r="AE150" i="2"/>
  <c r="AE994" i="2"/>
  <c r="AE978" i="2"/>
  <c r="AE970" i="2"/>
  <c r="AE954" i="2"/>
  <c r="AE946" i="2"/>
  <c r="AE930" i="2"/>
  <c r="AE922" i="2"/>
  <c r="AE906" i="2"/>
  <c r="AE898" i="2"/>
  <c r="AE882" i="2"/>
  <c r="AE874" i="2"/>
  <c r="AE858" i="2"/>
  <c r="AE850" i="2"/>
  <c r="AE834" i="2"/>
  <c r="AE826" i="2"/>
  <c r="AE810" i="2"/>
  <c r="AE802" i="2"/>
  <c r="AE786" i="2"/>
  <c r="AE778" i="2"/>
  <c r="AE762" i="2"/>
  <c r="AE754" i="2"/>
  <c r="AE738" i="2"/>
  <c r="AE730" i="2"/>
  <c r="AE714" i="2"/>
  <c r="AE706" i="2"/>
  <c r="AE690" i="2"/>
  <c r="AE682" i="2"/>
  <c r="AE666" i="2"/>
  <c r="AE658" i="2"/>
  <c r="AE642" i="2"/>
  <c r="AE634" i="2"/>
  <c r="AE618" i="2"/>
  <c r="AE610" i="2"/>
  <c r="AE594" i="2"/>
  <c r="AE586" i="2"/>
  <c r="AE570" i="2"/>
  <c r="AE562" i="2"/>
  <c r="AE546" i="2"/>
  <c r="AE538" i="2"/>
  <c r="AE522" i="2"/>
  <c r="AE514" i="2"/>
  <c r="AE498" i="2"/>
  <c r="AE490" i="2"/>
  <c r="AE474" i="2"/>
  <c r="AE466" i="2"/>
  <c r="AE450" i="2"/>
  <c r="AE442" i="2"/>
  <c r="AE426" i="2"/>
  <c r="AE418" i="2"/>
  <c r="AE402" i="2"/>
  <c r="AE394" i="2"/>
  <c r="AE378" i="2"/>
  <c r="AE370" i="2"/>
  <c r="AE354" i="2"/>
  <c r="AE346" i="2"/>
  <c r="AE330" i="2"/>
  <c r="AE322" i="2"/>
  <c r="AE306" i="2"/>
  <c r="AE298" i="2"/>
  <c r="AE282" i="2"/>
  <c r="AE274" i="2"/>
  <c r="AE258" i="2"/>
  <c r="AE250" i="2"/>
  <c r="AE234" i="2"/>
  <c r="AE226" i="2"/>
  <c r="AE210" i="2"/>
  <c r="AE202" i="2"/>
  <c r="AE186" i="2"/>
  <c r="AE178" i="2"/>
  <c r="AE162" i="2"/>
  <c r="AE835" i="2"/>
  <c r="A835" i="5" s="1"/>
  <c r="AE811" i="2"/>
  <c r="B811" i="5" s="1"/>
  <c r="AE787" i="2"/>
  <c r="A787" i="5" s="1"/>
  <c r="AE763" i="2"/>
  <c r="C763" i="5" s="1"/>
  <c r="AE739" i="2"/>
  <c r="C739" i="5" s="1"/>
  <c r="AE715" i="2"/>
  <c r="C715" i="5" s="1"/>
  <c r="AE691" i="2"/>
  <c r="D691" i="5" s="1"/>
  <c r="AE667" i="2"/>
  <c r="C667" i="5" s="1"/>
  <c r="AE643" i="2"/>
  <c r="C643" i="5" s="1"/>
  <c r="AE619" i="2"/>
  <c r="C619" i="5" s="1"/>
  <c r="AE595" i="2"/>
  <c r="C595" i="5" s="1"/>
  <c r="AE571" i="2"/>
  <c r="C571" i="5" s="1"/>
  <c r="AE547" i="2"/>
  <c r="C547" i="5" s="1"/>
  <c r="AE523" i="2"/>
  <c r="B523" i="5" s="1"/>
  <c r="AE499" i="2"/>
  <c r="B499" i="5" s="1"/>
  <c r="AE475" i="2"/>
  <c r="B475" i="5" s="1"/>
  <c r="AE451" i="2"/>
  <c r="E451" i="5" s="1"/>
  <c r="AE427" i="2"/>
  <c r="B427" i="5" s="1"/>
  <c r="AE403" i="2"/>
  <c r="B403" i="5" s="1"/>
  <c r="AE379" i="2"/>
  <c r="B379" i="5" s="1"/>
  <c r="AE355" i="2"/>
  <c r="A355" i="5" s="1"/>
  <c r="AE331" i="2"/>
  <c r="B331" i="5" s="1"/>
  <c r="AE307" i="2"/>
  <c r="A307" i="5" s="1"/>
  <c r="AE283" i="2"/>
  <c r="D283" i="5" s="1"/>
  <c r="AE259" i="2"/>
  <c r="E259" i="5" s="1"/>
  <c r="AE235" i="2"/>
  <c r="D235" i="5" s="1"/>
  <c r="AE211" i="2"/>
  <c r="D211" i="5" s="1"/>
  <c r="AE187" i="2"/>
  <c r="D187" i="5" s="1"/>
  <c r="AE163" i="2"/>
  <c r="B163" i="5" s="1"/>
  <c r="AE1000" i="2"/>
  <c r="AE984" i="2"/>
  <c r="AE976" i="2"/>
  <c r="AE960" i="2"/>
  <c r="AE952" i="2"/>
  <c r="AE936" i="2"/>
  <c r="AE928" i="2"/>
  <c r="AE912" i="2"/>
  <c r="AE904" i="2"/>
  <c r="AE888" i="2"/>
  <c r="AE880" i="2"/>
  <c r="AE864" i="2"/>
  <c r="AE856" i="2"/>
  <c r="AE840" i="2"/>
  <c r="AE832" i="2"/>
  <c r="AE816" i="2"/>
  <c r="AE808" i="2"/>
  <c r="AE792" i="2"/>
  <c r="AE784" i="2"/>
  <c r="AE768" i="2"/>
  <c r="AE760" i="2"/>
  <c r="AE744" i="2"/>
  <c r="AE736" i="2"/>
  <c r="AE720" i="2"/>
  <c r="AE712" i="2"/>
  <c r="AE696" i="2"/>
  <c r="AE688" i="2"/>
  <c r="AE672" i="2"/>
  <c r="AE664" i="2"/>
  <c r="AE648" i="2"/>
  <c r="AE640" i="2"/>
  <c r="AE624" i="2"/>
  <c r="AE616" i="2"/>
  <c r="AE600" i="2"/>
  <c r="AE592" i="2"/>
  <c r="AE576" i="2"/>
  <c r="AE568" i="2"/>
  <c r="AE552" i="2"/>
  <c r="AE544" i="2"/>
  <c r="AE528" i="2"/>
  <c r="AE520" i="2"/>
  <c r="AE504" i="2"/>
  <c r="AE496" i="2"/>
  <c r="AE480" i="2"/>
  <c r="AE472" i="2"/>
  <c r="AE456" i="2"/>
  <c r="AE448" i="2"/>
  <c r="AE432" i="2"/>
  <c r="AE424" i="2"/>
  <c r="AE408" i="2"/>
  <c r="AE400" i="2"/>
  <c r="AE384" i="2"/>
  <c r="AE376" i="2"/>
  <c r="AE360" i="2"/>
  <c r="AE352" i="2"/>
  <c r="AE336" i="2"/>
  <c r="AE328" i="2"/>
  <c r="AE312" i="2"/>
  <c r="AE304" i="2"/>
  <c r="AE288" i="2"/>
  <c r="AE280" i="2"/>
  <c r="AE264" i="2"/>
  <c r="AE256" i="2"/>
  <c r="AE240" i="2"/>
  <c r="AE232" i="2"/>
  <c r="AE216" i="2"/>
  <c r="AE208" i="2"/>
  <c r="AE192" i="2"/>
  <c r="AE184" i="2"/>
  <c r="AE168" i="2"/>
  <c r="AE160" i="2"/>
  <c r="AE991" i="2"/>
  <c r="B991" i="5" s="1"/>
  <c r="AE967" i="2"/>
  <c r="A967" i="5" s="1"/>
  <c r="AE943" i="2"/>
  <c r="A943" i="5" s="1"/>
  <c r="AE919" i="2"/>
  <c r="B919" i="5" s="1"/>
  <c r="AE895" i="2"/>
  <c r="A895" i="5" s="1"/>
  <c r="AE871" i="2"/>
  <c r="C871" i="5" s="1"/>
  <c r="AE847" i="2"/>
  <c r="B847" i="5" s="1"/>
  <c r="AE823" i="2"/>
  <c r="A823" i="5" s="1"/>
  <c r="AE799" i="2"/>
  <c r="A799" i="5" s="1"/>
  <c r="AE775" i="2"/>
  <c r="A775" i="5" s="1"/>
  <c r="AE751" i="2"/>
  <c r="A751" i="5" s="1"/>
  <c r="AE727" i="2"/>
  <c r="B727" i="5" s="1"/>
  <c r="AE703" i="2"/>
  <c r="C703" i="5" s="1"/>
  <c r="AE679" i="2"/>
  <c r="C679" i="5" s="1"/>
  <c r="AE655" i="2"/>
  <c r="C655" i="5" s="1"/>
  <c r="AE631" i="2"/>
  <c r="A631" i="5" s="1"/>
  <c r="AE607" i="2"/>
  <c r="C607" i="5" s="1"/>
  <c r="AE583" i="2"/>
  <c r="C583" i="5" s="1"/>
  <c r="AE559" i="2"/>
  <c r="D559" i="5" s="1"/>
  <c r="AE535" i="2"/>
  <c r="B535" i="5" s="1"/>
  <c r="AE511" i="2"/>
  <c r="E511" i="5" s="1"/>
  <c r="AE487" i="2"/>
  <c r="A487" i="5" s="1"/>
  <c r="AE463" i="2"/>
  <c r="B463" i="5" s="1"/>
  <c r="AE439" i="2"/>
  <c r="D439" i="5" s="1"/>
  <c r="AE415" i="2"/>
  <c r="A415" i="5" s="1"/>
  <c r="AE391" i="2"/>
  <c r="B391" i="5" s="1"/>
  <c r="AE367" i="2"/>
  <c r="D367" i="5" s="1"/>
  <c r="AE343" i="2"/>
  <c r="A343" i="5" s="1"/>
  <c r="AE319" i="2"/>
  <c r="A319" i="5" s="1"/>
  <c r="AE295" i="2"/>
  <c r="D295" i="5" s="1"/>
  <c r="AE271" i="2"/>
  <c r="A271" i="5" s="1"/>
  <c r="AE247" i="2"/>
  <c r="D247" i="5" s="1"/>
  <c r="AE223" i="2"/>
  <c r="B223" i="5" s="1"/>
  <c r="AE199" i="2"/>
  <c r="E199" i="5" s="1"/>
  <c r="AE175" i="2"/>
  <c r="D175" i="5" s="1"/>
  <c r="AE151" i="2"/>
  <c r="C151" i="5" s="1"/>
  <c r="AE154" i="2"/>
  <c r="AE998" i="2"/>
  <c r="A998" i="5" s="1"/>
  <c r="AE992" i="2"/>
  <c r="A992" i="5" s="1"/>
  <c r="AE986" i="2"/>
  <c r="E986" i="5" s="1"/>
  <c r="AE980" i="2"/>
  <c r="D980" i="5" s="1"/>
  <c r="AE974" i="2"/>
  <c r="C974" i="5" s="1"/>
  <c r="AE968" i="2"/>
  <c r="B968" i="5" s="1"/>
  <c r="AE962" i="2"/>
  <c r="A962" i="5" s="1"/>
  <c r="AE956" i="2"/>
  <c r="B956" i="5" s="1"/>
  <c r="AE950" i="2"/>
  <c r="A950" i="5" s="1"/>
  <c r="AE944" i="2"/>
  <c r="A944" i="5" s="1"/>
  <c r="AE938" i="2"/>
  <c r="A938" i="5" s="1"/>
  <c r="AE932" i="2"/>
  <c r="B932" i="5" s="1"/>
  <c r="AE926" i="2"/>
  <c r="B926" i="5" s="1"/>
  <c r="AE920" i="2"/>
  <c r="A920" i="5" s="1"/>
  <c r="AE914" i="2"/>
  <c r="B914" i="5" s="1"/>
  <c r="AE908" i="2"/>
  <c r="E908" i="5" s="1"/>
  <c r="AE902" i="2"/>
  <c r="A902" i="5" s="1"/>
  <c r="AE896" i="2"/>
  <c r="C896" i="5" s="1"/>
  <c r="AE890" i="2"/>
  <c r="A890" i="5" s="1"/>
  <c r="AE884" i="2"/>
  <c r="D884" i="5" s="1"/>
  <c r="AE878" i="2"/>
  <c r="A878" i="5" s="1"/>
  <c r="AE872" i="2"/>
  <c r="A872" i="5" s="1"/>
  <c r="AE866" i="2"/>
  <c r="D866" i="5" s="1"/>
  <c r="AE860" i="2"/>
  <c r="B860" i="5" s="1"/>
  <c r="AE854" i="2"/>
  <c r="A854" i="5" s="1"/>
  <c r="AE848" i="2"/>
  <c r="A848" i="5" s="1"/>
  <c r="AE842" i="2"/>
  <c r="E842" i="5" s="1"/>
  <c r="AE836" i="2"/>
  <c r="D836" i="5" s="1"/>
  <c r="AE830" i="2"/>
  <c r="B830" i="5" s="1"/>
  <c r="AE824" i="2"/>
  <c r="B824" i="5" s="1"/>
  <c r="AE818" i="2"/>
  <c r="B818" i="5" s="1"/>
  <c r="AE812" i="2"/>
  <c r="A812" i="5" s="1"/>
  <c r="AE806" i="2"/>
  <c r="A806" i="5" s="1"/>
  <c r="AE800" i="2"/>
  <c r="C800" i="5" s="1"/>
  <c r="AE794" i="2"/>
  <c r="A794" i="5" s="1"/>
  <c r="AE788" i="2"/>
  <c r="B788" i="5" s="1"/>
  <c r="AE782" i="2"/>
  <c r="E782" i="5" s="1"/>
  <c r="AE776" i="2"/>
  <c r="E776" i="5" s="1"/>
  <c r="AE770" i="2"/>
  <c r="D770" i="5" s="1"/>
  <c r="AE764" i="2"/>
  <c r="B764" i="5" s="1"/>
  <c r="AE758" i="2"/>
  <c r="A758" i="5" s="1"/>
  <c r="AE752" i="2"/>
  <c r="B752" i="5" s="1"/>
  <c r="AE746" i="2"/>
  <c r="B746" i="5" s="1"/>
  <c r="AE740" i="2"/>
  <c r="A740" i="5" s="1"/>
  <c r="AE734" i="2"/>
  <c r="A734" i="5" s="1"/>
  <c r="AE728" i="2"/>
  <c r="A728" i="5" s="1"/>
  <c r="AE722" i="2"/>
  <c r="D722" i="5" s="1"/>
  <c r="AE716" i="2"/>
  <c r="E716" i="5" s="1"/>
  <c r="AE710" i="2"/>
  <c r="D710" i="5" s="1"/>
  <c r="AE704" i="2"/>
  <c r="E704" i="5" s="1"/>
  <c r="AE698" i="2"/>
  <c r="C698" i="5" s="1"/>
  <c r="AE692" i="2"/>
  <c r="D692" i="5" s="1"/>
  <c r="AE686" i="2"/>
  <c r="C686" i="5" s="1"/>
  <c r="AE680" i="2"/>
  <c r="E680" i="5" s="1"/>
  <c r="AE674" i="2"/>
  <c r="C674" i="5" s="1"/>
  <c r="AE668" i="2"/>
  <c r="B668" i="5" s="1"/>
  <c r="AE662" i="2"/>
  <c r="A662" i="5" s="1"/>
  <c r="AE656" i="2"/>
  <c r="D656" i="5" s="1"/>
  <c r="AE650" i="2"/>
  <c r="D650" i="5" s="1"/>
  <c r="AE644" i="2"/>
  <c r="E644" i="5" s="1"/>
  <c r="AE638" i="2"/>
  <c r="D638" i="5" s="1"/>
  <c r="AE632" i="2"/>
  <c r="A632" i="5" s="1"/>
  <c r="AE626" i="2"/>
  <c r="E626" i="5" s="1"/>
  <c r="AE620" i="2"/>
  <c r="B620" i="5" s="1"/>
  <c r="AE614" i="2"/>
  <c r="C614" i="5" s="1"/>
  <c r="AE608" i="2"/>
  <c r="E608" i="5" s="1"/>
  <c r="AE602" i="2"/>
  <c r="E602" i="5" s="1"/>
  <c r="AE596" i="2"/>
  <c r="E596" i="5" s="1"/>
  <c r="AE590" i="2"/>
  <c r="D590" i="5" s="1"/>
  <c r="AE584" i="2"/>
  <c r="C584" i="5" s="1"/>
  <c r="AE578" i="2"/>
  <c r="D578" i="5" s="1"/>
  <c r="AE572" i="2"/>
  <c r="E572" i="5" s="1"/>
  <c r="AE566" i="2"/>
  <c r="A566" i="5" s="1"/>
  <c r="AE560" i="2"/>
  <c r="C560" i="5" s="1"/>
  <c r="AE554" i="2"/>
  <c r="C554" i="5" s="1"/>
  <c r="AE548" i="2"/>
  <c r="E548" i="5" s="1"/>
  <c r="AE542" i="2"/>
  <c r="A542" i="5" s="1"/>
  <c r="AE536" i="2"/>
  <c r="D536" i="5" s="1"/>
  <c r="AE530" i="2"/>
  <c r="D530" i="5" s="1"/>
  <c r="AE524" i="2"/>
  <c r="D524" i="5" s="1"/>
  <c r="AE518" i="2"/>
  <c r="C518" i="5" s="1"/>
  <c r="AE512" i="2"/>
  <c r="C512" i="5" s="1"/>
  <c r="AE506" i="2"/>
  <c r="C506" i="5" s="1"/>
  <c r="AE500" i="2"/>
  <c r="D500" i="5" s="1"/>
  <c r="AE494" i="2"/>
  <c r="C494" i="5" s="1"/>
  <c r="AE488" i="2"/>
  <c r="C488" i="5" s="1"/>
  <c r="AE482" i="2"/>
  <c r="A482" i="5" s="1"/>
  <c r="AE476" i="2"/>
  <c r="D476" i="5" s="1"/>
  <c r="AE470" i="2"/>
  <c r="C470" i="5" s="1"/>
  <c r="AE464" i="2"/>
  <c r="D464" i="5" s="1"/>
  <c r="AE458" i="2"/>
  <c r="E458" i="5" s="1"/>
  <c r="AE452" i="2"/>
  <c r="C452" i="5" s="1"/>
  <c r="AE446" i="2"/>
  <c r="C446" i="5" s="1"/>
  <c r="AE440" i="2"/>
  <c r="E440" i="5" s="1"/>
  <c r="AE434" i="2"/>
  <c r="C434" i="5" s="1"/>
  <c r="AE428" i="2"/>
  <c r="D428" i="5" s="1"/>
  <c r="AE422" i="2"/>
  <c r="C422" i="5" s="1"/>
  <c r="AE416" i="2"/>
  <c r="C416" i="5" s="1"/>
  <c r="AE410" i="2"/>
  <c r="C410" i="5" s="1"/>
  <c r="AE404" i="2"/>
  <c r="C404" i="5" s="1"/>
  <c r="AE398" i="2"/>
  <c r="B398" i="5" s="1"/>
  <c r="AE392" i="2"/>
  <c r="D392" i="5" s="1"/>
  <c r="AE386" i="2"/>
  <c r="C386" i="5" s="1"/>
  <c r="AE380" i="2"/>
  <c r="A380" i="5" s="1"/>
  <c r="AE374" i="2"/>
  <c r="C374" i="5" s="1"/>
  <c r="AE368" i="2"/>
  <c r="A368" i="5" s="1"/>
  <c r="AE362" i="2"/>
  <c r="B362" i="5" s="1"/>
  <c r="AE356" i="2"/>
  <c r="C356" i="5" s="1"/>
  <c r="AE350" i="2"/>
  <c r="C350" i="5" s="1"/>
  <c r="AE344" i="2"/>
  <c r="B344" i="5" s="1"/>
  <c r="AE338" i="2"/>
  <c r="B338" i="5" s="1"/>
  <c r="AE332" i="2"/>
  <c r="E332" i="5" s="1"/>
  <c r="AE326" i="2"/>
  <c r="C326" i="5" s="1"/>
  <c r="AE320" i="2"/>
  <c r="C320" i="5" s="1"/>
  <c r="AE314" i="2"/>
  <c r="A314" i="5" s="1"/>
  <c r="AE308" i="2"/>
  <c r="B308" i="5" s="1"/>
  <c r="AE302" i="2"/>
  <c r="B302" i="5" s="1"/>
  <c r="AE296" i="2"/>
  <c r="B296" i="5" s="1"/>
  <c r="AE290" i="2"/>
  <c r="B290" i="5" s="1"/>
  <c r="AE284" i="2"/>
  <c r="A284" i="5" s="1"/>
  <c r="AE278" i="2"/>
  <c r="E278" i="5" s="1"/>
  <c r="AE272" i="2"/>
  <c r="A272" i="5" s="1"/>
  <c r="AE266" i="2"/>
  <c r="E266" i="5" s="1"/>
  <c r="AE260" i="2"/>
  <c r="B260" i="5" s="1"/>
  <c r="AE254" i="2"/>
  <c r="A254" i="5" s="1"/>
  <c r="AE248" i="2"/>
  <c r="A248" i="5" s="1"/>
  <c r="AE242" i="2"/>
  <c r="B242" i="5" s="1"/>
  <c r="AE236" i="2"/>
  <c r="A236" i="5" s="1"/>
  <c r="AE230" i="2"/>
  <c r="C230" i="5" s="1"/>
  <c r="AE224" i="2"/>
  <c r="E224" i="5" s="1"/>
  <c r="AE218" i="2"/>
  <c r="A218" i="5" s="1"/>
  <c r="AE212" i="2"/>
  <c r="A212" i="5" s="1"/>
  <c r="AE206" i="2"/>
  <c r="E206" i="5" s="1"/>
  <c r="AE200" i="2"/>
  <c r="D200" i="5" s="1"/>
  <c r="AE194" i="2"/>
  <c r="E194" i="5" s="1"/>
  <c r="AE188" i="2"/>
  <c r="D188" i="5" s="1"/>
  <c r="AE182" i="2"/>
  <c r="C182" i="5" s="1"/>
  <c r="AE176" i="2"/>
  <c r="A176" i="5" s="1"/>
  <c r="AE170" i="2"/>
  <c r="D170" i="5" s="1"/>
  <c r="AE164" i="2"/>
  <c r="D164" i="5" s="1"/>
  <c r="AE158" i="2"/>
  <c r="E158" i="5" s="1"/>
  <c r="AE152" i="2"/>
  <c r="E152" i="5" s="1"/>
  <c r="AE995" i="2"/>
  <c r="A995" i="5" s="1"/>
  <c r="AE989" i="2"/>
  <c r="D989" i="5" s="1"/>
  <c r="AE983" i="2"/>
  <c r="B983" i="5" s="1"/>
  <c r="AE977" i="2"/>
  <c r="D977" i="5" s="1"/>
  <c r="AE971" i="2"/>
  <c r="D971" i="5" s="1"/>
  <c r="AE965" i="2"/>
  <c r="C965" i="5" s="1"/>
  <c r="AE959" i="2"/>
  <c r="A959" i="5" s="1"/>
  <c r="AE953" i="2"/>
  <c r="E953" i="5" s="1"/>
  <c r="AE947" i="2"/>
  <c r="D947" i="5" s="1"/>
  <c r="AE941" i="2"/>
  <c r="D941" i="5" s="1"/>
  <c r="AE935" i="2"/>
  <c r="E935" i="5" s="1"/>
  <c r="AE929" i="2"/>
  <c r="D929" i="5" s="1"/>
  <c r="AE923" i="2"/>
  <c r="E923" i="5" s="1"/>
  <c r="AE917" i="2"/>
  <c r="E917" i="5" s="1"/>
  <c r="AE911" i="2"/>
  <c r="E911" i="5" s="1"/>
  <c r="AE905" i="2"/>
  <c r="D905" i="5" s="1"/>
  <c r="AE899" i="2"/>
  <c r="D899" i="5" s="1"/>
  <c r="AE893" i="2"/>
  <c r="A893" i="5" s="1"/>
  <c r="AE887" i="2"/>
  <c r="D887" i="5" s="1"/>
  <c r="AE881" i="2"/>
  <c r="D881" i="5" s="1"/>
  <c r="AE875" i="2"/>
  <c r="C875" i="5" s="1"/>
  <c r="AE869" i="2"/>
  <c r="D869" i="5" s="1"/>
  <c r="AE863" i="2"/>
  <c r="D863" i="5" s="1"/>
  <c r="AE857" i="2"/>
  <c r="A857" i="5" s="1"/>
  <c r="AE851" i="2"/>
  <c r="B851" i="5" s="1"/>
  <c r="AE845" i="2"/>
  <c r="B845" i="5" s="1"/>
  <c r="AE839" i="2"/>
  <c r="D839" i="5" s="1"/>
  <c r="AE833" i="2"/>
  <c r="E833" i="5" s="1"/>
  <c r="AE827" i="2"/>
  <c r="B827" i="5" s="1"/>
  <c r="AE821" i="2"/>
  <c r="A821" i="5" s="1"/>
  <c r="AE815" i="2"/>
  <c r="D815" i="5" s="1"/>
  <c r="AE809" i="2"/>
  <c r="B809" i="5" s="1"/>
  <c r="AE803" i="2"/>
  <c r="E803" i="5" s="1"/>
  <c r="AE797" i="2"/>
  <c r="C797" i="5" s="1"/>
  <c r="AE791" i="2"/>
  <c r="A791" i="5" s="1"/>
  <c r="AE785" i="2"/>
  <c r="D785" i="5" s="1"/>
  <c r="AE779" i="2"/>
  <c r="D779" i="5" s="1"/>
  <c r="AE773" i="2"/>
  <c r="C773" i="5" s="1"/>
  <c r="AE767" i="2"/>
  <c r="B767" i="5" s="1"/>
  <c r="AE761" i="2"/>
  <c r="B761" i="5" s="1"/>
  <c r="AE755" i="2"/>
  <c r="D755" i="5" s="1"/>
  <c r="AE749" i="2"/>
  <c r="D749" i="5" s="1"/>
  <c r="AE743" i="2"/>
  <c r="D743" i="5" s="1"/>
  <c r="AE737" i="2"/>
  <c r="C737" i="5" s="1"/>
  <c r="AE731" i="2"/>
  <c r="D731" i="5" s="1"/>
  <c r="AE725" i="2"/>
  <c r="E725" i="5" s="1"/>
  <c r="AE719" i="2"/>
  <c r="A719" i="5" s="1"/>
  <c r="AE713" i="2"/>
  <c r="D713" i="5" s="1"/>
  <c r="AE707" i="2"/>
  <c r="A707" i="5" s="1"/>
  <c r="AE701" i="2"/>
  <c r="B701" i="5" s="1"/>
  <c r="AE695" i="2"/>
  <c r="A695" i="5" s="1"/>
  <c r="AE689" i="2"/>
  <c r="A689" i="5" s="1"/>
  <c r="AE683" i="2"/>
  <c r="C683" i="5" s="1"/>
  <c r="AE677" i="2"/>
  <c r="B677" i="5" s="1"/>
  <c r="AE671" i="2"/>
  <c r="B671" i="5" s="1"/>
  <c r="AE665" i="2"/>
  <c r="B665" i="5" s="1"/>
  <c r="AE659" i="2"/>
  <c r="A659" i="5" s="1"/>
  <c r="AE653" i="2"/>
  <c r="D653" i="5" s="1"/>
  <c r="AE647" i="2"/>
  <c r="D647" i="5" s="1"/>
  <c r="AE641" i="2"/>
  <c r="C641" i="5" s="1"/>
  <c r="AE635" i="2"/>
  <c r="A635" i="5" s="1"/>
  <c r="AE629" i="2"/>
  <c r="A629" i="5" s="1"/>
  <c r="AE623" i="2"/>
  <c r="A623" i="5" s="1"/>
  <c r="AE617" i="2"/>
  <c r="C617" i="5" s="1"/>
  <c r="AE611" i="2"/>
  <c r="D611" i="5" s="1"/>
  <c r="AE605" i="2"/>
  <c r="A605" i="5" s="1"/>
  <c r="AE599" i="2"/>
  <c r="A599" i="5" s="1"/>
  <c r="AE593" i="2"/>
  <c r="D593" i="5" s="1"/>
  <c r="AE587" i="2"/>
  <c r="B587" i="5" s="1"/>
  <c r="AE581" i="2"/>
  <c r="A581" i="5" s="1"/>
  <c r="AE575" i="2"/>
  <c r="A575" i="5" s="1"/>
  <c r="AE569" i="2"/>
  <c r="C569" i="5" s="1"/>
  <c r="AE563" i="2"/>
  <c r="A563" i="5" s="1"/>
  <c r="AE557" i="2"/>
  <c r="C557" i="5" s="1"/>
  <c r="AE551" i="2"/>
  <c r="B551" i="5" s="1"/>
  <c r="AE545" i="2"/>
  <c r="A545" i="5" s="1"/>
  <c r="AE539" i="2"/>
  <c r="C539" i="5" s="1"/>
  <c r="AE533" i="2"/>
  <c r="A533" i="5" s="1"/>
  <c r="AE527" i="2"/>
  <c r="C527" i="5" s="1"/>
  <c r="AE521" i="2"/>
  <c r="A521" i="5" s="1"/>
  <c r="AE515" i="2"/>
  <c r="E515" i="5" s="1"/>
  <c r="AE509" i="2"/>
  <c r="E509" i="5" s="1"/>
  <c r="AE503" i="2"/>
  <c r="A503" i="5" s="1"/>
  <c r="AE497" i="2"/>
  <c r="E497" i="5" s="1"/>
  <c r="AE491" i="2"/>
  <c r="A491" i="5" s="1"/>
  <c r="AE485" i="2"/>
  <c r="C485" i="5" s="1"/>
  <c r="AE479" i="2"/>
  <c r="A479" i="5" s="1"/>
  <c r="AE473" i="2"/>
  <c r="A473" i="5" s="1"/>
  <c r="AE467" i="2"/>
  <c r="C467" i="5" s="1"/>
  <c r="AE461" i="2"/>
  <c r="B461" i="5" s="1"/>
  <c r="AE455" i="2"/>
  <c r="B455" i="5" s="1"/>
  <c r="AE449" i="2"/>
  <c r="B449" i="5" s="1"/>
  <c r="AE443" i="2"/>
  <c r="C443" i="5" s="1"/>
  <c r="AE437" i="2"/>
  <c r="B437" i="5" s="1"/>
  <c r="AE431" i="2"/>
  <c r="C431" i="5" s="1"/>
  <c r="AE425" i="2"/>
  <c r="B425" i="5" s="1"/>
  <c r="AE419" i="2"/>
  <c r="A419" i="5" s="1"/>
  <c r="AE413" i="2"/>
  <c r="D413" i="5" s="1"/>
  <c r="AE407" i="2"/>
  <c r="A407" i="5" s="1"/>
  <c r="AE401" i="2"/>
  <c r="A401" i="5" s="1"/>
  <c r="AE395" i="2"/>
  <c r="A395" i="5" s="1"/>
  <c r="AE389" i="2"/>
  <c r="A389" i="5" s="1"/>
  <c r="AE383" i="2"/>
  <c r="A383" i="5" s="1"/>
  <c r="AE377" i="2"/>
  <c r="A377" i="5" s="1"/>
  <c r="AE371" i="2"/>
  <c r="D371" i="5" s="1"/>
  <c r="AE365" i="2"/>
  <c r="E365" i="5" s="1"/>
  <c r="AE359" i="2"/>
  <c r="E359" i="5" s="1"/>
  <c r="AE353" i="2"/>
  <c r="E353" i="5" s="1"/>
  <c r="AE347" i="2"/>
  <c r="E347" i="5" s="1"/>
  <c r="AE341" i="2"/>
  <c r="D341" i="5" s="1"/>
  <c r="AE335" i="2"/>
  <c r="E335" i="5" s="1"/>
  <c r="AE329" i="2"/>
  <c r="E329" i="5" s="1"/>
  <c r="AE323" i="2"/>
  <c r="E323" i="5" s="1"/>
  <c r="AE317" i="2"/>
  <c r="C317" i="5" s="1"/>
  <c r="AE311" i="2"/>
  <c r="D311" i="5" s="1"/>
  <c r="AE305" i="2"/>
  <c r="B305" i="5" s="1"/>
  <c r="AE299" i="2"/>
  <c r="D299" i="5" s="1"/>
  <c r="AE293" i="2"/>
  <c r="B293" i="5" s="1"/>
  <c r="AE287" i="2"/>
  <c r="B287" i="5" s="1"/>
  <c r="AE281" i="2"/>
  <c r="E281" i="5" s="1"/>
  <c r="AE275" i="2"/>
  <c r="E275" i="5" s="1"/>
  <c r="AE269" i="2"/>
  <c r="D269" i="5" s="1"/>
  <c r="AE263" i="2"/>
  <c r="B263" i="5" s="1"/>
  <c r="AE257" i="2"/>
  <c r="B257" i="5" s="1"/>
  <c r="AE251" i="2"/>
  <c r="D251" i="5" s="1"/>
  <c r="AE245" i="2"/>
  <c r="B245" i="5" s="1"/>
  <c r="AE239" i="2"/>
  <c r="C239" i="5" s="1"/>
  <c r="AE233" i="2"/>
  <c r="E233" i="5" s="1"/>
  <c r="AE227" i="2"/>
  <c r="B227" i="5" s="1"/>
  <c r="AE221" i="2"/>
  <c r="C221" i="5" s="1"/>
  <c r="AE215" i="2"/>
  <c r="C215" i="5" s="1"/>
  <c r="AE209" i="2"/>
  <c r="B209" i="5" s="1"/>
  <c r="AE203" i="2"/>
  <c r="B203" i="5" s="1"/>
  <c r="AE197" i="2"/>
  <c r="B197" i="5" s="1"/>
  <c r="AE191" i="2"/>
  <c r="A191" i="5" s="1"/>
  <c r="AE185" i="2"/>
  <c r="E185" i="5" s="1"/>
  <c r="AE179" i="2"/>
  <c r="C179" i="5" s="1"/>
  <c r="AE173" i="2"/>
  <c r="E173" i="5" s="1"/>
  <c r="AE167" i="2"/>
  <c r="B167" i="5" s="1"/>
  <c r="AE161" i="2"/>
  <c r="B161" i="5" s="1"/>
  <c r="AE155" i="2"/>
  <c r="B155" i="5" s="1"/>
  <c r="AE149" i="2"/>
  <c r="A149" i="5" s="1"/>
  <c r="AE999" i="2"/>
  <c r="AE993" i="2"/>
  <c r="AE987" i="2"/>
  <c r="AE981" i="2"/>
  <c r="AE975" i="2"/>
  <c r="AE969" i="2"/>
  <c r="AE963" i="2"/>
  <c r="AE957" i="2"/>
  <c r="AE951" i="2"/>
  <c r="AE945" i="2"/>
  <c r="AE939" i="2"/>
  <c r="AE933" i="2"/>
  <c r="AE927" i="2"/>
  <c r="AE921" i="2"/>
  <c r="AE915" i="2"/>
  <c r="AE909" i="2"/>
  <c r="AE903" i="2"/>
  <c r="AE897" i="2"/>
  <c r="AE891" i="2"/>
  <c r="AE885" i="2"/>
  <c r="AE879" i="2"/>
  <c r="AE873" i="2"/>
  <c r="AE867" i="2"/>
  <c r="AE861" i="2"/>
  <c r="AE855" i="2"/>
  <c r="AE849" i="2"/>
  <c r="AE843" i="2"/>
  <c r="AE837" i="2"/>
  <c r="AE831" i="2"/>
  <c r="AE825" i="2"/>
  <c r="AE819" i="2"/>
  <c r="AE813" i="2"/>
  <c r="AE807" i="2"/>
  <c r="AE801" i="2"/>
  <c r="AE795" i="2"/>
  <c r="AE789" i="2"/>
  <c r="AE783" i="2"/>
  <c r="AE777" i="2"/>
  <c r="AE771" i="2"/>
  <c r="AE765" i="2"/>
  <c r="AE759" i="2"/>
  <c r="AE753" i="2"/>
  <c r="AE747" i="2"/>
  <c r="AE741" i="2"/>
  <c r="AE735" i="2"/>
  <c r="AE729" i="2"/>
  <c r="AE723" i="2"/>
  <c r="AE717" i="2"/>
  <c r="AE711" i="2"/>
  <c r="AE705" i="2"/>
  <c r="AE699" i="2"/>
  <c r="AE693" i="2"/>
  <c r="AE687" i="2"/>
  <c r="AE681" i="2"/>
  <c r="AE675" i="2"/>
  <c r="AE669" i="2"/>
  <c r="AE663" i="2"/>
  <c r="AE657" i="2"/>
  <c r="AE651" i="2"/>
  <c r="AE645" i="2"/>
  <c r="AE639" i="2"/>
  <c r="AE633" i="2"/>
  <c r="AE627" i="2"/>
  <c r="AE621" i="2"/>
  <c r="AE615" i="2"/>
  <c r="AE609" i="2"/>
  <c r="AE603" i="2"/>
  <c r="AE597" i="2"/>
  <c r="AE591" i="2"/>
  <c r="AE585" i="2"/>
  <c r="AE579" i="2"/>
  <c r="AE573" i="2"/>
  <c r="AE567" i="2"/>
  <c r="AE561" i="2"/>
  <c r="AE555" i="2"/>
  <c r="AE549" i="2"/>
  <c r="AE543" i="2"/>
  <c r="AE537" i="2"/>
  <c r="AE531" i="2"/>
  <c r="AE525" i="2"/>
  <c r="AE519" i="2"/>
  <c r="AE513" i="2"/>
  <c r="AE507" i="2"/>
  <c r="AE501" i="2"/>
  <c r="AE495" i="2"/>
  <c r="AE489" i="2"/>
  <c r="AE483" i="2"/>
  <c r="AE477" i="2"/>
  <c r="AE471" i="2"/>
  <c r="AE465" i="2"/>
  <c r="AE459" i="2"/>
  <c r="AE453" i="2"/>
  <c r="AE447" i="2"/>
  <c r="AE441" i="2"/>
  <c r="AE435" i="2"/>
  <c r="AE429" i="2"/>
  <c r="AE423" i="2"/>
  <c r="AE417" i="2"/>
  <c r="AE411" i="2"/>
  <c r="AE405" i="2"/>
  <c r="AE399" i="2"/>
  <c r="AE393" i="2"/>
  <c r="AE387" i="2"/>
  <c r="AE381" i="2"/>
  <c r="AE375" i="2"/>
  <c r="AE369" i="2"/>
  <c r="AE363" i="2"/>
  <c r="AE357" i="2"/>
  <c r="AE351" i="2"/>
  <c r="AE345" i="2"/>
  <c r="AE339" i="2"/>
  <c r="AE333" i="2"/>
  <c r="AE327" i="2"/>
  <c r="AE321" i="2"/>
  <c r="AE315" i="2"/>
  <c r="AE309" i="2"/>
  <c r="AE303" i="2"/>
  <c r="AE297" i="2"/>
  <c r="AE291" i="2"/>
  <c r="AE285" i="2"/>
  <c r="AE279" i="2"/>
  <c r="AE273" i="2"/>
  <c r="AE267" i="2"/>
  <c r="AE261" i="2"/>
  <c r="AE255" i="2"/>
  <c r="AE249" i="2"/>
  <c r="AE243" i="2"/>
  <c r="AE237" i="2"/>
  <c r="AE231" i="2"/>
  <c r="AE225" i="2"/>
  <c r="AE219" i="2"/>
  <c r="AE213" i="2"/>
  <c r="AE207" i="2"/>
  <c r="AE201" i="2"/>
  <c r="AE195" i="2"/>
  <c r="AE189" i="2"/>
  <c r="AE183" i="2"/>
  <c r="AE177" i="2"/>
  <c r="AE171" i="2"/>
  <c r="AE165" i="2"/>
  <c r="AE159" i="2"/>
  <c r="AE153" i="2"/>
  <c r="A973" i="5"/>
  <c r="A949" i="5"/>
  <c r="AI978" i="2" a="1"/>
  <c r="AI978" i="2" s="1"/>
  <c r="AI942" i="2" a="1"/>
  <c r="AI942" i="2" s="1"/>
  <c r="AI906" i="2" a="1"/>
  <c r="AI906" i="2" s="1"/>
  <c r="AI876" i="2" a="1"/>
  <c r="AI876" i="2" s="1"/>
  <c r="AI846" i="2" a="1"/>
  <c r="AI846" i="2" s="1"/>
  <c r="AI816" i="2" a="1"/>
  <c r="AI816" i="2" s="1"/>
  <c r="AI786" i="2" a="1"/>
  <c r="AI786" i="2" s="1"/>
  <c r="AI762" i="2" a="1"/>
  <c r="AI762" i="2" s="1"/>
  <c r="AI732" i="2" a="1"/>
  <c r="AI732" i="2" s="1"/>
  <c r="AI708" i="2" a="1"/>
  <c r="AI708" i="2" s="1"/>
  <c r="AI678" i="2" a="1"/>
  <c r="AI678" i="2" s="1"/>
  <c r="AI648" i="2" a="1"/>
  <c r="AI648" i="2" s="1"/>
  <c r="AI618" i="2" a="1"/>
  <c r="AI618" i="2" s="1"/>
  <c r="AI588" i="2" a="1"/>
  <c r="AI588" i="2" s="1"/>
  <c r="AI564" i="2" a="1"/>
  <c r="AI564" i="2" s="1"/>
  <c r="AI534" i="2" a="1"/>
  <c r="AI534" i="2" s="1"/>
  <c r="AI504" i="2" a="1"/>
  <c r="AI504" i="2" s="1"/>
  <c r="AI480" i="2" a="1"/>
  <c r="AI480" i="2" s="1"/>
  <c r="AI450" i="2" a="1"/>
  <c r="AI450" i="2" s="1"/>
  <c r="AI420" i="2" a="1"/>
  <c r="AI420" i="2" s="1"/>
  <c r="AI390" i="2" a="1"/>
  <c r="AI390" i="2" s="1"/>
  <c r="AI360" i="2" a="1"/>
  <c r="AI360" i="2" s="1"/>
  <c r="AI330" i="2" a="1"/>
  <c r="AI330" i="2" s="1"/>
  <c r="AI306" i="2" a="1"/>
  <c r="AI306" i="2" s="1"/>
  <c r="AI270" i="2" a="1"/>
  <c r="AI270" i="2" s="1"/>
  <c r="AI240" i="2" a="1"/>
  <c r="AI240" i="2" s="1"/>
  <c r="AI210" i="2" a="1"/>
  <c r="AI210" i="2" s="1"/>
  <c r="AI180" i="2" a="1"/>
  <c r="AI180" i="2" s="1"/>
  <c r="AI168" i="2" a="1"/>
  <c r="AI168" i="2" s="1"/>
  <c r="AI997" i="2" a="1"/>
  <c r="AI997" i="2" s="1"/>
  <c r="AI991" i="2" a="1"/>
  <c r="AI991" i="2" s="1"/>
  <c r="AI985" i="2" a="1"/>
  <c r="AI985" i="2" s="1"/>
  <c r="AI979" i="2" a="1"/>
  <c r="AI979" i="2" s="1"/>
  <c r="AI973" i="2" a="1"/>
  <c r="AI973" i="2" s="1"/>
  <c r="AI967" i="2" a="1"/>
  <c r="AI967" i="2" s="1"/>
  <c r="AI961" i="2" a="1"/>
  <c r="AI961" i="2" s="1"/>
  <c r="AI955" i="2" a="1"/>
  <c r="AI955" i="2" s="1"/>
  <c r="AI949" i="2" a="1"/>
  <c r="AI949" i="2" s="1"/>
  <c r="AI943" i="2" a="1"/>
  <c r="AI943" i="2" s="1"/>
  <c r="AI937" i="2" a="1"/>
  <c r="AI937" i="2" s="1"/>
  <c r="AI931" i="2" a="1"/>
  <c r="AI931" i="2" s="1"/>
  <c r="AI925" i="2" a="1"/>
  <c r="AI925" i="2" s="1"/>
  <c r="AI919" i="2" a="1"/>
  <c r="AI919" i="2" s="1"/>
  <c r="AI913" i="2" a="1"/>
  <c r="AI913" i="2" s="1"/>
  <c r="AI907" i="2" a="1"/>
  <c r="AI907" i="2" s="1"/>
  <c r="AI901" i="2" a="1"/>
  <c r="AI901" i="2" s="1"/>
  <c r="AI895" i="2" a="1"/>
  <c r="AI895" i="2" s="1"/>
  <c r="AI889" i="2" a="1"/>
  <c r="AI889" i="2" s="1"/>
  <c r="AI883" i="2" a="1"/>
  <c r="AI883" i="2" s="1"/>
  <c r="AI877" i="2" a="1"/>
  <c r="AI877" i="2" s="1"/>
  <c r="AI871" i="2" a="1"/>
  <c r="AI871" i="2" s="1"/>
  <c r="AI865" i="2" a="1"/>
  <c r="AI865" i="2" s="1"/>
  <c r="AI859" i="2" a="1"/>
  <c r="AI859" i="2" s="1"/>
  <c r="AI853" i="2" a="1"/>
  <c r="AI853" i="2" s="1"/>
  <c r="AI847" i="2" a="1"/>
  <c r="AI847" i="2" s="1"/>
  <c r="AI841" i="2" a="1"/>
  <c r="AI841" i="2" s="1"/>
  <c r="AI835" i="2" a="1"/>
  <c r="AI835" i="2" s="1"/>
  <c r="AI829" i="2" a="1"/>
  <c r="AI829" i="2" s="1"/>
  <c r="AI823" i="2" a="1"/>
  <c r="AI823" i="2" s="1"/>
  <c r="AI817" i="2" a="1"/>
  <c r="AI817" i="2" s="1"/>
  <c r="AI811" i="2" a="1"/>
  <c r="AI811" i="2" s="1"/>
  <c r="AI805" i="2" a="1"/>
  <c r="AI805" i="2" s="1"/>
  <c r="AI799" i="2" a="1"/>
  <c r="AI799" i="2" s="1"/>
  <c r="AI793" i="2" a="1"/>
  <c r="AI793" i="2" s="1"/>
  <c r="AI787" i="2" a="1"/>
  <c r="AI787" i="2" s="1"/>
  <c r="AI781" i="2" a="1"/>
  <c r="AI781" i="2" s="1"/>
  <c r="AI775" i="2" a="1"/>
  <c r="AI775" i="2" s="1"/>
  <c r="AI769" i="2" a="1"/>
  <c r="AI769" i="2" s="1"/>
  <c r="AI763" i="2" a="1"/>
  <c r="AI763" i="2" s="1"/>
  <c r="AI757" i="2" a="1"/>
  <c r="AI757" i="2" s="1"/>
  <c r="AI751" i="2" a="1"/>
  <c r="AI751" i="2" s="1"/>
  <c r="AI745" i="2" a="1"/>
  <c r="AI745" i="2" s="1"/>
  <c r="AI739" i="2" a="1"/>
  <c r="AI739" i="2" s="1"/>
  <c r="AI733" i="2" a="1"/>
  <c r="AI733" i="2" s="1"/>
  <c r="AI727" i="2" a="1"/>
  <c r="AI727" i="2" s="1"/>
  <c r="AI721" i="2" a="1"/>
  <c r="AI721" i="2" s="1"/>
  <c r="AI715" i="2" a="1"/>
  <c r="AI715" i="2" s="1"/>
  <c r="AI709" i="2" a="1"/>
  <c r="AI709" i="2" s="1"/>
  <c r="AI703" i="2" a="1"/>
  <c r="AI703" i="2" s="1"/>
  <c r="AI697" i="2" a="1"/>
  <c r="AI697" i="2" s="1"/>
  <c r="AI691" i="2" a="1"/>
  <c r="AI691" i="2" s="1"/>
  <c r="AI685" i="2" a="1"/>
  <c r="AI685" i="2" s="1"/>
  <c r="AI679" i="2" a="1"/>
  <c r="AI679" i="2" s="1"/>
  <c r="AI673" i="2" a="1"/>
  <c r="AI673" i="2" s="1"/>
  <c r="AI667" i="2" a="1"/>
  <c r="AI667" i="2" s="1"/>
  <c r="AI661" i="2" a="1"/>
  <c r="AI661" i="2" s="1"/>
  <c r="AI655" i="2" a="1"/>
  <c r="AI655" i="2" s="1"/>
  <c r="AI649" i="2" a="1"/>
  <c r="AI649" i="2" s="1"/>
  <c r="AI643" i="2" a="1"/>
  <c r="AI643" i="2" s="1"/>
  <c r="AI637" i="2" a="1"/>
  <c r="AI637" i="2" s="1"/>
  <c r="AI631" i="2" a="1"/>
  <c r="AI631" i="2" s="1"/>
  <c r="AI625" i="2" a="1"/>
  <c r="AI625" i="2" s="1"/>
  <c r="AI619" i="2" a="1"/>
  <c r="AI619" i="2" s="1"/>
  <c r="AI613" i="2" a="1"/>
  <c r="AI613" i="2" s="1"/>
  <c r="AI607" i="2" a="1"/>
  <c r="AI607" i="2" s="1"/>
  <c r="AI601" i="2" a="1"/>
  <c r="AI601" i="2" s="1"/>
  <c r="AI595" i="2" a="1"/>
  <c r="AI595" i="2" s="1"/>
  <c r="AI589" i="2" a="1"/>
  <c r="AI589" i="2" s="1"/>
  <c r="AI583" i="2" a="1"/>
  <c r="AI583" i="2" s="1"/>
  <c r="AI577" i="2" a="1"/>
  <c r="AI577" i="2" s="1"/>
  <c r="AI571" i="2" a="1"/>
  <c r="AI571" i="2" s="1"/>
  <c r="AI565" i="2" a="1"/>
  <c r="AI565" i="2" s="1"/>
  <c r="AI559" i="2" a="1"/>
  <c r="AI559" i="2" s="1"/>
  <c r="AI553" i="2" a="1"/>
  <c r="AI553" i="2" s="1"/>
  <c r="AI547" i="2" a="1"/>
  <c r="AI547" i="2" s="1"/>
  <c r="AI541" i="2" a="1"/>
  <c r="AI541" i="2" s="1"/>
  <c r="AI535" i="2" a="1"/>
  <c r="AI535" i="2" s="1"/>
  <c r="AI529" i="2" a="1"/>
  <c r="AI529" i="2" s="1"/>
  <c r="AI523" i="2" a="1"/>
  <c r="AI523" i="2" s="1"/>
  <c r="AI517" i="2" a="1"/>
  <c r="AI517" i="2" s="1"/>
  <c r="AI511" i="2" a="1"/>
  <c r="AI511" i="2" s="1"/>
  <c r="AI505" i="2" a="1"/>
  <c r="AI505" i="2" s="1"/>
  <c r="AI499" i="2" a="1"/>
  <c r="AI499" i="2" s="1"/>
  <c r="AI493" i="2" a="1"/>
  <c r="AI493" i="2" s="1"/>
  <c r="AI487" i="2" a="1"/>
  <c r="AI487" i="2" s="1"/>
  <c r="AI481" i="2" a="1"/>
  <c r="AI481" i="2" s="1"/>
  <c r="AI475" i="2" a="1"/>
  <c r="AI475" i="2" s="1"/>
  <c r="AI469" i="2" a="1"/>
  <c r="AI469" i="2" s="1"/>
  <c r="AI463" i="2" a="1"/>
  <c r="AI463" i="2" s="1"/>
  <c r="AI457" i="2" a="1"/>
  <c r="AI457" i="2" s="1"/>
  <c r="AI451" i="2" a="1"/>
  <c r="AI451" i="2" s="1"/>
  <c r="AI445" i="2" a="1"/>
  <c r="AI445" i="2" s="1"/>
  <c r="AI439" i="2" a="1"/>
  <c r="AI439" i="2" s="1"/>
  <c r="AI433" i="2" a="1"/>
  <c r="AI433" i="2" s="1"/>
  <c r="AI427" i="2" a="1"/>
  <c r="AI427" i="2" s="1"/>
  <c r="AI421" i="2" a="1"/>
  <c r="AI421" i="2" s="1"/>
  <c r="AI415" i="2" a="1"/>
  <c r="AI415" i="2" s="1"/>
  <c r="AI409" i="2" a="1"/>
  <c r="AI409" i="2" s="1"/>
  <c r="AI403" i="2" a="1"/>
  <c r="AI403" i="2" s="1"/>
  <c r="AI397" i="2" a="1"/>
  <c r="AI397" i="2" s="1"/>
  <c r="AI391" i="2" a="1"/>
  <c r="AI391" i="2" s="1"/>
  <c r="AI385" i="2" a="1"/>
  <c r="AI385" i="2" s="1"/>
  <c r="AI379" i="2" a="1"/>
  <c r="AI379" i="2" s="1"/>
  <c r="AI373" i="2" a="1"/>
  <c r="AI373" i="2" s="1"/>
  <c r="AI367" i="2" a="1"/>
  <c r="AI367" i="2" s="1"/>
  <c r="AI361" i="2" a="1"/>
  <c r="AI361" i="2" s="1"/>
  <c r="AI355" i="2" a="1"/>
  <c r="AI355" i="2" s="1"/>
  <c r="AI349" i="2" a="1"/>
  <c r="AI349" i="2" s="1"/>
  <c r="AI343" i="2" a="1"/>
  <c r="AI343" i="2" s="1"/>
  <c r="AI337" i="2" a="1"/>
  <c r="AI337" i="2" s="1"/>
  <c r="AI331" i="2" a="1"/>
  <c r="AI331" i="2" s="1"/>
  <c r="AI325" i="2" a="1"/>
  <c r="AI325" i="2" s="1"/>
  <c r="AI319" i="2" a="1"/>
  <c r="AI319" i="2" s="1"/>
  <c r="AI313" i="2" a="1"/>
  <c r="AI313" i="2" s="1"/>
  <c r="AI307" i="2" a="1"/>
  <c r="AI307" i="2" s="1"/>
  <c r="AI301" i="2" a="1"/>
  <c r="AI301" i="2" s="1"/>
  <c r="AI295" i="2" a="1"/>
  <c r="AI295" i="2" s="1"/>
  <c r="AI289" i="2" a="1"/>
  <c r="AI289" i="2" s="1"/>
  <c r="AI283" i="2" a="1"/>
  <c r="AI283" i="2" s="1"/>
  <c r="AI277" i="2" a="1"/>
  <c r="AI277" i="2" s="1"/>
  <c r="AI271" i="2" a="1"/>
  <c r="AI271" i="2" s="1"/>
  <c r="AI265" i="2" a="1"/>
  <c r="AI265" i="2" s="1"/>
  <c r="AI259" i="2" a="1"/>
  <c r="AI259" i="2" s="1"/>
  <c r="AI253" i="2" a="1"/>
  <c r="AI253" i="2" s="1"/>
  <c r="AI247" i="2" a="1"/>
  <c r="AI247" i="2" s="1"/>
  <c r="AI241" i="2" a="1"/>
  <c r="AI241" i="2" s="1"/>
  <c r="AI235" i="2" a="1"/>
  <c r="AI235" i="2" s="1"/>
  <c r="AI229" i="2" a="1"/>
  <c r="AI229" i="2" s="1"/>
  <c r="AI223" i="2" a="1"/>
  <c r="AI223" i="2" s="1"/>
  <c r="AI217" i="2" a="1"/>
  <c r="AI217" i="2" s="1"/>
  <c r="AI211" i="2" a="1"/>
  <c r="AI211" i="2" s="1"/>
  <c r="AI205" i="2" a="1"/>
  <c r="AI205" i="2" s="1"/>
  <c r="AI199" i="2" a="1"/>
  <c r="AI199" i="2" s="1"/>
  <c r="AI193" i="2" a="1"/>
  <c r="AI193" i="2" s="1"/>
  <c r="AI187" i="2" a="1"/>
  <c r="AI187" i="2" s="1"/>
  <c r="AI181" i="2" a="1"/>
  <c r="AI181" i="2" s="1"/>
  <c r="AI175" i="2" a="1"/>
  <c r="AI175" i="2" s="1"/>
  <c r="AI169" i="2" a="1"/>
  <c r="AI169" i="2" s="1"/>
  <c r="AI163" i="2" a="1"/>
  <c r="AI163" i="2" s="1"/>
  <c r="AI157" i="2" a="1"/>
  <c r="AI157" i="2" s="1"/>
  <c r="AI151" i="2" a="1"/>
  <c r="AI151" i="2" s="1"/>
  <c r="AI984" i="2" a="1"/>
  <c r="AI984" i="2" s="1"/>
  <c r="AI948" i="2" a="1"/>
  <c r="AI948" i="2" s="1"/>
  <c r="AI912" i="2" a="1"/>
  <c r="AI912" i="2" s="1"/>
  <c r="AI888" i="2" a="1"/>
  <c r="AI888" i="2" s="1"/>
  <c r="AI858" i="2" a="1"/>
  <c r="AI858" i="2" s="1"/>
  <c r="AI834" i="2" a="1"/>
  <c r="AI834" i="2" s="1"/>
  <c r="AI804" i="2" a="1"/>
  <c r="AI804" i="2" s="1"/>
  <c r="AI780" i="2" a="1"/>
  <c r="AI780" i="2" s="1"/>
  <c r="AI750" i="2" a="1"/>
  <c r="AI750" i="2" s="1"/>
  <c r="AI720" i="2" a="1"/>
  <c r="AI720" i="2" s="1"/>
  <c r="AI684" i="2" a="1"/>
  <c r="AI684" i="2" s="1"/>
  <c r="AI654" i="2" a="1"/>
  <c r="AI654" i="2" s="1"/>
  <c r="AI630" i="2" a="1"/>
  <c r="AI630" i="2" s="1"/>
  <c r="AI600" i="2" a="1"/>
  <c r="AI600" i="2" s="1"/>
  <c r="AI576" i="2" a="1"/>
  <c r="AI576" i="2" s="1"/>
  <c r="AI546" i="2" a="1"/>
  <c r="AI546" i="2" s="1"/>
  <c r="AI510" i="2" a="1"/>
  <c r="AI510" i="2" s="1"/>
  <c r="AI474" i="2" a="1"/>
  <c r="AI474" i="2" s="1"/>
  <c r="AI444" i="2" a="1"/>
  <c r="AI444" i="2" s="1"/>
  <c r="AI414" i="2" a="1"/>
  <c r="AI414" i="2" s="1"/>
  <c r="AI384" i="2" a="1"/>
  <c r="AI384" i="2" s="1"/>
  <c r="AI348" i="2" a="1"/>
  <c r="AI348" i="2" s="1"/>
  <c r="AI318" i="2" a="1"/>
  <c r="AI318" i="2" s="1"/>
  <c r="AI282" i="2" a="1"/>
  <c r="AI282" i="2" s="1"/>
  <c r="AI252" i="2" a="1"/>
  <c r="AI252" i="2" s="1"/>
  <c r="AI222" i="2" a="1"/>
  <c r="AI222" i="2" s="1"/>
  <c r="AI204" i="2" a="1"/>
  <c r="AI204" i="2" s="1"/>
  <c r="AI174" i="2" a="1"/>
  <c r="AI174" i="2" s="1"/>
  <c r="AI995" i="2" a="1"/>
  <c r="AI995" i="2" s="1"/>
  <c r="AI989" i="2" a="1"/>
  <c r="AI989" i="2" s="1"/>
  <c r="AI983" i="2" a="1"/>
  <c r="AI983" i="2" s="1"/>
  <c r="AI977" i="2" a="1"/>
  <c r="AI977" i="2" s="1"/>
  <c r="AI971" i="2" a="1"/>
  <c r="AI971" i="2" s="1"/>
  <c r="AI965" i="2" a="1"/>
  <c r="AI965" i="2" s="1"/>
  <c r="AI959" i="2" a="1"/>
  <c r="AI959" i="2" s="1"/>
  <c r="AI953" i="2" a="1"/>
  <c r="AI953" i="2" s="1"/>
  <c r="AI947" i="2" a="1"/>
  <c r="AI947" i="2" s="1"/>
  <c r="AI941" i="2" a="1"/>
  <c r="AI941" i="2" s="1"/>
  <c r="AI935" i="2" a="1"/>
  <c r="AI935" i="2" s="1"/>
  <c r="AI929" i="2" a="1"/>
  <c r="AI929" i="2" s="1"/>
  <c r="AI923" i="2" a="1"/>
  <c r="AI923" i="2" s="1"/>
  <c r="AI917" i="2" a="1"/>
  <c r="AI917" i="2" s="1"/>
  <c r="AI911" i="2" a="1"/>
  <c r="AI911" i="2" s="1"/>
  <c r="AI905" i="2" a="1"/>
  <c r="AI905" i="2" s="1"/>
  <c r="AI899" i="2" a="1"/>
  <c r="AI899" i="2" s="1"/>
  <c r="AI893" i="2" a="1"/>
  <c r="AI893" i="2" s="1"/>
  <c r="AI887" i="2" a="1"/>
  <c r="AI887" i="2" s="1"/>
  <c r="AI881" i="2" a="1"/>
  <c r="AI881" i="2" s="1"/>
  <c r="AI875" i="2" a="1"/>
  <c r="AI875" i="2" s="1"/>
  <c r="AI869" i="2" a="1"/>
  <c r="AI869" i="2" s="1"/>
  <c r="AI863" i="2" a="1"/>
  <c r="AI863" i="2" s="1"/>
  <c r="AI857" i="2" a="1"/>
  <c r="AI857" i="2" s="1"/>
  <c r="AI851" i="2" a="1"/>
  <c r="AI851" i="2" s="1"/>
  <c r="AI845" i="2" a="1"/>
  <c r="AI845" i="2" s="1"/>
  <c r="AI839" i="2" a="1"/>
  <c r="AI839" i="2" s="1"/>
  <c r="AI833" i="2" a="1"/>
  <c r="AI833" i="2" s="1"/>
  <c r="AI827" i="2" a="1"/>
  <c r="AI827" i="2" s="1"/>
  <c r="AI821" i="2" a="1"/>
  <c r="AI821" i="2" s="1"/>
  <c r="AI815" i="2" a="1"/>
  <c r="AI815" i="2" s="1"/>
  <c r="AI809" i="2" a="1"/>
  <c r="AI809" i="2" s="1"/>
  <c r="AI803" i="2" a="1"/>
  <c r="AI803" i="2" s="1"/>
  <c r="AI797" i="2" a="1"/>
  <c r="AI797" i="2" s="1"/>
  <c r="AI791" i="2" a="1"/>
  <c r="AI791" i="2" s="1"/>
  <c r="AI785" i="2" a="1"/>
  <c r="AI785" i="2" s="1"/>
  <c r="AI779" i="2" a="1"/>
  <c r="AI779" i="2" s="1"/>
  <c r="AI773" i="2" a="1"/>
  <c r="AI773" i="2" s="1"/>
  <c r="AI767" i="2" a="1"/>
  <c r="AI767" i="2" s="1"/>
  <c r="AI761" i="2" a="1"/>
  <c r="AI761" i="2" s="1"/>
  <c r="AI755" i="2" a="1"/>
  <c r="AI755" i="2" s="1"/>
  <c r="AI749" i="2" a="1"/>
  <c r="AI749" i="2" s="1"/>
  <c r="AI743" i="2" a="1"/>
  <c r="AI743" i="2" s="1"/>
  <c r="AI737" i="2" a="1"/>
  <c r="AI737" i="2" s="1"/>
  <c r="AI731" i="2" a="1"/>
  <c r="AI731" i="2" s="1"/>
  <c r="AI725" i="2" a="1"/>
  <c r="AI725" i="2" s="1"/>
  <c r="AI719" i="2" a="1"/>
  <c r="AI719" i="2" s="1"/>
  <c r="AI713" i="2" a="1"/>
  <c r="AI713" i="2" s="1"/>
  <c r="AI707" i="2" a="1"/>
  <c r="AI707" i="2" s="1"/>
  <c r="AI701" i="2" a="1"/>
  <c r="AI701" i="2" s="1"/>
  <c r="AI695" i="2" a="1"/>
  <c r="AI695" i="2" s="1"/>
  <c r="AI689" i="2" a="1"/>
  <c r="AI689" i="2" s="1"/>
  <c r="AI683" i="2" a="1"/>
  <c r="AI683" i="2" s="1"/>
  <c r="AI677" i="2" a="1"/>
  <c r="AI677" i="2" s="1"/>
  <c r="AI671" i="2" a="1"/>
  <c r="AI671" i="2" s="1"/>
  <c r="AI665" i="2" a="1"/>
  <c r="AI665" i="2" s="1"/>
  <c r="AI659" i="2" a="1"/>
  <c r="AI659" i="2" s="1"/>
  <c r="AI653" i="2" a="1"/>
  <c r="AI653" i="2" s="1"/>
  <c r="AI647" i="2" a="1"/>
  <c r="AI647" i="2" s="1"/>
  <c r="AI641" i="2" a="1"/>
  <c r="AI641" i="2" s="1"/>
  <c r="AI635" i="2" a="1"/>
  <c r="AI635" i="2" s="1"/>
  <c r="AI629" i="2" a="1"/>
  <c r="AI629" i="2" s="1"/>
  <c r="AI623" i="2" a="1"/>
  <c r="AI623" i="2" s="1"/>
  <c r="AI617" i="2" a="1"/>
  <c r="AI617" i="2" s="1"/>
  <c r="AI611" i="2" a="1"/>
  <c r="AI611" i="2" s="1"/>
  <c r="AI605" i="2" a="1"/>
  <c r="AI605" i="2" s="1"/>
  <c r="AI599" i="2" a="1"/>
  <c r="AI599" i="2" s="1"/>
  <c r="AI593" i="2" a="1"/>
  <c r="AI593" i="2" s="1"/>
  <c r="AI587" i="2" a="1"/>
  <c r="AI587" i="2" s="1"/>
  <c r="AI581" i="2" a="1"/>
  <c r="AI581" i="2" s="1"/>
  <c r="AI575" i="2" a="1"/>
  <c r="AI575" i="2" s="1"/>
  <c r="AI569" i="2" a="1"/>
  <c r="AI569" i="2" s="1"/>
  <c r="AI563" i="2" a="1"/>
  <c r="AI563" i="2" s="1"/>
  <c r="AI557" i="2" a="1"/>
  <c r="AI557" i="2" s="1"/>
  <c r="AI551" i="2" a="1"/>
  <c r="AI551" i="2" s="1"/>
  <c r="AI545" i="2" a="1"/>
  <c r="AI545" i="2" s="1"/>
  <c r="AI539" i="2" a="1"/>
  <c r="AI539" i="2" s="1"/>
  <c r="AI533" i="2" a="1"/>
  <c r="AI533" i="2" s="1"/>
  <c r="AI527" i="2" a="1"/>
  <c r="AI527" i="2" s="1"/>
  <c r="AI521" i="2" a="1"/>
  <c r="AI521" i="2" s="1"/>
  <c r="AI515" i="2" a="1"/>
  <c r="AI515" i="2" s="1"/>
  <c r="AI509" i="2" a="1"/>
  <c r="AI509" i="2" s="1"/>
  <c r="AI503" i="2" a="1"/>
  <c r="AI503" i="2" s="1"/>
  <c r="AI497" i="2" a="1"/>
  <c r="AI497" i="2" s="1"/>
  <c r="AI491" i="2" a="1"/>
  <c r="AI491" i="2" s="1"/>
  <c r="AI485" i="2" a="1"/>
  <c r="AI485" i="2" s="1"/>
  <c r="AI479" i="2" a="1"/>
  <c r="AI479" i="2" s="1"/>
  <c r="AI473" i="2" a="1"/>
  <c r="AI473" i="2" s="1"/>
  <c r="AI467" i="2" a="1"/>
  <c r="AI467" i="2" s="1"/>
  <c r="AI461" i="2" a="1"/>
  <c r="AI461" i="2" s="1"/>
  <c r="AI455" i="2" a="1"/>
  <c r="AI455" i="2" s="1"/>
  <c r="AI449" i="2" a="1"/>
  <c r="AI449" i="2" s="1"/>
  <c r="AI443" i="2" a="1"/>
  <c r="AI443" i="2" s="1"/>
  <c r="AI437" i="2" a="1"/>
  <c r="AI437" i="2" s="1"/>
  <c r="AI431" i="2" a="1"/>
  <c r="AI431" i="2" s="1"/>
  <c r="AI425" i="2" a="1"/>
  <c r="AI425" i="2" s="1"/>
  <c r="AI419" i="2" a="1"/>
  <c r="AI419" i="2" s="1"/>
  <c r="AI413" i="2" a="1"/>
  <c r="AI413" i="2" s="1"/>
  <c r="AI407" i="2" a="1"/>
  <c r="AI407" i="2" s="1"/>
  <c r="AI401" i="2" a="1"/>
  <c r="AI401" i="2" s="1"/>
  <c r="AI395" i="2" a="1"/>
  <c r="AI395" i="2" s="1"/>
  <c r="AI389" i="2" a="1"/>
  <c r="AI389" i="2" s="1"/>
  <c r="AI383" i="2" a="1"/>
  <c r="AI383" i="2" s="1"/>
  <c r="AI377" i="2" a="1"/>
  <c r="AI377" i="2" s="1"/>
  <c r="AI371" i="2" a="1"/>
  <c r="AI371" i="2" s="1"/>
  <c r="AI365" i="2" a="1"/>
  <c r="AI365" i="2" s="1"/>
  <c r="AI359" i="2" a="1"/>
  <c r="AI359" i="2" s="1"/>
  <c r="AI353" i="2" a="1"/>
  <c r="AI353" i="2" s="1"/>
  <c r="AI347" i="2" a="1"/>
  <c r="AI347" i="2" s="1"/>
  <c r="AI341" i="2" a="1"/>
  <c r="AI341" i="2" s="1"/>
  <c r="AI335" i="2" a="1"/>
  <c r="AI335" i="2" s="1"/>
  <c r="AI329" i="2" a="1"/>
  <c r="AI329" i="2" s="1"/>
  <c r="AI323" i="2" a="1"/>
  <c r="AI323" i="2" s="1"/>
  <c r="AI317" i="2" a="1"/>
  <c r="AI317" i="2" s="1"/>
  <c r="AI311" i="2" a="1"/>
  <c r="AI311" i="2" s="1"/>
  <c r="AI305" i="2" a="1"/>
  <c r="AI305" i="2" s="1"/>
  <c r="AI299" i="2" a="1"/>
  <c r="AI299" i="2" s="1"/>
  <c r="AI293" i="2" a="1"/>
  <c r="AI293" i="2" s="1"/>
  <c r="AI287" i="2" a="1"/>
  <c r="AI287" i="2" s="1"/>
  <c r="AI281" i="2" a="1"/>
  <c r="AI281" i="2" s="1"/>
  <c r="AI275" i="2" a="1"/>
  <c r="AI275" i="2" s="1"/>
  <c r="AI269" i="2" a="1"/>
  <c r="AI269" i="2" s="1"/>
  <c r="AI263" i="2" a="1"/>
  <c r="AI263" i="2" s="1"/>
  <c r="AI257" i="2" a="1"/>
  <c r="AI257" i="2" s="1"/>
  <c r="AI251" i="2" a="1"/>
  <c r="AI251" i="2" s="1"/>
  <c r="AI245" i="2" a="1"/>
  <c r="AI245" i="2" s="1"/>
  <c r="AI239" i="2" a="1"/>
  <c r="AI239" i="2" s="1"/>
  <c r="AI233" i="2" a="1"/>
  <c r="AI233" i="2" s="1"/>
  <c r="AI227" i="2" a="1"/>
  <c r="AI227" i="2" s="1"/>
  <c r="AI221" i="2" a="1"/>
  <c r="AI221" i="2" s="1"/>
  <c r="AI215" i="2" a="1"/>
  <c r="AI215" i="2" s="1"/>
  <c r="AI209" i="2" a="1"/>
  <c r="AI209" i="2" s="1"/>
  <c r="AI203" i="2" a="1"/>
  <c r="AI203" i="2" s="1"/>
  <c r="AI197" i="2" a="1"/>
  <c r="AI197" i="2" s="1"/>
  <c r="AI191" i="2" a="1"/>
  <c r="AI191" i="2" s="1"/>
  <c r="AI185" i="2" a="1"/>
  <c r="AI185" i="2" s="1"/>
  <c r="AI179" i="2" a="1"/>
  <c r="AI179" i="2" s="1"/>
  <c r="AI173" i="2" a="1"/>
  <c r="AI173" i="2" s="1"/>
  <c r="AI167" i="2" a="1"/>
  <c r="AI167" i="2" s="1"/>
  <c r="AI161" i="2" a="1"/>
  <c r="AI161" i="2" s="1"/>
  <c r="AI155" i="2" a="1"/>
  <c r="AI155" i="2" s="1"/>
  <c r="AI149" i="2" a="1"/>
  <c r="AI149" i="2" s="1"/>
  <c r="AI972" i="2" a="1"/>
  <c r="AI972" i="2" s="1"/>
  <c r="AI954" i="2" a="1"/>
  <c r="AI954" i="2" s="1"/>
  <c r="AI930" i="2" a="1"/>
  <c r="AI930" i="2" s="1"/>
  <c r="AI900" i="2" a="1"/>
  <c r="AI900" i="2" s="1"/>
  <c r="AI870" i="2" a="1"/>
  <c r="AI870" i="2" s="1"/>
  <c r="AI840" i="2" a="1"/>
  <c r="AI840" i="2" s="1"/>
  <c r="AI810" i="2" a="1"/>
  <c r="AI810" i="2" s="1"/>
  <c r="AI774" i="2" a="1"/>
  <c r="AI774" i="2" s="1"/>
  <c r="AI744" i="2" a="1"/>
  <c r="AI744" i="2" s="1"/>
  <c r="AI714" i="2" a="1"/>
  <c r="AI714" i="2" s="1"/>
  <c r="AI690" i="2" a="1"/>
  <c r="AI690" i="2" s="1"/>
  <c r="AI660" i="2" a="1"/>
  <c r="AI660" i="2" s="1"/>
  <c r="AI636" i="2" a="1"/>
  <c r="AI636" i="2" s="1"/>
  <c r="AI606" i="2" a="1"/>
  <c r="AI606" i="2" s="1"/>
  <c r="AI582" i="2" a="1"/>
  <c r="AI582" i="2" s="1"/>
  <c r="AI552" i="2" a="1"/>
  <c r="AI552" i="2" s="1"/>
  <c r="AI522" i="2" a="1"/>
  <c r="AI522" i="2" s="1"/>
  <c r="AI492" i="2" a="1"/>
  <c r="AI492" i="2" s="1"/>
  <c r="AI462" i="2" a="1"/>
  <c r="AI462" i="2" s="1"/>
  <c r="AI432" i="2" a="1"/>
  <c r="AI432" i="2" s="1"/>
  <c r="AI402" i="2" a="1"/>
  <c r="AI402" i="2" s="1"/>
  <c r="AI372" i="2" a="1"/>
  <c r="AI372" i="2" s="1"/>
  <c r="AI336" i="2" a="1"/>
  <c r="AI336" i="2" s="1"/>
  <c r="AI300" i="2" a="1"/>
  <c r="AI300" i="2" s="1"/>
  <c r="AI276" i="2" a="1"/>
  <c r="AI276" i="2" s="1"/>
  <c r="AI246" i="2" a="1"/>
  <c r="AI246" i="2" s="1"/>
  <c r="AI216" i="2" a="1"/>
  <c r="AI216" i="2" s="1"/>
  <c r="AI186" i="2" a="1"/>
  <c r="AI186" i="2" s="1"/>
  <c r="AI162" i="2" a="1"/>
  <c r="AI162" i="2" s="1"/>
  <c r="AI1000" i="2" a="1"/>
  <c r="AI1000" i="2" s="1"/>
  <c r="AI994" i="2" a="1"/>
  <c r="AI994" i="2" s="1"/>
  <c r="AI988" i="2" a="1"/>
  <c r="AI988" i="2" s="1"/>
  <c r="AI982" i="2" a="1"/>
  <c r="AI982" i="2" s="1"/>
  <c r="AI976" i="2" a="1"/>
  <c r="AI976" i="2" s="1"/>
  <c r="AI970" i="2" a="1"/>
  <c r="AI970" i="2" s="1"/>
  <c r="AI964" i="2" a="1"/>
  <c r="AI964" i="2" s="1"/>
  <c r="AI958" i="2" a="1"/>
  <c r="AI958" i="2" s="1"/>
  <c r="AI952" i="2" a="1"/>
  <c r="AI952" i="2" s="1"/>
  <c r="AI946" i="2" a="1"/>
  <c r="AI946" i="2" s="1"/>
  <c r="AI940" i="2" a="1"/>
  <c r="AI940" i="2" s="1"/>
  <c r="AI934" i="2" a="1"/>
  <c r="AI934" i="2" s="1"/>
  <c r="AI928" i="2" a="1"/>
  <c r="AI928" i="2" s="1"/>
  <c r="AI922" i="2" a="1"/>
  <c r="AI922" i="2" s="1"/>
  <c r="AI916" i="2" a="1"/>
  <c r="AI916" i="2" s="1"/>
  <c r="AI910" i="2" a="1"/>
  <c r="AI910" i="2" s="1"/>
  <c r="AI904" i="2" a="1"/>
  <c r="AI904" i="2" s="1"/>
  <c r="AI898" i="2" a="1"/>
  <c r="AI898" i="2" s="1"/>
  <c r="AI892" i="2" a="1"/>
  <c r="AI892" i="2" s="1"/>
  <c r="AI886" i="2" a="1"/>
  <c r="AI886" i="2" s="1"/>
  <c r="AI880" i="2" a="1"/>
  <c r="AI880" i="2" s="1"/>
  <c r="AI874" i="2" a="1"/>
  <c r="AI874" i="2" s="1"/>
  <c r="AI868" i="2" a="1"/>
  <c r="AI868" i="2" s="1"/>
  <c r="AI862" i="2" a="1"/>
  <c r="AI862" i="2" s="1"/>
  <c r="AI856" i="2" a="1"/>
  <c r="AI856" i="2" s="1"/>
  <c r="AI850" i="2" a="1"/>
  <c r="AI850" i="2" s="1"/>
  <c r="AI844" i="2" a="1"/>
  <c r="AI844" i="2" s="1"/>
  <c r="AI838" i="2" a="1"/>
  <c r="AI838" i="2" s="1"/>
  <c r="AI832" i="2" a="1"/>
  <c r="AI832" i="2" s="1"/>
  <c r="AI826" i="2" a="1"/>
  <c r="AI826" i="2" s="1"/>
  <c r="AI820" i="2" a="1"/>
  <c r="AI820" i="2" s="1"/>
  <c r="AI814" i="2" a="1"/>
  <c r="AI814" i="2" s="1"/>
  <c r="AI808" i="2" a="1"/>
  <c r="AI808" i="2" s="1"/>
  <c r="AI802" i="2" a="1"/>
  <c r="AI802" i="2" s="1"/>
  <c r="AI796" i="2" a="1"/>
  <c r="AI796" i="2" s="1"/>
  <c r="AI790" i="2" a="1"/>
  <c r="AI790" i="2" s="1"/>
  <c r="AI784" i="2" a="1"/>
  <c r="AI784" i="2" s="1"/>
  <c r="AI778" i="2" a="1"/>
  <c r="AI778" i="2" s="1"/>
  <c r="AI772" i="2" a="1"/>
  <c r="AI772" i="2" s="1"/>
  <c r="AI766" i="2" a="1"/>
  <c r="AI766" i="2" s="1"/>
  <c r="AI760" i="2" a="1"/>
  <c r="AI760" i="2" s="1"/>
  <c r="AI754" i="2" a="1"/>
  <c r="AI754" i="2" s="1"/>
  <c r="AI748" i="2" a="1"/>
  <c r="AI748" i="2" s="1"/>
  <c r="AI742" i="2" a="1"/>
  <c r="AI742" i="2" s="1"/>
  <c r="AI736" i="2" a="1"/>
  <c r="AI736" i="2" s="1"/>
  <c r="AI730" i="2" a="1"/>
  <c r="AI730" i="2" s="1"/>
  <c r="AI724" i="2" a="1"/>
  <c r="AI724" i="2" s="1"/>
  <c r="AI718" i="2" a="1"/>
  <c r="AI718" i="2" s="1"/>
  <c r="AI712" i="2" a="1"/>
  <c r="AI712" i="2" s="1"/>
  <c r="AI706" i="2" a="1"/>
  <c r="AI706" i="2" s="1"/>
  <c r="AI700" i="2" a="1"/>
  <c r="AI700" i="2" s="1"/>
  <c r="AI694" i="2" a="1"/>
  <c r="AI694" i="2" s="1"/>
  <c r="AI688" i="2" a="1"/>
  <c r="AI688" i="2" s="1"/>
  <c r="AI682" i="2" a="1"/>
  <c r="AI682" i="2" s="1"/>
  <c r="AI676" i="2" a="1"/>
  <c r="AI676" i="2" s="1"/>
  <c r="AI670" i="2" a="1"/>
  <c r="AI670" i="2" s="1"/>
  <c r="AI664" i="2" a="1"/>
  <c r="AI664" i="2" s="1"/>
  <c r="AI658" i="2" a="1"/>
  <c r="AI658" i="2" s="1"/>
  <c r="AI652" i="2" a="1"/>
  <c r="AI652" i="2" s="1"/>
  <c r="AI646" i="2" a="1"/>
  <c r="AI646" i="2" s="1"/>
  <c r="AI640" i="2" a="1"/>
  <c r="AI640" i="2" s="1"/>
  <c r="AI634" i="2" a="1"/>
  <c r="AI634" i="2" s="1"/>
  <c r="AI628" i="2" a="1"/>
  <c r="AI628" i="2" s="1"/>
  <c r="AI622" i="2" a="1"/>
  <c r="AI622" i="2" s="1"/>
  <c r="AI616" i="2" a="1"/>
  <c r="AI616" i="2" s="1"/>
  <c r="AI610" i="2" a="1"/>
  <c r="AI610" i="2" s="1"/>
  <c r="AI604" i="2" a="1"/>
  <c r="AI604" i="2" s="1"/>
  <c r="AI598" i="2" a="1"/>
  <c r="AI598" i="2" s="1"/>
  <c r="AI592" i="2" a="1"/>
  <c r="AI592" i="2" s="1"/>
  <c r="AI586" i="2" a="1"/>
  <c r="AI586" i="2" s="1"/>
  <c r="AI580" i="2" a="1"/>
  <c r="AI580" i="2" s="1"/>
  <c r="AI574" i="2" a="1"/>
  <c r="AI574" i="2" s="1"/>
  <c r="AI568" i="2" a="1"/>
  <c r="AI568" i="2" s="1"/>
  <c r="AI562" i="2" a="1"/>
  <c r="AI562" i="2" s="1"/>
  <c r="AI556" i="2" a="1"/>
  <c r="AI556" i="2" s="1"/>
  <c r="AI550" i="2" a="1"/>
  <c r="AI550" i="2" s="1"/>
  <c r="AI544" i="2" a="1"/>
  <c r="AI544" i="2" s="1"/>
  <c r="AI538" i="2" a="1"/>
  <c r="AI538" i="2" s="1"/>
  <c r="AI532" i="2" a="1"/>
  <c r="AI532" i="2" s="1"/>
  <c r="AI526" i="2" a="1"/>
  <c r="AI526" i="2" s="1"/>
  <c r="AI520" i="2" a="1"/>
  <c r="AI520" i="2" s="1"/>
  <c r="AI514" i="2" a="1"/>
  <c r="AI514" i="2" s="1"/>
  <c r="AI508" i="2" a="1"/>
  <c r="AI508" i="2" s="1"/>
  <c r="AI502" i="2" a="1"/>
  <c r="AI502" i="2" s="1"/>
  <c r="AI496" i="2" a="1"/>
  <c r="AI496" i="2" s="1"/>
  <c r="AI490" i="2" a="1"/>
  <c r="AI490" i="2" s="1"/>
  <c r="AI484" i="2" a="1"/>
  <c r="AI484" i="2" s="1"/>
  <c r="AI478" i="2" a="1"/>
  <c r="AI478" i="2" s="1"/>
  <c r="AI472" i="2" a="1"/>
  <c r="AI472" i="2" s="1"/>
  <c r="AI466" i="2" a="1"/>
  <c r="AI466" i="2" s="1"/>
  <c r="AI460" i="2" a="1"/>
  <c r="AI460" i="2" s="1"/>
  <c r="AI454" i="2" a="1"/>
  <c r="AI454" i="2" s="1"/>
  <c r="AI448" i="2" a="1"/>
  <c r="AI448" i="2" s="1"/>
  <c r="AI442" i="2" a="1"/>
  <c r="AI442" i="2" s="1"/>
  <c r="AI436" i="2" a="1"/>
  <c r="AI436" i="2" s="1"/>
  <c r="AI430" i="2" a="1"/>
  <c r="AI430" i="2" s="1"/>
  <c r="AI424" i="2" a="1"/>
  <c r="AI424" i="2" s="1"/>
  <c r="AI418" i="2" a="1"/>
  <c r="AI418" i="2" s="1"/>
  <c r="AI412" i="2" a="1"/>
  <c r="AI412" i="2" s="1"/>
  <c r="AI406" i="2" a="1"/>
  <c r="AI406" i="2" s="1"/>
  <c r="AI400" i="2" a="1"/>
  <c r="AI400" i="2" s="1"/>
  <c r="AI394" i="2" a="1"/>
  <c r="AI394" i="2" s="1"/>
  <c r="AI388" i="2" a="1"/>
  <c r="AI388" i="2" s="1"/>
  <c r="AI382" i="2" a="1"/>
  <c r="AI382" i="2" s="1"/>
  <c r="AI376" i="2" a="1"/>
  <c r="AI376" i="2" s="1"/>
  <c r="AI370" i="2" a="1"/>
  <c r="AI370" i="2" s="1"/>
  <c r="AI364" i="2" a="1"/>
  <c r="AI364" i="2" s="1"/>
  <c r="AI358" i="2" a="1"/>
  <c r="AI358" i="2" s="1"/>
  <c r="AI352" i="2" a="1"/>
  <c r="AI352" i="2" s="1"/>
  <c r="AI346" i="2" a="1"/>
  <c r="AI346" i="2" s="1"/>
  <c r="AI340" i="2" a="1"/>
  <c r="AI340" i="2" s="1"/>
  <c r="AI334" i="2" a="1"/>
  <c r="AI334" i="2" s="1"/>
  <c r="AI328" i="2" a="1"/>
  <c r="AI328" i="2" s="1"/>
  <c r="AI322" i="2" a="1"/>
  <c r="AI322" i="2" s="1"/>
  <c r="AI316" i="2" a="1"/>
  <c r="AI316" i="2" s="1"/>
  <c r="AI310" i="2" a="1"/>
  <c r="AI310" i="2" s="1"/>
  <c r="AI304" i="2" a="1"/>
  <c r="AI304" i="2" s="1"/>
  <c r="AI298" i="2" a="1"/>
  <c r="AI298" i="2" s="1"/>
  <c r="AI292" i="2" a="1"/>
  <c r="AI292" i="2" s="1"/>
  <c r="AI286" i="2" a="1"/>
  <c r="AI286" i="2" s="1"/>
  <c r="AI280" i="2" a="1"/>
  <c r="AI280" i="2" s="1"/>
  <c r="AI274" i="2" a="1"/>
  <c r="AI274" i="2" s="1"/>
  <c r="AI268" i="2" a="1"/>
  <c r="AI268" i="2" s="1"/>
  <c r="AI262" i="2" a="1"/>
  <c r="AI262" i="2" s="1"/>
  <c r="AI256" i="2" a="1"/>
  <c r="AI256" i="2" s="1"/>
  <c r="AI250" i="2" a="1"/>
  <c r="AI250" i="2" s="1"/>
  <c r="AI244" i="2" a="1"/>
  <c r="AI244" i="2" s="1"/>
  <c r="AI238" i="2" a="1"/>
  <c r="AI238" i="2" s="1"/>
  <c r="AI232" i="2" a="1"/>
  <c r="AI232" i="2" s="1"/>
  <c r="AI226" i="2" a="1"/>
  <c r="AI226" i="2" s="1"/>
  <c r="AI220" i="2" a="1"/>
  <c r="AI220" i="2" s="1"/>
  <c r="AI214" i="2" a="1"/>
  <c r="AI214" i="2" s="1"/>
  <c r="AI208" i="2" a="1"/>
  <c r="AI208" i="2" s="1"/>
  <c r="AI202" i="2" a="1"/>
  <c r="AI202" i="2" s="1"/>
  <c r="AI196" i="2" a="1"/>
  <c r="AI196" i="2" s="1"/>
  <c r="AI190" i="2" a="1"/>
  <c r="AI190" i="2" s="1"/>
  <c r="AI184" i="2" a="1"/>
  <c r="AI184" i="2" s="1"/>
  <c r="AI178" i="2" a="1"/>
  <c r="AI178" i="2" s="1"/>
  <c r="AI172" i="2" a="1"/>
  <c r="AI172" i="2" s="1"/>
  <c r="AI166" i="2" a="1"/>
  <c r="AI166" i="2" s="1"/>
  <c r="AI160" i="2" a="1"/>
  <c r="AI160" i="2" s="1"/>
  <c r="AI154" i="2" a="1"/>
  <c r="AI154" i="2" s="1"/>
  <c r="AI148" i="2" a="1"/>
  <c r="AI148" i="2" s="1"/>
  <c r="AI990" i="2" a="1"/>
  <c r="AI990" i="2" s="1"/>
  <c r="AI960" i="2" a="1"/>
  <c r="AI960" i="2" s="1"/>
  <c r="AI924" i="2" a="1"/>
  <c r="AI924" i="2" s="1"/>
  <c r="AI894" i="2" a="1"/>
  <c r="AI894" i="2" s="1"/>
  <c r="AI864" i="2" a="1"/>
  <c r="AI864" i="2" s="1"/>
  <c r="AI828" i="2" a="1"/>
  <c r="AI828" i="2" s="1"/>
  <c r="AI792" i="2" a="1"/>
  <c r="AI792" i="2" s="1"/>
  <c r="AI756" i="2" a="1"/>
  <c r="AI756" i="2" s="1"/>
  <c r="AI726" i="2" a="1"/>
  <c r="AI726" i="2" s="1"/>
  <c r="AI696" i="2" a="1"/>
  <c r="AI696" i="2" s="1"/>
  <c r="AI666" i="2" a="1"/>
  <c r="AI666" i="2" s="1"/>
  <c r="AI624" i="2" a="1"/>
  <c r="AI624" i="2" s="1"/>
  <c r="AI558" i="2" a="1"/>
  <c r="AI558" i="2" s="1"/>
  <c r="AI528" i="2" a="1"/>
  <c r="AI528" i="2" s="1"/>
  <c r="AI498" i="2" a="1"/>
  <c r="AI498" i="2" s="1"/>
  <c r="AI468" i="2" a="1"/>
  <c r="AI468" i="2" s="1"/>
  <c r="AI438" i="2" a="1"/>
  <c r="AI438" i="2" s="1"/>
  <c r="AI408" i="2" a="1"/>
  <c r="AI408" i="2" s="1"/>
  <c r="AI378" i="2" a="1"/>
  <c r="AI378" i="2" s="1"/>
  <c r="AI354" i="2" a="1"/>
  <c r="AI354" i="2" s="1"/>
  <c r="AI324" i="2" a="1"/>
  <c r="AI324" i="2" s="1"/>
  <c r="AI294" i="2" a="1"/>
  <c r="AI294" i="2" s="1"/>
  <c r="AI258" i="2" a="1"/>
  <c r="AI258" i="2" s="1"/>
  <c r="AI228" i="2" a="1"/>
  <c r="AI228" i="2" s="1"/>
  <c r="AI192" i="2" a="1"/>
  <c r="AI192" i="2" s="1"/>
  <c r="AI156" i="2" a="1"/>
  <c r="AI156" i="2" s="1"/>
  <c r="AI999" i="2" a="1"/>
  <c r="AI999" i="2" s="1"/>
  <c r="AI993" i="2" a="1"/>
  <c r="AI993" i="2" s="1"/>
  <c r="AI987" i="2" a="1"/>
  <c r="AI987" i="2" s="1"/>
  <c r="AI981" i="2" a="1"/>
  <c r="AI981" i="2" s="1"/>
  <c r="AI975" i="2" a="1"/>
  <c r="AI975" i="2" s="1"/>
  <c r="AI969" i="2" a="1"/>
  <c r="AI969" i="2" s="1"/>
  <c r="AI963" i="2" a="1"/>
  <c r="AI963" i="2" s="1"/>
  <c r="AI957" i="2" a="1"/>
  <c r="AI957" i="2" s="1"/>
  <c r="AI951" i="2" a="1"/>
  <c r="AI951" i="2" s="1"/>
  <c r="AI945" i="2" a="1"/>
  <c r="AI945" i="2" s="1"/>
  <c r="AI939" i="2" a="1"/>
  <c r="AI939" i="2" s="1"/>
  <c r="AI933" i="2" a="1"/>
  <c r="AI933" i="2" s="1"/>
  <c r="AI927" i="2" a="1"/>
  <c r="AI927" i="2" s="1"/>
  <c r="AI921" i="2" a="1"/>
  <c r="AI921" i="2" s="1"/>
  <c r="AI915" i="2" a="1"/>
  <c r="AI915" i="2" s="1"/>
  <c r="AI909" i="2" a="1"/>
  <c r="AI909" i="2" s="1"/>
  <c r="AI903" i="2" a="1"/>
  <c r="AI903" i="2" s="1"/>
  <c r="AI897" i="2" a="1"/>
  <c r="AI897" i="2" s="1"/>
  <c r="AI891" i="2" a="1"/>
  <c r="AI891" i="2" s="1"/>
  <c r="AI885" i="2" a="1"/>
  <c r="AI885" i="2" s="1"/>
  <c r="AI879" i="2" a="1"/>
  <c r="AI879" i="2" s="1"/>
  <c r="AI873" i="2" a="1"/>
  <c r="AI873" i="2" s="1"/>
  <c r="AI867" i="2" a="1"/>
  <c r="AI867" i="2" s="1"/>
  <c r="AI861" i="2" a="1"/>
  <c r="AI861" i="2" s="1"/>
  <c r="AI855" i="2" a="1"/>
  <c r="AI855" i="2" s="1"/>
  <c r="AI849" i="2" a="1"/>
  <c r="AI849" i="2" s="1"/>
  <c r="AI843" i="2" a="1"/>
  <c r="AI843" i="2" s="1"/>
  <c r="AI837" i="2" a="1"/>
  <c r="AI837" i="2" s="1"/>
  <c r="AI831" i="2" a="1"/>
  <c r="AI831" i="2" s="1"/>
  <c r="AI825" i="2" a="1"/>
  <c r="AI825" i="2" s="1"/>
  <c r="AI819" i="2" a="1"/>
  <c r="AI819" i="2" s="1"/>
  <c r="AI813" i="2" a="1"/>
  <c r="AI813" i="2" s="1"/>
  <c r="AI807" i="2" a="1"/>
  <c r="AI807" i="2" s="1"/>
  <c r="AI801" i="2" a="1"/>
  <c r="AI801" i="2" s="1"/>
  <c r="AI795" i="2" a="1"/>
  <c r="AI795" i="2" s="1"/>
  <c r="AI789" i="2" a="1"/>
  <c r="AI789" i="2" s="1"/>
  <c r="AI783" i="2" a="1"/>
  <c r="AI783" i="2" s="1"/>
  <c r="AI777" i="2" a="1"/>
  <c r="AI777" i="2" s="1"/>
  <c r="AI771" i="2" a="1"/>
  <c r="AI771" i="2" s="1"/>
  <c r="AI765" i="2" a="1"/>
  <c r="AI765" i="2" s="1"/>
  <c r="AI759" i="2" a="1"/>
  <c r="AI759" i="2" s="1"/>
  <c r="AI753" i="2" a="1"/>
  <c r="AI753" i="2" s="1"/>
  <c r="AI747" i="2" a="1"/>
  <c r="AI747" i="2" s="1"/>
  <c r="AI741" i="2" a="1"/>
  <c r="AI741" i="2" s="1"/>
  <c r="AI735" i="2" a="1"/>
  <c r="AI735" i="2" s="1"/>
  <c r="AI729" i="2" a="1"/>
  <c r="AI729" i="2" s="1"/>
  <c r="AI723" i="2" a="1"/>
  <c r="AI723" i="2" s="1"/>
  <c r="AI717" i="2" a="1"/>
  <c r="AI717" i="2" s="1"/>
  <c r="AI711" i="2" a="1"/>
  <c r="AI711" i="2" s="1"/>
  <c r="AI705" i="2" a="1"/>
  <c r="AI705" i="2" s="1"/>
  <c r="AI699" i="2" a="1"/>
  <c r="AI699" i="2" s="1"/>
  <c r="AI693" i="2" a="1"/>
  <c r="AI693" i="2" s="1"/>
  <c r="AI687" i="2" a="1"/>
  <c r="AI687" i="2" s="1"/>
  <c r="AI681" i="2" a="1"/>
  <c r="AI681" i="2" s="1"/>
  <c r="AI675" i="2" a="1"/>
  <c r="AI675" i="2" s="1"/>
  <c r="AI669" i="2" a="1"/>
  <c r="AI669" i="2" s="1"/>
  <c r="AI663" i="2" a="1"/>
  <c r="AI663" i="2" s="1"/>
  <c r="AI657" i="2" a="1"/>
  <c r="AI657" i="2" s="1"/>
  <c r="AI651" i="2" a="1"/>
  <c r="AI651" i="2" s="1"/>
  <c r="AI645" i="2" a="1"/>
  <c r="AI645" i="2" s="1"/>
  <c r="AI639" i="2" a="1"/>
  <c r="AI639" i="2" s="1"/>
  <c r="AI633" i="2" a="1"/>
  <c r="AI633" i="2" s="1"/>
  <c r="AI627" i="2" a="1"/>
  <c r="AI627" i="2" s="1"/>
  <c r="AI621" i="2" a="1"/>
  <c r="AI621" i="2" s="1"/>
  <c r="AI615" i="2" a="1"/>
  <c r="AI615" i="2" s="1"/>
  <c r="AI609" i="2" a="1"/>
  <c r="AI609" i="2" s="1"/>
  <c r="AI603" i="2" a="1"/>
  <c r="AI603" i="2" s="1"/>
  <c r="AI597" i="2" a="1"/>
  <c r="AI597" i="2" s="1"/>
  <c r="AI591" i="2" a="1"/>
  <c r="AI591" i="2" s="1"/>
  <c r="AI585" i="2" a="1"/>
  <c r="AI585" i="2" s="1"/>
  <c r="AI579" i="2" a="1"/>
  <c r="AI579" i="2" s="1"/>
  <c r="AI573" i="2" a="1"/>
  <c r="AI573" i="2" s="1"/>
  <c r="AI567" i="2" a="1"/>
  <c r="AI567" i="2" s="1"/>
  <c r="AI561" i="2" a="1"/>
  <c r="AI561" i="2" s="1"/>
  <c r="AI555" i="2" a="1"/>
  <c r="AI555" i="2" s="1"/>
  <c r="AI549" i="2" a="1"/>
  <c r="AI549" i="2" s="1"/>
  <c r="AI543" i="2" a="1"/>
  <c r="AI543" i="2" s="1"/>
  <c r="AI537" i="2" a="1"/>
  <c r="AI537" i="2" s="1"/>
  <c r="AI531" i="2" a="1"/>
  <c r="AI531" i="2" s="1"/>
  <c r="AI525" i="2" a="1"/>
  <c r="AI525" i="2" s="1"/>
  <c r="AI519" i="2" a="1"/>
  <c r="AI519" i="2" s="1"/>
  <c r="AI513" i="2" a="1"/>
  <c r="AI513" i="2" s="1"/>
  <c r="AI507" i="2" a="1"/>
  <c r="AI507" i="2" s="1"/>
  <c r="AI501" i="2" a="1"/>
  <c r="AI501" i="2" s="1"/>
  <c r="AI495" i="2" a="1"/>
  <c r="AI495" i="2" s="1"/>
  <c r="AI489" i="2" a="1"/>
  <c r="AI489" i="2" s="1"/>
  <c r="AI483" i="2" a="1"/>
  <c r="AI483" i="2" s="1"/>
  <c r="AI477" i="2" a="1"/>
  <c r="AI477" i="2" s="1"/>
  <c r="AI471" i="2" a="1"/>
  <c r="AI471" i="2" s="1"/>
  <c r="AI465" i="2" a="1"/>
  <c r="AI465" i="2" s="1"/>
  <c r="AI459" i="2" a="1"/>
  <c r="AI459" i="2" s="1"/>
  <c r="AI453" i="2" a="1"/>
  <c r="AI453" i="2" s="1"/>
  <c r="AI447" i="2" a="1"/>
  <c r="AI447" i="2" s="1"/>
  <c r="AI441" i="2" a="1"/>
  <c r="AI441" i="2" s="1"/>
  <c r="AI435" i="2" a="1"/>
  <c r="AI435" i="2" s="1"/>
  <c r="AI429" i="2" a="1"/>
  <c r="AI429" i="2" s="1"/>
  <c r="AI423" i="2" a="1"/>
  <c r="AI423" i="2" s="1"/>
  <c r="AI417" i="2" a="1"/>
  <c r="AI417" i="2" s="1"/>
  <c r="AI411" i="2" a="1"/>
  <c r="AI411" i="2" s="1"/>
  <c r="AI405" i="2" a="1"/>
  <c r="AI405" i="2" s="1"/>
  <c r="AI399" i="2" a="1"/>
  <c r="AI399" i="2" s="1"/>
  <c r="AI393" i="2" a="1"/>
  <c r="AI393" i="2" s="1"/>
  <c r="AI387" i="2" a="1"/>
  <c r="AI387" i="2" s="1"/>
  <c r="AI381" i="2" a="1"/>
  <c r="AI381" i="2" s="1"/>
  <c r="AI375" i="2" a="1"/>
  <c r="AI375" i="2" s="1"/>
  <c r="AI369" i="2" a="1"/>
  <c r="AI369" i="2" s="1"/>
  <c r="AI363" i="2" a="1"/>
  <c r="AI363" i="2" s="1"/>
  <c r="AI357" i="2" a="1"/>
  <c r="AI357" i="2" s="1"/>
  <c r="AI351" i="2" a="1"/>
  <c r="AI351" i="2" s="1"/>
  <c r="AI345" i="2" a="1"/>
  <c r="AI345" i="2" s="1"/>
  <c r="AI339" i="2" a="1"/>
  <c r="AI339" i="2" s="1"/>
  <c r="AI333" i="2" a="1"/>
  <c r="AI333" i="2" s="1"/>
  <c r="AI327" i="2" a="1"/>
  <c r="AI327" i="2" s="1"/>
  <c r="AI321" i="2" a="1"/>
  <c r="AI321" i="2" s="1"/>
  <c r="AI315" i="2" a="1"/>
  <c r="AI315" i="2" s="1"/>
  <c r="AI309" i="2" a="1"/>
  <c r="AI309" i="2" s="1"/>
  <c r="AI303" i="2" a="1"/>
  <c r="AI303" i="2" s="1"/>
  <c r="AI297" i="2" a="1"/>
  <c r="AI297" i="2" s="1"/>
  <c r="AI291" i="2" a="1"/>
  <c r="AI291" i="2" s="1"/>
  <c r="AI285" i="2" a="1"/>
  <c r="AI285" i="2" s="1"/>
  <c r="AI279" i="2" a="1"/>
  <c r="AI279" i="2" s="1"/>
  <c r="AI273" i="2" a="1"/>
  <c r="AI273" i="2" s="1"/>
  <c r="AI267" i="2" a="1"/>
  <c r="AI267" i="2" s="1"/>
  <c r="AI261" i="2" a="1"/>
  <c r="AI261" i="2" s="1"/>
  <c r="AI255" i="2" a="1"/>
  <c r="AI255" i="2" s="1"/>
  <c r="AI249" i="2" a="1"/>
  <c r="AI249" i="2" s="1"/>
  <c r="AI243" i="2" a="1"/>
  <c r="AI243" i="2" s="1"/>
  <c r="AI237" i="2" a="1"/>
  <c r="AI237" i="2" s="1"/>
  <c r="AI231" i="2" a="1"/>
  <c r="AI231" i="2" s="1"/>
  <c r="AI225" i="2" a="1"/>
  <c r="AI225" i="2" s="1"/>
  <c r="AI219" i="2" a="1"/>
  <c r="AI219" i="2" s="1"/>
  <c r="AI213" i="2" a="1"/>
  <c r="AI213" i="2" s="1"/>
  <c r="AI207" i="2" a="1"/>
  <c r="AI207" i="2" s="1"/>
  <c r="AI201" i="2" a="1"/>
  <c r="AI201" i="2" s="1"/>
  <c r="AI195" i="2" a="1"/>
  <c r="AI195" i="2" s="1"/>
  <c r="AI189" i="2" a="1"/>
  <c r="AI189" i="2" s="1"/>
  <c r="AI183" i="2" a="1"/>
  <c r="AI183" i="2" s="1"/>
  <c r="AI177" i="2" a="1"/>
  <c r="AI177" i="2" s="1"/>
  <c r="AI171" i="2" a="1"/>
  <c r="AI171" i="2" s="1"/>
  <c r="AI165" i="2" a="1"/>
  <c r="AI165" i="2" s="1"/>
  <c r="AI159" i="2" a="1"/>
  <c r="AI159" i="2" s="1"/>
  <c r="AI153" i="2" a="1"/>
  <c r="AI153" i="2" s="1"/>
  <c r="AI996" i="2" a="1"/>
  <c r="AI996" i="2" s="1"/>
  <c r="AI966" i="2" a="1"/>
  <c r="AI966" i="2" s="1"/>
  <c r="AI936" i="2" a="1"/>
  <c r="AI936" i="2" s="1"/>
  <c r="AI918" i="2" a="1"/>
  <c r="AI918" i="2" s="1"/>
  <c r="AI882" i="2" a="1"/>
  <c r="AI882" i="2" s="1"/>
  <c r="AI852" i="2" a="1"/>
  <c r="AI852" i="2" s="1"/>
  <c r="AI822" i="2" a="1"/>
  <c r="AI822" i="2" s="1"/>
  <c r="AI798" i="2" a="1"/>
  <c r="AI798" i="2" s="1"/>
  <c r="AI768" i="2" a="1"/>
  <c r="AI768" i="2" s="1"/>
  <c r="AI738" i="2" a="1"/>
  <c r="AI738" i="2" s="1"/>
  <c r="AI702" i="2" a="1"/>
  <c r="AI702" i="2" s="1"/>
  <c r="AI672" i="2" a="1"/>
  <c r="AI672" i="2" s="1"/>
  <c r="AI642" i="2" a="1"/>
  <c r="AI642" i="2" s="1"/>
  <c r="AI612" i="2" a="1"/>
  <c r="AI612" i="2" s="1"/>
  <c r="AI594" i="2" a="1"/>
  <c r="AI594" i="2" s="1"/>
  <c r="AI570" i="2" a="1"/>
  <c r="AI570" i="2" s="1"/>
  <c r="AI540" i="2" a="1"/>
  <c r="AI540" i="2" s="1"/>
  <c r="AI516" i="2" a="1"/>
  <c r="AI516" i="2" s="1"/>
  <c r="AI486" i="2" a="1"/>
  <c r="AI486" i="2" s="1"/>
  <c r="AI456" i="2" a="1"/>
  <c r="AI456" i="2" s="1"/>
  <c r="AI426" i="2" a="1"/>
  <c r="AI426" i="2" s="1"/>
  <c r="AI396" i="2" a="1"/>
  <c r="AI396" i="2" s="1"/>
  <c r="AI366" i="2" a="1"/>
  <c r="AI366" i="2" s="1"/>
  <c r="AI342" i="2" a="1"/>
  <c r="AI342" i="2" s="1"/>
  <c r="AI312" i="2" a="1"/>
  <c r="AI312" i="2" s="1"/>
  <c r="AI288" i="2" a="1"/>
  <c r="AI288" i="2" s="1"/>
  <c r="AI264" i="2" a="1"/>
  <c r="AI264" i="2" s="1"/>
  <c r="AI234" i="2" a="1"/>
  <c r="AI234" i="2" s="1"/>
  <c r="AI198" i="2" a="1"/>
  <c r="AI198" i="2" s="1"/>
  <c r="AI150" i="2" a="1"/>
  <c r="AI150" i="2" s="1"/>
  <c r="AI998" i="2" a="1"/>
  <c r="AI998" i="2" s="1"/>
  <c r="AI992" i="2" a="1"/>
  <c r="AI992" i="2" s="1"/>
  <c r="AI986" i="2" a="1"/>
  <c r="AI986" i="2" s="1"/>
  <c r="AI980" i="2" a="1"/>
  <c r="AI980" i="2" s="1"/>
  <c r="AI974" i="2" a="1"/>
  <c r="AI974" i="2" s="1"/>
  <c r="AI968" i="2" a="1"/>
  <c r="AI968" i="2" s="1"/>
  <c r="AI962" i="2" a="1"/>
  <c r="AI962" i="2" s="1"/>
  <c r="AI956" i="2" a="1"/>
  <c r="AI956" i="2" s="1"/>
  <c r="AI950" i="2" a="1"/>
  <c r="AI950" i="2" s="1"/>
  <c r="AI944" i="2" a="1"/>
  <c r="AI944" i="2" s="1"/>
  <c r="AI938" i="2" a="1"/>
  <c r="AI938" i="2" s="1"/>
  <c r="AI932" i="2" a="1"/>
  <c r="AI932" i="2" s="1"/>
  <c r="AI926" i="2" a="1"/>
  <c r="AI926" i="2" s="1"/>
  <c r="AI920" i="2" a="1"/>
  <c r="AI920" i="2" s="1"/>
  <c r="AI914" i="2" a="1"/>
  <c r="AI914" i="2" s="1"/>
  <c r="AI908" i="2" a="1"/>
  <c r="AI908" i="2" s="1"/>
  <c r="AI902" i="2" a="1"/>
  <c r="AI902" i="2" s="1"/>
  <c r="AI896" i="2" a="1"/>
  <c r="AI896" i="2" s="1"/>
  <c r="AI890" i="2" a="1"/>
  <c r="AI890" i="2" s="1"/>
  <c r="AI884" i="2" a="1"/>
  <c r="AI884" i="2" s="1"/>
  <c r="AI878" i="2" a="1"/>
  <c r="AI878" i="2" s="1"/>
  <c r="AI872" i="2" a="1"/>
  <c r="AI872" i="2" s="1"/>
  <c r="AI866" i="2" a="1"/>
  <c r="AI866" i="2" s="1"/>
  <c r="AI860" i="2" a="1"/>
  <c r="AI860" i="2" s="1"/>
  <c r="AI854" i="2" a="1"/>
  <c r="AI854" i="2" s="1"/>
  <c r="AI848" i="2" a="1"/>
  <c r="AI848" i="2" s="1"/>
  <c r="AI842" i="2" a="1"/>
  <c r="AI842" i="2" s="1"/>
  <c r="AI836" i="2" a="1"/>
  <c r="AI836" i="2" s="1"/>
  <c r="AI830" i="2" a="1"/>
  <c r="AI830" i="2" s="1"/>
  <c r="AI824" i="2" a="1"/>
  <c r="AI824" i="2" s="1"/>
  <c r="AI818" i="2" a="1"/>
  <c r="AI818" i="2" s="1"/>
  <c r="AI812" i="2" a="1"/>
  <c r="AI812" i="2" s="1"/>
  <c r="AI806" i="2" a="1"/>
  <c r="AI806" i="2" s="1"/>
  <c r="AI800" i="2" a="1"/>
  <c r="AI800" i="2" s="1"/>
  <c r="AI794" i="2" a="1"/>
  <c r="AI794" i="2" s="1"/>
  <c r="AI788" i="2" a="1"/>
  <c r="AI788" i="2" s="1"/>
  <c r="AI782" i="2" a="1"/>
  <c r="AI782" i="2" s="1"/>
  <c r="AI776" i="2" a="1"/>
  <c r="AI776" i="2" s="1"/>
  <c r="AI770" i="2" a="1"/>
  <c r="AI770" i="2" s="1"/>
  <c r="AI764" i="2" a="1"/>
  <c r="AI764" i="2" s="1"/>
  <c r="AI758" i="2" a="1"/>
  <c r="AI758" i="2" s="1"/>
  <c r="AI752" i="2" a="1"/>
  <c r="AI752" i="2" s="1"/>
  <c r="AI746" i="2" a="1"/>
  <c r="AI746" i="2" s="1"/>
  <c r="AI740" i="2" a="1"/>
  <c r="AI740" i="2" s="1"/>
  <c r="AI734" i="2" a="1"/>
  <c r="AI734" i="2" s="1"/>
  <c r="AI728" i="2" a="1"/>
  <c r="AI728" i="2" s="1"/>
  <c r="AI722" i="2" a="1"/>
  <c r="AI722" i="2" s="1"/>
  <c r="AI716" i="2" a="1"/>
  <c r="AI716" i="2" s="1"/>
  <c r="AI710" i="2" a="1"/>
  <c r="AI710" i="2" s="1"/>
  <c r="AI704" i="2" a="1"/>
  <c r="AI704" i="2" s="1"/>
  <c r="AI698" i="2" a="1"/>
  <c r="AI698" i="2" s="1"/>
  <c r="AI692" i="2" a="1"/>
  <c r="AI692" i="2" s="1"/>
  <c r="AI686" i="2" a="1"/>
  <c r="AI686" i="2" s="1"/>
  <c r="AI680" i="2" a="1"/>
  <c r="AI680" i="2" s="1"/>
  <c r="AI674" i="2" a="1"/>
  <c r="AI674" i="2" s="1"/>
  <c r="AI668" i="2" a="1"/>
  <c r="AI668" i="2" s="1"/>
  <c r="AI662" i="2" a="1"/>
  <c r="AI662" i="2" s="1"/>
  <c r="AI656" i="2" a="1"/>
  <c r="AI656" i="2" s="1"/>
  <c r="AI650" i="2" a="1"/>
  <c r="AI650" i="2" s="1"/>
  <c r="AI644" i="2" a="1"/>
  <c r="AI644" i="2" s="1"/>
  <c r="AI638" i="2" a="1"/>
  <c r="AI638" i="2" s="1"/>
  <c r="AI632" i="2" a="1"/>
  <c r="AI632" i="2" s="1"/>
  <c r="AI626" i="2" a="1"/>
  <c r="AI626" i="2" s="1"/>
  <c r="AI620" i="2" a="1"/>
  <c r="AI620" i="2" s="1"/>
  <c r="AI614" i="2" a="1"/>
  <c r="AI614" i="2" s="1"/>
  <c r="AI608" i="2" a="1"/>
  <c r="AI608" i="2" s="1"/>
  <c r="AI602" i="2" a="1"/>
  <c r="AI602" i="2" s="1"/>
  <c r="AI596" i="2" a="1"/>
  <c r="AI596" i="2" s="1"/>
  <c r="AI590" i="2" a="1"/>
  <c r="AI590" i="2" s="1"/>
  <c r="AI584" i="2" a="1"/>
  <c r="AI584" i="2" s="1"/>
  <c r="AI578" i="2" a="1"/>
  <c r="AI578" i="2" s="1"/>
  <c r="AI572" i="2" a="1"/>
  <c r="AI572" i="2" s="1"/>
  <c r="AI566" i="2" a="1"/>
  <c r="AI566" i="2" s="1"/>
  <c r="AI560" i="2" a="1"/>
  <c r="AI560" i="2" s="1"/>
  <c r="AI554" i="2" a="1"/>
  <c r="AI554" i="2" s="1"/>
  <c r="AI548" i="2" a="1"/>
  <c r="AI548" i="2" s="1"/>
  <c r="AI542" i="2" a="1"/>
  <c r="AI542" i="2" s="1"/>
  <c r="AI536" i="2" a="1"/>
  <c r="AI536" i="2" s="1"/>
  <c r="AI530" i="2" a="1"/>
  <c r="AI530" i="2" s="1"/>
  <c r="AI524" i="2" a="1"/>
  <c r="AI524" i="2" s="1"/>
  <c r="AI518" i="2" a="1"/>
  <c r="AI518" i="2" s="1"/>
  <c r="AI512" i="2" a="1"/>
  <c r="AI512" i="2" s="1"/>
  <c r="AI506" i="2" a="1"/>
  <c r="AI506" i="2" s="1"/>
  <c r="AI500" i="2" a="1"/>
  <c r="AI500" i="2" s="1"/>
  <c r="AI494" i="2" a="1"/>
  <c r="AI494" i="2" s="1"/>
  <c r="AI488" i="2" a="1"/>
  <c r="AI488" i="2" s="1"/>
  <c r="AI482" i="2" a="1"/>
  <c r="AI482" i="2" s="1"/>
  <c r="AI476" i="2" a="1"/>
  <c r="AI476" i="2" s="1"/>
  <c r="AI470" i="2" a="1"/>
  <c r="AI470" i="2" s="1"/>
  <c r="AI464" i="2" a="1"/>
  <c r="AI464" i="2" s="1"/>
  <c r="AI458" i="2" a="1"/>
  <c r="AI458" i="2" s="1"/>
  <c r="AI452" i="2" a="1"/>
  <c r="AI452" i="2" s="1"/>
  <c r="AI446" i="2" a="1"/>
  <c r="AI446" i="2" s="1"/>
  <c r="AI440" i="2" a="1"/>
  <c r="AI440" i="2" s="1"/>
  <c r="AI434" i="2" a="1"/>
  <c r="AI434" i="2" s="1"/>
  <c r="AI428" i="2" a="1"/>
  <c r="AI428" i="2" s="1"/>
  <c r="AI422" i="2" a="1"/>
  <c r="AI422" i="2" s="1"/>
  <c r="AI416" i="2" a="1"/>
  <c r="AI416" i="2" s="1"/>
  <c r="AI410" i="2" a="1"/>
  <c r="AI410" i="2" s="1"/>
  <c r="AI404" i="2" a="1"/>
  <c r="AI404" i="2" s="1"/>
  <c r="AI398" i="2" a="1"/>
  <c r="AI398" i="2" s="1"/>
  <c r="AI392" i="2" a="1"/>
  <c r="AI392" i="2" s="1"/>
  <c r="AI386" i="2" a="1"/>
  <c r="AI386" i="2" s="1"/>
  <c r="AI380" i="2" a="1"/>
  <c r="AI380" i="2" s="1"/>
  <c r="AI374" i="2" a="1"/>
  <c r="AI374" i="2" s="1"/>
  <c r="AI368" i="2" a="1"/>
  <c r="AI368" i="2" s="1"/>
  <c r="AI362" i="2" a="1"/>
  <c r="AI362" i="2" s="1"/>
  <c r="AI356" i="2" a="1"/>
  <c r="AI356" i="2" s="1"/>
  <c r="AI350" i="2" a="1"/>
  <c r="AI350" i="2" s="1"/>
  <c r="AI344" i="2" a="1"/>
  <c r="AI344" i="2" s="1"/>
  <c r="AI338" i="2" a="1"/>
  <c r="AI338" i="2" s="1"/>
  <c r="AI332" i="2" a="1"/>
  <c r="AI332" i="2" s="1"/>
  <c r="AI326" i="2" a="1"/>
  <c r="AI326" i="2" s="1"/>
  <c r="AI320" i="2" a="1"/>
  <c r="AI320" i="2" s="1"/>
  <c r="AI314" i="2" a="1"/>
  <c r="AI314" i="2" s="1"/>
  <c r="AI308" i="2" a="1"/>
  <c r="AI308" i="2" s="1"/>
  <c r="AI302" i="2" a="1"/>
  <c r="AI302" i="2" s="1"/>
  <c r="AI296" i="2" a="1"/>
  <c r="AI296" i="2" s="1"/>
  <c r="AI290" i="2" a="1"/>
  <c r="AI290" i="2" s="1"/>
  <c r="AI284" i="2" a="1"/>
  <c r="AI284" i="2" s="1"/>
  <c r="AI278" i="2" a="1"/>
  <c r="AI278" i="2" s="1"/>
  <c r="AI272" i="2" a="1"/>
  <c r="AI272" i="2" s="1"/>
  <c r="AI266" i="2" a="1"/>
  <c r="AI266" i="2" s="1"/>
  <c r="AI260" i="2" a="1"/>
  <c r="AI260" i="2" s="1"/>
  <c r="AI254" i="2" a="1"/>
  <c r="AI254" i="2" s="1"/>
  <c r="AI248" i="2" a="1"/>
  <c r="AI248" i="2" s="1"/>
  <c r="AI242" i="2" a="1"/>
  <c r="AI242" i="2" s="1"/>
  <c r="AI236" i="2" a="1"/>
  <c r="AI236" i="2" s="1"/>
  <c r="AI230" i="2" a="1"/>
  <c r="AI230" i="2" s="1"/>
  <c r="AI224" i="2" a="1"/>
  <c r="AI224" i="2" s="1"/>
  <c r="AI218" i="2" a="1"/>
  <c r="AI218" i="2" s="1"/>
  <c r="AI212" i="2" a="1"/>
  <c r="AI212" i="2" s="1"/>
  <c r="AI206" i="2" a="1"/>
  <c r="AI206" i="2" s="1"/>
  <c r="AI200" i="2" a="1"/>
  <c r="AI200" i="2" s="1"/>
  <c r="AI194" i="2" a="1"/>
  <c r="AI194" i="2" s="1"/>
  <c r="AI188" i="2" a="1"/>
  <c r="AI188" i="2" s="1"/>
  <c r="AI182" i="2" a="1"/>
  <c r="AI182" i="2" s="1"/>
  <c r="AI176" i="2" a="1"/>
  <c r="AI176" i="2" s="1"/>
  <c r="AI170" i="2" a="1"/>
  <c r="AI170" i="2" s="1"/>
  <c r="AI164" i="2" a="1"/>
  <c r="AI164" i="2" s="1"/>
  <c r="AI158" i="2" a="1"/>
  <c r="AI158" i="2" s="1"/>
  <c r="AI152" i="2" a="1"/>
  <c r="AI152" i="2" s="1"/>
  <c r="A148" i="2"/>
  <c r="B148" i="2"/>
  <c r="H77" i="2" l="1"/>
  <c r="E78" i="2"/>
  <c r="E745" i="5"/>
  <c r="A421" i="5"/>
  <c r="D205" i="5"/>
  <c r="A565" i="5"/>
  <c r="D565" i="5"/>
  <c r="E781" i="5"/>
  <c r="E373" i="5"/>
  <c r="C565" i="5"/>
  <c r="E505" i="5"/>
  <c r="A505" i="5"/>
  <c r="E565" i="5"/>
  <c r="C979" i="5"/>
  <c r="D883" i="5"/>
  <c r="B541" i="5"/>
  <c r="E925" i="5"/>
  <c r="B157" i="5"/>
  <c r="A541" i="5"/>
  <c r="A733" i="5"/>
  <c r="C349" i="5"/>
  <c r="A925" i="5"/>
  <c r="A349" i="5"/>
  <c r="E709" i="5"/>
  <c r="C781" i="5"/>
  <c r="A397" i="5"/>
  <c r="A781" i="5"/>
  <c r="A205" i="5"/>
  <c r="E469" i="5"/>
  <c r="A763" i="5"/>
  <c r="C205" i="5"/>
  <c r="B554" i="5"/>
  <c r="D745" i="5"/>
  <c r="D421" i="5"/>
  <c r="C745" i="5"/>
  <c r="B979" i="5"/>
  <c r="C169" i="5"/>
  <c r="C421" i="5"/>
  <c r="B745" i="5"/>
  <c r="E997" i="5"/>
  <c r="A361" i="5"/>
  <c r="C805" i="5"/>
  <c r="A979" i="5"/>
  <c r="B169" i="5"/>
  <c r="B421" i="5"/>
  <c r="D997" i="5"/>
  <c r="A169" i="5"/>
  <c r="C997" i="5"/>
  <c r="E169" i="5"/>
  <c r="B613" i="5"/>
  <c r="E979" i="5"/>
  <c r="A997" i="5"/>
  <c r="B205" i="5"/>
  <c r="B709" i="5"/>
  <c r="B781" i="5"/>
  <c r="B955" i="5"/>
  <c r="E277" i="5"/>
  <c r="D853" i="5"/>
  <c r="D277" i="5"/>
  <c r="B469" i="5"/>
  <c r="E349" i="5"/>
  <c r="D925" i="5"/>
  <c r="D349" i="5"/>
  <c r="C925" i="5"/>
  <c r="D913" i="5"/>
  <c r="C529" i="5"/>
  <c r="B589" i="5"/>
  <c r="C731" i="5"/>
  <c r="E883" i="5"/>
  <c r="D620" i="5"/>
  <c r="C853" i="5"/>
  <c r="A853" i="5"/>
  <c r="A956" i="5"/>
  <c r="B853" i="5"/>
  <c r="C259" i="5"/>
  <c r="C277" i="5"/>
  <c r="E601" i="5"/>
  <c r="B277" i="5"/>
  <c r="D601" i="5"/>
  <c r="C451" i="5"/>
  <c r="D923" i="5"/>
  <c r="B314" i="5"/>
  <c r="A655" i="5"/>
  <c r="C409" i="5"/>
  <c r="D637" i="5"/>
  <c r="C637" i="5"/>
  <c r="C395" i="5"/>
  <c r="E637" i="5"/>
  <c r="B637" i="5"/>
  <c r="B493" i="5"/>
  <c r="A709" i="5"/>
  <c r="C841" i="5"/>
  <c r="B883" i="5"/>
  <c r="D709" i="5"/>
  <c r="C883" i="5"/>
  <c r="C517" i="5"/>
  <c r="D493" i="5"/>
  <c r="C493" i="5"/>
  <c r="B301" i="5"/>
  <c r="A493" i="5"/>
  <c r="E683" i="5"/>
  <c r="B187" i="5"/>
  <c r="C794" i="5"/>
  <c r="D827" i="5"/>
  <c r="D842" i="5"/>
  <c r="C938" i="5"/>
  <c r="D155" i="5"/>
  <c r="B697" i="5"/>
  <c r="E379" i="5"/>
  <c r="C439" i="5"/>
  <c r="D631" i="5"/>
  <c r="E218" i="5"/>
  <c r="B875" i="5"/>
  <c r="B443" i="5"/>
  <c r="C266" i="5"/>
  <c r="E554" i="5"/>
  <c r="E875" i="5"/>
  <c r="C635" i="5"/>
  <c r="A155" i="5"/>
  <c r="E314" i="5"/>
  <c r="D602" i="5"/>
  <c r="A842" i="5"/>
  <c r="B971" i="5"/>
  <c r="B683" i="5"/>
  <c r="C251" i="5"/>
  <c r="B410" i="5"/>
  <c r="C650" i="5"/>
  <c r="D938" i="5"/>
  <c r="A203" i="5"/>
  <c r="C299" i="5"/>
  <c r="A587" i="5"/>
  <c r="E491" i="5"/>
  <c r="E410" i="5"/>
  <c r="B698" i="5"/>
  <c r="D203" i="5"/>
  <c r="E299" i="5"/>
  <c r="B779" i="5"/>
  <c r="C170" i="5"/>
  <c r="D458" i="5"/>
  <c r="E698" i="5"/>
  <c r="B986" i="5"/>
  <c r="B539" i="5"/>
  <c r="E395" i="5"/>
  <c r="A827" i="5"/>
  <c r="A170" i="5"/>
  <c r="B506" i="5"/>
  <c r="A746" i="5"/>
  <c r="E203" i="5"/>
  <c r="A539" i="5"/>
  <c r="A875" i="5"/>
  <c r="C971" i="5"/>
  <c r="B299" i="5"/>
  <c r="D395" i="5"/>
  <c r="A443" i="5"/>
  <c r="D683" i="5"/>
  <c r="C779" i="5"/>
  <c r="E827" i="5"/>
  <c r="C187" i="5"/>
  <c r="A379" i="5"/>
  <c r="B439" i="5"/>
  <c r="B529" i="5"/>
  <c r="C631" i="5"/>
  <c r="E955" i="5"/>
  <c r="E155" i="5"/>
  <c r="B251" i="5"/>
  <c r="B170" i="5"/>
  <c r="D266" i="5"/>
  <c r="C314" i="5"/>
  <c r="A410" i="5"/>
  <c r="C458" i="5"/>
  <c r="A554" i="5"/>
  <c r="A698" i="5"/>
  <c r="E794" i="5"/>
  <c r="B842" i="5"/>
  <c r="E938" i="5"/>
  <c r="A986" i="5"/>
  <c r="C203" i="5"/>
  <c r="B731" i="5"/>
  <c r="D875" i="5"/>
  <c r="A971" i="5"/>
  <c r="A347" i="5"/>
  <c r="B395" i="5"/>
  <c r="E635" i="5"/>
  <c r="A683" i="5"/>
  <c r="A779" i="5"/>
  <c r="A187" i="5"/>
  <c r="D379" i="5"/>
  <c r="D955" i="5"/>
  <c r="C155" i="5"/>
  <c r="D491" i="5"/>
  <c r="E170" i="5"/>
  <c r="B266" i="5"/>
  <c r="D362" i="5"/>
  <c r="D410" i="5"/>
  <c r="A506" i="5"/>
  <c r="D554" i="5"/>
  <c r="B650" i="5"/>
  <c r="D698" i="5"/>
  <c r="D794" i="5"/>
  <c r="E890" i="5"/>
  <c r="B938" i="5"/>
  <c r="A731" i="5"/>
  <c r="C923" i="5"/>
  <c r="E971" i="5"/>
  <c r="D347" i="5"/>
  <c r="D635" i="5"/>
  <c r="C587" i="5"/>
  <c r="E779" i="5"/>
  <c r="E187" i="5"/>
  <c r="C379" i="5"/>
  <c r="B763" i="5"/>
  <c r="C955" i="5"/>
  <c r="C491" i="5"/>
  <c r="D218" i="5"/>
  <c r="A266" i="5"/>
  <c r="A362" i="5"/>
  <c r="E506" i="5"/>
  <c r="C602" i="5"/>
  <c r="A650" i="5"/>
  <c r="C746" i="5"/>
  <c r="B794" i="5"/>
  <c r="C890" i="5"/>
  <c r="E539" i="5"/>
  <c r="E731" i="5"/>
  <c r="B923" i="5"/>
  <c r="C347" i="5"/>
  <c r="E443" i="5"/>
  <c r="B635" i="5"/>
  <c r="E587" i="5"/>
  <c r="A439" i="5"/>
  <c r="A529" i="5"/>
  <c r="E631" i="5"/>
  <c r="E763" i="5"/>
  <c r="A251" i="5"/>
  <c r="B491" i="5"/>
  <c r="C218" i="5"/>
  <c r="E362" i="5"/>
  <c r="B458" i="5"/>
  <c r="D506" i="5"/>
  <c r="B602" i="5"/>
  <c r="E650" i="5"/>
  <c r="E746" i="5"/>
  <c r="D890" i="5"/>
  <c r="D539" i="5"/>
  <c r="A923" i="5"/>
  <c r="A299" i="5"/>
  <c r="B347" i="5"/>
  <c r="D443" i="5"/>
  <c r="D587" i="5"/>
  <c r="C827" i="5"/>
  <c r="E439" i="5"/>
  <c r="E529" i="5"/>
  <c r="B631" i="5"/>
  <c r="D763" i="5"/>
  <c r="E251" i="5"/>
  <c r="B218" i="5"/>
  <c r="D314" i="5"/>
  <c r="C362" i="5"/>
  <c r="A458" i="5"/>
  <c r="A602" i="5"/>
  <c r="D746" i="5"/>
  <c r="C842" i="5"/>
  <c r="B890" i="5"/>
  <c r="C986" i="5"/>
  <c r="D986" i="5"/>
  <c r="A547" i="5"/>
  <c r="E547" i="5"/>
  <c r="E889" i="5"/>
  <c r="C313" i="5"/>
  <c r="B889" i="5"/>
  <c r="D313" i="5"/>
  <c r="D889" i="5"/>
  <c r="B313" i="5"/>
  <c r="C889" i="5"/>
  <c r="A313" i="5"/>
  <c r="A739" i="5"/>
  <c r="A907" i="5"/>
  <c r="D163" i="5"/>
  <c r="A223" i="5"/>
  <c r="B547" i="5"/>
  <c r="E907" i="5"/>
  <c r="B152" i="5"/>
  <c r="E524" i="5"/>
  <c r="B601" i="5"/>
  <c r="B835" i="5"/>
  <c r="C577" i="5"/>
  <c r="D451" i="5"/>
  <c r="A601" i="5"/>
  <c r="E835" i="5"/>
  <c r="C476" i="5"/>
  <c r="D907" i="5"/>
  <c r="B961" i="5"/>
  <c r="A365" i="5"/>
  <c r="D511" i="5"/>
  <c r="B907" i="5"/>
  <c r="C511" i="5"/>
  <c r="B295" i="5"/>
  <c r="D961" i="5"/>
  <c r="C961" i="5"/>
  <c r="A385" i="5"/>
  <c r="A961" i="5"/>
  <c r="E193" i="5"/>
  <c r="E385" i="5"/>
  <c r="D385" i="5"/>
  <c r="C385" i="5"/>
  <c r="B647" i="5"/>
  <c r="A983" i="5"/>
  <c r="D509" i="5"/>
  <c r="B797" i="5"/>
  <c r="C236" i="5"/>
  <c r="D380" i="5"/>
  <c r="A968" i="5"/>
  <c r="E668" i="5"/>
  <c r="E188" i="5"/>
  <c r="C920" i="5"/>
  <c r="B943" i="5"/>
  <c r="B649" i="5"/>
  <c r="D584" i="5"/>
  <c r="A457" i="5"/>
  <c r="E265" i="5"/>
  <c r="C457" i="5"/>
  <c r="C344" i="5"/>
  <c r="C509" i="5"/>
  <c r="A797" i="5"/>
  <c r="C365" i="5"/>
  <c r="B236" i="5"/>
  <c r="C380" i="5"/>
  <c r="C524" i="5"/>
  <c r="C653" i="5"/>
  <c r="B509" i="5"/>
  <c r="E797" i="5"/>
  <c r="C941" i="5"/>
  <c r="B365" i="5"/>
  <c r="B259" i="5"/>
  <c r="B451" i="5"/>
  <c r="B511" i="5"/>
  <c r="E703" i="5"/>
  <c r="D835" i="5"/>
  <c r="E653" i="5"/>
  <c r="E236" i="5"/>
  <c r="D668" i="5"/>
  <c r="D797" i="5"/>
  <c r="A259" i="5"/>
  <c r="D173" i="5"/>
  <c r="B653" i="5"/>
  <c r="A509" i="5"/>
  <c r="B941" i="5"/>
  <c r="B703" i="5"/>
  <c r="C835" i="5"/>
  <c r="A941" i="5"/>
  <c r="E221" i="5"/>
  <c r="A653" i="5"/>
  <c r="C764" i="5"/>
  <c r="E941" i="5"/>
  <c r="A163" i="5"/>
  <c r="D259" i="5"/>
  <c r="D547" i="5"/>
  <c r="D703" i="5"/>
  <c r="E739" i="5"/>
  <c r="D221" i="5"/>
  <c r="E893" i="5"/>
  <c r="C188" i="5"/>
  <c r="A332" i="5"/>
  <c r="B476" i="5"/>
  <c r="C620" i="5"/>
  <c r="E764" i="5"/>
  <c r="C812" i="5"/>
  <c r="A860" i="5"/>
  <c r="C908" i="5"/>
  <c r="C839" i="5"/>
  <c r="A703" i="5"/>
  <c r="D908" i="5"/>
  <c r="A263" i="5"/>
  <c r="C749" i="5"/>
  <c r="E163" i="5"/>
  <c r="A451" i="5"/>
  <c r="A511" i="5"/>
  <c r="B739" i="5"/>
  <c r="B221" i="5"/>
  <c r="C152" i="5"/>
  <c r="B188" i="5"/>
  <c r="B230" i="5"/>
  <c r="C332" i="5"/>
  <c r="B380" i="5"/>
  <c r="A476" i="5"/>
  <c r="B524" i="5"/>
  <c r="A620" i="5"/>
  <c r="C668" i="5"/>
  <c r="D764" i="5"/>
  <c r="E812" i="5"/>
  <c r="C872" i="5"/>
  <c r="B908" i="5"/>
  <c r="E956" i="5"/>
  <c r="A461" i="5"/>
  <c r="D365" i="5"/>
  <c r="A188" i="5"/>
  <c r="D236" i="5"/>
  <c r="B332" i="5"/>
  <c r="E380" i="5"/>
  <c r="C428" i="5"/>
  <c r="E476" i="5"/>
  <c r="A524" i="5"/>
  <c r="E620" i="5"/>
  <c r="A668" i="5"/>
  <c r="A764" i="5"/>
  <c r="B812" i="5"/>
  <c r="A908" i="5"/>
  <c r="D956" i="5"/>
  <c r="A911" i="5"/>
  <c r="E775" i="5"/>
  <c r="B446" i="5"/>
  <c r="B317" i="5"/>
  <c r="A221" i="5"/>
  <c r="A398" i="5"/>
  <c r="A638" i="5"/>
  <c r="C926" i="5"/>
  <c r="C481" i="5"/>
  <c r="C623" i="5"/>
  <c r="A523" i="5"/>
  <c r="B673" i="5"/>
  <c r="B431" i="5"/>
  <c r="E350" i="5"/>
  <c r="C542" i="5"/>
  <c r="C911" i="5"/>
  <c r="C638" i="5"/>
  <c r="B527" i="5"/>
  <c r="E959" i="5"/>
  <c r="C331" i="5"/>
  <c r="B583" i="5"/>
  <c r="A671" i="5"/>
  <c r="C206" i="5"/>
  <c r="D398" i="5"/>
  <c r="E734" i="5"/>
  <c r="D926" i="5"/>
  <c r="A287" i="5"/>
  <c r="E191" i="5"/>
  <c r="C575" i="5"/>
  <c r="D199" i="5"/>
  <c r="D331" i="5"/>
  <c r="E719" i="5"/>
  <c r="B494" i="5"/>
  <c r="B686" i="5"/>
  <c r="C191" i="5"/>
  <c r="A767" i="5"/>
  <c r="D302" i="5"/>
  <c r="E494" i="5"/>
  <c r="E686" i="5"/>
  <c r="D782" i="5"/>
  <c r="D974" i="5"/>
  <c r="B239" i="5"/>
  <c r="E383" i="5"/>
  <c r="D767" i="5"/>
  <c r="D254" i="5"/>
  <c r="C782" i="5"/>
  <c r="A974" i="5"/>
  <c r="E673" i="5"/>
  <c r="C383" i="5"/>
  <c r="B254" i="5"/>
  <c r="D350" i="5"/>
  <c r="E542" i="5"/>
  <c r="B590" i="5"/>
  <c r="A830" i="5"/>
  <c r="E878" i="5"/>
  <c r="D191" i="5"/>
  <c r="A527" i="5"/>
  <c r="B911" i="5"/>
  <c r="D959" i="5"/>
  <c r="E331" i="5"/>
  <c r="E583" i="5"/>
  <c r="E667" i="5"/>
  <c r="D383" i="5"/>
  <c r="A431" i="5"/>
  <c r="C719" i="5"/>
  <c r="E767" i="5"/>
  <c r="D206" i="5"/>
  <c r="C254" i="5"/>
  <c r="A350" i="5"/>
  <c r="E398" i="5"/>
  <c r="A494" i="5"/>
  <c r="D542" i="5"/>
  <c r="C590" i="5"/>
  <c r="B638" i="5"/>
  <c r="A686" i="5"/>
  <c r="C734" i="5"/>
  <c r="B782" i="5"/>
  <c r="C878" i="5"/>
  <c r="E926" i="5"/>
  <c r="B974" i="5"/>
  <c r="C863" i="5"/>
  <c r="E575" i="5"/>
  <c r="B383" i="5"/>
  <c r="A302" i="5"/>
  <c r="A446" i="5"/>
  <c r="D494" i="5"/>
  <c r="A590" i="5"/>
  <c r="E638" i="5"/>
  <c r="A782" i="5"/>
  <c r="B191" i="5"/>
  <c r="E479" i="5"/>
  <c r="E523" i="5"/>
  <c r="A335" i="5"/>
  <c r="D719" i="5"/>
  <c r="D158" i="5"/>
  <c r="B206" i="5"/>
  <c r="D287" i="5"/>
  <c r="D623" i="5"/>
  <c r="B863" i="5"/>
  <c r="A239" i="5"/>
  <c r="D575" i="5"/>
  <c r="D479" i="5"/>
  <c r="D911" i="5"/>
  <c r="C163" i="5"/>
  <c r="C199" i="5"/>
  <c r="A331" i="5"/>
  <c r="D523" i="5"/>
  <c r="D583" i="5"/>
  <c r="A673" i="5"/>
  <c r="D739" i="5"/>
  <c r="D775" i="5"/>
  <c r="D335" i="5"/>
  <c r="C671" i="5"/>
  <c r="B719" i="5"/>
  <c r="B815" i="5"/>
  <c r="C158" i="5"/>
  <c r="A206" i="5"/>
  <c r="E254" i="5"/>
  <c r="E302" i="5"/>
  <c r="B350" i="5"/>
  <c r="E446" i="5"/>
  <c r="E590" i="5"/>
  <c r="B734" i="5"/>
  <c r="C830" i="5"/>
  <c r="B878" i="5"/>
  <c r="A926" i="5"/>
  <c r="E287" i="5"/>
  <c r="E623" i="5"/>
  <c r="A583" i="5"/>
  <c r="B775" i="5"/>
  <c r="C815" i="5"/>
  <c r="C398" i="5"/>
  <c r="D686" i="5"/>
  <c r="D734" i="5"/>
  <c r="D878" i="5"/>
  <c r="C287" i="5"/>
  <c r="B623" i="5"/>
  <c r="A863" i="5"/>
  <c r="E239" i="5"/>
  <c r="E527" i="5"/>
  <c r="B575" i="5"/>
  <c r="C479" i="5"/>
  <c r="C959" i="5"/>
  <c r="B199" i="5"/>
  <c r="A433" i="5"/>
  <c r="C523" i="5"/>
  <c r="D673" i="5"/>
  <c r="C775" i="5"/>
  <c r="A817" i="5"/>
  <c r="C335" i="5"/>
  <c r="E431" i="5"/>
  <c r="E671" i="5"/>
  <c r="A815" i="5"/>
  <c r="B158" i="5"/>
  <c r="C302" i="5"/>
  <c r="D446" i="5"/>
  <c r="E830" i="5"/>
  <c r="E863" i="5"/>
  <c r="D239" i="5"/>
  <c r="D527" i="5"/>
  <c r="B479" i="5"/>
  <c r="B959" i="5"/>
  <c r="A199" i="5"/>
  <c r="B335" i="5"/>
  <c r="D431" i="5"/>
  <c r="D671" i="5"/>
  <c r="C767" i="5"/>
  <c r="E815" i="5"/>
  <c r="A158" i="5"/>
  <c r="B386" i="5"/>
  <c r="B542" i="5"/>
  <c r="E674" i="5"/>
  <c r="D830" i="5"/>
  <c r="E974" i="5"/>
  <c r="A626" i="5"/>
  <c r="A866" i="5"/>
  <c r="D194" i="5"/>
  <c r="C625" i="5"/>
  <c r="D329" i="5"/>
  <c r="E371" i="5"/>
  <c r="B185" i="5"/>
  <c r="C241" i="5"/>
  <c r="C943" i="5"/>
  <c r="A200" i="5"/>
  <c r="D332" i="5"/>
  <c r="D812" i="5"/>
  <c r="D920" i="5"/>
  <c r="A227" i="5"/>
  <c r="D761" i="5"/>
  <c r="B617" i="5"/>
  <c r="B241" i="5"/>
  <c r="E200" i="5"/>
  <c r="D728" i="5"/>
  <c r="D851" i="5"/>
  <c r="C707" i="5"/>
  <c r="E857" i="5"/>
  <c r="A617" i="5"/>
  <c r="A241" i="5"/>
  <c r="C307" i="5"/>
  <c r="E457" i="5"/>
  <c r="B817" i="5"/>
  <c r="A919" i="5"/>
  <c r="E434" i="5"/>
  <c r="B488" i="5"/>
  <c r="B728" i="5"/>
  <c r="E770" i="5"/>
  <c r="C329" i="5"/>
  <c r="B899" i="5"/>
  <c r="E473" i="5"/>
  <c r="E151" i="5"/>
  <c r="E241" i="5"/>
  <c r="D457" i="5"/>
  <c r="E817" i="5"/>
  <c r="A776" i="5"/>
  <c r="D473" i="5"/>
  <c r="C755" i="5"/>
  <c r="D817" i="5"/>
  <c r="D296" i="5"/>
  <c r="C578" i="5"/>
  <c r="C343" i="5"/>
  <c r="C905" i="5"/>
  <c r="A296" i="5"/>
  <c r="E344" i="5"/>
  <c r="E584" i="5"/>
  <c r="A403" i="5"/>
  <c r="C563" i="5"/>
  <c r="D725" i="5"/>
  <c r="C242" i="5"/>
  <c r="A416" i="5"/>
  <c r="C401" i="5"/>
  <c r="E595" i="5"/>
  <c r="D403" i="5"/>
  <c r="B595" i="5"/>
  <c r="A359" i="5"/>
  <c r="E992" i="5"/>
  <c r="C689" i="5"/>
  <c r="B215" i="5"/>
  <c r="D935" i="5"/>
  <c r="C403" i="5"/>
  <c r="A595" i="5"/>
  <c r="E403" i="5"/>
  <c r="D595" i="5"/>
  <c r="C311" i="5"/>
  <c r="B182" i="5"/>
  <c r="B614" i="5"/>
  <c r="A800" i="5"/>
  <c r="E848" i="5"/>
  <c r="C950" i="5"/>
  <c r="A551" i="5"/>
  <c r="A257" i="5"/>
  <c r="E811" i="5"/>
  <c r="A455" i="5"/>
  <c r="B326" i="5"/>
  <c r="B518" i="5"/>
  <c r="E560" i="5"/>
  <c r="B656" i="5"/>
  <c r="C854" i="5"/>
  <c r="E487" i="5"/>
  <c r="A871" i="5"/>
  <c r="E566" i="5"/>
  <c r="E662" i="5"/>
  <c r="C235" i="5"/>
  <c r="E791" i="5"/>
  <c r="B977" i="5"/>
  <c r="C224" i="5"/>
  <c r="C368" i="5"/>
  <c r="D179" i="5"/>
  <c r="E263" i="5"/>
  <c r="C599" i="5"/>
  <c r="B839" i="5"/>
  <c r="E503" i="5"/>
  <c r="A647" i="5"/>
  <c r="E983" i="5"/>
  <c r="B235" i="5"/>
  <c r="A295" i="5"/>
  <c r="D487" i="5"/>
  <c r="E619" i="5"/>
  <c r="D811" i="5"/>
  <c r="B311" i="5"/>
  <c r="D359" i="5"/>
  <c r="C695" i="5"/>
  <c r="D791" i="5"/>
  <c r="A182" i="5"/>
  <c r="A230" i="5"/>
  <c r="B422" i="5"/>
  <c r="A518" i="5"/>
  <c r="D566" i="5"/>
  <c r="A614" i="5"/>
  <c r="D662" i="5"/>
  <c r="E854" i="5"/>
  <c r="E950" i="5"/>
  <c r="D263" i="5"/>
  <c r="E599" i="5"/>
  <c r="A839" i="5"/>
  <c r="A167" i="5"/>
  <c r="C887" i="5"/>
  <c r="D503" i="5"/>
  <c r="D983" i="5"/>
  <c r="A235" i="5"/>
  <c r="C487" i="5"/>
  <c r="B619" i="5"/>
  <c r="C811" i="5"/>
  <c r="E311" i="5"/>
  <c r="C359" i="5"/>
  <c r="E407" i="5"/>
  <c r="E695" i="5"/>
  <c r="E182" i="5"/>
  <c r="E230" i="5"/>
  <c r="A422" i="5"/>
  <c r="B470" i="5"/>
  <c r="E518" i="5"/>
  <c r="E614" i="5"/>
  <c r="C710" i="5"/>
  <c r="E806" i="5"/>
  <c r="D854" i="5"/>
  <c r="E902" i="5"/>
  <c r="D950" i="5"/>
  <c r="C263" i="5"/>
  <c r="D599" i="5"/>
  <c r="E839" i="5"/>
  <c r="E167" i="5"/>
  <c r="B887" i="5"/>
  <c r="C503" i="5"/>
  <c r="E235" i="5"/>
  <c r="B487" i="5"/>
  <c r="A619" i="5"/>
  <c r="A811" i="5"/>
  <c r="B359" i="5"/>
  <c r="D407" i="5"/>
  <c r="D695" i="5"/>
  <c r="C743" i="5"/>
  <c r="D278" i="5"/>
  <c r="B374" i="5"/>
  <c r="E422" i="5"/>
  <c r="A470" i="5"/>
  <c r="D518" i="5"/>
  <c r="D614" i="5"/>
  <c r="B710" i="5"/>
  <c r="C758" i="5"/>
  <c r="D806" i="5"/>
  <c r="B854" i="5"/>
  <c r="D902" i="5"/>
  <c r="B950" i="5"/>
  <c r="E998" i="5"/>
  <c r="B599" i="5"/>
  <c r="D167" i="5"/>
  <c r="A215" i="5"/>
  <c r="C323" i="5"/>
  <c r="C551" i="5"/>
  <c r="A887" i="5"/>
  <c r="B503" i="5"/>
  <c r="C935" i="5"/>
  <c r="D619" i="5"/>
  <c r="E871" i="5"/>
  <c r="C407" i="5"/>
  <c r="E455" i="5"/>
  <c r="B695" i="5"/>
  <c r="B743" i="5"/>
  <c r="C278" i="5"/>
  <c r="D326" i="5"/>
  <c r="A374" i="5"/>
  <c r="D422" i="5"/>
  <c r="E470" i="5"/>
  <c r="C482" i="5"/>
  <c r="A710" i="5"/>
  <c r="E758" i="5"/>
  <c r="B806" i="5"/>
  <c r="D818" i="5"/>
  <c r="B902" i="5"/>
  <c r="C998" i="5"/>
  <c r="E215" i="5"/>
  <c r="C647" i="5"/>
  <c r="C295" i="5"/>
  <c r="D871" i="5"/>
  <c r="B407" i="5"/>
  <c r="D455" i="5"/>
  <c r="A743" i="5"/>
  <c r="C791" i="5"/>
  <c r="B278" i="5"/>
  <c r="A326" i="5"/>
  <c r="E374" i="5"/>
  <c r="D470" i="5"/>
  <c r="C566" i="5"/>
  <c r="C662" i="5"/>
  <c r="E710" i="5"/>
  <c r="D758" i="5"/>
  <c r="C806" i="5"/>
  <c r="C902" i="5"/>
  <c r="D998" i="5"/>
  <c r="C167" i="5"/>
  <c r="E551" i="5"/>
  <c r="E887" i="5"/>
  <c r="B935" i="5"/>
  <c r="D215" i="5"/>
  <c r="B275" i="5"/>
  <c r="D551" i="5"/>
  <c r="E647" i="5"/>
  <c r="A935" i="5"/>
  <c r="C983" i="5"/>
  <c r="E295" i="5"/>
  <c r="B871" i="5"/>
  <c r="A311" i="5"/>
  <c r="C455" i="5"/>
  <c r="B515" i="5"/>
  <c r="E743" i="5"/>
  <c r="B791" i="5"/>
  <c r="D182" i="5"/>
  <c r="D230" i="5"/>
  <c r="A278" i="5"/>
  <c r="E326" i="5"/>
  <c r="D374" i="5"/>
  <c r="B566" i="5"/>
  <c r="B662" i="5"/>
  <c r="B758" i="5"/>
  <c r="B998" i="5"/>
  <c r="E707" i="5"/>
  <c r="A899" i="5"/>
  <c r="B667" i="5"/>
  <c r="A386" i="5"/>
  <c r="D434" i="5"/>
  <c r="A179" i="5"/>
  <c r="E995" i="5"/>
  <c r="D275" i="5"/>
  <c r="A323" i="5"/>
  <c r="A761" i="5"/>
  <c r="D185" i="5"/>
  <c r="E617" i="5"/>
  <c r="D803" i="5"/>
  <c r="A851" i="5"/>
  <c r="B151" i="5"/>
  <c r="C367" i="5"/>
  <c r="C559" i="5"/>
  <c r="C691" i="5"/>
  <c r="A727" i="5"/>
  <c r="D919" i="5"/>
  <c r="E943" i="5"/>
  <c r="B467" i="5"/>
  <c r="D515" i="5"/>
  <c r="B611" i="5"/>
  <c r="C200" i="5"/>
  <c r="A290" i="5"/>
  <c r="D344" i="5"/>
  <c r="B434" i="5"/>
  <c r="D440" i="5"/>
  <c r="E482" i="5"/>
  <c r="C530" i="5"/>
  <c r="B584" i="5"/>
  <c r="C626" i="5"/>
  <c r="E632" i="5"/>
  <c r="B674" i="5"/>
  <c r="C728" i="5"/>
  <c r="D776" i="5"/>
  <c r="C818" i="5"/>
  <c r="B866" i="5"/>
  <c r="A914" i="5"/>
  <c r="E962" i="5"/>
  <c r="E227" i="5"/>
  <c r="B323" i="5"/>
  <c r="B755" i="5"/>
  <c r="D338" i="5"/>
  <c r="E722" i="5"/>
  <c r="E179" i="5"/>
  <c r="A329" i="5"/>
  <c r="C899" i="5"/>
  <c r="D995" i="5"/>
  <c r="C275" i="5"/>
  <c r="D323" i="5"/>
  <c r="E761" i="5"/>
  <c r="C185" i="5"/>
  <c r="D617" i="5"/>
  <c r="E851" i="5"/>
  <c r="A151" i="5"/>
  <c r="B367" i="5"/>
  <c r="C919" i="5"/>
  <c r="D943" i="5"/>
  <c r="A467" i="5"/>
  <c r="C515" i="5"/>
  <c r="A611" i="5"/>
  <c r="D152" i="5"/>
  <c r="B200" i="5"/>
  <c r="D242" i="5"/>
  <c r="E290" i="5"/>
  <c r="A344" i="5"/>
  <c r="A434" i="5"/>
  <c r="C440" i="5"/>
  <c r="D482" i="5"/>
  <c r="C536" i="5"/>
  <c r="A584" i="5"/>
  <c r="B626" i="5"/>
  <c r="D632" i="5"/>
  <c r="A674" i="5"/>
  <c r="E728" i="5"/>
  <c r="C770" i="5"/>
  <c r="B776" i="5"/>
  <c r="E818" i="5"/>
  <c r="C866" i="5"/>
  <c r="E920" i="5"/>
  <c r="C962" i="5"/>
  <c r="D151" i="5"/>
  <c r="E343" i="5"/>
  <c r="B179" i="5"/>
  <c r="D227" i="5"/>
  <c r="B329" i="5"/>
  <c r="D563" i="5"/>
  <c r="D707" i="5"/>
  <c r="E899" i="5"/>
  <c r="B947" i="5"/>
  <c r="C371" i="5"/>
  <c r="A425" i="5"/>
  <c r="C473" i="5"/>
  <c r="E659" i="5"/>
  <c r="D281" i="5"/>
  <c r="D419" i="5"/>
  <c r="A755" i="5"/>
  <c r="C803" i="5"/>
  <c r="E307" i="5"/>
  <c r="D343" i="5"/>
  <c r="E475" i="5"/>
  <c r="E559" i="5"/>
  <c r="A667" i="5"/>
  <c r="E691" i="5"/>
  <c r="E727" i="5"/>
  <c r="E569" i="5"/>
  <c r="B905" i="5"/>
  <c r="A152" i="5"/>
  <c r="B194" i="5"/>
  <c r="A242" i="5"/>
  <c r="E296" i="5"/>
  <c r="A338" i="5"/>
  <c r="E386" i="5"/>
  <c r="A488" i="5"/>
  <c r="B530" i="5"/>
  <c r="A578" i="5"/>
  <c r="D626" i="5"/>
  <c r="C722" i="5"/>
  <c r="B770" i="5"/>
  <c r="A818" i="5"/>
  <c r="E872" i="5"/>
  <c r="E914" i="5"/>
  <c r="B920" i="5"/>
  <c r="C947" i="5"/>
  <c r="C659" i="5"/>
  <c r="E419" i="5"/>
  <c r="A475" i="5"/>
  <c r="C227" i="5"/>
  <c r="B563" i="5"/>
  <c r="B707" i="5"/>
  <c r="A947" i="5"/>
  <c r="C995" i="5"/>
  <c r="B371" i="5"/>
  <c r="B473" i="5"/>
  <c r="D659" i="5"/>
  <c r="B713" i="5"/>
  <c r="C419" i="5"/>
  <c r="E755" i="5"/>
  <c r="B803" i="5"/>
  <c r="D307" i="5"/>
  <c r="B343" i="5"/>
  <c r="A367" i="5"/>
  <c r="D475" i="5"/>
  <c r="B559" i="5"/>
  <c r="D667" i="5"/>
  <c r="B691" i="5"/>
  <c r="D727" i="5"/>
  <c r="E467" i="5"/>
  <c r="C611" i="5"/>
  <c r="A905" i="5"/>
  <c r="A194" i="5"/>
  <c r="E242" i="5"/>
  <c r="D290" i="5"/>
  <c r="C296" i="5"/>
  <c r="E338" i="5"/>
  <c r="D386" i="5"/>
  <c r="B440" i="5"/>
  <c r="E488" i="5"/>
  <c r="A530" i="5"/>
  <c r="E578" i="5"/>
  <c r="C632" i="5"/>
  <c r="B722" i="5"/>
  <c r="A770" i="5"/>
  <c r="D872" i="5"/>
  <c r="D914" i="5"/>
  <c r="E563" i="5"/>
  <c r="A515" i="5"/>
  <c r="C194" i="5"/>
  <c r="B578" i="5"/>
  <c r="E947" i="5"/>
  <c r="B995" i="5"/>
  <c r="A275" i="5"/>
  <c r="A371" i="5"/>
  <c r="B659" i="5"/>
  <c r="C761" i="5"/>
  <c r="A185" i="5"/>
  <c r="B419" i="5"/>
  <c r="A803" i="5"/>
  <c r="C851" i="5"/>
  <c r="B307" i="5"/>
  <c r="E367" i="5"/>
  <c r="C475" i="5"/>
  <c r="A559" i="5"/>
  <c r="A691" i="5"/>
  <c r="C727" i="5"/>
  <c r="E919" i="5"/>
  <c r="D467" i="5"/>
  <c r="E611" i="5"/>
  <c r="E905" i="5"/>
  <c r="C290" i="5"/>
  <c r="C338" i="5"/>
  <c r="A440" i="5"/>
  <c r="B482" i="5"/>
  <c r="D488" i="5"/>
  <c r="E530" i="5"/>
  <c r="B632" i="5"/>
  <c r="A722" i="5"/>
  <c r="C776" i="5"/>
  <c r="E866" i="5"/>
  <c r="B872" i="5"/>
  <c r="C914" i="5"/>
  <c r="D674" i="5"/>
  <c r="E740" i="5"/>
  <c r="E293" i="5"/>
  <c r="B836" i="5"/>
  <c r="B980" i="5"/>
  <c r="E415" i="5"/>
  <c r="B452" i="5"/>
  <c r="C164" i="5"/>
  <c r="D548" i="5"/>
  <c r="E149" i="5"/>
  <c r="A437" i="5"/>
  <c r="A260" i="5"/>
  <c r="B884" i="5"/>
  <c r="B404" i="5"/>
  <c r="D596" i="5"/>
  <c r="D149" i="5"/>
  <c r="C581" i="5"/>
  <c r="E821" i="5"/>
  <c r="E223" i="5"/>
  <c r="D415" i="5"/>
  <c r="C869" i="5"/>
  <c r="B164" i="5"/>
  <c r="E260" i="5"/>
  <c r="A404" i="5"/>
  <c r="A452" i="5"/>
  <c r="C548" i="5"/>
  <c r="C740" i="5"/>
  <c r="A836" i="5"/>
  <c r="A884" i="5"/>
  <c r="A980" i="5"/>
  <c r="C149" i="5"/>
  <c r="E581" i="5"/>
  <c r="D223" i="5"/>
  <c r="C415" i="5"/>
  <c r="E991" i="5"/>
  <c r="B869" i="5"/>
  <c r="A164" i="5"/>
  <c r="E212" i="5"/>
  <c r="E404" i="5"/>
  <c r="E452" i="5"/>
  <c r="C692" i="5"/>
  <c r="D740" i="5"/>
  <c r="B149" i="5"/>
  <c r="A245" i="5"/>
  <c r="D581" i="5"/>
  <c r="A677" i="5"/>
  <c r="B415" i="5"/>
  <c r="E799" i="5"/>
  <c r="D991" i="5"/>
  <c r="A869" i="5"/>
  <c r="E164" i="5"/>
  <c r="D308" i="5"/>
  <c r="D404" i="5"/>
  <c r="D452" i="5"/>
  <c r="B692" i="5"/>
  <c r="B740" i="5"/>
  <c r="E437" i="5"/>
  <c r="B581" i="5"/>
  <c r="E389" i="5"/>
  <c r="C725" i="5"/>
  <c r="B799" i="5"/>
  <c r="C991" i="5"/>
  <c r="A293" i="5"/>
  <c r="E869" i="5"/>
  <c r="A308" i="5"/>
  <c r="C596" i="5"/>
  <c r="A692" i="5"/>
  <c r="D437" i="5"/>
  <c r="B725" i="5"/>
  <c r="D799" i="5"/>
  <c r="A991" i="5"/>
  <c r="D293" i="5"/>
  <c r="D260" i="5"/>
  <c r="E308" i="5"/>
  <c r="B548" i="5"/>
  <c r="B596" i="5"/>
  <c r="E692" i="5"/>
  <c r="C836" i="5"/>
  <c r="C884" i="5"/>
  <c r="C980" i="5"/>
  <c r="C437" i="5"/>
  <c r="B965" i="5"/>
  <c r="A725" i="5"/>
  <c r="C223" i="5"/>
  <c r="C799" i="5"/>
  <c r="C293" i="5"/>
  <c r="C260" i="5"/>
  <c r="C308" i="5"/>
  <c r="A548" i="5"/>
  <c r="A596" i="5"/>
  <c r="E836" i="5"/>
  <c r="E884" i="5"/>
  <c r="E980" i="5"/>
  <c r="D644" i="5"/>
  <c r="E401" i="5"/>
  <c r="D833" i="5"/>
  <c r="E271" i="5"/>
  <c r="E655" i="5"/>
  <c r="A847" i="5"/>
  <c r="E272" i="5"/>
  <c r="E368" i="5"/>
  <c r="B560" i="5"/>
  <c r="D704" i="5"/>
  <c r="D800" i="5"/>
  <c r="D401" i="5"/>
  <c r="E641" i="5"/>
  <c r="D271" i="5"/>
  <c r="B655" i="5"/>
  <c r="C977" i="5"/>
  <c r="D224" i="5"/>
  <c r="D368" i="5"/>
  <c r="B416" i="5"/>
  <c r="A560" i="5"/>
  <c r="C656" i="5"/>
  <c r="B800" i="5"/>
  <c r="C848" i="5"/>
  <c r="B401" i="5"/>
  <c r="E689" i="5"/>
  <c r="C785" i="5"/>
  <c r="E257" i="5"/>
  <c r="D655" i="5"/>
  <c r="E545" i="5"/>
  <c r="A977" i="5"/>
  <c r="B224" i="5"/>
  <c r="E416" i="5"/>
  <c r="B512" i="5"/>
  <c r="D560" i="5"/>
  <c r="A656" i="5"/>
  <c r="D848" i="5"/>
  <c r="C944" i="5"/>
  <c r="C992" i="5"/>
  <c r="D689" i="5"/>
  <c r="C833" i="5"/>
  <c r="D257" i="5"/>
  <c r="E847" i="5"/>
  <c r="D545" i="5"/>
  <c r="E977" i="5"/>
  <c r="A224" i="5"/>
  <c r="D272" i="5"/>
  <c r="D416" i="5"/>
  <c r="A512" i="5"/>
  <c r="E656" i="5"/>
  <c r="C704" i="5"/>
  <c r="B848" i="5"/>
  <c r="E944" i="5"/>
  <c r="D992" i="5"/>
  <c r="B689" i="5"/>
  <c r="D497" i="5"/>
  <c r="B737" i="5"/>
  <c r="B833" i="5"/>
  <c r="C257" i="5"/>
  <c r="C271" i="5"/>
  <c r="D847" i="5"/>
  <c r="C545" i="5"/>
  <c r="C272" i="5"/>
  <c r="E512" i="5"/>
  <c r="B704" i="5"/>
  <c r="D944" i="5"/>
  <c r="B992" i="5"/>
  <c r="A833" i="5"/>
  <c r="B271" i="5"/>
  <c r="C847" i="5"/>
  <c r="B545" i="5"/>
  <c r="B272" i="5"/>
  <c r="B368" i="5"/>
  <c r="D512" i="5"/>
  <c r="A704" i="5"/>
  <c r="E800" i="5"/>
  <c r="B944" i="5"/>
  <c r="B320" i="5"/>
  <c r="A752" i="5"/>
  <c r="D962" i="5"/>
  <c r="B962" i="5"/>
  <c r="C956" i="5"/>
  <c r="A809" i="5"/>
  <c r="D917" i="5"/>
  <c r="E305" i="5"/>
  <c r="E377" i="5"/>
  <c r="C413" i="5"/>
  <c r="A161" i="5"/>
  <c r="D233" i="5"/>
  <c r="A701" i="5"/>
  <c r="C269" i="5"/>
  <c r="A845" i="5"/>
  <c r="D953" i="5"/>
  <c r="E248" i="5"/>
  <c r="B356" i="5"/>
  <c r="C464" i="5"/>
  <c r="D572" i="5"/>
  <c r="D680" i="5"/>
  <c r="A788" i="5"/>
  <c r="A896" i="5"/>
  <c r="B485" i="5"/>
  <c r="E557" i="5"/>
  <c r="A197" i="5"/>
  <c r="B773" i="5"/>
  <c r="C341" i="5"/>
  <c r="A449" i="5"/>
  <c r="B593" i="5"/>
  <c r="E176" i="5"/>
  <c r="E284" i="5"/>
  <c r="C392" i="5"/>
  <c r="C500" i="5"/>
  <c r="D608" i="5"/>
  <c r="D716" i="5"/>
  <c r="A824" i="5"/>
  <c r="A932" i="5"/>
  <c r="A665" i="5"/>
  <c r="D377" i="5"/>
  <c r="B413" i="5"/>
  <c r="A485" i="5"/>
  <c r="E521" i="5"/>
  <c r="A773" i="5"/>
  <c r="A737" i="5"/>
  <c r="E809" i="5"/>
  <c r="C989" i="5"/>
  <c r="E161" i="5"/>
  <c r="C233" i="5"/>
  <c r="B341" i="5"/>
  <c r="D557" i="5"/>
  <c r="C881" i="5"/>
  <c r="E197" i="5"/>
  <c r="B269" i="5"/>
  <c r="A593" i="5"/>
  <c r="C629" i="5"/>
  <c r="E845" i="5"/>
  <c r="A305" i="5"/>
  <c r="C377" i="5"/>
  <c r="A413" i="5"/>
  <c r="D521" i="5"/>
  <c r="C665" i="5"/>
  <c r="E773" i="5"/>
  <c r="E737" i="5"/>
  <c r="D809" i="5"/>
  <c r="C917" i="5"/>
  <c r="B989" i="5"/>
  <c r="D161" i="5"/>
  <c r="B233" i="5"/>
  <c r="E341" i="5"/>
  <c r="E449" i="5"/>
  <c r="B557" i="5"/>
  <c r="C701" i="5"/>
  <c r="B881" i="5"/>
  <c r="D197" i="5"/>
  <c r="E629" i="5"/>
  <c r="D845" i="5"/>
  <c r="C953" i="5"/>
  <c r="D176" i="5"/>
  <c r="D212" i="5"/>
  <c r="D248" i="5"/>
  <c r="D284" i="5"/>
  <c r="D320" i="5"/>
  <c r="D356" i="5"/>
  <c r="B392" i="5"/>
  <c r="B428" i="5"/>
  <c r="B464" i="5"/>
  <c r="B500" i="5"/>
  <c r="B536" i="5"/>
  <c r="C572" i="5"/>
  <c r="C608" i="5"/>
  <c r="C644" i="5"/>
  <c r="C680" i="5"/>
  <c r="C716" i="5"/>
  <c r="C752" i="5"/>
  <c r="E788" i="5"/>
  <c r="C824" i="5"/>
  <c r="C860" i="5"/>
  <c r="E896" i="5"/>
  <c r="E932" i="5"/>
  <c r="C968" i="5"/>
  <c r="D305" i="5"/>
  <c r="B377" i="5"/>
  <c r="E485" i="5"/>
  <c r="C521" i="5"/>
  <c r="E665" i="5"/>
  <c r="D773" i="5"/>
  <c r="D737" i="5"/>
  <c r="B917" i="5"/>
  <c r="A989" i="5"/>
  <c r="C161" i="5"/>
  <c r="D449" i="5"/>
  <c r="A557" i="5"/>
  <c r="E701" i="5"/>
  <c r="A881" i="5"/>
  <c r="C197" i="5"/>
  <c r="A269" i="5"/>
  <c r="C593" i="5"/>
  <c r="D629" i="5"/>
  <c r="B953" i="5"/>
  <c r="C176" i="5"/>
  <c r="C212" i="5"/>
  <c r="C248" i="5"/>
  <c r="C284" i="5"/>
  <c r="A320" i="5"/>
  <c r="A356" i="5"/>
  <c r="A392" i="5"/>
  <c r="A428" i="5"/>
  <c r="A464" i="5"/>
  <c r="A500" i="5"/>
  <c r="A536" i="5"/>
  <c r="B572" i="5"/>
  <c r="B608" i="5"/>
  <c r="B644" i="5"/>
  <c r="B680" i="5"/>
  <c r="B716" i="5"/>
  <c r="E752" i="5"/>
  <c r="C788" i="5"/>
  <c r="E824" i="5"/>
  <c r="E860" i="5"/>
  <c r="D896" i="5"/>
  <c r="D932" i="5"/>
  <c r="E968" i="5"/>
  <c r="C305" i="5"/>
  <c r="E413" i="5"/>
  <c r="D485" i="5"/>
  <c r="B521" i="5"/>
  <c r="D665" i="5"/>
  <c r="C809" i="5"/>
  <c r="A917" i="5"/>
  <c r="E989" i="5"/>
  <c r="A233" i="5"/>
  <c r="A341" i="5"/>
  <c r="C449" i="5"/>
  <c r="D701" i="5"/>
  <c r="E881" i="5"/>
  <c r="E269" i="5"/>
  <c r="E593" i="5"/>
  <c r="B629" i="5"/>
  <c r="C845" i="5"/>
  <c r="A953" i="5"/>
  <c r="B176" i="5"/>
  <c r="B212" i="5"/>
  <c r="B248" i="5"/>
  <c r="B284" i="5"/>
  <c r="E320" i="5"/>
  <c r="E356" i="5"/>
  <c r="E392" i="5"/>
  <c r="E428" i="5"/>
  <c r="E464" i="5"/>
  <c r="E500" i="5"/>
  <c r="E536" i="5"/>
  <c r="A572" i="5"/>
  <c r="A608" i="5"/>
  <c r="A644" i="5"/>
  <c r="A680" i="5"/>
  <c r="A716" i="5"/>
  <c r="D752" i="5"/>
  <c r="D788" i="5"/>
  <c r="D824" i="5"/>
  <c r="D860" i="5"/>
  <c r="B896" i="5"/>
  <c r="C932" i="5"/>
  <c r="D968" i="5"/>
  <c r="E245" i="5"/>
  <c r="A353" i="5"/>
  <c r="D641" i="5"/>
  <c r="B749" i="5"/>
  <c r="D821" i="5"/>
  <c r="C497" i="5"/>
  <c r="C605" i="5"/>
  <c r="A713" i="5"/>
  <c r="B785" i="5"/>
  <c r="D857" i="5"/>
  <c r="A965" i="5"/>
  <c r="A209" i="5"/>
  <c r="C281" i="5"/>
  <c r="E317" i="5"/>
  <c r="D389" i="5"/>
  <c r="E533" i="5"/>
  <c r="C173" i="5"/>
  <c r="D569" i="5"/>
  <c r="D893" i="5"/>
  <c r="C929" i="5"/>
  <c r="D245" i="5"/>
  <c r="D353" i="5"/>
  <c r="E461" i="5"/>
  <c r="B641" i="5"/>
  <c r="A749" i="5"/>
  <c r="E425" i="5"/>
  <c r="B497" i="5"/>
  <c r="E605" i="5"/>
  <c r="A785" i="5"/>
  <c r="E965" i="5"/>
  <c r="E209" i="5"/>
  <c r="B281" i="5"/>
  <c r="C389" i="5"/>
  <c r="D533" i="5"/>
  <c r="C677" i="5"/>
  <c r="B173" i="5"/>
  <c r="B569" i="5"/>
  <c r="B929" i="5"/>
  <c r="C245" i="5"/>
  <c r="C353" i="5"/>
  <c r="D461" i="5"/>
  <c r="A641" i="5"/>
  <c r="E749" i="5"/>
  <c r="C821" i="5"/>
  <c r="D425" i="5"/>
  <c r="A497" i="5"/>
  <c r="D605" i="5"/>
  <c r="C713" i="5"/>
  <c r="E785" i="5"/>
  <c r="C857" i="5"/>
  <c r="D965" i="5"/>
  <c r="D209" i="5"/>
  <c r="A317" i="5"/>
  <c r="B389" i="5"/>
  <c r="C533" i="5"/>
  <c r="E677" i="5"/>
  <c r="A569" i="5"/>
  <c r="C893" i="5"/>
  <c r="A929" i="5"/>
  <c r="B353" i="5"/>
  <c r="C461" i="5"/>
  <c r="B821" i="5"/>
  <c r="C425" i="5"/>
  <c r="B605" i="5"/>
  <c r="E713" i="5"/>
  <c r="B857" i="5"/>
  <c r="C209" i="5"/>
  <c r="A281" i="5"/>
  <c r="D317" i="5"/>
  <c r="B533" i="5"/>
  <c r="D677" i="5"/>
  <c r="A173" i="5"/>
  <c r="B893" i="5"/>
  <c r="E929" i="5"/>
  <c r="C253" i="5"/>
  <c r="C289" i="5"/>
  <c r="C325" i="5"/>
  <c r="E361" i="5"/>
  <c r="E397" i="5"/>
  <c r="E433" i="5"/>
  <c r="E901" i="5"/>
  <c r="E937" i="5"/>
  <c r="B973" i="5"/>
  <c r="C181" i="5"/>
  <c r="C217" i="5"/>
  <c r="B253" i="5"/>
  <c r="B289" i="5"/>
  <c r="E325" i="5"/>
  <c r="E793" i="5"/>
  <c r="B829" i="5"/>
  <c r="E865" i="5"/>
  <c r="D901" i="5"/>
  <c r="D937" i="5"/>
  <c r="E973" i="5"/>
  <c r="B181" i="5"/>
  <c r="B217" i="5"/>
  <c r="E685" i="5"/>
  <c r="E721" i="5"/>
  <c r="B757" i="5"/>
  <c r="B793" i="5"/>
  <c r="E829" i="5"/>
  <c r="D865" i="5"/>
  <c r="E577" i="5"/>
  <c r="E613" i="5"/>
  <c r="E649" i="5"/>
  <c r="B685" i="5"/>
  <c r="B721" i="5"/>
  <c r="E757" i="5"/>
  <c r="D157" i="5"/>
  <c r="C193" i="5"/>
  <c r="A229" i="5"/>
  <c r="D265" i="5"/>
  <c r="C301" i="5"/>
  <c r="D337" i="5"/>
  <c r="B373" i="5"/>
  <c r="A409" i="5"/>
  <c r="D445" i="5"/>
  <c r="B481" i="5"/>
  <c r="A517" i="5"/>
  <c r="A553" i="5"/>
  <c r="C589" i="5"/>
  <c r="E625" i="5"/>
  <c r="A661" i="5"/>
  <c r="C697" i="5"/>
  <c r="E733" i="5"/>
  <c r="D769" i="5"/>
  <c r="A805" i="5"/>
  <c r="B841" i="5"/>
  <c r="B877" i="5"/>
  <c r="A913" i="5"/>
  <c r="E949" i="5"/>
  <c r="C985" i="5"/>
  <c r="B193" i="5"/>
  <c r="E229" i="5"/>
  <c r="E301" i="5"/>
  <c r="B337" i="5"/>
  <c r="E409" i="5"/>
  <c r="C445" i="5"/>
  <c r="E517" i="5"/>
  <c r="D553" i="5"/>
  <c r="B625" i="5"/>
  <c r="D661" i="5"/>
  <c r="D733" i="5"/>
  <c r="C769" i="5"/>
  <c r="E841" i="5"/>
  <c r="C877" i="5"/>
  <c r="D949" i="5"/>
  <c r="A985" i="5"/>
  <c r="C157" i="5"/>
  <c r="A193" i="5"/>
  <c r="D229" i="5"/>
  <c r="C265" i="5"/>
  <c r="D301" i="5"/>
  <c r="A337" i="5"/>
  <c r="A373" i="5"/>
  <c r="D409" i="5"/>
  <c r="B445" i="5"/>
  <c r="A481" i="5"/>
  <c r="D517" i="5"/>
  <c r="C553" i="5"/>
  <c r="E589" i="5"/>
  <c r="A625" i="5"/>
  <c r="C661" i="5"/>
  <c r="E697" i="5"/>
  <c r="C733" i="5"/>
  <c r="A769" i="5"/>
  <c r="E805" i="5"/>
  <c r="D841" i="5"/>
  <c r="A877" i="5"/>
  <c r="E913" i="5"/>
  <c r="C949" i="5"/>
  <c r="B985" i="5"/>
  <c r="A157" i="5"/>
  <c r="C229" i="5"/>
  <c r="A265" i="5"/>
  <c r="C337" i="5"/>
  <c r="D373" i="5"/>
  <c r="A445" i="5"/>
  <c r="D481" i="5"/>
  <c r="E553" i="5"/>
  <c r="A589" i="5"/>
  <c r="E661" i="5"/>
  <c r="A697" i="5"/>
  <c r="B769" i="5"/>
  <c r="D805" i="5"/>
  <c r="E877" i="5"/>
  <c r="B913" i="5"/>
  <c r="E985" i="5"/>
  <c r="C175" i="5"/>
  <c r="C247" i="5"/>
  <c r="C283" i="5"/>
  <c r="C319" i="5"/>
  <c r="C355" i="5"/>
  <c r="A391" i="5"/>
  <c r="E643" i="5"/>
  <c r="E715" i="5"/>
  <c r="E787" i="5"/>
  <c r="E895" i="5"/>
  <c r="E967" i="5"/>
  <c r="B175" i="5"/>
  <c r="A181" i="5"/>
  <c r="B211" i="5"/>
  <c r="A217" i="5"/>
  <c r="B247" i="5"/>
  <c r="A253" i="5"/>
  <c r="B283" i="5"/>
  <c r="A289" i="5"/>
  <c r="E319" i="5"/>
  <c r="D325" i="5"/>
  <c r="E355" i="5"/>
  <c r="D361" i="5"/>
  <c r="E391" i="5"/>
  <c r="D397" i="5"/>
  <c r="E427" i="5"/>
  <c r="D433" i="5"/>
  <c r="E463" i="5"/>
  <c r="D469" i="5"/>
  <c r="E499" i="5"/>
  <c r="D505" i="5"/>
  <c r="E535" i="5"/>
  <c r="D541" i="5"/>
  <c r="B571" i="5"/>
  <c r="A577" i="5"/>
  <c r="B607" i="5"/>
  <c r="A613" i="5"/>
  <c r="B643" i="5"/>
  <c r="A649" i="5"/>
  <c r="B679" i="5"/>
  <c r="A685" i="5"/>
  <c r="B715" i="5"/>
  <c r="A721" i="5"/>
  <c r="E751" i="5"/>
  <c r="D757" i="5"/>
  <c r="B787" i="5"/>
  <c r="D793" i="5"/>
  <c r="E823" i="5"/>
  <c r="D829" i="5"/>
  <c r="D859" i="5"/>
  <c r="B865" i="5"/>
  <c r="D895" i="5"/>
  <c r="C901" i="5"/>
  <c r="E931" i="5"/>
  <c r="C937" i="5"/>
  <c r="D967" i="5"/>
  <c r="D973" i="5"/>
  <c r="B751" i="5"/>
  <c r="B823" i="5"/>
  <c r="B931" i="5"/>
  <c r="A175" i="5"/>
  <c r="E181" i="5"/>
  <c r="A211" i="5"/>
  <c r="E217" i="5"/>
  <c r="A247" i="5"/>
  <c r="E253" i="5"/>
  <c r="A283" i="5"/>
  <c r="E289" i="5"/>
  <c r="D319" i="5"/>
  <c r="B325" i="5"/>
  <c r="D355" i="5"/>
  <c r="B361" i="5"/>
  <c r="D391" i="5"/>
  <c r="C397" i="5"/>
  <c r="D427" i="5"/>
  <c r="C433" i="5"/>
  <c r="D463" i="5"/>
  <c r="C469" i="5"/>
  <c r="D499" i="5"/>
  <c r="C505" i="5"/>
  <c r="D535" i="5"/>
  <c r="C541" i="5"/>
  <c r="A571" i="5"/>
  <c r="D577" i="5"/>
  <c r="A607" i="5"/>
  <c r="D613" i="5"/>
  <c r="A643" i="5"/>
  <c r="D649" i="5"/>
  <c r="A679" i="5"/>
  <c r="D685" i="5"/>
  <c r="A715" i="5"/>
  <c r="D721" i="5"/>
  <c r="D751" i="5"/>
  <c r="C757" i="5"/>
  <c r="D787" i="5"/>
  <c r="C793" i="5"/>
  <c r="D823" i="5"/>
  <c r="C829" i="5"/>
  <c r="C859" i="5"/>
  <c r="C865" i="5"/>
  <c r="C895" i="5"/>
  <c r="B901" i="5"/>
  <c r="D931" i="5"/>
  <c r="B937" i="5"/>
  <c r="B967" i="5"/>
  <c r="C973" i="5"/>
  <c r="E175" i="5"/>
  <c r="E211" i="5"/>
  <c r="E247" i="5"/>
  <c r="E283" i="5"/>
  <c r="B319" i="5"/>
  <c r="B355" i="5"/>
  <c r="C391" i="5"/>
  <c r="C427" i="5"/>
  <c r="C463" i="5"/>
  <c r="C499" i="5"/>
  <c r="C535" i="5"/>
  <c r="D571" i="5"/>
  <c r="D607" i="5"/>
  <c r="D643" i="5"/>
  <c r="D679" i="5"/>
  <c r="D715" i="5"/>
  <c r="C751" i="5"/>
  <c r="C787" i="5"/>
  <c r="C823" i="5"/>
  <c r="A859" i="5"/>
  <c r="B895" i="5"/>
  <c r="C931" i="5"/>
  <c r="C967" i="5"/>
  <c r="C211" i="5"/>
  <c r="A427" i="5"/>
  <c r="A463" i="5"/>
  <c r="A499" i="5"/>
  <c r="A535" i="5"/>
  <c r="E571" i="5"/>
  <c r="E607" i="5"/>
  <c r="E679" i="5"/>
  <c r="E859" i="5"/>
  <c r="A249" i="5"/>
  <c r="B249" i="5"/>
  <c r="C249" i="5"/>
  <c r="D249" i="5"/>
  <c r="E249" i="5"/>
  <c r="D429" i="5"/>
  <c r="E429" i="5"/>
  <c r="A429" i="5"/>
  <c r="B429" i="5"/>
  <c r="C429" i="5"/>
  <c r="E609" i="5"/>
  <c r="B609" i="5"/>
  <c r="C609" i="5"/>
  <c r="D609" i="5"/>
  <c r="A609" i="5"/>
  <c r="B789" i="5"/>
  <c r="D789" i="5"/>
  <c r="C789" i="5"/>
  <c r="E789" i="5"/>
  <c r="A789" i="5"/>
  <c r="B969" i="5"/>
  <c r="C969" i="5"/>
  <c r="E969" i="5"/>
  <c r="D969" i="5"/>
  <c r="A969" i="5"/>
  <c r="D328" i="5"/>
  <c r="E328" i="5"/>
  <c r="A328" i="5"/>
  <c r="B328" i="5"/>
  <c r="C328" i="5"/>
  <c r="E472" i="5"/>
  <c r="A472" i="5"/>
  <c r="B472" i="5"/>
  <c r="C472" i="5"/>
  <c r="D472" i="5"/>
  <c r="A616" i="5"/>
  <c r="C616" i="5"/>
  <c r="D616" i="5"/>
  <c r="E616" i="5"/>
  <c r="B616" i="5"/>
  <c r="C796" i="5"/>
  <c r="D796" i="5"/>
  <c r="E796" i="5"/>
  <c r="A796" i="5"/>
  <c r="B796" i="5"/>
  <c r="C940" i="5"/>
  <c r="D940" i="5"/>
  <c r="E940" i="5"/>
  <c r="A940" i="5"/>
  <c r="B940" i="5"/>
  <c r="C228" i="5"/>
  <c r="D228" i="5"/>
  <c r="E228" i="5"/>
  <c r="A228" i="5"/>
  <c r="B228" i="5"/>
  <c r="A372" i="5"/>
  <c r="B372" i="5"/>
  <c r="C372" i="5"/>
  <c r="D372" i="5"/>
  <c r="E372" i="5"/>
  <c r="A516" i="5"/>
  <c r="B516" i="5"/>
  <c r="C516" i="5"/>
  <c r="D516" i="5"/>
  <c r="E516" i="5"/>
  <c r="B660" i="5"/>
  <c r="C660" i="5"/>
  <c r="E660" i="5"/>
  <c r="A660" i="5"/>
  <c r="D660" i="5"/>
  <c r="E840" i="5"/>
  <c r="B840" i="5"/>
  <c r="A840" i="5"/>
  <c r="C840" i="5"/>
  <c r="D840" i="5"/>
  <c r="A159" i="5"/>
  <c r="B159" i="5"/>
  <c r="C159" i="5"/>
  <c r="D159" i="5"/>
  <c r="E159" i="5"/>
  <c r="A195" i="5"/>
  <c r="B195" i="5"/>
  <c r="C195" i="5"/>
  <c r="D195" i="5"/>
  <c r="E195" i="5"/>
  <c r="A231" i="5"/>
  <c r="B231" i="5"/>
  <c r="C231" i="5"/>
  <c r="D231" i="5"/>
  <c r="E231" i="5"/>
  <c r="A267" i="5"/>
  <c r="B267" i="5"/>
  <c r="C267" i="5"/>
  <c r="D267" i="5"/>
  <c r="E267" i="5"/>
  <c r="C303" i="5"/>
  <c r="D303" i="5"/>
  <c r="A303" i="5"/>
  <c r="B303" i="5"/>
  <c r="E303" i="5"/>
  <c r="C339" i="5"/>
  <c r="D339" i="5"/>
  <c r="A339" i="5"/>
  <c r="B339" i="5"/>
  <c r="E339" i="5"/>
  <c r="D375" i="5"/>
  <c r="E375" i="5"/>
  <c r="A375" i="5"/>
  <c r="B375" i="5"/>
  <c r="C375" i="5"/>
  <c r="D411" i="5"/>
  <c r="E411" i="5"/>
  <c r="A411" i="5"/>
  <c r="B411" i="5"/>
  <c r="C411" i="5"/>
  <c r="D447" i="5"/>
  <c r="E447" i="5"/>
  <c r="A447" i="5"/>
  <c r="B447" i="5"/>
  <c r="C447" i="5"/>
  <c r="D483" i="5"/>
  <c r="E483" i="5"/>
  <c r="A483" i="5"/>
  <c r="B483" i="5"/>
  <c r="C483" i="5"/>
  <c r="D519" i="5"/>
  <c r="E519" i="5"/>
  <c r="A519" i="5"/>
  <c r="B519" i="5"/>
  <c r="C519" i="5"/>
  <c r="E555" i="5"/>
  <c r="B555" i="5"/>
  <c r="C555" i="5"/>
  <c r="D555" i="5"/>
  <c r="A555" i="5"/>
  <c r="E591" i="5"/>
  <c r="B591" i="5"/>
  <c r="C591" i="5"/>
  <c r="D591" i="5"/>
  <c r="A591" i="5"/>
  <c r="E627" i="5"/>
  <c r="B627" i="5"/>
  <c r="C627" i="5"/>
  <c r="D627" i="5"/>
  <c r="A627" i="5"/>
  <c r="E663" i="5"/>
  <c r="B663" i="5"/>
  <c r="C663" i="5"/>
  <c r="D663" i="5"/>
  <c r="A663" i="5"/>
  <c r="E699" i="5"/>
  <c r="B699" i="5"/>
  <c r="C699" i="5"/>
  <c r="D699" i="5"/>
  <c r="A699" i="5"/>
  <c r="B735" i="5"/>
  <c r="C735" i="5"/>
  <c r="E735" i="5"/>
  <c r="D735" i="5"/>
  <c r="A735" i="5"/>
  <c r="B771" i="5"/>
  <c r="C771" i="5"/>
  <c r="E771" i="5"/>
  <c r="D771" i="5"/>
  <c r="A771" i="5"/>
  <c r="B807" i="5"/>
  <c r="C807" i="5"/>
  <c r="E807" i="5"/>
  <c r="D807" i="5"/>
  <c r="A807" i="5"/>
  <c r="B843" i="5"/>
  <c r="D843" i="5"/>
  <c r="C843" i="5"/>
  <c r="E843" i="5"/>
  <c r="A843" i="5"/>
  <c r="B879" i="5"/>
  <c r="D879" i="5"/>
  <c r="C879" i="5"/>
  <c r="E879" i="5"/>
  <c r="A879" i="5"/>
  <c r="B915" i="5"/>
  <c r="C915" i="5"/>
  <c r="E915" i="5"/>
  <c r="D915" i="5"/>
  <c r="A915" i="5"/>
  <c r="B951" i="5"/>
  <c r="C951" i="5"/>
  <c r="E951" i="5"/>
  <c r="A951" i="5"/>
  <c r="D951" i="5"/>
  <c r="B987" i="5"/>
  <c r="C987" i="5"/>
  <c r="E987" i="5"/>
  <c r="D987" i="5"/>
  <c r="A987" i="5"/>
  <c r="A166" i="5"/>
  <c r="B166" i="5"/>
  <c r="C166" i="5"/>
  <c r="D166" i="5"/>
  <c r="E166" i="5"/>
  <c r="A202" i="5"/>
  <c r="B202" i="5"/>
  <c r="C202" i="5"/>
  <c r="D202" i="5"/>
  <c r="E202" i="5"/>
  <c r="A238" i="5"/>
  <c r="B238" i="5"/>
  <c r="C238" i="5"/>
  <c r="D238" i="5"/>
  <c r="E238" i="5"/>
  <c r="A274" i="5"/>
  <c r="B274" i="5"/>
  <c r="C274" i="5"/>
  <c r="D274" i="5"/>
  <c r="E274" i="5"/>
  <c r="D310" i="5"/>
  <c r="E310" i="5"/>
  <c r="A310" i="5"/>
  <c r="B310" i="5"/>
  <c r="C310" i="5"/>
  <c r="D346" i="5"/>
  <c r="E346" i="5"/>
  <c r="A346" i="5"/>
  <c r="B346" i="5"/>
  <c r="C346" i="5"/>
  <c r="E382" i="5"/>
  <c r="A382" i="5"/>
  <c r="B382" i="5"/>
  <c r="C382" i="5"/>
  <c r="D382" i="5"/>
  <c r="E418" i="5"/>
  <c r="A418" i="5"/>
  <c r="B418" i="5"/>
  <c r="C418" i="5"/>
  <c r="D418" i="5"/>
  <c r="E454" i="5"/>
  <c r="A454" i="5"/>
  <c r="B454" i="5"/>
  <c r="C454" i="5"/>
  <c r="D454" i="5"/>
  <c r="E490" i="5"/>
  <c r="A490" i="5"/>
  <c r="B490" i="5"/>
  <c r="C490" i="5"/>
  <c r="D490" i="5"/>
  <c r="E526" i="5"/>
  <c r="A526" i="5"/>
  <c r="B526" i="5"/>
  <c r="C526" i="5"/>
  <c r="D526" i="5"/>
  <c r="A562" i="5"/>
  <c r="C562" i="5"/>
  <c r="D562" i="5"/>
  <c r="E562" i="5"/>
  <c r="B562" i="5"/>
  <c r="A598" i="5"/>
  <c r="C598" i="5"/>
  <c r="D598" i="5"/>
  <c r="E598" i="5"/>
  <c r="B598" i="5"/>
  <c r="A634" i="5"/>
  <c r="C634" i="5"/>
  <c r="D634" i="5"/>
  <c r="E634" i="5"/>
  <c r="B634" i="5"/>
  <c r="A670" i="5"/>
  <c r="C670" i="5"/>
  <c r="D670" i="5"/>
  <c r="E670" i="5"/>
  <c r="B670" i="5"/>
  <c r="A706" i="5"/>
  <c r="C706" i="5"/>
  <c r="D706" i="5"/>
  <c r="E706" i="5"/>
  <c r="B706" i="5"/>
  <c r="C742" i="5"/>
  <c r="E742" i="5"/>
  <c r="D742" i="5"/>
  <c r="A742" i="5"/>
  <c r="B742" i="5"/>
  <c r="C778" i="5"/>
  <c r="D778" i="5"/>
  <c r="E778" i="5"/>
  <c r="A778" i="5"/>
  <c r="B778" i="5"/>
  <c r="C814" i="5"/>
  <c r="D814" i="5"/>
  <c r="E814" i="5"/>
  <c r="A814" i="5"/>
  <c r="B814" i="5"/>
  <c r="C850" i="5"/>
  <c r="D850" i="5"/>
  <c r="E850" i="5"/>
  <c r="A850" i="5"/>
  <c r="B850" i="5"/>
  <c r="C886" i="5"/>
  <c r="D886" i="5"/>
  <c r="A886" i="5"/>
  <c r="B886" i="5"/>
  <c r="E886" i="5"/>
  <c r="C922" i="5"/>
  <c r="D922" i="5"/>
  <c r="A922" i="5"/>
  <c r="B922" i="5"/>
  <c r="E922" i="5"/>
  <c r="C958" i="5"/>
  <c r="D958" i="5"/>
  <c r="E958" i="5"/>
  <c r="A958" i="5"/>
  <c r="B958" i="5"/>
  <c r="C994" i="5"/>
  <c r="D994" i="5"/>
  <c r="A994" i="5"/>
  <c r="B994" i="5"/>
  <c r="E994" i="5"/>
  <c r="C174" i="5"/>
  <c r="D174" i="5"/>
  <c r="E174" i="5"/>
  <c r="A174" i="5"/>
  <c r="B174" i="5"/>
  <c r="C210" i="5"/>
  <c r="D210" i="5"/>
  <c r="E210" i="5"/>
  <c r="A210" i="5"/>
  <c r="B210" i="5"/>
  <c r="C246" i="5"/>
  <c r="D246" i="5"/>
  <c r="E246" i="5"/>
  <c r="A246" i="5"/>
  <c r="B246" i="5"/>
  <c r="C282" i="5"/>
  <c r="D282" i="5"/>
  <c r="E282" i="5"/>
  <c r="A282" i="5"/>
  <c r="B282" i="5"/>
  <c r="A318" i="5"/>
  <c r="C318" i="5"/>
  <c r="D318" i="5"/>
  <c r="E318" i="5"/>
  <c r="B318" i="5"/>
  <c r="A354" i="5"/>
  <c r="C354" i="5"/>
  <c r="D354" i="5"/>
  <c r="E354" i="5"/>
  <c r="B354" i="5"/>
  <c r="A390" i="5"/>
  <c r="B390" i="5"/>
  <c r="C390" i="5"/>
  <c r="D390" i="5"/>
  <c r="E390" i="5"/>
  <c r="A426" i="5"/>
  <c r="B426" i="5"/>
  <c r="C426" i="5"/>
  <c r="D426" i="5"/>
  <c r="E426" i="5"/>
  <c r="A462" i="5"/>
  <c r="B462" i="5"/>
  <c r="C462" i="5"/>
  <c r="D462" i="5"/>
  <c r="E462" i="5"/>
  <c r="A498" i="5"/>
  <c r="B498" i="5"/>
  <c r="C498" i="5"/>
  <c r="D498" i="5"/>
  <c r="E498" i="5"/>
  <c r="A534" i="5"/>
  <c r="B534" i="5"/>
  <c r="C534" i="5"/>
  <c r="D534" i="5"/>
  <c r="E534" i="5"/>
  <c r="B570" i="5"/>
  <c r="C570" i="5"/>
  <c r="E570" i="5"/>
  <c r="A570" i="5"/>
  <c r="D570" i="5"/>
  <c r="B606" i="5"/>
  <c r="C606" i="5"/>
  <c r="E606" i="5"/>
  <c r="A606" i="5"/>
  <c r="D606" i="5"/>
  <c r="B642" i="5"/>
  <c r="C642" i="5"/>
  <c r="E642" i="5"/>
  <c r="A642" i="5"/>
  <c r="D642" i="5"/>
  <c r="B678" i="5"/>
  <c r="C678" i="5"/>
  <c r="E678" i="5"/>
  <c r="A678" i="5"/>
  <c r="D678" i="5"/>
  <c r="B714" i="5"/>
  <c r="C714" i="5"/>
  <c r="E714" i="5"/>
  <c r="A714" i="5"/>
  <c r="D714" i="5"/>
  <c r="E750" i="5"/>
  <c r="A750" i="5"/>
  <c r="B750" i="5"/>
  <c r="C750" i="5"/>
  <c r="D750" i="5"/>
  <c r="E786" i="5"/>
  <c r="A786" i="5"/>
  <c r="B786" i="5"/>
  <c r="C786" i="5"/>
  <c r="D786" i="5"/>
  <c r="E822" i="5"/>
  <c r="A822" i="5"/>
  <c r="B822" i="5"/>
  <c r="C822" i="5"/>
  <c r="D822" i="5"/>
  <c r="E858" i="5"/>
  <c r="B858" i="5"/>
  <c r="C858" i="5"/>
  <c r="D858" i="5"/>
  <c r="A858" i="5"/>
  <c r="E894" i="5"/>
  <c r="B894" i="5"/>
  <c r="C894" i="5"/>
  <c r="A894" i="5"/>
  <c r="D894" i="5"/>
  <c r="E930" i="5"/>
  <c r="B930" i="5"/>
  <c r="A930" i="5"/>
  <c r="C930" i="5"/>
  <c r="D930" i="5"/>
  <c r="E966" i="5"/>
  <c r="A966" i="5"/>
  <c r="B966" i="5"/>
  <c r="C966" i="5"/>
  <c r="D966" i="5"/>
  <c r="A213" i="5"/>
  <c r="B213" i="5"/>
  <c r="C213" i="5"/>
  <c r="D213" i="5"/>
  <c r="E213" i="5"/>
  <c r="D393" i="5"/>
  <c r="E393" i="5"/>
  <c r="A393" i="5"/>
  <c r="B393" i="5"/>
  <c r="C393" i="5"/>
  <c r="E573" i="5"/>
  <c r="B573" i="5"/>
  <c r="C573" i="5"/>
  <c r="D573" i="5"/>
  <c r="A573" i="5"/>
  <c r="E717" i="5"/>
  <c r="B717" i="5"/>
  <c r="C717" i="5"/>
  <c r="D717" i="5"/>
  <c r="A717" i="5"/>
  <c r="B861" i="5"/>
  <c r="C861" i="5"/>
  <c r="D861" i="5"/>
  <c r="E861" i="5"/>
  <c r="A861" i="5"/>
  <c r="A148" i="5"/>
  <c r="B148" i="5"/>
  <c r="C148" i="5"/>
  <c r="D148" i="5"/>
  <c r="E148" i="5"/>
  <c r="A256" i="5"/>
  <c r="B256" i="5"/>
  <c r="C256" i="5"/>
  <c r="D256" i="5"/>
  <c r="E256" i="5"/>
  <c r="E400" i="5"/>
  <c r="A400" i="5"/>
  <c r="B400" i="5"/>
  <c r="C400" i="5"/>
  <c r="D400" i="5"/>
  <c r="A580" i="5"/>
  <c r="C580" i="5"/>
  <c r="D580" i="5"/>
  <c r="E580" i="5"/>
  <c r="B580" i="5"/>
  <c r="C724" i="5"/>
  <c r="D724" i="5"/>
  <c r="E724" i="5"/>
  <c r="A724" i="5"/>
  <c r="B724" i="5"/>
  <c r="C868" i="5"/>
  <c r="D868" i="5"/>
  <c r="E868" i="5"/>
  <c r="A868" i="5"/>
  <c r="B868" i="5"/>
  <c r="C192" i="5"/>
  <c r="D192" i="5"/>
  <c r="E192" i="5"/>
  <c r="A192" i="5"/>
  <c r="B192" i="5"/>
  <c r="A300" i="5"/>
  <c r="C300" i="5"/>
  <c r="D300" i="5"/>
  <c r="E300" i="5"/>
  <c r="B300" i="5"/>
  <c r="A444" i="5"/>
  <c r="B444" i="5"/>
  <c r="C444" i="5"/>
  <c r="D444" i="5"/>
  <c r="E444" i="5"/>
  <c r="B624" i="5"/>
  <c r="C624" i="5"/>
  <c r="E624" i="5"/>
  <c r="A624" i="5"/>
  <c r="D624" i="5"/>
  <c r="E768" i="5"/>
  <c r="A768" i="5"/>
  <c r="B768" i="5"/>
  <c r="C768" i="5"/>
  <c r="D768" i="5"/>
  <c r="E876" i="5"/>
  <c r="B876" i="5"/>
  <c r="C876" i="5"/>
  <c r="D876" i="5"/>
  <c r="A876" i="5"/>
  <c r="A165" i="5"/>
  <c r="B165" i="5"/>
  <c r="C165" i="5"/>
  <c r="D165" i="5"/>
  <c r="E165" i="5"/>
  <c r="A201" i="5"/>
  <c r="B201" i="5"/>
  <c r="C201" i="5"/>
  <c r="D201" i="5"/>
  <c r="E201" i="5"/>
  <c r="A237" i="5"/>
  <c r="B237" i="5"/>
  <c r="C237" i="5"/>
  <c r="D237" i="5"/>
  <c r="E237" i="5"/>
  <c r="A273" i="5"/>
  <c r="B273" i="5"/>
  <c r="C273" i="5"/>
  <c r="D273" i="5"/>
  <c r="E273" i="5"/>
  <c r="C309" i="5"/>
  <c r="D309" i="5"/>
  <c r="A309" i="5"/>
  <c r="B309" i="5"/>
  <c r="E309" i="5"/>
  <c r="C345" i="5"/>
  <c r="D345" i="5"/>
  <c r="A345" i="5"/>
  <c r="B345" i="5"/>
  <c r="E345" i="5"/>
  <c r="D381" i="5"/>
  <c r="E381" i="5"/>
  <c r="A381" i="5"/>
  <c r="B381" i="5"/>
  <c r="C381" i="5"/>
  <c r="D417" i="5"/>
  <c r="E417" i="5"/>
  <c r="A417" i="5"/>
  <c r="B417" i="5"/>
  <c r="C417" i="5"/>
  <c r="D453" i="5"/>
  <c r="E453" i="5"/>
  <c r="A453" i="5"/>
  <c r="B453" i="5"/>
  <c r="C453" i="5"/>
  <c r="D489" i="5"/>
  <c r="E489" i="5"/>
  <c r="A489" i="5"/>
  <c r="B489" i="5"/>
  <c r="C489" i="5"/>
  <c r="D525" i="5"/>
  <c r="E525" i="5"/>
  <c r="A525" i="5"/>
  <c r="B525" i="5"/>
  <c r="C525" i="5"/>
  <c r="E561" i="5"/>
  <c r="B561" i="5"/>
  <c r="C561" i="5"/>
  <c r="D561" i="5"/>
  <c r="A561" i="5"/>
  <c r="E597" i="5"/>
  <c r="B597" i="5"/>
  <c r="C597" i="5"/>
  <c r="D597" i="5"/>
  <c r="A597" i="5"/>
  <c r="E633" i="5"/>
  <c r="B633" i="5"/>
  <c r="C633" i="5"/>
  <c r="D633" i="5"/>
  <c r="A633" i="5"/>
  <c r="E669" i="5"/>
  <c r="B669" i="5"/>
  <c r="C669" i="5"/>
  <c r="D669" i="5"/>
  <c r="A669" i="5"/>
  <c r="E705" i="5"/>
  <c r="B705" i="5"/>
  <c r="C705" i="5"/>
  <c r="D705" i="5"/>
  <c r="A705" i="5"/>
  <c r="B741" i="5"/>
  <c r="C741" i="5"/>
  <c r="E741" i="5"/>
  <c r="A741" i="5"/>
  <c r="D741" i="5"/>
  <c r="B777" i="5"/>
  <c r="D777" i="5"/>
  <c r="C777" i="5"/>
  <c r="E777" i="5"/>
  <c r="A777" i="5"/>
  <c r="B813" i="5"/>
  <c r="C813" i="5"/>
  <c r="E813" i="5"/>
  <c r="D813" i="5"/>
  <c r="A813" i="5"/>
  <c r="B849" i="5"/>
  <c r="D849" i="5"/>
  <c r="C849" i="5"/>
  <c r="E849" i="5"/>
  <c r="A849" i="5"/>
  <c r="B885" i="5"/>
  <c r="D885" i="5"/>
  <c r="C885" i="5"/>
  <c r="E885" i="5"/>
  <c r="A885" i="5"/>
  <c r="B921" i="5"/>
  <c r="C921" i="5"/>
  <c r="D921" i="5"/>
  <c r="E921" i="5"/>
  <c r="A921" i="5"/>
  <c r="B957" i="5"/>
  <c r="C957" i="5"/>
  <c r="E957" i="5"/>
  <c r="A957" i="5"/>
  <c r="D957" i="5"/>
  <c r="B993" i="5"/>
  <c r="C993" i="5"/>
  <c r="E993" i="5"/>
  <c r="D993" i="5"/>
  <c r="A993" i="5"/>
  <c r="A172" i="5"/>
  <c r="B172" i="5"/>
  <c r="C172" i="5"/>
  <c r="D172" i="5"/>
  <c r="E172" i="5"/>
  <c r="A208" i="5"/>
  <c r="B208" i="5"/>
  <c r="C208" i="5"/>
  <c r="D208" i="5"/>
  <c r="E208" i="5"/>
  <c r="A244" i="5"/>
  <c r="B244" i="5"/>
  <c r="C244" i="5"/>
  <c r="D244" i="5"/>
  <c r="E244" i="5"/>
  <c r="A280" i="5"/>
  <c r="B280" i="5"/>
  <c r="C280" i="5"/>
  <c r="D280" i="5"/>
  <c r="E280" i="5"/>
  <c r="D316" i="5"/>
  <c r="E316" i="5"/>
  <c r="A316" i="5"/>
  <c r="B316" i="5"/>
  <c r="C316" i="5"/>
  <c r="D352" i="5"/>
  <c r="E352" i="5"/>
  <c r="A352" i="5"/>
  <c r="B352" i="5"/>
  <c r="C352" i="5"/>
  <c r="E388" i="5"/>
  <c r="A388" i="5"/>
  <c r="B388" i="5"/>
  <c r="C388" i="5"/>
  <c r="D388" i="5"/>
  <c r="E424" i="5"/>
  <c r="A424" i="5"/>
  <c r="B424" i="5"/>
  <c r="C424" i="5"/>
  <c r="D424" i="5"/>
  <c r="E460" i="5"/>
  <c r="A460" i="5"/>
  <c r="B460" i="5"/>
  <c r="C460" i="5"/>
  <c r="D460" i="5"/>
  <c r="E496" i="5"/>
  <c r="A496" i="5"/>
  <c r="B496" i="5"/>
  <c r="C496" i="5"/>
  <c r="D496" i="5"/>
  <c r="E532" i="5"/>
  <c r="A532" i="5"/>
  <c r="B532" i="5"/>
  <c r="C532" i="5"/>
  <c r="D532" i="5"/>
  <c r="A568" i="5"/>
  <c r="C568" i="5"/>
  <c r="D568" i="5"/>
  <c r="E568" i="5"/>
  <c r="B568" i="5"/>
  <c r="A604" i="5"/>
  <c r="C604" i="5"/>
  <c r="D604" i="5"/>
  <c r="E604" i="5"/>
  <c r="B604" i="5"/>
  <c r="A640" i="5"/>
  <c r="C640" i="5"/>
  <c r="D640" i="5"/>
  <c r="E640" i="5"/>
  <c r="B640" i="5"/>
  <c r="A676" i="5"/>
  <c r="C676" i="5"/>
  <c r="D676" i="5"/>
  <c r="E676" i="5"/>
  <c r="B676" i="5"/>
  <c r="A712" i="5"/>
  <c r="C712" i="5"/>
  <c r="D712" i="5"/>
  <c r="E712" i="5"/>
  <c r="B712" i="5"/>
  <c r="C748" i="5"/>
  <c r="E748" i="5"/>
  <c r="D748" i="5"/>
  <c r="A748" i="5"/>
  <c r="B748" i="5"/>
  <c r="C784" i="5"/>
  <c r="D784" i="5"/>
  <c r="A784" i="5"/>
  <c r="B784" i="5"/>
  <c r="E784" i="5"/>
  <c r="C820" i="5"/>
  <c r="D820" i="5"/>
  <c r="E820" i="5"/>
  <c r="A820" i="5"/>
  <c r="B820" i="5"/>
  <c r="C856" i="5"/>
  <c r="D856" i="5"/>
  <c r="E856" i="5"/>
  <c r="A856" i="5"/>
  <c r="B856" i="5"/>
  <c r="C892" i="5"/>
  <c r="D892" i="5"/>
  <c r="A892" i="5"/>
  <c r="B892" i="5"/>
  <c r="E892" i="5"/>
  <c r="C928" i="5"/>
  <c r="E928" i="5"/>
  <c r="D928" i="5"/>
  <c r="A928" i="5"/>
  <c r="B928" i="5"/>
  <c r="C964" i="5"/>
  <c r="D964" i="5"/>
  <c r="E964" i="5"/>
  <c r="A964" i="5"/>
  <c r="B964" i="5"/>
  <c r="C1000" i="5"/>
  <c r="D1000" i="5"/>
  <c r="A1000" i="5"/>
  <c r="B1000" i="5"/>
  <c r="E1000" i="5"/>
  <c r="C180" i="5"/>
  <c r="D180" i="5"/>
  <c r="E180" i="5"/>
  <c r="A180" i="5"/>
  <c r="B180" i="5"/>
  <c r="C216" i="5"/>
  <c r="D216" i="5"/>
  <c r="E216" i="5"/>
  <c r="A216" i="5"/>
  <c r="B216" i="5"/>
  <c r="C252" i="5"/>
  <c r="D252" i="5"/>
  <c r="E252" i="5"/>
  <c r="A252" i="5"/>
  <c r="B252" i="5"/>
  <c r="C288" i="5"/>
  <c r="D288" i="5"/>
  <c r="E288" i="5"/>
  <c r="A288" i="5"/>
  <c r="B288" i="5"/>
  <c r="A324" i="5"/>
  <c r="C324" i="5"/>
  <c r="D324" i="5"/>
  <c r="E324" i="5"/>
  <c r="B324" i="5"/>
  <c r="A360" i="5"/>
  <c r="C360" i="5"/>
  <c r="D360" i="5"/>
  <c r="B360" i="5"/>
  <c r="E360" i="5"/>
  <c r="A396" i="5"/>
  <c r="B396" i="5"/>
  <c r="C396" i="5"/>
  <c r="D396" i="5"/>
  <c r="E396" i="5"/>
  <c r="A432" i="5"/>
  <c r="B432" i="5"/>
  <c r="C432" i="5"/>
  <c r="D432" i="5"/>
  <c r="E432" i="5"/>
  <c r="A468" i="5"/>
  <c r="B468" i="5"/>
  <c r="C468" i="5"/>
  <c r="D468" i="5"/>
  <c r="E468" i="5"/>
  <c r="A504" i="5"/>
  <c r="B504" i="5"/>
  <c r="C504" i="5"/>
  <c r="D504" i="5"/>
  <c r="E504" i="5"/>
  <c r="A540" i="5"/>
  <c r="B540" i="5"/>
  <c r="C540" i="5"/>
  <c r="D540" i="5"/>
  <c r="E540" i="5"/>
  <c r="B576" i="5"/>
  <c r="C576" i="5"/>
  <c r="E576" i="5"/>
  <c r="A576" i="5"/>
  <c r="D576" i="5"/>
  <c r="B612" i="5"/>
  <c r="C612" i="5"/>
  <c r="E612" i="5"/>
  <c r="A612" i="5"/>
  <c r="D612" i="5"/>
  <c r="B648" i="5"/>
  <c r="C648" i="5"/>
  <c r="E648" i="5"/>
  <c r="A648" i="5"/>
  <c r="D648" i="5"/>
  <c r="B684" i="5"/>
  <c r="C684" i="5"/>
  <c r="E684" i="5"/>
  <c r="A684" i="5"/>
  <c r="D684" i="5"/>
  <c r="B720" i="5"/>
  <c r="C720" i="5"/>
  <c r="E720" i="5"/>
  <c r="A720" i="5"/>
  <c r="D720" i="5"/>
  <c r="E756" i="5"/>
  <c r="A756" i="5"/>
  <c r="B756" i="5"/>
  <c r="C756" i="5"/>
  <c r="D756" i="5"/>
  <c r="E792" i="5"/>
  <c r="A792" i="5"/>
  <c r="B792" i="5"/>
  <c r="C792" i="5"/>
  <c r="D792" i="5"/>
  <c r="E828" i="5"/>
  <c r="A828" i="5"/>
  <c r="B828" i="5"/>
  <c r="C828" i="5"/>
  <c r="D828" i="5"/>
  <c r="E864" i="5"/>
  <c r="B864" i="5"/>
  <c r="C864" i="5"/>
  <c r="D864" i="5"/>
  <c r="A864" i="5"/>
  <c r="E900" i="5"/>
  <c r="B900" i="5"/>
  <c r="C900" i="5"/>
  <c r="D900" i="5"/>
  <c r="A900" i="5"/>
  <c r="E936" i="5"/>
  <c r="A936" i="5"/>
  <c r="B936" i="5"/>
  <c r="C936" i="5"/>
  <c r="D936" i="5"/>
  <c r="E972" i="5"/>
  <c r="A972" i="5"/>
  <c r="B972" i="5"/>
  <c r="C972" i="5"/>
  <c r="D972" i="5"/>
  <c r="C321" i="5"/>
  <c r="D321" i="5"/>
  <c r="A321" i="5"/>
  <c r="B321" i="5"/>
  <c r="E321" i="5"/>
  <c r="D501" i="5"/>
  <c r="E501" i="5"/>
  <c r="A501" i="5"/>
  <c r="B501" i="5"/>
  <c r="C501" i="5"/>
  <c r="E681" i="5"/>
  <c r="B681" i="5"/>
  <c r="C681" i="5"/>
  <c r="D681" i="5"/>
  <c r="A681" i="5"/>
  <c r="B897" i="5"/>
  <c r="C897" i="5"/>
  <c r="E897" i="5"/>
  <c r="D897" i="5"/>
  <c r="A897" i="5"/>
  <c r="A220" i="5"/>
  <c r="B220" i="5"/>
  <c r="C220" i="5"/>
  <c r="D220" i="5"/>
  <c r="E220" i="5"/>
  <c r="E436" i="5"/>
  <c r="A436" i="5"/>
  <c r="B436" i="5"/>
  <c r="C436" i="5"/>
  <c r="D436" i="5"/>
  <c r="A652" i="5"/>
  <c r="C652" i="5"/>
  <c r="D652" i="5"/>
  <c r="E652" i="5"/>
  <c r="B652" i="5"/>
  <c r="C832" i="5"/>
  <c r="E832" i="5"/>
  <c r="D832" i="5"/>
  <c r="A832" i="5"/>
  <c r="B832" i="5"/>
  <c r="C156" i="5"/>
  <c r="D156" i="5"/>
  <c r="E156" i="5"/>
  <c r="A156" i="5"/>
  <c r="B156" i="5"/>
  <c r="A408" i="5"/>
  <c r="B408" i="5"/>
  <c r="C408" i="5"/>
  <c r="D408" i="5"/>
  <c r="E408" i="5"/>
  <c r="B552" i="5"/>
  <c r="C552" i="5"/>
  <c r="E552" i="5"/>
  <c r="A552" i="5"/>
  <c r="D552" i="5"/>
  <c r="B696" i="5"/>
  <c r="C696" i="5"/>
  <c r="E696" i="5"/>
  <c r="A696" i="5"/>
  <c r="D696" i="5"/>
  <c r="E804" i="5"/>
  <c r="B804" i="5"/>
  <c r="C804" i="5"/>
  <c r="D804" i="5"/>
  <c r="A804" i="5"/>
  <c r="E948" i="5"/>
  <c r="A948" i="5"/>
  <c r="B948" i="5"/>
  <c r="C948" i="5"/>
  <c r="D948" i="5"/>
  <c r="A171" i="5"/>
  <c r="B171" i="5"/>
  <c r="C171" i="5"/>
  <c r="D171" i="5"/>
  <c r="E171" i="5"/>
  <c r="A207" i="5"/>
  <c r="B207" i="5"/>
  <c r="C207" i="5"/>
  <c r="D207" i="5"/>
  <c r="E207" i="5"/>
  <c r="A243" i="5"/>
  <c r="B243" i="5"/>
  <c r="C243" i="5"/>
  <c r="D243" i="5"/>
  <c r="E243" i="5"/>
  <c r="A279" i="5"/>
  <c r="B279" i="5"/>
  <c r="C279" i="5"/>
  <c r="D279" i="5"/>
  <c r="E279" i="5"/>
  <c r="C315" i="5"/>
  <c r="D315" i="5"/>
  <c r="A315" i="5"/>
  <c r="B315" i="5"/>
  <c r="E315" i="5"/>
  <c r="C351" i="5"/>
  <c r="D351" i="5"/>
  <c r="A351" i="5"/>
  <c r="B351" i="5"/>
  <c r="E351" i="5"/>
  <c r="D387" i="5"/>
  <c r="E387" i="5"/>
  <c r="A387" i="5"/>
  <c r="B387" i="5"/>
  <c r="C387" i="5"/>
  <c r="D423" i="5"/>
  <c r="E423" i="5"/>
  <c r="A423" i="5"/>
  <c r="B423" i="5"/>
  <c r="C423" i="5"/>
  <c r="D459" i="5"/>
  <c r="E459" i="5"/>
  <c r="A459" i="5"/>
  <c r="B459" i="5"/>
  <c r="C459" i="5"/>
  <c r="D495" i="5"/>
  <c r="E495" i="5"/>
  <c r="A495" i="5"/>
  <c r="B495" i="5"/>
  <c r="C495" i="5"/>
  <c r="D531" i="5"/>
  <c r="E531" i="5"/>
  <c r="A531" i="5"/>
  <c r="B531" i="5"/>
  <c r="C531" i="5"/>
  <c r="E567" i="5"/>
  <c r="B567" i="5"/>
  <c r="C567" i="5"/>
  <c r="D567" i="5"/>
  <c r="A567" i="5"/>
  <c r="E603" i="5"/>
  <c r="B603" i="5"/>
  <c r="C603" i="5"/>
  <c r="D603" i="5"/>
  <c r="A603" i="5"/>
  <c r="E639" i="5"/>
  <c r="B639" i="5"/>
  <c r="C639" i="5"/>
  <c r="D639" i="5"/>
  <c r="A639" i="5"/>
  <c r="E675" i="5"/>
  <c r="B675" i="5"/>
  <c r="C675" i="5"/>
  <c r="D675" i="5"/>
  <c r="A675" i="5"/>
  <c r="E711" i="5"/>
  <c r="B711" i="5"/>
  <c r="C711" i="5"/>
  <c r="D711" i="5"/>
  <c r="A711" i="5"/>
  <c r="B747" i="5"/>
  <c r="C747" i="5"/>
  <c r="E747" i="5"/>
  <c r="D747" i="5"/>
  <c r="A747" i="5"/>
  <c r="B783" i="5"/>
  <c r="C783" i="5"/>
  <c r="E783" i="5"/>
  <c r="D783" i="5"/>
  <c r="A783" i="5"/>
  <c r="B819" i="5"/>
  <c r="C819" i="5"/>
  <c r="D819" i="5"/>
  <c r="E819" i="5"/>
  <c r="A819" i="5"/>
  <c r="B855" i="5"/>
  <c r="C855" i="5"/>
  <c r="D855" i="5"/>
  <c r="E855" i="5"/>
  <c r="A855" i="5"/>
  <c r="B891" i="5"/>
  <c r="D891" i="5"/>
  <c r="C891" i="5"/>
  <c r="E891" i="5"/>
  <c r="A891" i="5"/>
  <c r="B927" i="5"/>
  <c r="C927" i="5"/>
  <c r="E927" i="5"/>
  <c r="D927" i="5"/>
  <c r="A927" i="5"/>
  <c r="B963" i="5"/>
  <c r="C963" i="5"/>
  <c r="E963" i="5"/>
  <c r="A963" i="5"/>
  <c r="D963" i="5"/>
  <c r="B999" i="5"/>
  <c r="C999" i="5"/>
  <c r="E999" i="5"/>
  <c r="D999" i="5"/>
  <c r="A999" i="5"/>
  <c r="A178" i="5"/>
  <c r="B178" i="5"/>
  <c r="C178" i="5"/>
  <c r="D178" i="5"/>
  <c r="E178" i="5"/>
  <c r="A214" i="5"/>
  <c r="B214" i="5"/>
  <c r="C214" i="5"/>
  <c r="D214" i="5"/>
  <c r="E214" i="5"/>
  <c r="A250" i="5"/>
  <c r="B250" i="5"/>
  <c r="C250" i="5"/>
  <c r="D250" i="5"/>
  <c r="E250" i="5"/>
  <c r="A286" i="5"/>
  <c r="B286" i="5"/>
  <c r="C286" i="5"/>
  <c r="D286" i="5"/>
  <c r="E286" i="5"/>
  <c r="D322" i="5"/>
  <c r="E322" i="5"/>
  <c r="A322" i="5"/>
  <c r="B322" i="5"/>
  <c r="C322" i="5"/>
  <c r="D358" i="5"/>
  <c r="E358" i="5"/>
  <c r="A358" i="5"/>
  <c r="B358" i="5"/>
  <c r="C358" i="5"/>
  <c r="E394" i="5"/>
  <c r="A394" i="5"/>
  <c r="B394" i="5"/>
  <c r="C394" i="5"/>
  <c r="D394" i="5"/>
  <c r="E430" i="5"/>
  <c r="A430" i="5"/>
  <c r="B430" i="5"/>
  <c r="C430" i="5"/>
  <c r="D430" i="5"/>
  <c r="E466" i="5"/>
  <c r="A466" i="5"/>
  <c r="B466" i="5"/>
  <c r="C466" i="5"/>
  <c r="D466" i="5"/>
  <c r="E502" i="5"/>
  <c r="A502" i="5"/>
  <c r="B502" i="5"/>
  <c r="C502" i="5"/>
  <c r="D502" i="5"/>
  <c r="E538" i="5"/>
  <c r="A538" i="5"/>
  <c r="B538" i="5"/>
  <c r="C538" i="5"/>
  <c r="D538" i="5"/>
  <c r="A574" i="5"/>
  <c r="C574" i="5"/>
  <c r="D574" i="5"/>
  <c r="E574" i="5"/>
  <c r="B574" i="5"/>
  <c r="A610" i="5"/>
  <c r="C610" i="5"/>
  <c r="D610" i="5"/>
  <c r="E610" i="5"/>
  <c r="B610" i="5"/>
  <c r="A646" i="5"/>
  <c r="C646" i="5"/>
  <c r="D646" i="5"/>
  <c r="E646" i="5"/>
  <c r="B646" i="5"/>
  <c r="A682" i="5"/>
  <c r="C682" i="5"/>
  <c r="D682" i="5"/>
  <c r="E682" i="5"/>
  <c r="B682" i="5"/>
  <c r="A718" i="5"/>
  <c r="C718" i="5"/>
  <c r="D718" i="5"/>
  <c r="E718" i="5"/>
  <c r="B718" i="5"/>
  <c r="C754" i="5"/>
  <c r="E754" i="5"/>
  <c r="D754" i="5"/>
  <c r="A754" i="5"/>
  <c r="B754" i="5"/>
  <c r="C790" i="5"/>
  <c r="D790" i="5"/>
  <c r="A790" i="5"/>
  <c r="B790" i="5"/>
  <c r="E790" i="5"/>
  <c r="C826" i="5"/>
  <c r="D826" i="5"/>
  <c r="E826" i="5"/>
  <c r="A826" i="5"/>
  <c r="B826" i="5"/>
  <c r="C862" i="5"/>
  <c r="D862" i="5"/>
  <c r="E862" i="5"/>
  <c r="A862" i="5"/>
  <c r="B862" i="5"/>
  <c r="C898" i="5"/>
  <c r="D898" i="5"/>
  <c r="A898" i="5"/>
  <c r="E898" i="5"/>
  <c r="B898" i="5"/>
  <c r="C934" i="5"/>
  <c r="D934" i="5"/>
  <c r="E934" i="5"/>
  <c r="A934" i="5"/>
  <c r="B934" i="5"/>
  <c r="C970" i="5"/>
  <c r="E970" i="5"/>
  <c r="D970" i="5"/>
  <c r="A970" i="5"/>
  <c r="B970" i="5"/>
  <c r="C150" i="5"/>
  <c r="D150" i="5"/>
  <c r="E150" i="5"/>
  <c r="A150" i="5"/>
  <c r="B150" i="5"/>
  <c r="C186" i="5"/>
  <c r="D186" i="5"/>
  <c r="E186" i="5"/>
  <c r="A186" i="5"/>
  <c r="B186" i="5"/>
  <c r="C222" i="5"/>
  <c r="D222" i="5"/>
  <c r="E222" i="5"/>
  <c r="A222" i="5"/>
  <c r="B222" i="5"/>
  <c r="C258" i="5"/>
  <c r="D258" i="5"/>
  <c r="E258" i="5"/>
  <c r="A258" i="5"/>
  <c r="B258" i="5"/>
  <c r="A294" i="5"/>
  <c r="C294" i="5"/>
  <c r="D294" i="5"/>
  <c r="E294" i="5"/>
  <c r="B294" i="5"/>
  <c r="A330" i="5"/>
  <c r="C330" i="5"/>
  <c r="D330" i="5"/>
  <c r="E330" i="5"/>
  <c r="B330" i="5"/>
  <c r="A366" i="5"/>
  <c r="B366" i="5"/>
  <c r="C366" i="5"/>
  <c r="D366" i="5"/>
  <c r="E366" i="5"/>
  <c r="A402" i="5"/>
  <c r="B402" i="5"/>
  <c r="C402" i="5"/>
  <c r="D402" i="5"/>
  <c r="E402" i="5"/>
  <c r="A438" i="5"/>
  <c r="B438" i="5"/>
  <c r="C438" i="5"/>
  <c r="D438" i="5"/>
  <c r="E438" i="5"/>
  <c r="A474" i="5"/>
  <c r="B474" i="5"/>
  <c r="C474" i="5"/>
  <c r="D474" i="5"/>
  <c r="E474" i="5"/>
  <c r="A510" i="5"/>
  <c r="B510" i="5"/>
  <c r="C510" i="5"/>
  <c r="D510" i="5"/>
  <c r="E510" i="5"/>
  <c r="A546" i="5"/>
  <c r="B546" i="5"/>
  <c r="C546" i="5"/>
  <c r="D546" i="5"/>
  <c r="E546" i="5"/>
  <c r="B582" i="5"/>
  <c r="C582" i="5"/>
  <c r="E582" i="5"/>
  <c r="A582" i="5"/>
  <c r="D582" i="5"/>
  <c r="B618" i="5"/>
  <c r="C618" i="5"/>
  <c r="E618" i="5"/>
  <c r="A618" i="5"/>
  <c r="D618" i="5"/>
  <c r="B654" i="5"/>
  <c r="C654" i="5"/>
  <c r="E654" i="5"/>
  <c r="A654" i="5"/>
  <c r="D654" i="5"/>
  <c r="B690" i="5"/>
  <c r="C690" i="5"/>
  <c r="E690" i="5"/>
  <c r="A690" i="5"/>
  <c r="D690" i="5"/>
  <c r="E726" i="5"/>
  <c r="B726" i="5"/>
  <c r="C726" i="5"/>
  <c r="A726" i="5"/>
  <c r="D726" i="5"/>
  <c r="E762" i="5"/>
  <c r="A762" i="5"/>
  <c r="B762" i="5"/>
  <c r="C762" i="5"/>
  <c r="D762" i="5"/>
  <c r="E798" i="5"/>
  <c r="B798" i="5"/>
  <c r="C798" i="5"/>
  <c r="D798" i="5"/>
  <c r="A798" i="5"/>
  <c r="E834" i="5"/>
  <c r="B834" i="5"/>
  <c r="A834" i="5"/>
  <c r="C834" i="5"/>
  <c r="D834" i="5"/>
  <c r="E870" i="5"/>
  <c r="B870" i="5"/>
  <c r="C870" i="5"/>
  <c r="D870" i="5"/>
  <c r="A870" i="5"/>
  <c r="E906" i="5"/>
  <c r="B906" i="5"/>
  <c r="C906" i="5"/>
  <c r="A906" i="5"/>
  <c r="D906" i="5"/>
  <c r="E942" i="5"/>
  <c r="A942" i="5"/>
  <c r="B942" i="5"/>
  <c r="C942" i="5"/>
  <c r="D942" i="5"/>
  <c r="E978" i="5"/>
  <c r="B978" i="5"/>
  <c r="C978" i="5"/>
  <c r="D978" i="5"/>
  <c r="A978" i="5"/>
  <c r="A285" i="5"/>
  <c r="B285" i="5"/>
  <c r="C285" i="5"/>
  <c r="D285" i="5"/>
  <c r="E285" i="5"/>
  <c r="D465" i="5"/>
  <c r="E465" i="5"/>
  <c r="A465" i="5"/>
  <c r="B465" i="5"/>
  <c r="C465" i="5"/>
  <c r="E645" i="5"/>
  <c r="B645" i="5"/>
  <c r="C645" i="5"/>
  <c r="D645" i="5"/>
  <c r="A645" i="5"/>
  <c r="B825" i="5"/>
  <c r="C825" i="5"/>
  <c r="D825" i="5"/>
  <c r="E825" i="5"/>
  <c r="A825" i="5"/>
  <c r="A184" i="5"/>
  <c r="B184" i="5"/>
  <c r="C184" i="5"/>
  <c r="D184" i="5"/>
  <c r="E184" i="5"/>
  <c r="D364" i="5"/>
  <c r="E364" i="5"/>
  <c r="A364" i="5"/>
  <c r="B364" i="5"/>
  <c r="C364" i="5"/>
  <c r="E544" i="5"/>
  <c r="A544" i="5"/>
  <c r="B544" i="5"/>
  <c r="C544" i="5"/>
  <c r="D544" i="5"/>
  <c r="C760" i="5"/>
  <c r="E760" i="5"/>
  <c r="D760" i="5"/>
  <c r="A760" i="5"/>
  <c r="B760" i="5"/>
  <c r="C976" i="5"/>
  <c r="D976" i="5"/>
  <c r="E976" i="5"/>
  <c r="A976" i="5"/>
  <c r="B976" i="5"/>
  <c r="A336" i="5"/>
  <c r="C336" i="5"/>
  <c r="D336" i="5"/>
  <c r="E336" i="5"/>
  <c r="B336" i="5"/>
  <c r="B588" i="5"/>
  <c r="C588" i="5"/>
  <c r="E588" i="5"/>
  <c r="A588" i="5"/>
  <c r="D588" i="5"/>
  <c r="E912" i="5"/>
  <c r="B912" i="5"/>
  <c r="C912" i="5"/>
  <c r="A912" i="5"/>
  <c r="D912" i="5"/>
  <c r="A183" i="5"/>
  <c r="B183" i="5"/>
  <c r="C183" i="5"/>
  <c r="D183" i="5"/>
  <c r="E183" i="5"/>
  <c r="A219" i="5"/>
  <c r="B219" i="5"/>
  <c r="C219" i="5"/>
  <c r="D219" i="5"/>
  <c r="E219" i="5"/>
  <c r="A255" i="5"/>
  <c r="B255" i="5"/>
  <c r="C255" i="5"/>
  <c r="D255" i="5"/>
  <c r="E255" i="5"/>
  <c r="A291" i="5"/>
  <c r="B291" i="5"/>
  <c r="C291" i="5"/>
  <c r="D291" i="5"/>
  <c r="E291" i="5"/>
  <c r="C327" i="5"/>
  <c r="D327" i="5"/>
  <c r="A327" i="5"/>
  <c r="B327" i="5"/>
  <c r="E327" i="5"/>
  <c r="C363" i="5"/>
  <c r="D363" i="5"/>
  <c r="A363" i="5"/>
  <c r="B363" i="5"/>
  <c r="E363" i="5"/>
  <c r="D399" i="5"/>
  <c r="E399" i="5"/>
  <c r="A399" i="5"/>
  <c r="B399" i="5"/>
  <c r="C399" i="5"/>
  <c r="D435" i="5"/>
  <c r="E435" i="5"/>
  <c r="A435" i="5"/>
  <c r="B435" i="5"/>
  <c r="C435" i="5"/>
  <c r="D471" i="5"/>
  <c r="E471" i="5"/>
  <c r="A471" i="5"/>
  <c r="B471" i="5"/>
  <c r="C471" i="5"/>
  <c r="D507" i="5"/>
  <c r="E507" i="5"/>
  <c r="A507" i="5"/>
  <c r="B507" i="5"/>
  <c r="C507" i="5"/>
  <c r="D543" i="5"/>
  <c r="E543" i="5"/>
  <c r="A543" i="5"/>
  <c r="B543" i="5"/>
  <c r="C543" i="5"/>
  <c r="E579" i="5"/>
  <c r="B579" i="5"/>
  <c r="C579" i="5"/>
  <c r="D579" i="5"/>
  <c r="A579" i="5"/>
  <c r="E615" i="5"/>
  <c r="B615" i="5"/>
  <c r="C615" i="5"/>
  <c r="D615" i="5"/>
  <c r="A615" i="5"/>
  <c r="E651" i="5"/>
  <c r="B651" i="5"/>
  <c r="C651" i="5"/>
  <c r="D651" i="5"/>
  <c r="A651" i="5"/>
  <c r="E687" i="5"/>
  <c r="B687" i="5"/>
  <c r="C687" i="5"/>
  <c r="D687" i="5"/>
  <c r="A687" i="5"/>
  <c r="B723" i="5"/>
  <c r="C723" i="5"/>
  <c r="E723" i="5"/>
  <c r="A723" i="5"/>
  <c r="D723" i="5"/>
  <c r="B759" i="5"/>
  <c r="C759" i="5"/>
  <c r="E759" i="5"/>
  <c r="D759" i="5"/>
  <c r="A759" i="5"/>
  <c r="B795" i="5"/>
  <c r="D795" i="5"/>
  <c r="C795" i="5"/>
  <c r="E795" i="5"/>
  <c r="A795" i="5"/>
  <c r="B831" i="5"/>
  <c r="C831" i="5"/>
  <c r="D831" i="5"/>
  <c r="E831" i="5"/>
  <c r="A831" i="5"/>
  <c r="B867" i="5"/>
  <c r="C867" i="5"/>
  <c r="E867" i="5"/>
  <c r="D867" i="5"/>
  <c r="A867" i="5"/>
  <c r="B903" i="5"/>
  <c r="C903" i="5"/>
  <c r="E903" i="5"/>
  <c r="D903" i="5"/>
  <c r="A903" i="5"/>
  <c r="B939" i="5"/>
  <c r="C939" i="5"/>
  <c r="E939" i="5"/>
  <c r="D939" i="5"/>
  <c r="A939" i="5"/>
  <c r="B975" i="5"/>
  <c r="C975" i="5"/>
  <c r="E975" i="5"/>
  <c r="D975" i="5"/>
  <c r="A975" i="5"/>
  <c r="A154" i="5"/>
  <c r="B154" i="5"/>
  <c r="C154" i="5"/>
  <c r="D154" i="5"/>
  <c r="E154" i="5"/>
  <c r="A190" i="5"/>
  <c r="B190" i="5"/>
  <c r="C190" i="5"/>
  <c r="D190" i="5"/>
  <c r="E190" i="5"/>
  <c r="A226" i="5"/>
  <c r="B226" i="5"/>
  <c r="C226" i="5"/>
  <c r="D226" i="5"/>
  <c r="E226" i="5"/>
  <c r="A262" i="5"/>
  <c r="B262" i="5"/>
  <c r="C262" i="5"/>
  <c r="D262" i="5"/>
  <c r="E262" i="5"/>
  <c r="D298" i="5"/>
  <c r="E298" i="5"/>
  <c r="A298" i="5"/>
  <c r="B298" i="5"/>
  <c r="C298" i="5"/>
  <c r="D334" i="5"/>
  <c r="E334" i="5"/>
  <c r="A334" i="5"/>
  <c r="B334" i="5"/>
  <c r="C334" i="5"/>
  <c r="E370" i="5"/>
  <c r="A370" i="5"/>
  <c r="B370" i="5"/>
  <c r="C370" i="5"/>
  <c r="D370" i="5"/>
  <c r="E406" i="5"/>
  <c r="A406" i="5"/>
  <c r="B406" i="5"/>
  <c r="C406" i="5"/>
  <c r="D406" i="5"/>
  <c r="E442" i="5"/>
  <c r="A442" i="5"/>
  <c r="B442" i="5"/>
  <c r="C442" i="5"/>
  <c r="D442" i="5"/>
  <c r="E478" i="5"/>
  <c r="A478" i="5"/>
  <c r="B478" i="5"/>
  <c r="C478" i="5"/>
  <c r="D478" i="5"/>
  <c r="E514" i="5"/>
  <c r="A514" i="5"/>
  <c r="B514" i="5"/>
  <c r="C514" i="5"/>
  <c r="D514" i="5"/>
  <c r="E550" i="5"/>
  <c r="A550" i="5"/>
  <c r="B550" i="5"/>
  <c r="C550" i="5"/>
  <c r="D550" i="5"/>
  <c r="A586" i="5"/>
  <c r="C586" i="5"/>
  <c r="D586" i="5"/>
  <c r="E586" i="5"/>
  <c r="B586" i="5"/>
  <c r="A622" i="5"/>
  <c r="C622" i="5"/>
  <c r="D622" i="5"/>
  <c r="E622" i="5"/>
  <c r="B622" i="5"/>
  <c r="A658" i="5"/>
  <c r="C658" i="5"/>
  <c r="D658" i="5"/>
  <c r="E658" i="5"/>
  <c r="B658" i="5"/>
  <c r="A694" i="5"/>
  <c r="C694" i="5"/>
  <c r="D694" i="5"/>
  <c r="E694" i="5"/>
  <c r="B694" i="5"/>
  <c r="C730" i="5"/>
  <c r="E730" i="5"/>
  <c r="D730" i="5"/>
  <c r="A730" i="5"/>
  <c r="B730" i="5"/>
  <c r="C766" i="5"/>
  <c r="E766" i="5"/>
  <c r="D766" i="5"/>
  <c r="A766" i="5"/>
  <c r="B766" i="5"/>
  <c r="C802" i="5"/>
  <c r="D802" i="5"/>
  <c r="E802" i="5"/>
  <c r="A802" i="5"/>
  <c r="B802" i="5"/>
  <c r="C838" i="5"/>
  <c r="D838" i="5"/>
  <c r="E838" i="5"/>
  <c r="A838" i="5"/>
  <c r="B838" i="5"/>
  <c r="C874" i="5"/>
  <c r="D874" i="5"/>
  <c r="E874" i="5"/>
  <c r="A874" i="5"/>
  <c r="B874" i="5"/>
  <c r="C910" i="5"/>
  <c r="D910" i="5"/>
  <c r="A910" i="5"/>
  <c r="B910" i="5"/>
  <c r="E910" i="5"/>
  <c r="C946" i="5"/>
  <c r="D946" i="5"/>
  <c r="E946" i="5"/>
  <c r="A946" i="5"/>
  <c r="B946" i="5"/>
  <c r="C982" i="5"/>
  <c r="D982" i="5"/>
  <c r="E982" i="5"/>
  <c r="A982" i="5"/>
  <c r="B982" i="5"/>
  <c r="C162" i="5"/>
  <c r="D162" i="5"/>
  <c r="E162" i="5"/>
  <c r="A162" i="5"/>
  <c r="B162" i="5"/>
  <c r="C198" i="5"/>
  <c r="D198" i="5"/>
  <c r="E198" i="5"/>
  <c r="A198" i="5"/>
  <c r="B198" i="5"/>
  <c r="C234" i="5"/>
  <c r="D234" i="5"/>
  <c r="E234" i="5"/>
  <c r="A234" i="5"/>
  <c r="B234" i="5"/>
  <c r="C270" i="5"/>
  <c r="D270" i="5"/>
  <c r="E270" i="5"/>
  <c r="A270" i="5"/>
  <c r="B270" i="5"/>
  <c r="A306" i="5"/>
  <c r="C306" i="5"/>
  <c r="D306" i="5"/>
  <c r="E306" i="5"/>
  <c r="B306" i="5"/>
  <c r="A342" i="5"/>
  <c r="C342" i="5"/>
  <c r="D342" i="5"/>
  <c r="E342" i="5"/>
  <c r="B342" i="5"/>
  <c r="A378" i="5"/>
  <c r="B378" i="5"/>
  <c r="C378" i="5"/>
  <c r="D378" i="5"/>
  <c r="E378" i="5"/>
  <c r="A414" i="5"/>
  <c r="B414" i="5"/>
  <c r="C414" i="5"/>
  <c r="D414" i="5"/>
  <c r="E414" i="5"/>
  <c r="A450" i="5"/>
  <c r="B450" i="5"/>
  <c r="C450" i="5"/>
  <c r="D450" i="5"/>
  <c r="E450" i="5"/>
  <c r="A486" i="5"/>
  <c r="B486" i="5"/>
  <c r="C486" i="5"/>
  <c r="D486" i="5"/>
  <c r="E486" i="5"/>
  <c r="A522" i="5"/>
  <c r="B522" i="5"/>
  <c r="C522" i="5"/>
  <c r="D522" i="5"/>
  <c r="E522" i="5"/>
  <c r="B558" i="5"/>
  <c r="C558" i="5"/>
  <c r="E558" i="5"/>
  <c r="A558" i="5"/>
  <c r="D558" i="5"/>
  <c r="B594" i="5"/>
  <c r="C594" i="5"/>
  <c r="E594" i="5"/>
  <c r="A594" i="5"/>
  <c r="D594" i="5"/>
  <c r="B630" i="5"/>
  <c r="C630" i="5"/>
  <c r="E630" i="5"/>
  <c r="A630" i="5"/>
  <c r="D630" i="5"/>
  <c r="B666" i="5"/>
  <c r="C666" i="5"/>
  <c r="E666" i="5"/>
  <c r="A666" i="5"/>
  <c r="D666" i="5"/>
  <c r="B702" i="5"/>
  <c r="C702" i="5"/>
  <c r="E702" i="5"/>
  <c r="A702" i="5"/>
  <c r="D702" i="5"/>
  <c r="E738" i="5"/>
  <c r="B738" i="5"/>
  <c r="C738" i="5"/>
  <c r="A738" i="5"/>
  <c r="D738" i="5"/>
  <c r="E774" i="5"/>
  <c r="A774" i="5"/>
  <c r="B774" i="5"/>
  <c r="C774" i="5"/>
  <c r="D774" i="5"/>
  <c r="E810" i="5"/>
  <c r="A810" i="5"/>
  <c r="B810" i="5"/>
  <c r="C810" i="5"/>
  <c r="D810" i="5"/>
  <c r="E846" i="5"/>
  <c r="B846" i="5"/>
  <c r="C846" i="5"/>
  <c r="D846" i="5"/>
  <c r="A846" i="5"/>
  <c r="E882" i="5"/>
  <c r="B882" i="5"/>
  <c r="C882" i="5"/>
  <c r="D882" i="5"/>
  <c r="A882" i="5"/>
  <c r="E918" i="5"/>
  <c r="A918" i="5"/>
  <c r="B918" i="5"/>
  <c r="C918" i="5"/>
  <c r="D918" i="5"/>
  <c r="E954" i="5"/>
  <c r="A954" i="5"/>
  <c r="B954" i="5"/>
  <c r="C954" i="5"/>
  <c r="D954" i="5"/>
  <c r="E990" i="5"/>
  <c r="B990" i="5"/>
  <c r="C990" i="5"/>
  <c r="D990" i="5"/>
  <c r="A990" i="5"/>
  <c r="A177" i="5"/>
  <c r="B177" i="5"/>
  <c r="C177" i="5"/>
  <c r="D177" i="5"/>
  <c r="E177" i="5"/>
  <c r="C357" i="5"/>
  <c r="D357" i="5"/>
  <c r="A357" i="5"/>
  <c r="B357" i="5"/>
  <c r="E357" i="5"/>
  <c r="D537" i="5"/>
  <c r="E537" i="5"/>
  <c r="A537" i="5"/>
  <c r="B537" i="5"/>
  <c r="C537" i="5"/>
  <c r="B753" i="5"/>
  <c r="C753" i="5"/>
  <c r="E753" i="5"/>
  <c r="D753" i="5"/>
  <c r="A753" i="5"/>
  <c r="B933" i="5"/>
  <c r="C933" i="5"/>
  <c r="E933" i="5"/>
  <c r="D933" i="5"/>
  <c r="A933" i="5"/>
  <c r="D292" i="5"/>
  <c r="E292" i="5"/>
  <c r="A292" i="5"/>
  <c r="B292" i="5"/>
  <c r="C292" i="5"/>
  <c r="E508" i="5"/>
  <c r="A508" i="5"/>
  <c r="B508" i="5"/>
  <c r="C508" i="5"/>
  <c r="D508" i="5"/>
  <c r="A688" i="5"/>
  <c r="C688" i="5"/>
  <c r="D688" i="5"/>
  <c r="E688" i="5"/>
  <c r="B688" i="5"/>
  <c r="C904" i="5"/>
  <c r="D904" i="5"/>
  <c r="A904" i="5"/>
  <c r="B904" i="5"/>
  <c r="E904" i="5"/>
  <c r="C264" i="5"/>
  <c r="D264" i="5"/>
  <c r="E264" i="5"/>
  <c r="A264" i="5"/>
  <c r="B264" i="5"/>
  <c r="A480" i="5"/>
  <c r="B480" i="5"/>
  <c r="C480" i="5"/>
  <c r="D480" i="5"/>
  <c r="E480" i="5"/>
  <c r="E732" i="5"/>
  <c r="B732" i="5"/>
  <c r="C732" i="5"/>
  <c r="A732" i="5"/>
  <c r="D732" i="5"/>
  <c r="E984" i="5"/>
  <c r="B984" i="5"/>
  <c r="C984" i="5"/>
  <c r="D984" i="5"/>
  <c r="A984" i="5"/>
  <c r="A153" i="5"/>
  <c r="B153" i="5"/>
  <c r="C153" i="5"/>
  <c r="D153" i="5"/>
  <c r="E153" i="5"/>
  <c r="A189" i="5"/>
  <c r="B189" i="5"/>
  <c r="C189" i="5"/>
  <c r="D189" i="5"/>
  <c r="E189" i="5"/>
  <c r="A225" i="5"/>
  <c r="B225" i="5"/>
  <c r="C225" i="5"/>
  <c r="D225" i="5"/>
  <c r="E225" i="5"/>
  <c r="A261" i="5"/>
  <c r="B261" i="5"/>
  <c r="C261" i="5"/>
  <c r="D261" i="5"/>
  <c r="E261" i="5"/>
  <c r="C297" i="5"/>
  <c r="D297" i="5"/>
  <c r="A297" i="5"/>
  <c r="B297" i="5"/>
  <c r="E297" i="5"/>
  <c r="C333" i="5"/>
  <c r="D333" i="5"/>
  <c r="A333" i="5"/>
  <c r="B333" i="5"/>
  <c r="E333" i="5"/>
  <c r="D369" i="5"/>
  <c r="E369" i="5"/>
  <c r="A369" i="5"/>
  <c r="B369" i="5"/>
  <c r="C369" i="5"/>
  <c r="D405" i="5"/>
  <c r="E405" i="5"/>
  <c r="A405" i="5"/>
  <c r="B405" i="5"/>
  <c r="C405" i="5"/>
  <c r="D441" i="5"/>
  <c r="E441" i="5"/>
  <c r="A441" i="5"/>
  <c r="B441" i="5"/>
  <c r="C441" i="5"/>
  <c r="D477" i="5"/>
  <c r="E477" i="5"/>
  <c r="A477" i="5"/>
  <c r="B477" i="5"/>
  <c r="C477" i="5"/>
  <c r="D513" i="5"/>
  <c r="E513" i="5"/>
  <c r="A513" i="5"/>
  <c r="B513" i="5"/>
  <c r="C513" i="5"/>
  <c r="D549" i="5"/>
  <c r="E549" i="5"/>
  <c r="A549" i="5"/>
  <c r="B549" i="5"/>
  <c r="C549" i="5"/>
  <c r="E585" i="5"/>
  <c r="B585" i="5"/>
  <c r="C585" i="5"/>
  <c r="D585" i="5"/>
  <c r="A585" i="5"/>
  <c r="E621" i="5"/>
  <c r="B621" i="5"/>
  <c r="C621" i="5"/>
  <c r="D621" i="5"/>
  <c r="A621" i="5"/>
  <c r="E657" i="5"/>
  <c r="B657" i="5"/>
  <c r="C657" i="5"/>
  <c r="D657" i="5"/>
  <c r="A657" i="5"/>
  <c r="E693" i="5"/>
  <c r="B693" i="5"/>
  <c r="C693" i="5"/>
  <c r="D693" i="5"/>
  <c r="A693" i="5"/>
  <c r="B729" i="5"/>
  <c r="C729" i="5"/>
  <c r="E729" i="5"/>
  <c r="D729" i="5"/>
  <c r="A729" i="5"/>
  <c r="B765" i="5"/>
  <c r="C765" i="5"/>
  <c r="E765" i="5"/>
  <c r="D765" i="5"/>
  <c r="A765" i="5"/>
  <c r="B801" i="5"/>
  <c r="D801" i="5"/>
  <c r="C801" i="5"/>
  <c r="E801" i="5"/>
  <c r="A801" i="5"/>
  <c r="B837" i="5"/>
  <c r="D837" i="5"/>
  <c r="C837" i="5"/>
  <c r="E837" i="5"/>
  <c r="A837" i="5"/>
  <c r="B873" i="5"/>
  <c r="D873" i="5"/>
  <c r="C873" i="5"/>
  <c r="E873" i="5"/>
  <c r="A873" i="5"/>
  <c r="B909" i="5"/>
  <c r="D909" i="5"/>
  <c r="C909" i="5"/>
  <c r="E909" i="5"/>
  <c r="A909" i="5"/>
  <c r="B945" i="5"/>
  <c r="C945" i="5"/>
  <c r="E945" i="5"/>
  <c r="A945" i="5"/>
  <c r="D945" i="5"/>
  <c r="B981" i="5"/>
  <c r="C981" i="5"/>
  <c r="E981" i="5"/>
  <c r="D981" i="5"/>
  <c r="A981" i="5"/>
  <c r="A160" i="5"/>
  <c r="B160" i="5"/>
  <c r="C160" i="5"/>
  <c r="D160" i="5"/>
  <c r="E160" i="5"/>
  <c r="A196" i="5"/>
  <c r="B196" i="5"/>
  <c r="C196" i="5"/>
  <c r="D196" i="5"/>
  <c r="E196" i="5"/>
  <c r="A232" i="5"/>
  <c r="B232" i="5"/>
  <c r="C232" i="5"/>
  <c r="D232" i="5"/>
  <c r="E232" i="5"/>
  <c r="A268" i="5"/>
  <c r="B268" i="5"/>
  <c r="C268" i="5"/>
  <c r="D268" i="5"/>
  <c r="E268" i="5"/>
  <c r="D304" i="5"/>
  <c r="E304" i="5"/>
  <c r="A304" i="5"/>
  <c r="B304" i="5"/>
  <c r="C304" i="5"/>
  <c r="D340" i="5"/>
  <c r="E340" i="5"/>
  <c r="A340" i="5"/>
  <c r="B340" i="5"/>
  <c r="C340" i="5"/>
  <c r="E376" i="5"/>
  <c r="A376" i="5"/>
  <c r="B376" i="5"/>
  <c r="C376" i="5"/>
  <c r="D376" i="5"/>
  <c r="E412" i="5"/>
  <c r="A412" i="5"/>
  <c r="B412" i="5"/>
  <c r="C412" i="5"/>
  <c r="D412" i="5"/>
  <c r="E448" i="5"/>
  <c r="A448" i="5"/>
  <c r="B448" i="5"/>
  <c r="C448" i="5"/>
  <c r="D448" i="5"/>
  <c r="E484" i="5"/>
  <c r="A484" i="5"/>
  <c r="B484" i="5"/>
  <c r="C484" i="5"/>
  <c r="D484" i="5"/>
  <c r="E520" i="5"/>
  <c r="A520" i="5"/>
  <c r="B520" i="5"/>
  <c r="C520" i="5"/>
  <c r="D520" i="5"/>
  <c r="A556" i="5"/>
  <c r="C556" i="5"/>
  <c r="D556" i="5"/>
  <c r="E556" i="5"/>
  <c r="B556" i="5"/>
  <c r="A592" i="5"/>
  <c r="C592" i="5"/>
  <c r="D592" i="5"/>
  <c r="E592" i="5"/>
  <c r="B592" i="5"/>
  <c r="A628" i="5"/>
  <c r="C628" i="5"/>
  <c r="D628" i="5"/>
  <c r="E628" i="5"/>
  <c r="B628" i="5"/>
  <c r="A664" i="5"/>
  <c r="C664" i="5"/>
  <c r="D664" i="5"/>
  <c r="E664" i="5"/>
  <c r="B664" i="5"/>
  <c r="A700" i="5"/>
  <c r="C700" i="5"/>
  <c r="D700" i="5"/>
  <c r="E700" i="5"/>
  <c r="B700" i="5"/>
  <c r="C736" i="5"/>
  <c r="E736" i="5"/>
  <c r="D736" i="5"/>
  <c r="A736" i="5"/>
  <c r="B736" i="5"/>
  <c r="C772" i="5"/>
  <c r="E772" i="5"/>
  <c r="D772" i="5"/>
  <c r="A772" i="5"/>
  <c r="B772" i="5"/>
  <c r="C808" i="5"/>
  <c r="D808" i="5"/>
  <c r="E808" i="5"/>
  <c r="A808" i="5"/>
  <c r="B808" i="5"/>
  <c r="C844" i="5"/>
  <c r="D844" i="5"/>
  <c r="E844" i="5"/>
  <c r="A844" i="5"/>
  <c r="B844" i="5"/>
  <c r="C880" i="5"/>
  <c r="D880" i="5"/>
  <c r="E880" i="5"/>
  <c r="A880" i="5"/>
  <c r="B880" i="5"/>
  <c r="C916" i="5"/>
  <c r="D916" i="5"/>
  <c r="A916" i="5"/>
  <c r="B916" i="5"/>
  <c r="E916" i="5"/>
  <c r="C952" i="5"/>
  <c r="D952" i="5"/>
  <c r="E952" i="5"/>
  <c r="A952" i="5"/>
  <c r="B952" i="5"/>
  <c r="C988" i="5"/>
  <c r="D988" i="5"/>
  <c r="E988" i="5"/>
  <c r="A988" i="5"/>
  <c r="B988" i="5"/>
  <c r="C168" i="5"/>
  <c r="D168" i="5"/>
  <c r="E168" i="5"/>
  <c r="A168" i="5"/>
  <c r="B168" i="5"/>
  <c r="C204" i="5"/>
  <c r="D204" i="5"/>
  <c r="E204" i="5"/>
  <c r="A204" i="5"/>
  <c r="B204" i="5"/>
  <c r="C240" i="5"/>
  <c r="D240" i="5"/>
  <c r="E240" i="5"/>
  <c r="A240" i="5"/>
  <c r="B240" i="5"/>
  <c r="C276" i="5"/>
  <c r="D276" i="5"/>
  <c r="E276" i="5"/>
  <c r="A276" i="5"/>
  <c r="B276" i="5"/>
  <c r="A312" i="5"/>
  <c r="C312" i="5"/>
  <c r="D312" i="5"/>
  <c r="E312" i="5"/>
  <c r="B312" i="5"/>
  <c r="A348" i="5"/>
  <c r="C348" i="5"/>
  <c r="D348" i="5"/>
  <c r="E348" i="5"/>
  <c r="B348" i="5"/>
  <c r="A384" i="5"/>
  <c r="B384" i="5"/>
  <c r="C384" i="5"/>
  <c r="D384" i="5"/>
  <c r="E384" i="5"/>
  <c r="A420" i="5"/>
  <c r="B420" i="5"/>
  <c r="C420" i="5"/>
  <c r="D420" i="5"/>
  <c r="E420" i="5"/>
  <c r="A456" i="5"/>
  <c r="B456" i="5"/>
  <c r="C456" i="5"/>
  <c r="D456" i="5"/>
  <c r="E456" i="5"/>
  <c r="A492" i="5"/>
  <c r="B492" i="5"/>
  <c r="C492" i="5"/>
  <c r="D492" i="5"/>
  <c r="E492" i="5"/>
  <c r="A528" i="5"/>
  <c r="B528" i="5"/>
  <c r="C528" i="5"/>
  <c r="D528" i="5"/>
  <c r="E528" i="5"/>
  <c r="B564" i="5"/>
  <c r="C564" i="5"/>
  <c r="E564" i="5"/>
  <c r="A564" i="5"/>
  <c r="D564" i="5"/>
  <c r="B600" i="5"/>
  <c r="C600" i="5"/>
  <c r="E600" i="5"/>
  <c r="A600" i="5"/>
  <c r="D600" i="5"/>
  <c r="B636" i="5"/>
  <c r="C636" i="5"/>
  <c r="E636" i="5"/>
  <c r="A636" i="5"/>
  <c r="D636" i="5"/>
  <c r="B672" i="5"/>
  <c r="C672" i="5"/>
  <c r="E672" i="5"/>
  <c r="A672" i="5"/>
  <c r="D672" i="5"/>
  <c r="B708" i="5"/>
  <c r="C708" i="5"/>
  <c r="E708" i="5"/>
  <c r="A708" i="5"/>
  <c r="D708" i="5"/>
  <c r="E744" i="5"/>
  <c r="B744" i="5"/>
  <c r="C744" i="5"/>
  <c r="A744" i="5"/>
  <c r="D744" i="5"/>
  <c r="E780" i="5"/>
  <c r="A780" i="5"/>
  <c r="B780" i="5"/>
  <c r="C780" i="5"/>
  <c r="D780" i="5"/>
  <c r="E816" i="5"/>
  <c r="A816" i="5"/>
  <c r="B816" i="5"/>
  <c r="C816" i="5"/>
  <c r="D816" i="5"/>
  <c r="E852" i="5"/>
  <c r="B852" i="5"/>
  <c r="C852" i="5"/>
  <c r="D852" i="5"/>
  <c r="A852" i="5"/>
  <c r="E888" i="5"/>
  <c r="A888" i="5"/>
  <c r="B888" i="5"/>
  <c r="C888" i="5"/>
  <c r="D888" i="5"/>
  <c r="E924" i="5"/>
  <c r="B924" i="5"/>
  <c r="A924" i="5"/>
  <c r="C924" i="5"/>
  <c r="D924" i="5"/>
  <c r="E960" i="5"/>
  <c r="A960" i="5"/>
  <c r="B960" i="5"/>
  <c r="C960" i="5"/>
  <c r="D960" i="5"/>
  <c r="E996" i="5"/>
  <c r="A996" i="5"/>
  <c r="B996" i="5"/>
  <c r="C996" i="5"/>
  <c r="D996" i="5"/>
  <c r="AJ158" i="2" a="1"/>
  <c r="AJ158" i="2" s="1"/>
  <c r="AJ212" i="2" a="1"/>
  <c r="AJ212" i="2" s="1"/>
  <c r="AJ266" i="2" a="1"/>
  <c r="AJ266" i="2" s="1"/>
  <c r="AJ338" i="2" a="1"/>
  <c r="AJ338" i="2" s="1"/>
  <c r="AJ392" i="2" a="1"/>
  <c r="AJ392" i="2" s="1"/>
  <c r="AJ464" i="2" a="1"/>
  <c r="AJ464" i="2" s="1"/>
  <c r="AJ536" i="2" a="1"/>
  <c r="AJ536" i="2" s="1"/>
  <c r="AJ572" i="2" a="1"/>
  <c r="AJ572" i="2" s="1"/>
  <c r="AJ644" i="2" a="1"/>
  <c r="AJ644" i="2" s="1"/>
  <c r="AJ716" i="2" a="1"/>
  <c r="AJ716" i="2" s="1"/>
  <c r="AJ770" i="2" a="1"/>
  <c r="AJ770" i="2" s="1"/>
  <c r="AJ842" i="2" a="1"/>
  <c r="AJ842" i="2" s="1"/>
  <c r="AJ896" i="2" a="1"/>
  <c r="AJ896" i="2" s="1"/>
  <c r="AJ950" i="2" a="1"/>
  <c r="AJ950" i="2" s="1"/>
  <c r="AJ264" i="2" a="1"/>
  <c r="AJ264" i="2" s="1"/>
  <c r="AJ516" i="2" a="1"/>
  <c r="AJ516" i="2" s="1"/>
  <c r="AJ852" i="2" a="1"/>
  <c r="AJ852" i="2" s="1"/>
  <c r="AJ171" i="2" a="1"/>
  <c r="AJ171" i="2" s="1"/>
  <c r="AJ225" i="2" a="1"/>
  <c r="AJ225" i="2" s="1"/>
  <c r="AJ297" i="2" a="1"/>
  <c r="AJ297" i="2" s="1"/>
  <c r="AJ333" i="2" a="1"/>
  <c r="AJ333" i="2" s="1"/>
  <c r="AJ387" i="2" a="1"/>
  <c r="AJ387" i="2" s="1"/>
  <c r="AJ459" i="2" a="1"/>
  <c r="AJ459" i="2" s="1"/>
  <c r="AJ495" i="2" a="1"/>
  <c r="AJ495" i="2" s="1"/>
  <c r="AJ567" i="2" a="1"/>
  <c r="AJ567" i="2" s="1"/>
  <c r="AJ621" i="2" a="1"/>
  <c r="AJ621" i="2" s="1"/>
  <c r="AJ657" i="2" a="1"/>
  <c r="AJ657" i="2" s="1"/>
  <c r="AJ729" i="2" a="1"/>
  <c r="AJ729" i="2" s="1"/>
  <c r="AJ765" i="2" a="1"/>
  <c r="AJ765" i="2" s="1"/>
  <c r="AJ837" i="2" a="1"/>
  <c r="AJ837" i="2" s="1"/>
  <c r="AJ873" i="2" a="1"/>
  <c r="AJ873" i="2" s="1"/>
  <c r="AJ927" i="2" a="1"/>
  <c r="AJ927" i="2" s="1"/>
  <c r="AJ963" i="2" a="1"/>
  <c r="AJ963" i="2" s="1"/>
  <c r="AJ228" i="2" a="1"/>
  <c r="AJ228" i="2" s="1"/>
  <c r="AJ324" i="2" a="1"/>
  <c r="AJ324" i="2" s="1"/>
  <c r="AJ498" i="2" a="1"/>
  <c r="AJ498" i="2" s="1"/>
  <c r="AJ624" i="2" a="1"/>
  <c r="AJ624" i="2" s="1"/>
  <c r="AJ726" i="2" a="1"/>
  <c r="AJ726" i="2" s="1"/>
  <c r="AJ148" i="2" a="1"/>
  <c r="AJ148" i="2" s="1"/>
  <c r="AJ202" i="2" a="1"/>
  <c r="AJ202" i="2" s="1"/>
  <c r="AJ256" i="2" a="1"/>
  <c r="AJ256" i="2" s="1"/>
  <c r="AJ274" i="2" a="1"/>
  <c r="AJ274" i="2" s="1"/>
  <c r="AJ310" i="2" a="1"/>
  <c r="AJ310" i="2" s="1"/>
  <c r="AJ346" i="2" a="1"/>
  <c r="AJ346" i="2" s="1"/>
  <c r="AJ382" i="2" a="1"/>
  <c r="AJ382" i="2" s="1"/>
  <c r="AJ418" i="2" a="1"/>
  <c r="AJ418" i="2" s="1"/>
  <c r="AJ472" i="2" a="1"/>
  <c r="AJ472" i="2" s="1"/>
  <c r="AJ508" i="2" a="1"/>
  <c r="AJ508" i="2" s="1"/>
  <c r="AJ544" i="2" a="1"/>
  <c r="AJ544" i="2" s="1"/>
  <c r="AJ580" i="2" a="1"/>
  <c r="AJ580" i="2" s="1"/>
  <c r="AJ616" i="2" a="1"/>
  <c r="AJ616" i="2" s="1"/>
  <c r="AJ652" i="2" a="1"/>
  <c r="AJ652" i="2" s="1"/>
  <c r="AJ706" i="2" a="1"/>
  <c r="AJ706" i="2" s="1"/>
  <c r="AJ742" i="2" a="1"/>
  <c r="AJ742" i="2" s="1"/>
  <c r="AJ778" i="2" a="1"/>
  <c r="AJ778" i="2" s="1"/>
  <c r="AJ814" i="2" a="1"/>
  <c r="AJ814" i="2" s="1"/>
  <c r="AJ850" i="2" a="1"/>
  <c r="AJ850" i="2" s="1"/>
  <c r="AJ886" i="2" a="1"/>
  <c r="AJ886" i="2" s="1"/>
  <c r="AJ922" i="2" a="1"/>
  <c r="AJ922" i="2" s="1"/>
  <c r="AJ958" i="2" a="1"/>
  <c r="AJ958" i="2" s="1"/>
  <c r="AJ994" i="2" a="1"/>
  <c r="AJ994" i="2" s="1"/>
  <c r="AJ276" i="2" a="1"/>
  <c r="AJ276" i="2" s="1"/>
  <c r="AJ170" i="2" a="1"/>
  <c r="AJ170" i="2" s="1"/>
  <c r="AJ206" i="2" a="1"/>
  <c r="AJ206" i="2" s="1"/>
  <c r="AJ242" i="2" a="1"/>
  <c r="AJ242" i="2" s="1"/>
  <c r="AJ278" i="2" a="1"/>
  <c r="AJ278" i="2" s="1"/>
  <c r="AJ296" i="2" a="1"/>
  <c r="AJ296" i="2" s="1"/>
  <c r="AJ332" i="2" a="1"/>
  <c r="AJ332" i="2" s="1"/>
  <c r="AJ350" i="2" a="1"/>
  <c r="AJ350" i="2" s="1"/>
  <c r="AJ386" i="2" a="1"/>
  <c r="AJ386" i="2" s="1"/>
  <c r="AJ404" i="2" a="1"/>
  <c r="AJ404" i="2" s="1"/>
  <c r="AJ422" i="2" a="1"/>
  <c r="AJ422" i="2" s="1"/>
  <c r="AJ440" i="2" a="1"/>
  <c r="AJ440" i="2" s="1"/>
  <c r="AJ458" i="2" a="1"/>
  <c r="AJ458" i="2" s="1"/>
  <c r="AJ476" i="2" a="1"/>
  <c r="AJ476" i="2" s="1"/>
  <c r="AJ494" i="2" a="1"/>
  <c r="AJ494" i="2" s="1"/>
  <c r="AJ512" i="2" a="1"/>
  <c r="AJ512" i="2" s="1"/>
  <c r="AJ530" i="2" a="1"/>
  <c r="AJ530" i="2" s="1"/>
  <c r="AJ548" i="2" a="1"/>
  <c r="AJ548" i="2" s="1"/>
  <c r="AJ584" i="2" a="1"/>
  <c r="AJ584" i="2" s="1"/>
  <c r="AJ602" i="2" a="1"/>
  <c r="AJ602" i="2" s="1"/>
  <c r="AJ620" i="2" a="1"/>
  <c r="AJ620" i="2" s="1"/>
  <c r="AJ638" i="2" a="1"/>
  <c r="AJ638" i="2" s="1"/>
  <c r="AJ656" i="2" a="1"/>
  <c r="AJ656" i="2" s="1"/>
  <c r="AJ674" i="2" a="1"/>
  <c r="AJ674" i="2" s="1"/>
  <c r="AJ692" i="2" a="1"/>
  <c r="AJ692" i="2" s="1"/>
  <c r="AJ710" i="2" a="1"/>
  <c r="AJ710" i="2" s="1"/>
  <c r="AJ728" i="2" a="1"/>
  <c r="AJ728" i="2" s="1"/>
  <c r="AJ746" i="2" a="1"/>
  <c r="AJ746" i="2" s="1"/>
  <c r="AJ764" i="2" a="1"/>
  <c r="AJ764" i="2" s="1"/>
  <c r="AJ782" i="2" a="1"/>
  <c r="AJ782" i="2" s="1"/>
  <c r="AJ800" i="2" a="1"/>
  <c r="AJ800" i="2" s="1"/>
  <c r="AJ818" i="2" a="1"/>
  <c r="AJ818" i="2" s="1"/>
  <c r="AJ836" i="2" a="1"/>
  <c r="AJ836" i="2" s="1"/>
  <c r="AJ854" i="2" a="1"/>
  <c r="AJ854" i="2" s="1"/>
  <c r="AJ872" i="2" a="1"/>
  <c r="AJ872" i="2" s="1"/>
  <c r="AJ890" i="2" a="1"/>
  <c r="AJ890" i="2" s="1"/>
  <c r="AJ908" i="2" a="1"/>
  <c r="AJ908" i="2" s="1"/>
  <c r="AJ926" i="2" a="1"/>
  <c r="AJ926" i="2" s="1"/>
  <c r="AJ944" i="2" a="1"/>
  <c r="AJ944" i="2" s="1"/>
  <c r="AJ962" i="2" a="1"/>
  <c r="AJ962" i="2" s="1"/>
  <c r="AJ980" i="2" a="1"/>
  <c r="AJ980" i="2" s="1"/>
  <c r="AJ998" i="2" a="1"/>
  <c r="AJ998" i="2" s="1"/>
  <c r="AJ234" i="2" a="1"/>
  <c r="AJ234" i="2" s="1"/>
  <c r="AJ312" i="2" a="1"/>
  <c r="AJ312" i="2" s="1"/>
  <c r="AJ396" i="2" a="1"/>
  <c r="AJ396" i="2" s="1"/>
  <c r="AJ486" i="2" a="1"/>
  <c r="AJ486" i="2" s="1"/>
  <c r="AJ570" i="2" a="1"/>
  <c r="AJ570" i="2" s="1"/>
  <c r="AJ642" i="2" a="1"/>
  <c r="AJ642" i="2" s="1"/>
  <c r="AJ918" i="2" a="1"/>
  <c r="AJ918" i="2" s="1"/>
  <c r="AJ996" i="2" a="1"/>
  <c r="AJ996" i="2" s="1"/>
  <c r="AJ165" i="2" a="1"/>
  <c r="AJ165" i="2" s="1"/>
  <c r="AJ183" i="2" a="1"/>
  <c r="AJ183" i="2" s="1"/>
  <c r="AJ201" i="2" a="1"/>
  <c r="AJ201" i="2" s="1"/>
  <c r="AJ219" i="2" a="1"/>
  <c r="AJ219" i="2" s="1"/>
  <c r="AJ237" i="2" a="1"/>
  <c r="AJ237" i="2" s="1"/>
  <c r="AJ255" i="2" a="1"/>
  <c r="AJ255" i="2" s="1"/>
  <c r="AJ273" i="2" a="1"/>
  <c r="AJ273" i="2" s="1"/>
  <c r="AJ291" i="2" a="1"/>
  <c r="AJ291" i="2" s="1"/>
  <c r="AJ309" i="2" a="1"/>
  <c r="AJ309" i="2" s="1"/>
  <c r="AJ327" i="2" a="1"/>
  <c r="AJ327" i="2" s="1"/>
  <c r="AJ345" i="2" a="1"/>
  <c r="AJ345" i="2" s="1"/>
  <c r="AJ363" i="2" a="1"/>
  <c r="AJ363" i="2" s="1"/>
  <c r="AJ381" i="2" a="1"/>
  <c r="AJ381" i="2" s="1"/>
  <c r="AJ399" i="2" a="1"/>
  <c r="AJ399" i="2" s="1"/>
  <c r="AJ417" i="2" a="1"/>
  <c r="AJ417" i="2" s="1"/>
  <c r="AJ435" i="2" a="1"/>
  <c r="AJ435" i="2" s="1"/>
  <c r="AJ453" i="2" a="1"/>
  <c r="AJ453" i="2" s="1"/>
  <c r="AJ471" i="2" a="1"/>
  <c r="AJ471" i="2" s="1"/>
  <c r="AJ489" i="2" a="1"/>
  <c r="AJ489" i="2" s="1"/>
  <c r="AJ507" i="2" a="1"/>
  <c r="AJ507" i="2" s="1"/>
  <c r="AJ525" i="2" a="1"/>
  <c r="AJ525" i="2" s="1"/>
  <c r="AJ543" i="2" a="1"/>
  <c r="AJ543" i="2" s="1"/>
  <c r="AJ561" i="2" a="1"/>
  <c r="AJ561" i="2" s="1"/>
  <c r="AJ597" i="2" a="1"/>
  <c r="AJ597" i="2" s="1"/>
  <c r="AJ633" i="2" a="1"/>
  <c r="AJ633" i="2" s="1"/>
  <c r="AJ651" i="2" a="1"/>
  <c r="AJ651" i="2" s="1"/>
  <c r="AJ669" i="2" a="1"/>
  <c r="AJ669" i="2" s="1"/>
  <c r="AJ687" i="2" a="1"/>
  <c r="AJ687" i="2" s="1"/>
  <c r="AJ705" i="2" a="1"/>
  <c r="AJ705" i="2" s="1"/>
  <c r="AJ723" i="2" a="1"/>
  <c r="AJ723" i="2" s="1"/>
  <c r="AJ741" i="2" a="1"/>
  <c r="AJ741" i="2" s="1"/>
  <c r="AJ759" i="2" a="1"/>
  <c r="AJ759" i="2" s="1"/>
  <c r="AJ777" i="2" a="1"/>
  <c r="AJ777" i="2" s="1"/>
  <c r="AJ813" i="2" a="1"/>
  <c r="AJ813" i="2" s="1"/>
  <c r="AJ831" i="2" a="1"/>
  <c r="AJ831" i="2" s="1"/>
  <c r="AJ849" i="2" a="1"/>
  <c r="AJ849" i="2" s="1"/>
  <c r="AJ867" i="2" a="1"/>
  <c r="AJ867" i="2" s="1"/>
  <c r="AJ885" i="2" a="1"/>
  <c r="AJ885" i="2" s="1"/>
  <c r="AJ903" i="2" a="1"/>
  <c r="AJ903" i="2" s="1"/>
  <c r="AJ921" i="2" a="1"/>
  <c r="AJ921" i="2" s="1"/>
  <c r="AJ939" i="2" a="1"/>
  <c r="AJ939" i="2" s="1"/>
  <c r="AJ957" i="2" a="1"/>
  <c r="AJ957" i="2" s="1"/>
  <c r="AJ975" i="2" a="1"/>
  <c r="AJ975" i="2" s="1"/>
  <c r="AJ993" i="2" a="1"/>
  <c r="AJ993" i="2" s="1"/>
  <c r="AJ192" i="2" a="1"/>
  <c r="AJ192" i="2" s="1"/>
  <c r="AJ294" i="2" a="1"/>
  <c r="AJ294" i="2" s="1"/>
  <c r="AJ378" i="2" a="1"/>
  <c r="AJ378" i="2" s="1"/>
  <c r="AJ468" i="2" a="1"/>
  <c r="AJ468" i="2" s="1"/>
  <c r="AJ558" i="2" a="1"/>
  <c r="AJ558" i="2" s="1"/>
  <c r="AJ696" i="2" a="1"/>
  <c r="AJ696" i="2" s="1"/>
  <c r="AJ792" i="2" a="1"/>
  <c r="AJ792" i="2" s="1"/>
  <c r="AJ894" i="2" a="1"/>
  <c r="AJ894" i="2" s="1"/>
  <c r="AJ990" i="2" a="1"/>
  <c r="AJ990" i="2" s="1"/>
  <c r="AJ160" i="2" a="1"/>
  <c r="AJ160" i="2" s="1"/>
  <c r="AJ178" i="2" a="1"/>
  <c r="AJ178" i="2" s="1"/>
  <c r="AJ196" i="2" a="1"/>
  <c r="AJ196" i="2" s="1"/>
  <c r="AJ214" i="2" a="1"/>
  <c r="AJ214" i="2" s="1"/>
  <c r="AJ232" i="2" a="1"/>
  <c r="AJ232" i="2" s="1"/>
  <c r="AJ250" i="2" a="1"/>
  <c r="AJ250" i="2" s="1"/>
  <c r="AJ268" i="2" a="1"/>
  <c r="AJ268" i="2" s="1"/>
  <c r="AJ286" i="2" a="1"/>
  <c r="AJ286" i="2" s="1"/>
  <c r="AJ304" i="2" a="1"/>
  <c r="AJ304" i="2" s="1"/>
  <c r="AJ322" i="2" a="1"/>
  <c r="AJ322" i="2" s="1"/>
  <c r="AJ340" i="2" a="1"/>
  <c r="AJ340" i="2" s="1"/>
  <c r="AJ358" i="2" a="1"/>
  <c r="AJ358" i="2" s="1"/>
  <c r="AJ376" i="2" a="1"/>
  <c r="AJ376" i="2" s="1"/>
  <c r="AJ394" i="2" a="1"/>
  <c r="AJ394" i="2" s="1"/>
  <c r="AJ412" i="2" a="1"/>
  <c r="AJ412" i="2" s="1"/>
  <c r="AJ430" i="2" a="1"/>
  <c r="AJ430" i="2" s="1"/>
  <c r="AJ448" i="2" a="1"/>
  <c r="AJ448" i="2" s="1"/>
  <c r="AJ466" i="2" a="1"/>
  <c r="AJ466" i="2" s="1"/>
  <c r="AJ484" i="2" a="1"/>
  <c r="AJ484" i="2" s="1"/>
  <c r="AJ502" i="2" a="1"/>
  <c r="AJ502" i="2" s="1"/>
  <c r="AJ520" i="2" a="1"/>
  <c r="AJ520" i="2" s="1"/>
  <c r="AJ556" i="2" a="1"/>
  <c r="AJ556" i="2" s="1"/>
  <c r="AJ574" i="2" a="1"/>
  <c r="AJ574" i="2" s="1"/>
  <c r="AJ592" i="2" a="1"/>
  <c r="AJ592" i="2" s="1"/>
  <c r="AJ610" i="2" a="1"/>
  <c r="AJ610" i="2" s="1"/>
  <c r="AJ628" i="2" a="1"/>
  <c r="AJ628" i="2" s="1"/>
  <c r="AJ646" i="2" a="1"/>
  <c r="AJ646" i="2" s="1"/>
  <c r="AJ664" i="2" a="1"/>
  <c r="AJ664" i="2" s="1"/>
  <c r="AJ682" i="2" a="1"/>
  <c r="AJ682" i="2" s="1"/>
  <c r="AJ700" i="2" a="1"/>
  <c r="AJ700" i="2" s="1"/>
  <c r="AJ718" i="2" a="1"/>
  <c r="AJ718" i="2" s="1"/>
  <c r="AJ736" i="2" a="1"/>
  <c r="AJ736" i="2" s="1"/>
  <c r="AJ754" i="2" a="1"/>
  <c r="AJ754" i="2" s="1"/>
  <c r="AJ772" i="2" a="1"/>
  <c r="AJ772" i="2" s="1"/>
  <c r="AJ790" i="2" a="1"/>
  <c r="AJ790" i="2" s="1"/>
  <c r="AJ808" i="2" a="1"/>
  <c r="AJ808" i="2" s="1"/>
  <c r="AJ826" i="2" a="1"/>
  <c r="AJ826" i="2" s="1"/>
  <c r="AJ844" i="2" a="1"/>
  <c r="AJ844" i="2" s="1"/>
  <c r="AJ862" i="2" a="1"/>
  <c r="AJ862" i="2" s="1"/>
  <c r="AJ880" i="2" a="1"/>
  <c r="AJ880" i="2" s="1"/>
  <c r="AJ898" i="2" a="1"/>
  <c r="AJ898" i="2" s="1"/>
  <c r="AJ916" i="2" a="1"/>
  <c r="AJ916" i="2" s="1"/>
  <c r="AJ934" i="2" a="1"/>
  <c r="AJ934" i="2" s="1"/>
  <c r="AJ952" i="2" a="1"/>
  <c r="AJ952" i="2" s="1"/>
  <c r="AJ970" i="2" a="1"/>
  <c r="AJ970" i="2" s="1"/>
  <c r="AJ988" i="2" a="1"/>
  <c r="AJ988" i="2" s="1"/>
  <c r="AJ162" i="2" a="1"/>
  <c r="AJ162" i="2" s="1"/>
  <c r="AJ246" i="2" a="1"/>
  <c r="AJ246" i="2" s="1"/>
  <c r="AJ336" i="2" a="1"/>
  <c r="AJ336" i="2" s="1"/>
  <c r="AJ432" i="2" a="1"/>
  <c r="AJ432" i="2" s="1"/>
  <c r="AJ522" i="2" a="1"/>
  <c r="AJ522" i="2" s="1"/>
  <c r="AJ606" i="2" a="1"/>
  <c r="AJ606" i="2" s="1"/>
  <c r="AJ690" i="2" a="1"/>
  <c r="AJ690" i="2" s="1"/>
  <c r="AJ774" i="2" a="1"/>
  <c r="AJ774" i="2" s="1"/>
  <c r="AJ870" i="2" a="1"/>
  <c r="AJ870" i="2" s="1"/>
  <c r="AJ954" i="2" a="1"/>
  <c r="AJ954" i="2" s="1"/>
  <c r="AJ155" i="2" a="1"/>
  <c r="AJ155" i="2" s="1"/>
  <c r="AJ173" i="2" a="1"/>
  <c r="AJ173" i="2" s="1"/>
  <c r="AJ191" i="2" a="1"/>
  <c r="AJ191" i="2" s="1"/>
  <c r="AJ209" i="2" a="1"/>
  <c r="AJ209" i="2" s="1"/>
  <c r="AJ227" i="2" a="1"/>
  <c r="AJ227" i="2" s="1"/>
  <c r="AJ245" i="2" a="1"/>
  <c r="AJ245" i="2" s="1"/>
  <c r="AJ263" i="2" a="1"/>
  <c r="AJ263" i="2" s="1"/>
  <c r="AJ281" i="2" a="1"/>
  <c r="AJ281" i="2" s="1"/>
  <c r="AJ299" i="2" a="1"/>
  <c r="AJ299" i="2" s="1"/>
  <c r="AJ317" i="2" a="1"/>
  <c r="AJ317" i="2" s="1"/>
  <c r="AJ335" i="2" a="1"/>
  <c r="AJ335" i="2" s="1"/>
  <c r="AJ353" i="2" a="1"/>
  <c r="AJ353" i="2" s="1"/>
  <c r="AJ371" i="2" a="1"/>
  <c r="AJ371" i="2" s="1"/>
  <c r="AJ389" i="2" a="1"/>
  <c r="AJ389" i="2" s="1"/>
  <c r="AJ407" i="2" a="1"/>
  <c r="AJ407" i="2" s="1"/>
  <c r="AJ425" i="2" a="1"/>
  <c r="AJ425" i="2" s="1"/>
  <c r="AJ443" i="2" a="1"/>
  <c r="AJ443" i="2" s="1"/>
  <c r="AJ461" i="2" a="1"/>
  <c r="AJ461" i="2" s="1"/>
  <c r="AJ479" i="2" a="1"/>
  <c r="AJ479" i="2" s="1"/>
  <c r="AJ497" i="2" a="1"/>
  <c r="AJ497" i="2" s="1"/>
  <c r="AJ515" i="2" a="1"/>
  <c r="AJ515" i="2" s="1"/>
  <c r="AJ533" i="2" a="1"/>
  <c r="AJ533" i="2" s="1"/>
  <c r="AJ551" i="2" a="1"/>
  <c r="AJ551" i="2" s="1"/>
  <c r="AJ569" i="2" a="1"/>
  <c r="AJ569" i="2" s="1"/>
  <c r="AJ587" i="2" a="1"/>
  <c r="AJ587" i="2" s="1"/>
  <c r="AJ605" i="2" a="1"/>
  <c r="AJ605" i="2" s="1"/>
  <c r="AJ623" i="2" a="1"/>
  <c r="AJ623" i="2" s="1"/>
  <c r="AJ641" i="2" a="1"/>
  <c r="AJ641" i="2" s="1"/>
  <c r="AJ659" i="2" a="1"/>
  <c r="AJ659" i="2" s="1"/>
  <c r="AJ677" i="2" a="1"/>
  <c r="AJ677" i="2" s="1"/>
  <c r="AJ695" i="2" a="1"/>
  <c r="AJ695" i="2" s="1"/>
  <c r="AJ713" i="2" a="1"/>
  <c r="AJ713" i="2" s="1"/>
  <c r="AJ731" i="2" a="1"/>
  <c r="AJ731" i="2" s="1"/>
  <c r="AJ749" i="2" a="1"/>
  <c r="AJ749" i="2" s="1"/>
  <c r="AJ767" i="2" a="1"/>
  <c r="AJ767" i="2" s="1"/>
  <c r="AJ785" i="2" a="1"/>
  <c r="AJ785" i="2" s="1"/>
  <c r="AJ803" i="2" a="1"/>
  <c r="AJ803" i="2" s="1"/>
  <c r="AJ821" i="2" a="1"/>
  <c r="AJ821" i="2" s="1"/>
  <c r="AJ839" i="2" a="1"/>
  <c r="AJ839" i="2" s="1"/>
  <c r="AJ857" i="2" a="1"/>
  <c r="AJ857" i="2" s="1"/>
  <c r="AJ875" i="2" a="1"/>
  <c r="AJ875" i="2" s="1"/>
  <c r="AJ893" i="2" a="1"/>
  <c r="AJ893" i="2" s="1"/>
  <c r="AJ911" i="2" a="1"/>
  <c r="AJ911" i="2" s="1"/>
  <c r="AJ929" i="2" a="1"/>
  <c r="AJ929" i="2" s="1"/>
  <c r="AJ947" i="2" a="1"/>
  <c r="AJ947" i="2" s="1"/>
  <c r="AJ965" i="2" a="1"/>
  <c r="AJ965" i="2" s="1"/>
  <c r="AJ983" i="2" a="1"/>
  <c r="AJ983" i="2" s="1"/>
  <c r="AJ174" i="2" a="1"/>
  <c r="AJ174" i="2" s="1"/>
  <c r="AJ252" i="2" a="1"/>
  <c r="AJ252" i="2" s="1"/>
  <c r="AJ348" i="2" a="1"/>
  <c r="AJ348" i="2" s="1"/>
  <c r="AJ444" i="2" a="1"/>
  <c r="AJ444" i="2" s="1"/>
  <c r="AJ546" i="2" a="1"/>
  <c r="AJ546" i="2" s="1"/>
  <c r="AJ630" i="2" a="1"/>
  <c r="AJ630" i="2" s="1"/>
  <c r="AJ804" i="2" a="1"/>
  <c r="AJ804" i="2" s="1"/>
  <c r="AJ888" i="2" a="1"/>
  <c r="AJ888" i="2" s="1"/>
  <c r="AJ984" i="2" a="1"/>
  <c r="AJ984" i="2" s="1"/>
  <c r="AJ163" i="2" a="1"/>
  <c r="AJ163" i="2" s="1"/>
  <c r="AJ181" i="2" a="1"/>
  <c r="AJ181" i="2" s="1"/>
  <c r="AJ199" i="2" a="1"/>
  <c r="AJ199" i="2" s="1"/>
  <c r="AJ217" i="2" a="1"/>
  <c r="AJ217" i="2" s="1"/>
  <c r="AJ235" i="2" a="1"/>
  <c r="AJ235" i="2" s="1"/>
  <c r="AJ253" i="2" a="1"/>
  <c r="AJ253" i="2" s="1"/>
  <c r="AJ271" i="2" a="1"/>
  <c r="AJ271" i="2" s="1"/>
  <c r="AJ289" i="2" a="1"/>
  <c r="AJ289" i="2" s="1"/>
  <c r="AJ307" i="2" a="1"/>
  <c r="AJ307" i="2" s="1"/>
  <c r="AJ325" i="2" a="1"/>
  <c r="AJ325" i="2" s="1"/>
  <c r="AJ343" i="2" a="1"/>
  <c r="AJ343" i="2" s="1"/>
  <c r="AJ361" i="2" a="1"/>
  <c r="AJ361" i="2" s="1"/>
  <c r="AJ379" i="2" a="1"/>
  <c r="AJ379" i="2" s="1"/>
  <c r="AJ397" i="2" a="1"/>
  <c r="AJ397" i="2" s="1"/>
  <c r="AJ415" i="2" a="1"/>
  <c r="AJ415" i="2" s="1"/>
  <c r="AJ433" i="2" a="1"/>
  <c r="AJ433" i="2" s="1"/>
  <c r="AJ451" i="2" a="1"/>
  <c r="AJ451" i="2" s="1"/>
  <c r="AJ469" i="2" a="1"/>
  <c r="AJ469" i="2" s="1"/>
  <c r="AJ487" i="2" a="1"/>
  <c r="AJ487" i="2" s="1"/>
  <c r="AJ505" i="2" a="1"/>
  <c r="AJ505" i="2" s="1"/>
  <c r="AJ523" i="2" a="1"/>
  <c r="AJ523" i="2" s="1"/>
  <c r="AJ541" i="2" a="1"/>
  <c r="AJ541" i="2" s="1"/>
  <c r="AJ559" i="2" a="1"/>
  <c r="AJ559" i="2" s="1"/>
  <c r="AJ577" i="2" a="1"/>
  <c r="AJ577" i="2" s="1"/>
  <c r="AJ595" i="2" a="1"/>
  <c r="AJ595" i="2" s="1"/>
  <c r="AJ613" i="2" a="1"/>
  <c r="AJ613" i="2" s="1"/>
  <c r="AJ631" i="2" a="1"/>
  <c r="AJ631" i="2" s="1"/>
  <c r="AJ649" i="2" a="1"/>
  <c r="AJ649" i="2" s="1"/>
  <c r="AJ667" i="2" a="1"/>
  <c r="AJ667" i="2" s="1"/>
  <c r="AJ685" i="2" a="1"/>
  <c r="AJ685" i="2" s="1"/>
  <c r="AJ703" i="2" a="1"/>
  <c r="AJ703" i="2" s="1"/>
  <c r="AJ721" i="2" a="1"/>
  <c r="AJ721" i="2" s="1"/>
  <c r="AJ739" i="2" a="1"/>
  <c r="AJ739" i="2" s="1"/>
  <c r="AJ757" i="2" a="1"/>
  <c r="AJ757" i="2" s="1"/>
  <c r="AJ775" i="2" a="1"/>
  <c r="AJ775" i="2" s="1"/>
  <c r="AJ793" i="2" a="1"/>
  <c r="AJ793" i="2" s="1"/>
  <c r="AJ811" i="2" a="1"/>
  <c r="AJ811" i="2" s="1"/>
  <c r="AJ829" i="2" a="1"/>
  <c r="AJ829" i="2" s="1"/>
  <c r="AJ847" i="2" a="1"/>
  <c r="AJ847" i="2" s="1"/>
  <c r="AJ865" i="2" a="1"/>
  <c r="AJ865" i="2" s="1"/>
  <c r="AJ883" i="2" a="1"/>
  <c r="AJ883" i="2" s="1"/>
  <c r="AJ901" i="2" a="1"/>
  <c r="AJ901" i="2" s="1"/>
  <c r="AJ919" i="2" a="1"/>
  <c r="AJ919" i="2" s="1"/>
  <c r="AJ937" i="2" a="1"/>
  <c r="AJ937" i="2" s="1"/>
  <c r="AJ955" i="2" a="1"/>
  <c r="AJ955" i="2" s="1"/>
  <c r="AJ973" i="2" a="1"/>
  <c r="AJ973" i="2" s="1"/>
  <c r="AJ991" i="2" a="1"/>
  <c r="AJ991" i="2" s="1"/>
  <c r="AJ180" i="2" a="1"/>
  <c r="AJ180" i="2" s="1"/>
  <c r="AJ270" i="2" a="1"/>
  <c r="AJ270" i="2" s="1"/>
  <c r="AJ360" i="2" a="1"/>
  <c r="AJ360" i="2" s="1"/>
  <c r="AJ450" i="2" a="1"/>
  <c r="AJ450" i="2" s="1"/>
  <c r="AJ534" i="2" a="1"/>
  <c r="AJ534" i="2" s="1"/>
  <c r="AJ618" i="2" a="1"/>
  <c r="AJ618" i="2" s="1"/>
  <c r="AJ708" i="2" a="1"/>
  <c r="AJ708" i="2" s="1"/>
  <c r="AJ786" i="2" a="1"/>
  <c r="AJ786" i="2" s="1"/>
  <c r="AJ876" i="2" a="1"/>
  <c r="AJ876" i="2" s="1"/>
  <c r="AJ978" i="2" a="1"/>
  <c r="AJ978" i="2" s="1"/>
  <c r="AJ698" i="2" a="1"/>
  <c r="AJ698" i="2" s="1"/>
  <c r="AJ675" i="2" a="1"/>
  <c r="AJ675" i="2" s="1"/>
  <c r="AJ828" i="2" a="1"/>
  <c r="AJ828" i="2" s="1"/>
  <c r="AJ810" i="2" a="1"/>
  <c r="AJ810" i="2" s="1"/>
  <c r="AJ709" i="2" a="1"/>
  <c r="AJ709" i="2" s="1"/>
  <c r="AJ979" i="2" a="1"/>
  <c r="AJ979" i="2" s="1"/>
  <c r="AJ906" i="2" a="1"/>
  <c r="AJ906" i="2" s="1"/>
  <c r="AJ372" i="2" a="1"/>
  <c r="AJ372" i="2" s="1"/>
  <c r="AJ194" i="2" a="1"/>
  <c r="AJ194" i="2" s="1"/>
  <c r="AJ284" i="2" a="1"/>
  <c r="AJ284" i="2" s="1"/>
  <c r="AJ356" i="2" a="1"/>
  <c r="AJ356" i="2" s="1"/>
  <c r="AJ446" i="2" a="1"/>
  <c r="AJ446" i="2" s="1"/>
  <c r="AJ500" i="2" a="1"/>
  <c r="AJ500" i="2" s="1"/>
  <c r="AJ590" i="2" a="1"/>
  <c r="AJ590" i="2" s="1"/>
  <c r="AJ662" i="2" a="1"/>
  <c r="AJ662" i="2" s="1"/>
  <c r="AJ734" i="2" a="1"/>
  <c r="AJ734" i="2" s="1"/>
  <c r="AJ824" i="2" a="1"/>
  <c r="AJ824" i="2" s="1"/>
  <c r="AJ914" i="2" a="1"/>
  <c r="AJ914" i="2" s="1"/>
  <c r="AJ968" i="2" a="1"/>
  <c r="AJ968" i="2" s="1"/>
  <c r="AJ426" i="2" a="1"/>
  <c r="AJ426" i="2" s="1"/>
  <c r="AJ768" i="2" a="1"/>
  <c r="AJ768" i="2" s="1"/>
  <c r="AJ189" i="2" a="1"/>
  <c r="AJ189" i="2" s="1"/>
  <c r="AJ279" i="2" a="1"/>
  <c r="AJ279" i="2" s="1"/>
  <c r="AJ369" i="2" a="1"/>
  <c r="AJ369" i="2" s="1"/>
  <c r="AJ423" i="2" a="1"/>
  <c r="AJ423" i="2" s="1"/>
  <c r="AJ513" i="2" a="1"/>
  <c r="AJ513" i="2" s="1"/>
  <c r="AJ603" i="2" a="1"/>
  <c r="AJ603" i="2" s="1"/>
  <c r="AJ693" i="2" a="1"/>
  <c r="AJ693" i="2" s="1"/>
  <c r="AJ783" i="2" a="1"/>
  <c r="AJ783" i="2" s="1"/>
  <c r="AJ909" i="2" a="1"/>
  <c r="AJ909" i="2" s="1"/>
  <c r="AJ408" i="2" a="1"/>
  <c r="AJ408" i="2" s="1"/>
  <c r="AJ220" i="2" a="1"/>
  <c r="AJ220" i="2" s="1"/>
  <c r="AJ670" i="2" a="1"/>
  <c r="AJ670" i="2" s="1"/>
  <c r="AJ552" i="2" a="1"/>
  <c r="AJ552" i="2" s="1"/>
  <c r="AJ636" i="2" a="1"/>
  <c r="AJ636" i="2" s="1"/>
  <c r="AJ900" i="2" a="1"/>
  <c r="AJ900" i="2" s="1"/>
  <c r="AJ161" i="2" a="1"/>
  <c r="AJ161" i="2" s="1"/>
  <c r="AJ197" i="2" a="1"/>
  <c r="AJ197" i="2" s="1"/>
  <c r="AJ233" i="2" a="1"/>
  <c r="AJ233" i="2" s="1"/>
  <c r="AJ269" i="2" a="1"/>
  <c r="AJ269" i="2" s="1"/>
  <c r="AJ305" i="2" a="1"/>
  <c r="AJ305" i="2" s="1"/>
  <c r="AJ341" i="2" a="1"/>
  <c r="AJ341" i="2" s="1"/>
  <c r="AJ377" i="2" a="1"/>
  <c r="AJ377" i="2" s="1"/>
  <c r="AJ413" i="2" a="1"/>
  <c r="AJ413" i="2" s="1"/>
  <c r="AJ449" i="2" a="1"/>
  <c r="AJ449" i="2" s="1"/>
  <c r="AJ485" i="2" a="1"/>
  <c r="AJ485" i="2" s="1"/>
  <c r="AJ521" i="2" a="1"/>
  <c r="AJ521" i="2" s="1"/>
  <c r="AJ557" i="2" a="1"/>
  <c r="AJ557" i="2" s="1"/>
  <c r="AJ593" i="2" a="1"/>
  <c r="AJ593" i="2" s="1"/>
  <c r="AJ629" i="2" a="1"/>
  <c r="AJ629" i="2" s="1"/>
  <c r="AJ665" i="2" a="1"/>
  <c r="AJ665" i="2" s="1"/>
  <c r="AJ719" i="2" a="1"/>
  <c r="AJ719" i="2" s="1"/>
  <c r="AJ755" i="2" a="1"/>
  <c r="AJ755" i="2" s="1"/>
  <c r="AJ791" i="2" a="1"/>
  <c r="AJ791" i="2" s="1"/>
  <c r="AJ827" i="2" a="1"/>
  <c r="AJ827" i="2" s="1"/>
  <c r="AJ863" i="2" a="1"/>
  <c r="AJ863" i="2" s="1"/>
  <c r="AJ899" i="2" a="1"/>
  <c r="AJ899" i="2" s="1"/>
  <c r="AJ935" i="2" a="1"/>
  <c r="AJ935" i="2" s="1"/>
  <c r="AJ971" i="2" a="1"/>
  <c r="AJ971" i="2" s="1"/>
  <c r="AJ282" i="2" a="1"/>
  <c r="AJ282" i="2" s="1"/>
  <c r="AJ474" i="2" a="1"/>
  <c r="AJ474" i="2" s="1"/>
  <c r="AJ576" i="2" a="1"/>
  <c r="AJ576" i="2" s="1"/>
  <c r="AJ750" i="2" a="1"/>
  <c r="AJ750" i="2" s="1"/>
  <c r="AJ912" i="2" a="1"/>
  <c r="AJ912" i="2" s="1"/>
  <c r="AJ169" i="2" a="1"/>
  <c r="AJ169" i="2" s="1"/>
  <c r="AJ223" i="2" a="1"/>
  <c r="AJ223" i="2" s="1"/>
  <c r="AJ259" i="2" a="1"/>
  <c r="AJ259" i="2" s="1"/>
  <c r="AJ313" i="2" a="1"/>
  <c r="AJ313" i="2" s="1"/>
  <c r="AJ349" i="2" a="1"/>
  <c r="AJ349" i="2" s="1"/>
  <c r="AJ385" i="2" a="1"/>
  <c r="AJ385" i="2" s="1"/>
  <c r="AJ421" i="2" a="1"/>
  <c r="AJ421" i="2" s="1"/>
  <c r="AJ457" i="2" a="1"/>
  <c r="AJ457" i="2" s="1"/>
  <c r="AJ493" i="2" a="1"/>
  <c r="AJ493" i="2" s="1"/>
  <c r="AJ529" i="2" a="1"/>
  <c r="AJ529" i="2" s="1"/>
  <c r="AJ565" i="2" a="1"/>
  <c r="AJ565" i="2" s="1"/>
  <c r="AJ601" i="2" a="1"/>
  <c r="AJ601" i="2" s="1"/>
  <c r="AJ637" i="2" a="1"/>
  <c r="AJ637" i="2" s="1"/>
  <c r="AJ673" i="2" a="1"/>
  <c r="AJ673" i="2" s="1"/>
  <c r="AJ763" i="2" a="1"/>
  <c r="AJ763" i="2" s="1"/>
  <c r="AJ799" i="2" a="1"/>
  <c r="AJ799" i="2" s="1"/>
  <c r="AJ817" i="2" a="1"/>
  <c r="AJ817" i="2" s="1"/>
  <c r="AJ853" i="2" a="1"/>
  <c r="AJ853" i="2" s="1"/>
  <c r="AJ871" i="2" a="1"/>
  <c r="AJ871" i="2" s="1"/>
  <c r="AJ889" i="2" a="1"/>
  <c r="AJ889" i="2" s="1"/>
  <c r="AJ907" i="2" a="1"/>
  <c r="AJ907" i="2" s="1"/>
  <c r="AJ925" i="2" a="1"/>
  <c r="AJ925" i="2" s="1"/>
  <c r="AJ943" i="2" a="1"/>
  <c r="AJ943" i="2" s="1"/>
  <c r="AJ961" i="2" a="1"/>
  <c r="AJ961" i="2" s="1"/>
  <c r="AJ997" i="2" a="1"/>
  <c r="AJ997" i="2" s="1"/>
  <c r="AJ210" i="2" a="1"/>
  <c r="AJ210" i="2" s="1"/>
  <c r="AJ306" i="2" a="1"/>
  <c r="AJ306" i="2" s="1"/>
  <c r="AJ390" i="2" a="1"/>
  <c r="AJ390" i="2" s="1"/>
  <c r="AJ480" i="2" a="1"/>
  <c r="AJ480" i="2" s="1"/>
  <c r="AJ564" i="2" a="1"/>
  <c r="AJ564" i="2" s="1"/>
  <c r="AJ648" i="2" a="1"/>
  <c r="AJ648" i="2" s="1"/>
  <c r="AJ596" i="2" a="1"/>
  <c r="AJ596" i="2" s="1"/>
  <c r="AJ882" i="2" a="1"/>
  <c r="AJ882" i="2" s="1"/>
  <c r="AJ787" i="2" a="1"/>
  <c r="AJ787" i="2" s="1"/>
  <c r="AJ732" i="2" a="1"/>
  <c r="AJ732" i="2" s="1"/>
  <c r="AJ182" i="2" a="1"/>
  <c r="AJ182" i="2" s="1"/>
  <c r="AJ218" i="2" a="1"/>
  <c r="AJ218" i="2" s="1"/>
  <c r="AJ254" i="2" a="1"/>
  <c r="AJ254" i="2" s="1"/>
  <c r="AJ290" i="2" a="1"/>
  <c r="AJ290" i="2" s="1"/>
  <c r="AJ326" i="2" a="1"/>
  <c r="AJ326" i="2" s="1"/>
  <c r="AJ362" i="2" a="1"/>
  <c r="AJ362" i="2" s="1"/>
  <c r="AJ398" i="2" a="1"/>
  <c r="AJ398" i="2" s="1"/>
  <c r="AJ434" i="2" a="1"/>
  <c r="AJ434" i="2" s="1"/>
  <c r="AJ470" i="2" a="1"/>
  <c r="AJ470" i="2" s="1"/>
  <c r="AJ506" i="2" a="1"/>
  <c r="AJ506" i="2" s="1"/>
  <c r="AJ650" i="2" a="1"/>
  <c r="AJ650" i="2" s="1"/>
  <c r="AJ686" i="2" a="1"/>
  <c r="AJ686" i="2" s="1"/>
  <c r="AJ722" i="2" a="1"/>
  <c r="AJ722" i="2" s="1"/>
  <c r="AJ758" i="2" a="1"/>
  <c r="AJ758" i="2" s="1"/>
  <c r="AJ794" i="2" a="1"/>
  <c r="AJ794" i="2" s="1"/>
  <c r="AJ830" i="2" a="1"/>
  <c r="AJ830" i="2" s="1"/>
  <c r="AJ866" i="2" a="1"/>
  <c r="AJ866" i="2" s="1"/>
  <c r="AJ902" i="2" a="1"/>
  <c r="AJ902" i="2" s="1"/>
  <c r="AJ956" i="2" a="1"/>
  <c r="AJ956" i="2" s="1"/>
  <c r="AJ992" i="2" a="1"/>
  <c r="AJ992" i="2" s="1"/>
  <c r="AJ288" i="2" a="1"/>
  <c r="AJ288" i="2" s="1"/>
  <c r="AJ456" i="2" a="1"/>
  <c r="AJ456" i="2" s="1"/>
  <c r="AJ612" i="2" a="1"/>
  <c r="AJ612" i="2" s="1"/>
  <c r="AJ798" i="2" a="1"/>
  <c r="AJ798" i="2" s="1"/>
  <c r="AJ966" i="2" a="1"/>
  <c r="AJ966" i="2" s="1"/>
  <c r="AJ177" i="2" a="1"/>
  <c r="AJ177" i="2" s="1"/>
  <c r="AJ213" i="2" a="1"/>
  <c r="AJ213" i="2" s="1"/>
  <c r="AJ249" i="2" a="1"/>
  <c r="AJ249" i="2" s="1"/>
  <c r="AJ285" i="2" a="1"/>
  <c r="AJ285" i="2" s="1"/>
  <c r="AJ339" i="2" a="1"/>
  <c r="AJ339" i="2" s="1"/>
  <c r="AJ375" i="2" a="1"/>
  <c r="AJ375" i="2" s="1"/>
  <c r="AJ411" i="2" a="1"/>
  <c r="AJ411" i="2" s="1"/>
  <c r="AJ447" i="2" a="1"/>
  <c r="AJ447" i="2" s="1"/>
  <c r="AJ483" i="2" a="1"/>
  <c r="AJ483" i="2" s="1"/>
  <c r="AJ519" i="2" a="1"/>
  <c r="AJ519" i="2" s="1"/>
  <c r="AJ537" i="2" a="1"/>
  <c r="AJ537" i="2" s="1"/>
  <c r="AJ591" i="2" a="1"/>
  <c r="AJ591" i="2" s="1"/>
  <c r="AJ627" i="2" a="1"/>
  <c r="AJ627" i="2" s="1"/>
  <c r="AJ663" i="2" a="1"/>
  <c r="AJ663" i="2" s="1"/>
  <c r="AJ699" i="2" a="1"/>
  <c r="AJ699" i="2" s="1"/>
  <c r="AJ735" i="2" a="1"/>
  <c r="AJ735" i="2" s="1"/>
  <c r="AJ789" i="2" a="1"/>
  <c r="AJ789" i="2" s="1"/>
  <c r="AJ825" i="2" a="1"/>
  <c r="AJ825" i="2" s="1"/>
  <c r="AJ861" i="2" a="1"/>
  <c r="AJ861" i="2" s="1"/>
  <c r="AJ897" i="2" a="1"/>
  <c r="AJ897" i="2" s="1"/>
  <c r="AJ933" i="2" a="1"/>
  <c r="AJ933" i="2" s="1"/>
  <c r="AJ969" i="2" a="1"/>
  <c r="AJ969" i="2" s="1"/>
  <c r="AJ156" i="2" a="1"/>
  <c r="AJ156" i="2" s="1"/>
  <c r="AJ354" i="2" a="1"/>
  <c r="AJ354" i="2" s="1"/>
  <c r="AJ528" i="2" a="1"/>
  <c r="AJ528" i="2" s="1"/>
  <c r="AJ756" i="2" a="1"/>
  <c r="AJ756" i="2" s="1"/>
  <c r="AJ154" i="2" a="1"/>
  <c r="AJ154" i="2" s="1"/>
  <c r="AJ190" i="2" a="1"/>
  <c r="AJ190" i="2" s="1"/>
  <c r="AJ226" i="2" a="1"/>
  <c r="AJ226" i="2" s="1"/>
  <c r="AJ262" i="2" a="1"/>
  <c r="AJ262" i="2" s="1"/>
  <c r="AJ298" i="2" a="1"/>
  <c r="AJ298" i="2" s="1"/>
  <c r="AJ334" i="2" a="1"/>
  <c r="AJ334" i="2" s="1"/>
  <c r="AJ370" i="2" a="1"/>
  <c r="AJ370" i="2" s="1"/>
  <c r="AJ406" i="2" a="1"/>
  <c r="AJ406" i="2" s="1"/>
  <c r="AJ460" i="2" a="1"/>
  <c r="AJ460" i="2" s="1"/>
  <c r="AJ496" i="2" a="1"/>
  <c r="AJ496" i="2" s="1"/>
  <c r="AJ532" i="2" a="1"/>
  <c r="AJ532" i="2" s="1"/>
  <c r="AJ586" i="2" a="1"/>
  <c r="AJ586" i="2" s="1"/>
  <c r="AJ622" i="2" a="1"/>
  <c r="AJ622" i="2" s="1"/>
  <c r="AJ658" i="2" a="1"/>
  <c r="AJ658" i="2" s="1"/>
  <c r="AJ694" i="2" a="1"/>
  <c r="AJ694" i="2" s="1"/>
  <c r="AJ748" i="2" a="1"/>
  <c r="AJ748" i="2" s="1"/>
  <c r="AJ784" i="2" a="1"/>
  <c r="AJ784" i="2" s="1"/>
  <c r="AJ820" i="2" a="1"/>
  <c r="AJ820" i="2" s="1"/>
  <c r="AJ856" i="2" a="1"/>
  <c r="AJ856" i="2" s="1"/>
  <c r="AJ892" i="2" a="1"/>
  <c r="AJ892" i="2" s="1"/>
  <c r="AJ928" i="2" a="1"/>
  <c r="AJ928" i="2" s="1"/>
  <c r="AJ946" i="2" a="1"/>
  <c r="AJ946" i="2" s="1"/>
  <c r="AJ964" i="2" a="1"/>
  <c r="AJ964" i="2" s="1"/>
  <c r="AJ982" i="2" a="1"/>
  <c r="AJ982" i="2" s="1"/>
  <c r="AJ1000" i="2" a="1"/>
  <c r="AJ1000" i="2" s="1"/>
  <c r="AJ216" i="2" a="1"/>
  <c r="AJ216" i="2" s="1"/>
  <c r="AJ300" i="2" a="1"/>
  <c r="AJ300" i="2" s="1"/>
  <c r="AJ402" i="2" a="1"/>
  <c r="AJ402" i="2" s="1"/>
  <c r="AJ492" i="2" a="1"/>
  <c r="AJ492" i="2" s="1"/>
  <c r="AJ582" i="2" a="1"/>
  <c r="AJ582" i="2" s="1"/>
  <c r="AJ660" i="2" a="1"/>
  <c r="AJ660" i="2" s="1"/>
  <c r="AJ744" i="2" a="1"/>
  <c r="AJ744" i="2" s="1"/>
  <c r="AJ840" i="2" a="1"/>
  <c r="AJ840" i="2" s="1"/>
  <c r="AJ930" i="2" a="1"/>
  <c r="AJ930" i="2" s="1"/>
  <c r="AJ167" i="2" a="1"/>
  <c r="AJ167" i="2" s="1"/>
  <c r="AJ185" i="2" a="1"/>
  <c r="AJ185" i="2" s="1"/>
  <c r="AJ203" i="2" a="1"/>
  <c r="AJ203" i="2" s="1"/>
  <c r="AJ221" i="2" a="1"/>
  <c r="AJ221" i="2" s="1"/>
  <c r="AJ239" i="2" a="1"/>
  <c r="AJ239" i="2" s="1"/>
  <c r="AJ257" i="2" a="1"/>
  <c r="AJ257" i="2" s="1"/>
  <c r="AJ275" i="2" a="1"/>
  <c r="AJ275" i="2" s="1"/>
  <c r="AJ293" i="2" a="1"/>
  <c r="AJ293" i="2" s="1"/>
  <c r="AJ311" i="2" a="1"/>
  <c r="AJ311" i="2" s="1"/>
  <c r="AJ329" i="2" a="1"/>
  <c r="AJ329" i="2" s="1"/>
  <c r="AJ347" i="2" a="1"/>
  <c r="AJ347" i="2" s="1"/>
  <c r="AJ365" i="2" a="1"/>
  <c r="AJ365" i="2" s="1"/>
  <c r="AJ383" i="2" a="1"/>
  <c r="AJ383" i="2" s="1"/>
  <c r="AJ401" i="2" a="1"/>
  <c r="AJ401" i="2" s="1"/>
  <c r="AJ419" i="2" a="1"/>
  <c r="AJ419" i="2" s="1"/>
  <c r="AJ437" i="2" a="1"/>
  <c r="AJ437" i="2" s="1"/>
  <c r="AJ455" i="2" a="1"/>
  <c r="AJ455" i="2" s="1"/>
  <c r="AJ473" i="2" a="1"/>
  <c r="AJ473" i="2" s="1"/>
  <c r="AJ491" i="2" a="1"/>
  <c r="AJ491" i="2" s="1"/>
  <c r="AJ509" i="2" a="1"/>
  <c r="AJ509" i="2" s="1"/>
  <c r="AJ527" i="2" a="1"/>
  <c r="AJ527" i="2" s="1"/>
  <c r="AJ545" i="2" a="1"/>
  <c r="AJ545" i="2" s="1"/>
  <c r="AJ563" i="2" a="1"/>
  <c r="AJ563" i="2" s="1"/>
  <c r="AJ581" i="2" a="1"/>
  <c r="AJ581" i="2" s="1"/>
  <c r="AJ599" i="2" a="1"/>
  <c r="AJ599" i="2" s="1"/>
  <c r="AJ617" i="2" a="1"/>
  <c r="AJ617" i="2" s="1"/>
  <c r="AJ635" i="2" a="1"/>
  <c r="AJ635" i="2" s="1"/>
  <c r="AJ653" i="2" a="1"/>
  <c r="AJ653" i="2" s="1"/>
  <c r="AJ671" i="2" a="1"/>
  <c r="AJ671" i="2" s="1"/>
  <c r="AJ689" i="2" a="1"/>
  <c r="AJ689" i="2" s="1"/>
  <c r="AJ707" i="2" a="1"/>
  <c r="AJ707" i="2" s="1"/>
  <c r="AJ725" i="2" a="1"/>
  <c r="AJ725" i="2" s="1"/>
  <c r="AJ743" i="2" a="1"/>
  <c r="AJ743" i="2" s="1"/>
  <c r="AJ761" i="2" a="1"/>
  <c r="AJ761" i="2" s="1"/>
  <c r="AJ779" i="2" a="1"/>
  <c r="AJ779" i="2" s="1"/>
  <c r="AJ797" i="2" a="1"/>
  <c r="AJ797" i="2" s="1"/>
  <c r="AJ815" i="2" a="1"/>
  <c r="AJ815" i="2" s="1"/>
  <c r="AJ833" i="2" a="1"/>
  <c r="AJ833" i="2" s="1"/>
  <c r="AJ851" i="2" a="1"/>
  <c r="AJ851" i="2" s="1"/>
  <c r="AJ869" i="2" a="1"/>
  <c r="AJ869" i="2" s="1"/>
  <c r="AJ887" i="2" a="1"/>
  <c r="AJ887" i="2" s="1"/>
  <c r="AJ905" i="2" a="1"/>
  <c r="AJ905" i="2" s="1"/>
  <c r="AJ923" i="2" a="1"/>
  <c r="AJ923" i="2" s="1"/>
  <c r="AJ941" i="2" a="1"/>
  <c r="AJ941" i="2" s="1"/>
  <c r="AJ959" i="2" a="1"/>
  <c r="AJ959" i="2" s="1"/>
  <c r="AJ977" i="2" a="1"/>
  <c r="AJ977" i="2" s="1"/>
  <c r="AJ995" i="2" a="1"/>
  <c r="AJ995" i="2" s="1"/>
  <c r="AJ222" i="2" a="1"/>
  <c r="AJ222" i="2" s="1"/>
  <c r="AJ318" i="2" a="1"/>
  <c r="AJ318" i="2" s="1"/>
  <c r="AJ414" i="2" a="1"/>
  <c r="AJ414" i="2" s="1"/>
  <c r="AJ510" i="2" a="1"/>
  <c r="AJ510" i="2" s="1"/>
  <c r="AJ600" i="2" a="1"/>
  <c r="AJ600" i="2" s="1"/>
  <c r="AJ684" i="2" a="1"/>
  <c r="AJ684" i="2" s="1"/>
  <c r="AJ780" i="2" a="1"/>
  <c r="AJ780" i="2" s="1"/>
  <c r="AJ858" i="2" a="1"/>
  <c r="AJ858" i="2" s="1"/>
  <c r="AJ948" i="2" a="1"/>
  <c r="AJ948" i="2" s="1"/>
  <c r="AJ157" i="2" a="1"/>
  <c r="AJ157" i="2" s="1"/>
  <c r="AJ175" i="2" a="1"/>
  <c r="AJ175" i="2" s="1"/>
  <c r="AJ193" i="2" a="1"/>
  <c r="AJ193" i="2" s="1"/>
  <c r="AJ211" i="2" a="1"/>
  <c r="AJ211" i="2" s="1"/>
  <c r="AJ229" i="2" a="1"/>
  <c r="AJ229" i="2" s="1"/>
  <c r="AJ247" i="2" a="1"/>
  <c r="AJ247" i="2" s="1"/>
  <c r="AJ265" i="2" a="1"/>
  <c r="AJ265" i="2" s="1"/>
  <c r="AJ283" i="2" a="1"/>
  <c r="AJ283" i="2" s="1"/>
  <c r="AJ301" i="2" a="1"/>
  <c r="AJ301" i="2" s="1"/>
  <c r="AJ319" i="2" a="1"/>
  <c r="AJ319" i="2" s="1"/>
  <c r="AJ337" i="2" a="1"/>
  <c r="AJ337" i="2" s="1"/>
  <c r="AJ355" i="2" a="1"/>
  <c r="AJ355" i="2" s="1"/>
  <c r="AJ373" i="2" a="1"/>
  <c r="AJ373" i="2" s="1"/>
  <c r="AJ391" i="2" a="1"/>
  <c r="AJ391" i="2" s="1"/>
  <c r="AJ409" i="2" a="1"/>
  <c r="AJ409" i="2" s="1"/>
  <c r="AJ427" i="2" a="1"/>
  <c r="AJ427" i="2" s="1"/>
  <c r="AJ445" i="2" a="1"/>
  <c r="AJ445" i="2" s="1"/>
  <c r="AJ463" i="2" a="1"/>
  <c r="AJ463" i="2" s="1"/>
  <c r="AJ481" i="2" a="1"/>
  <c r="AJ481" i="2" s="1"/>
  <c r="AJ499" i="2" a="1"/>
  <c r="AJ499" i="2" s="1"/>
  <c r="AJ517" i="2" a="1"/>
  <c r="AJ517" i="2" s="1"/>
  <c r="AJ535" i="2" a="1"/>
  <c r="AJ535" i="2" s="1"/>
  <c r="AJ553" i="2" a="1"/>
  <c r="AJ553" i="2" s="1"/>
  <c r="AJ571" i="2" a="1"/>
  <c r="AJ571" i="2" s="1"/>
  <c r="AJ589" i="2" a="1"/>
  <c r="AJ589" i="2" s="1"/>
  <c r="AJ607" i="2" a="1"/>
  <c r="AJ607" i="2" s="1"/>
  <c r="AJ625" i="2" a="1"/>
  <c r="AJ625" i="2" s="1"/>
  <c r="AJ643" i="2" a="1"/>
  <c r="AJ643" i="2" s="1"/>
  <c r="AJ661" i="2" a="1"/>
  <c r="AJ661" i="2" s="1"/>
  <c r="AJ679" i="2" a="1"/>
  <c r="AJ679" i="2" s="1"/>
  <c r="AJ697" i="2" a="1"/>
  <c r="AJ697" i="2" s="1"/>
  <c r="AJ715" i="2" a="1"/>
  <c r="AJ715" i="2" s="1"/>
  <c r="AJ733" i="2" a="1"/>
  <c r="AJ733" i="2" s="1"/>
  <c r="AJ751" i="2" a="1"/>
  <c r="AJ751" i="2" s="1"/>
  <c r="AJ769" i="2" a="1"/>
  <c r="AJ769" i="2" s="1"/>
  <c r="AJ805" i="2" a="1"/>
  <c r="AJ805" i="2" s="1"/>
  <c r="AJ823" i="2" a="1"/>
  <c r="AJ823" i="2" s="1"/>
  <c r="AJ841" i="2" a="1"/>
  <c r="AJ841" i="2" s="1"/>
  <c r="AJ859" i="2" a="1"/>
  <c r="AJ859" i="2" s="1"/>
  <c r="AJ877" i="2" a="1"/>
  <c r="AJ877" i="2" s="1"/>
  <c r="AJ895" i="2" a="1"/>
  <c r="AJ895" i="2" s="1"/>
  <c r="AJ913" i="2" a="1"/>
  <c r="AJ913" i="2" s="1"/>
  <c r="AJ931" i="2" a="1"/>
  <c r="AJ931" i="2" s="1"/>
  <c r="AJ949" i="2" a="1"/>
  <c r="AJ949" i="2" s="1"/>
  <c r="AJ967" i="2" a="1"/>
  <c r="AJ967" i="2" s="1"/>
  <c r="AJ985" i="2" a="1"/>
  <c r="AJ985" i="2" s="1"/>
  <c r="AJ168" i="2" a="1"/>
  <c r="AJ168" i="2" s="1"/>
  <c r="AJ240" i="2" a="1"/>
  <c r="AJ240" i="2" s="1"/>
  <c r="AJ330" i="2" a="1"/>
  <c r="AJ330" i="2" s="1"/>
  <c r="AJ420" i="2" a="1"/>
  <c r="AJ420" i="2" s="1"/>
  <c r="AJ504" i="2" a="1"/>
  <c r="AJ504" i="2" s="1"/>
  <c r="AJ588" i="2" a="1"/>
  <c r="AJ588" i="2" s="1"/>
  <c r="AJ678" i="2" a="1"/>
  <c r="AJ678" i="2" s="1"/>
  <c r="AJ762" i="2" a="1"/>
  <c r="AJ762" i="2" s="1"/>
  <c r="AJ846" i="2" a="1"/>
  <c r="AJ846" i="2" s="1"/>
  <c r="AJ942" i="2" a="1"/>
  <c r="AJ942" i="2" s="1"/>
  <c r="AJ230" i="2" a="1"/>
  <c r="AJ230" i="2" s="1"/>
  <c r="AJ320" i="2" a="1"/>
  <c r="AJ320" i="2" s="1"/>
  <c r="AJ410" i="2" a="1"/>
  <c r="AJ410" i="2" s="1"/>
  <c r="AJ518" i="2" a="1"/>
  <c r="AJ518" i="2" s="1"/>
  <c r="AJ608" i="2" a="1"/>
  <c r="AJ608" i="2" s="1"/>
  <c r="AJ680" i="2" a="1"/>
  <c r="AJ680" i="2" s="1"/>
  <c r="AJ788" i="2" a="1"/>
  <c r="AJ788" i="2" s="1"/>
  <c r="AJ860" i="2" a="1"/>
  <c r="AJ860" i="2" s="1"/>
  <c r="AJ986" i="2" a="1"/>
  <c r="AJ986" i="2" s="1"/>
  <c r="AJ672" i="2" a="1"/>
  <c r="AJ672" i="2" s="1"/>
  <c r="AJ153" i="2" a="1"/>
  <c r="AJ153" i="2" s="1"/>
  <c r="AJ243" i="2" a="1"/>
  <c r="AJ243" i="2" s="1"/>
  <c r="AJ351" i="2" a="1"/>
  <c r="AJ351" i="2" s="1"/>
  <c r="AJ441" i="2" a="1"/>
  <c r="AJ441" i="2" s="1"/>
  <c r="AJ549" i="2" a="1"/>
  <c r="AJ549" i="2" s="1"/>
  <c r="AJ639" i="2" a="1"/>
  <c r="AJ639" i="2" s="1"/>
  <c r="AJ711" i="2" a="1"/>
  <c r="AJ711" i="2" s="1"/>
  <c r="AJ819" i="2" a="1"/>
  <c r="AJ819" i="2" s="1"/>
  <c r="AJ891" i="2" a="1"/>
  <c r="AJ891" i="2" s="1"/>
  <c r="AJ999" i="2" a="1"/>
  <c r="AJ999" i="2" s="1"/>
  <c r="AJ924" i="2" a="1"/>
  <c r="AJ924" i="2" s="1"/>
  <c r="AJ454" i="2" a="1"/>
  <c r="AJ454" i="2" s="1"/>
  <c r="AJ462" i="2" a="1"/>
  <c r="AJ462" i="2" s="1"/>
  <c r="AJ714" i="2" a="1"/>
  <c r="AJ714" i="2" s="1"/>
  <c r="AJ972" i="2" a="1"/>
  <c r="AJ972" i="2" s="1"/>
  <c r="AJ179" i="2" a="1"/>
  <c r="AJ179" i="2" s="1"/>
  <c r="AJ215" i="2" a="1"/>
  <c r="AJ215" i="2" s="1"/>
  <c r="AJ251" i="2" a="1"/>
  <c r="AJ251" i="2" s="1"/>
  <c r="AJ287" i="2" a="1"/>
  <c r="AJ287" i="2" s="1"/>
  <c r="AJ323" i="2" a="1"/>
  <c r="AJ323" i="2" s="1"/>
  <c r="AJ359" i="2" a="1"/>
  <c r="AJ359" i="2" s="1"/>
  <c r="AJ395" i="2" a="1"/>
  <c r="AJ395" i="2" s="1"/>
  <c r="AJ431" i="2" a="1"/>
  <c r="AJ431" i="2" s="1"/>
  <c r="AJ467" i="2" a="1"/>
  <c r="AJ467" i="2" s="1"/>
  <c r="AJ503" i="2" a="1"/>
  <c r="AJ503" i="2" s="1"/>
  <c r="AJ539" i="2" a="1"/>
  <c r="AJ539" i="2" s="1"/>
  <c r="AJ575" i="2" a="1"/>
  <c r="AJ575" i="2" s="1"/>
  <c r="AJ611" i="2" a="1"/>
  <c r="AJ611" i="2" s="1"/>
  <c r="AJ647" i="2" a="1"/>
  <c r="AJ647" i="2" s="1"/>
  <c r="AJ683" i="2" a="1"/>
  <c r="AJ683" i="2" s="1"/>
  <c r="AJ701" i="2" a="1"/>
  <c r="AJ701" i="2" s="1"/>
  <c r="AJ737" i="2" a="1"/>
  <c r="AJ737" i="2" s="1"/>
  <c r="AJ773" i="2" a="1"/>
  <c r="AJ773" i="2" s="1"/>
  <c r="AJ809" i="2" a="1"/>
  <c r="AJ809" i="2" s="1"/>
  <c r="AJ845" i="2" a="1"/>
  <c r="AJ845" i="2" s="1"/>
  <c r="AJ881" i="2" a="1"/>
  <c r="AJ881" i="2" s="1"/>
  <c r="AJ917" i="2" a="1"/>
  <c r="AJ917" i="2" s="1"/>
  <c r="AJ953" i="2" a="1"/>
  <c r="AJ953" i="2" s="1"/>
  <c r="AJ989" i="2" a="1"/>
  <c r="AJ989" i="2" s="1"/>
  <c r="AJ204" i="2" a="1"/>
  <c r="AJ204" i="2" s="1"/>
  <c r="AJ384" i="2" a="1"/>
  <c r="AJ384" i="2" s="1"/>
  <c r="AJ654" i="2" a="1"/>
  <c r="AJ654" i="2" s="1"/>
  <c r="AJ834" i="2" a="1"/>
  <c r="AJ834" i="2" s="1"/>
  <c r="AJ151" i="2" a="1"/>
  <c r="AJ151" i="2" s="1"/>
  <c r="AJ187" i="2" a="1"/>
  <c r="AJ187" i="2" s="1"/>
  <c r="AJ205" i="2" a="1"/>
  <c r="AJ205" i="2" s="1"/>
  <c r="AJ241" i="2" a="1"/>
  <c r="AJ241" i="2" s="1"/>
  <c r="AJ277" i="2" a="1"/>
  <c r="AJ277" i="2" s="1"/>
  <c r="AJ295" i="2" a="1"/>
  <c r="AJ295" i="2" s="1"/>
  <c r="AJ331" i="2" a="1"/>
  <c r="AJ331" i="2" s="1"/>
  <c r="AJ367" i="2" a="1"/>
  <c r="AJ367" i="2" s="1"/>
  <c r="AJ403" i="2" a="1"/>
  <c r="AJ403" i="2" s="1"/>
  <c r="AJ439" i="2" a="1"/>
  <c r="AJ439" i="2" s="1"/>
  <c r="AJ475" i="2" a="1"/>
  <c r="AJ475" i="2" s="1"/>
  <c r="AJ511" i="2" a="1"/>
  <c r="AJ511" i="2" s="1"/>
  <c r="AJ547" i="2" a="1"/>
  <c r="AJ547" i="2" s="1"/>
  <c r="AJ583" i="2" a="1"/>
  <c r="AJ583" i="2" s="1"/>
  <c r="AJ619" i="2" a="1"/>
  <c r="AJ619" i="2" s="1"/>
  <c r="AJ655" i="2" a="1"/>
  <c r="AJ655" i="2" s="1"/>
  <c r="AJ691" i="2" a="1"/>
  <c r="AJ691" i="2" s="1"/>
  <c r="AJ727" i="2" a="1"/>
  <c r="AJ727" i="2" s="1"/>
  <c r="AJ745" i="2" a="1"/>
  <c r="AJ745" i="2" s="1"/>
  <c r="AJ781" i="2" a="1"/>
  <c r="AJ781" i="2" s="1"/>
  <c r="AJ835" i="2" a="1"/>
  <c r="AJ835" i="2" s="1"/>
  <c r="AJ816" i="2" a="1"/>
  <c r="AJ816" i="2" s="1"/>
  <c r="AJ164" i="2" a="1"/>
  <c r="AJ164" i="2" s="1"/>
  <c r="AJ200" i="2" a="1"/>
  <c r="AJ200" i="2" s="1"/>
  <c r="AJ236" i="2" a="1"/>
  <c r="AJ236" i="2" s="1"/>
  <c r="AJ272" i="2" a="1"/>
  <c r="AJ272" i="2" s="1"/>
  <c r="AJ308" i="2" a="1"/>
  <c r="AJ308" i="2" s="1"/>
  <c r="AJ344" i="2" a="1"/>
  <c r="AJ344" i="2" s="1"/>
  <c r="AJ380" i="2" a="1"/>
  <c r="AJ380" i="2" s="1"/>
  <c r="AJ416" i="2" a="1"/>
  <c r="AJ416" i="2" s="1"/>
  <c r="AJ452" i="2" a="1"/>
  <c r="AJ452" i="2" s="1"/>
  <c r="AJ488" i="2" a="1"/>
  <c r="AJ488" i="2" s="1"/>
  <c r="AJ524" i="2" a="1"/>
  <c r="AJ524" i="2" s="1"/>
  <c r="AJ542" i="2" a="1"/>
  <c r="AJ542" i="2" s="1"/>
  <c r="AJ560" i="2" a="1"/>
  <c r="AJ560" i="2" s="1"/>
  <c r="AJ578" i="2" a="1"/>
  <c r="AJ578" i="2" s="1"/>
  <c r="AJ614" i="2" a="1"/>
  <c r="AJ614" i="2" s="1"/>
  <c r="AJ632" i="2" a="1"/>
  <c r="AJ632" i="2" s="1"/>
  <c r="AJ668" i="2" a="1"/>
  <c r="AJ668" i="2" s="1"/>
  <c r="AJ704" i="2" a="1"/>
  <c r="AJ704" i="2" s="1"/>
  <c r="AJ740" i="2" a="1"/>
  <c r="AJ740" i="2" s="1"/>
  <c r="AJ776" i="2" a="1"/>
  <c r="AJ776" i="2" s="1"/>
  <c r="AJ812" i="2" a="1"/>
  <c r="AJ812" i="2" s="1"/>
  <c r="AJ848" i="2" a="1"/>
  <c r="AJ848" i="2" s="1"/>
  <c r="AJ884" i="2" a="1"/>
  <c r="AJ884" i="2" s="1"/>
  <c r="AJ920" i="2" a="1"/>
  <c r="AJ920" i="2" s="1"/>
  <c r="AJ938" i="2" a="1"/>
  <c r="AJ938" i="2" s="1"/>
  <c r="AJ974" i="2" a="1"/>
  <c r="AJ974" i="2" s="1"/>
  <c r="AJ198" i="2" a="1"/>
  <c r="AJ198" i="2" s="1"/>
  <c r="AJ366" i="2" a="1"/>
  <c r="AJ366" i="2" s="1"/>
  <c r="AJ540" i="2" a="1"/>
  <c r="AJ540" i="2" s="1"/>
  <c r="AJ702" i="2" a="1"/>
  <c r="AJ702" i="2" s="1"/>
  <c r="AJ159" i="2" a="1"/>
  <c r="AJ159" i="2" s="1"/>
  <c r="AJ195" i="2" a="1"/>
  <c r="AJ195" i="2" s="1"/>
  <c r="AJ231" i="2" a="1"/>
  <c r="AJ231" i="2" s="1"/>
  <c r="AJ267" i="2" a="1"/>
  <c r="AJ267" i="2" s="1"/>
  <c r="AJ303" i="2" a="1"/>
  <c r="AJ303" i="2" s="1"/>
  <c r="AJ321" i="2" a="1"/>
  <c r="AJ321" i="2" s="1"/>
  <c r="AJ357" i="2" a="1"/>
  <c r="AJ357" i="2" s="1"/>
  <c r="AJ393" i="2" a="1"/>
  <c r="AJ393" i="2" s="1"/>
  <c r="AJ429" i="2" a="1"/>
  <c r="AJ429" i="2" s="1"/>
  <c r="AJ465" i="2" a="1"/>
  <c r="AJ465" i="2" s="1"/>
  <c r="AJ501" i="2" a="1"/>
  <c r="AJ501" i="2" s="1"/>
  <c r="AJ555" i="2" a="1"/>
  <c r="AJ555" i="2" s="1"/>
  <c r="AJ573" i="2" a="1"/>
  <c r="AJ573" i="2" s="1"/>
  <c r="AJ609" i="2" a="1"/>
  <c r="AJ609" i="2" s="1"/>
  <c r="AJ645" i="2" a="1"/>
  <c r="AJ645" i="2" s="1"/>
  <c r="AJ681" i="2" a="1"/>
  <c r="AJ681" i="2" s="1"/>
  <c r="AJ717" i="2" a="1"/>
  <c r="AJ717" i="2" s="1"/>
  <c r="AJ753" i="2" a="1"/>
  <c r="AJ753" i="2" s="1"/>
  <c r="AJ771" i="2" a="1"/>
  <c r="AJ771" i="2" s="1"/>
  <c r="AJ807" i="2" a="1"/>
  <c r="AJ807" i="2" s="1"/>
  <c r="AJ843" i="2" a="1"/>
  <c r="AJ843" i="2" s="1"/>
  <c r="AJ879" i="2" a="1"/>
  <c r="AJ879" i="2" s="1"/>
  <c r="AJ915" i="2" a="1"/>
  <c r="AJ915" i="2" s="1"/>
  <c r="AJ951" i="2" a="1"/>
  <c r="AJ951" i="2" s="1"/>
  <c r="AJ987" i="2" a="1"/>
  <c r="AJ987" i="2" s="1"/>
  <c r="AJ258" i="2" a="1"/>
  <c r="AJ258" i="2" s="1"/>
  <c r="AJ438" i="2" a="1"/>
  <c r="AJ438" i="2" s="1"/>
  <c r="AJ666" i="2" a="1"/>
  <c r="AJ666" i="2" s="1"/>
  <c r="AJ864" i="2" a="1"/>
  <c r="AJ864" i="2" s="1"/>
  <c r="AJ960" i="2" a="1"/>
  <c r="AJ960" i="2" s="1"/>
  <c r="AJ172" i="2" a="1"/>
  <c r="AJ172" i="2" s="1"/>
  <c r="AJ208" i="2" a="1"/>
  <c r="AJ208" i="2" s="1"/>
  <c r="AJ244" i="2" a="1"/>
  <c r="AJ244" i="2" s="1"/>
  <c r="AJ280" i="2" a="1"/>
  <c r="AJ280" i="2" s="1"/>
  <c r="AJ316" i="2" a="1"/>
  <c r="AJ316" i="2" s="1"/>
  <c r="AJ352" i="2" a="1"/>
  <c r="AJ352" i="2" s="1"/>
  <c r="AJ388" i="2" a="1"/>
  <c r="AJ388" i="2" s="1"/>
  <c r="AJ424" i="2" a="1"/>
  <c r="AJ424" i="2" s="1"/>
  <c r="AJ442" i="2" a="1"/>
  <c r="AJ442" i="2" s="1"/>
  <c r="AJ478" i="2" a="1"/>
  <c r="AJ478" i="2" s="1"/>
  <c r="AJ514" i="2" a="1"/>
  <c r="AJ514" i="2" s="1"/>
  <c r="AJ550" i="2" a="1"/>
  <c r="AJ550" i="2" s="1"/>
  <c r="AJ568" i="2" a="1"/>
  <c r="AJ568" i="2" s="1"/>
  <c r="AJ604" i="2" a="1"/>
  <c r="AJ604" i="2" s="1"/>
  <c r="AJ640" i="2" a="1"/>
  <c r="AJ640" i="2" s="1"/>
  <c r="AJ676" i="2" a="1"/>
  <c r="AJ676" i="2" s="1"/>
  <c r="AJ712" i="2" a="1"/>
  <c r="AJ712" i="2" s="1"/>
  <c r="AJ730" i="2" a="1"/>
  <c r="AJ730" i="2" s="1"/>
  <c r="AJ766" i="2" a="1"/>
  <c r="AJ766" i="2" s="1"/>
  <c r="AJ802" i="2" a="1"/>
  <c r="AJ802" i="2" s="1"/>
  <c r="AJ838" i="2" a="1"/>
  <c r="AJ838" i="2" s="1"/>
  <c r="AJ874" i="2" a="1"/>
  <c r="AJ874" i="2" s="1"/>
  <c r="AJ910" i="2" a="1"/>
  <c r="AJ910" i="2" s="1"/>
  <c r="AJ149" i="2" a="1"/>
  <c r="AJ149" i="2" s="1"/>
  <c r="AJ738" i="2" a="1"/>
  <c r="AJ738" i="2" s="1"/>
  <c r="AJ579" i="2" a="1"/>
  <c r="AJ579" i="2" s="1"/>
  <c r="AJ615" i="2" a="1"/>
  <c r="AJ615" i="2" s="1"/>
  <c r="AJ538" i="2" a="1"/>
  <c r="AJ538" i="2" s="1"/>
  <c r="AJ720" i="2" a="1"/>
  <c r="AJ720" i="2" s="1"/>
  <c r="AJ176" i="2" a="1"/>
  <c r="AJ176" i="2" s="1"/>
  <c r="AJ248" i="2" a="1"/>
  <c r="AJ248" i="2" s="1"/>
  <c r="AJ302" i="2" a="1"/>
  <c r="AJ302" i="2" s="1"/>
  <c r="AJ374" i="2" a="1"/>
  <c r="AJ374" i="2" s="1"/>
  <c r="AJ428" i="2" a="1"/>
  <c r="AJ428" i="2" s="1"/>
  <c r="AJ482" i="2" a="1"/>
  <c r="AJ482" i="2" s="1"/>
  <c r="AJ554" i="2" a="1"/>
  <c r="AJ554" i="2" s="1"/>
  <c r="AJ626" i="2" a="1"/>
  <c r="AJ626" i="2" s="1"/>
  <c r="AJ752" i="2" a="1"/>
  <c r="AJ752" i="2" s="1"/>
  <c r="AJ806" i="2" a="1"/>
  <c r="AJ806" i="2" s="1"/>
  <c r="AJ878" i="2" a="1"/>
  <c r="AJ878" i="2" s="1"/>
  <c r="AJ932" i="2" a="1"/>
  <c r="AJ932" i="2" s="1"/>
  <c r="AJ150" i="2" a="1"/>
  <c r="AJ150" i="2" s="1"/>
  <c r="AJ342" i="2" a="1"/>
  <c r="AJ342" i="2" s="1"/>
  <c r="AJ594" i="2" a="1"/>
  <c r="AJ594" i="2" s="1"/>
  <c r="AJ936" i="2" a="1"/>
  <c r="AJ936" i="2" s="1"/>
  <c r="AJ207" i="2" a="1"/>
  <c r="AJ207" i="2" s="1"/>
  <c r="AJ261" i="2" a="1"/>
  <c r="AJ261" i="2" s="1"/>
  <c r="AJ315" i="2" a="1"/>
  <c r="AJ315" i="2" s="1"/>
  <c r="AJ405" i="2" a="1"/>
  <c r="AJ405" i="2" s="1"/>
  <c r="AJ477" i="2" a="1"/>
  <c r="AJ477" i="2" s="1"/>
  <c r="AJ531" i="2" a="1"/>
  <c r="AJ531" i="2" s="1"/>
  <c r="AJ585" i="2" a="1"/>
  <c r="AJ585" i="2" s="1"/>
  <c r="AJ747" i="2" a="1"/>
  <c r="AJ747" i="2" s="1"/>
  <c r="AJ801" i="2" a="1"/>
  <c r="AJ801" i="2" s="1"/>
  <c r="AJ855" i="2" a="1"/>
  <c r="AJ855" i="2" s="1"/>
  <c r="AJ945" i="2" a="1"/>
  <c r="AJ945" i="2" s="1"/>
  <c r="AJ981" i="2" a="1"/>
  <c r="AJ981" i="2" s="1"/>
  <c r="AJ166" i="2" a="1"/>
  <c r="AJ166" i="2" s="1"/>
  <c r="AJ184" i="2" a="1"/>
  <c r="AJ184" i="2" s="1"/>
  <c r="AJ238" i="2" a="1"/>
  <c r="AJ238" i="2" s="1"/>
  <c r="AJ292" i="2" a="1"/>
  <c r="AJ292" i="2" s="1"/>
  <c r="AJ328" i="2" a="1"/>
  <c r="AJ328" i="2" s="1"/>
  <c r="AJ364" i="2" a="1"/>
  <c r="AJ364" i="2" s="1"/>
  <c r="AJ400" i="2" a="1"/>
  <c r="AJ400" i="2" s="1"/>
  <c r="AJ436" i="2" a="1"/>
  <c r="AJ436" i="2" s="1"/>
  <c r="AJ490" i="2" a="1"/>
  <c r="AJ490" i="2" s="1"/>
  <c r="AJ526" i="2" a="1"/>
  <c r="AJ526" i="2" s="1"/>
  <c r="AJ562" i="2" a="1"/>
  <c r="AJ562" i="2" s="1"/>
  <c r="AJ598" i="2" a="1"/>
  <c r="AJ598" i="2" s="1"/>
  <c r="AJ634" i="2" a="1"/>
  <c r="AJ634" i="2" s="1"/>
  <c r="AJ688" i="2" a="1"/>
  <c r="AJ688" i="2" s="1"/>
  <c r="AJ724" i="2" a="1"/>
  <c r="AJ724" i="2" s="1"/>
  <c r="AJ760" i="2" a="1"/>
  <c r="AJ760" i="2" s="1"/>
  <c r="AJ796" i="2" a="1"/>
  <c r="AJ796" i="2" s="1"/>
  <c r="AJ832" i="2" a="1"/>
  <c r="AJ832" i="2" s="1"/>
  <c r="AJ868" i="2" a="1"/>
  <c r="AJ868" i="2" s="1"/>
  <c r="AJ904" i="2" a="1"/>
  <c r="AJ904" i="2" s="1"/>
  <c r="AJ940" i="2" a="1"/>
  <c r="AJ940" i="2" s="1"/>
  <c r="AJ976" i="2" a="1"/>
  <c r="AJ976" i="2" s="1"/>
  <c r="AJ186" i="2" a="1"/>
  <c r="AJ186" i="2" s="1"/>
  <c r="AJ152" i="2" a="1"/>
  <c r="AJ152" i="2" s="1"/>
  <c r="AJ188" i="2" a="1"/>
  <c r="AJ188" i="2" s="1"/>
  <c r="AJ224" i="2" a="1"/>
  <c r="AJ224" i="2" s="1"/>
  <c r="AJ260" i="2" a="1"/>
  <c r="AJ260" i="2" s="1"/>
  <c r="AJ314" i="2" a="1"/>
  <c r="AJ314" i="2" s="1"/>
  <c r="AJ368" i="2" a="1"/>
  <c r="AJ368" i="2" s="1"/>
  <c r="AJ566" i="2" a="1"/>
  <c r="AJ566" i="2" s="1"/>
  <c r="AJ822" i="2" a="1"/>
  <c r="AJ822" i="2" s="1"/>
  <c r="AJ795" i="2" a="1"/>
  <c r="AJ795" i="2" s="1"/>
  <c r="S148" i="2"/>
  <c r="H78" i="2" l="1"/>
  <c r="E79" i="2"/>
  <c r="E80" i="2" s="1"/>
  <c r="E81" i="2" s="1"/>
  <c r="E82" i="2" s="1"/>
  <c r="E83" i="2" s="1"/>
  <c r="E84" i="2" s="1"/>
  <c r="E85" i="2" s="1"/>
  <c r="E86" i="2" s="1"/>
  <c r="E87" i="2" s="1"/>
  <c r="E88" i="2" s="1"/>
  <c r="E89" i="2" s="1"/>
  <c r="E90" i="2" s="1"/>
  <c r="E91" i="2" s="1"/>
  <c r="E92" i="2" s="1"/>
  <c r="E93" i="2" s="1"/>
  <c r="E94" i="2" s="1"/>
  <c r="E95" i="2" s="1"/>
  <c r="E96" i="2" s="1"/>
  <c r="E97" i="2" s="1"/>
  <c r="E98" i="2" s="1"/>
  <c r="E99" i="2" s="1"/>
  <c r="E100" i="2" s="1"/>
  <c r="E101" i="2" s="1"/>
  <c r="E102" i="2" s="1"/>
  <c r="E103" i="2" s="1"/>
  <c r="E104" i="2" s="1"/>
  <c r="E105" i="2" s="1"/>
  <c r="E106" i="2" s="1"/>
  <c r="E107" i="2" s="1"/>
  <c r="E108" i="2" s="1"/>
  <c r="E109" i="2" s="1"/>
  <c r="E110" i="2" s="1"/>
  <c r="E111" i="2" s="1"/>
  <c r="E112" i="2" s="1"/>
  <c r="E113" i="2" s="1"/>
  <c r="E114" i="2" s="1"/>
  <c r="E115" i="2" s="1"/>
  <c r="E116" i="2" s="1"/>
  <c r="E117" i="2" s="1"/>
  <c r="E118" i="2" s="1"/>
  <c r="E119" i="2" s="1"/>
  <c r="E120" i="2" s="1"/>
  <c r="E121" i="2" s="1"/>
  <c r="E122" i="2" s="1"/>
  <c r="E123" i="2" s="1"/>
  <c r="E124" i="2" s="1"/>
  <c r="E125" i="2" s="1"/>
  <c r="E126" i="2" s="1"/>
  <c r="E127" i="2" s="1"/>
  <c r="E128" i="2" s="1"/>
  <c r="E129" i="2" s="1"/>
  <c r="E130" i="2" s="1"/>
  <c r="E131" i="2" s="1"/>
  <c r="E132" i="2" s="1"/>
  <c r="E133" i="2" s="1"/>
  <c r="E134" i="2" s="1"/>
  <c r="E135" i="2" s="1"/>
  <c r="E136" i="2" s="1"/>
  <c r="E137" i="2" s="1"/>
  <c r="E138" i="2" s="1"/>
  <c r="E139" i="2" s="1"/>
  <c r="E140" i="2" s="1"/>
  <c r="E141" i="2" s="1"/>
  <c r="E142" i="2" s="1"/>
  <c r="E143" i="2" s="1"/>
  <c r="E144" i="2" s="1"/>
  <c r="E145" i="2" s="1"/>
  <c r="E146" i="2" s="1"/>
  <c r="E147" i="2" s="1"/>
  <c r="E148" i="2" s="1"/>
  <c r="E149" i="2" s="1"/>
  <c r="E150" i="2" s="1"/>
  <c r="E151" i="2" s="1"/>
  <c r="E152" i="2" s="1"/>
  <c r="E153" i="2" s="1"/>
  <c r="E154" i="2" s="1"/>
  <c r="E155" i="2" s="1"/>
  <c r="E156" i="2" s="1"/>
  <c r="E157" i="2" s="1"/>
  <c r="E158" i="2" s="1"/>
  <c r="E159" i="2" s="1"/>
  <c r="E160" i="2" s="1"/>
  <c r="E161" i="2" s="1"/>
  <c r="E162" i="2" s="1"/>
  <c r="E163" i="2" s="1"/>
  <c r="E164" i="2" s="1"/>
  <c r="E165" i="2" s="1"/>
  <c r="E166" i="2" s="1"/>
  <c r="E167" i="2" s="1"/>
  <c r="E168" i="2" s="1"/>
  <c r="E169" i="2" s="1"/>
  <c r="E170" i="2" s="1"/>
  <c r="E171" i="2" s="1"/>
  <c r="E172" i="2" s="1"/>
  <c r="E173" i="2" s="1"/>
  <c r="E174" i="2" s="1"/>
  <c r="E175" i="2" s="1"/>
  <c r="E176" i="2" s="1"/>
  <c r="E177" i="2" s="1"/>
  <c r="E178" i="2" s="1"/>
  <c r="E179" i="2" s="1"/>
  <c r="E180" i="2" s="1"/>
  <c r="E181" i="2" s="1"/>
  <c r="E182" i="2" s="1"/>
  <c r="E183" i="2" s="1"/>
  <c r="E184" i="2" s="1"/>
  <c r="E185" i="2" s="1"/>
  <c r="E186" i="2" s="1"/>
  <c r="E187" i="2" s="1"/>
  <c r="E188" i="2" s="1"/>
  <c r="E189" i="2" s="1"/>
  <c r="E190" i="2" s="1"/>
  <c r="E191" i="2" s="1"/>
  <c r="E192" i="2" s="1"/>
  <c r="E193" i="2" s="1"/>
  <c r="E194" i="2" s="1"/>
  <c r="E195" i="2" s="1"/>
  <c r="E196" i="2" s="1"/>
  <c r="E197" i="2" s="1"/>
  <c r="E198" i="2" s="1"/>
  <c r="E199" i="2" s="1"/>
  <c r="E200" i="2" s="1"/>
  <c r="E201" i="2" s="1"/>
  <c r="E202" i="2" s="1"/>
  <c r="E203" i="2" s="1"/>
  <c r="E204" i="2" s="1"/>
  <c r="E205" i="2" s="1"/>
  <c r="E206" i="2" s="1"/>
  <c r="E207" i="2" s="1"/>
  <c r="E208" i="2" s="1"/>
  <c r="E209" i="2" s="1"/>
  <c r="E210" i="2" s="1"/>
  <c r="E211" i="2" s="1"/>
  <c r="E212" i="2" s="1"/>
  <c r="E213" i="2" s="1"/>
  <c r="E214" i="2" s="1"/>
  <c r="E215" i="2" s="1"/>
  <c r="E216" i="2" s="1"/>
  <c r="E217" i="2" s="1"/>
  <c r="E218" i="2" s="1"/>
  <c r="E219" i="2" s="1"/>
  <c r="E220" i="2" s="1"/>
  <c r="E221" i="2" s="1"/>
  <c r="E222" i="2" s="1"/>
  <c r="E223" i="2" s="1"/>
  <c r="E224" i="2" s="1"/>
  <c r="E225" i="2" s="1"/>
  <c r="E226" i="2" s="1"/>
  <c r="E227" i="2" s="1"/>
  <c r="E228" i="2" s="1"/>
  <c r="E229" i="2" s="1"/>
  <c r="E230" i="2" s="1"/>
  <c r="E231" i="2" s="1"/>
  <c r="E232" i="2" s="1"/>
  <c r="E233" i="2" s="1"/>
  <c r="E234" i="2" s="1"/>
  <c r="E235" i="2" s="1"/>
  <c r="E236" i="2" s="1"/>
  <c r="E237" i="2" s="1"/>
  <c r="E238" i="2" s="1"/>
  <c r="E239" i="2" s="1"/>
  <c r="E240" i="2" s="1"/>
  <c r="E241" i="2" s="1"/>
  <c r="E242" i="2" s="1"/>
  <c r="E243" i="2" s="1"/>
  <c r="E244" i="2" s="1"/>
  <c r="E245" i="2" s="1"/>
  <c r="E246" i="2" s="1"/>
  <c r="E247" i="2" s="1"/>
  <c r="E248" i="2" s="1"/>
  <c r="E249" i="2" s="1"/>
  <c r="E250" i="2" s="1"/>
  <c r="E251" i="2" s="1"/>
  <c r="E252" i="2" s="1"/>
  <c r="E253" i="2" s="1"/>
  <c r="E254" i="2" s="1"/>
  <c r="E255" i="2" s="1"/>
  <c r="E256" i="2" s="1"/>
  <c r="E257" i="2" s="1"/>
  <c r="E258" i="2" s="1"/>
  <c r="E259" i="2" s="1"/>
  <c r="E260" i="2" s="1"/>
  <c r="E261" i="2" s="1"/>
  <c r="E262" i="2" s="1"/>
  <c r="E263" i="2" s="1"/>
  <c r="E264" i="2" s="1"/>
  <c r="E265" i="2" s="1"/>
  <c r="E266" i="2" s="1"/>
  <c r="E267" i="2" s="1"/>
  <c r="E268" i="2" s="1"/>
  <c r="E269" i="2" s="1"/>
  <c r="E270" i="2" s="1"/>
  <c r="E271" i="2" s="1"/>
  <c r="E272" i="2" s="1"/>
  <c r="E273" i="2" s="1"/>
  <c r="E274" i="2" s="1"/>
  <c r="E275" i="2" s="1"/>
  <c r="E276" i="2" s="1"/>
  <c r="E277" i="2" s="1"/>
  <c r="E278" i="2" s="1"/>
  <c r="E279" i="2" s="1"/>
  <c r="E280" i="2" s="1"/>
  <c r="E281" i="2" s="1"/>
  <c r="E282" i="2" s="1"/>
  <c r="E283" i="2" s="1"/>
  <c r="E284" i="2" s="1"/>
  <c r="E285" i="2" s="1"/>
  <c r="E286" i="2" s="1"/>
  <c r="E287" i="2" s="1"/>
  <c r="E288" i="2" s="1"/>
  <c r="E289" i="2" s="1"/>
  <c r="E290" i="2" s="1"/>
  <c r="E291" i="2" s="1"/>
  <c r="E292" i="2" s="1"/>
  <c r="E293" i="2" s="1"/>
  <c r="E294" i="2" s="1"/>
  <c r="E295" i="2" s="1"/>
  <c r="E296" i="2" s="1"/>
  <c r="E297" i="2" s="1"/>
  <c r="E298" i="2" s="1"/>
  <c r="E299" i="2" s="1"/>
  <c r="E300" i="2" s="1"/>
  <c r="E301" i="2" s="1"/>
  <c r="E302" i="2" s="1"/>
  <c r="E303" i="2" s="1"/>
  <c r="E304" i="2" s="1"/>
  <c r="E305" i="2" s="1"/>
  <c r="E306" i="2" s="1"/>
  <c r="E307" i="2" s="1"/>
  <c r="E308" i="2" s="1"/>
  <c r="E309" i="2" s="1"/>
  <c r="E310" i="2" s="1"/>
  <c r="E311" i="2" s="1"/>
  <c r="E312" i="2" s="1"/>
  <c r="E313" i="2" s="1"/>
  <c r="E314" i="2" s="1"/>
  <c r="E315" i="2" s="1"/>
  <c r="E316" i="2" s="1"/>
  <c r="E317" i="2" s="1"/>
  <c r="E318" i="2" s="1"/>
  <c r="E319" i="2" s="1"/>
  <c r="E320" i="2" s="1"/>
  <c r="E321" i="2" s="1"/>
  <c r="E322" i="2" s="1"/>
  <c r="E323" i="2" s="1"/>
  <c r="E324" i="2" s="1"/>
  <c r="E325" i="2" s="1"/>
  <c r="E326" i="2" s="1"/>
  <c r="E327" i="2" s="1"/>
  <c r="E328" i="2" s="1"/>
  <c r="E329" i="2" s="1"/>
  <c r="E330" i="2" s="1"/>
  <c r="E331" i="2" s="1"/>
  <c r="E332" i="2" s="1"/>
  <c r="E333" i="2" s="1"/>
  <c r="E334" i="2" s="1"/>
  <c r="E335" i="2" s="1"/>
  <c r="E336" i="2" s="1"/>
  <c r="E337" i="2" s="1"/>
  <c r="E338" i="2" s="1"/>
  <c r="E339" i="2" s="1"/>
  <c r="E340" i="2" s="1"/>
  <c r="E341" i="2" s="1"/>
  <c r="E342" i="2" s="1"/>
  <c r="E343" i="2" s="1"/>
  <c r="E344" i="2" s="1"/>
  <c r="E345" i="2" s="1"/>
  <c r="E346" i="2" s="1"/>
  <c r="E347" i="2" s="1"/>
  <c r="E348" i="2" s="1"/>
  <c r="E349" i="2" s="1"/>
  <c r="E350" i="2" s="1"/>
  <c r="E351" i="2" s="1"/>
  <c r="E352" i="2" s="1"/>
  <c r="E353" i="2" s="1"/>
  <c r="E354" i="2" s="1"/>
  <c r="E355" i="2" s="1"/>
  <c r="E356" i="2" s="1"/>
  <c r="E357" i="2" s="1"/>
  <c r="E358" i="2" s="1"/>
  <c r="E359" i="2" s="1"/>
  <c r="E360" i="2" s="1"/>
  <c r="E361" i="2" s="1"/>
  <c r="E362" i="2" s="1"/>
  <c r="E363" i="2" s="1"/>
  <c r="E364" i="2" s="1"/>
  <c r="E365" i="2" s="1"/>
  <c r="E366" i="2" s="1"/>
  <c r="E367" i="2" s="1"/>
  <c r="E368" i="2" s="1"/>
  <c r="E369" i="2" s="1"/>
  <c r="E370" i="2" s="1"/>
  <c r="E371" i="2" s="1"/>
  <c r="E372" i="2" s="1"/>
  <c r="E373" i="2" s="1"/>
  <c r="E374" i="2" s="1"/>
  <c r="E375" i="2" s="1"/>
  <c r="E376" i="2" s="1"/>
  <c r="E377" i="2" s="1"/>
  <c r="E378" i="2" s="1"/>
  <c r="E379" i="2" s="1"/>
  <c r="E380" i="2" s="1"/>
  <c r="E381" i="2" s="1"/>
  <c r="E382" i="2" s="1"/>
  <c r="E383" i="2" s="1"/>
  <c r="E384" i="2" s="1"/>
  <c r="E385" i="2" s="1"/>
  <c r="E386" i="2" s="1"/>
  <c r="E387" i="2" s="1"/>
  <c r="E388" i="2" s="1"/>
  <c r="E389" i="2" s="1"/>
  <c r="E390" i="2" s="1"/>
  <c r="E391" i="2" s="1"/>
  <c r="E392" i="2" s="1"/>
  <c r="E393" i="2" s="1"/>
  <c r="E394" i="2" s="1"/>
  <c r="E395" i="2" s="1"/>
  <c r="E396" i="2" s="1"/>
  <c r="E397" i="2" s="1"/>
  <c r="E398" i="2" s="1"/>
  <c r="E399" i="2" s="1"/>
  <c r="E400" i="2" s="1"/>
  <c r="E401" i="2" s="1"/>
  <c r="E402" i="2" s="1"/>
  <c r="E403" i="2" s="1"/>
  <c r="E404" i="2" s="1"/>
  <c r="E405" i="2" s="1"/>
  <c r="E406" i="2" s="1"/>
  <c r="E407" i="2" s="1"/>
  <c r="E408" i="2" s="1"/>
  <c r="E409" i="2" s="1"/>
  <c r="E410" i="2" s="1"/>
  <c r="E411" i="2" s="1"/>
  <c r="E412" i="2" s="1"/>
  <c r="E413" i="2" s="1"/>
  <c r="E414" i="2" s="1"/>
  <c r="E415" i="2" s="1"/>
  <c r="E416" i="2" s="1"/>
  <c r="E417" i="2" s="1"/>
  <c r="E418" i="2" s="1"/>
  <c r="E419" i="2" s="1"/>
  <c r="E420" i="2" s="1"/>
  <c r="E421" i="2" s="1"/>
  <c r="E422" i="2" s="1"/>
  <c r="E423" i="2" s="1"/>
  <c r="E424" i="2" s="1"/>
  <c r="E425" i="2" s="1"/>
  <c r="E426" i="2" s="1"/>
  <c r="E427" i="2" s="1"/>
  <c r="E428" i="2" s="1"/>
  <c r="E429" i="2" s="1"/>
  <c r="E430" i="2" s="1"/>
  <c r="E431" i="2" s="1"/>
  <c r="E432" i="2" s="1"/>
  <c r="E433" i="2" s="1"/>
  <c r="E434" i="2" s="1"/>
  <c r="E435" i="2" s="1"/>
  <c r="E436" i="2" s="1"/>
  <c r="E437" i="2" s="1"/>
  <c r="E438" i="2" s="1"/>
  <c r="E439" i="2" s="1"/>
  <c r="E440" i="2" s="1"/>
  <c r="E441" i="2" s="1"/>
  <c r="E442" i="2" s="1"/>
  <c r="E443" i="2" s="1"/>
  <c r="E444" i="2" s="1"/>
  <c r="E445" i="2" s="1"/>
  <c r="E446" i="2" s="1"/>
  <c r="E447" i="2" s="1"/>
  <c r="E448" i="2" s="1"/>
  <c r="E449" i="2" s="1"/>
  <c r="E450" i="2" s="1"/>
  <c r="E451" i="2" s="1"/>
  <c r="E452" i="2" s="1"/>
  <c r="E453" i="2" s="1"/>
  <c r="E454" i="2" s="1"/>
  <c r="E455" i="2" s="1"/>
  <c r="E456" i="2" s="1"/>
  <c r="E457" i="2" s="1"/>
  <c r="E458" i="2" s="1"/>
  <c r="E459" i="2" s="1"/>
  <c r="E460" i="2" s="1"/>
  <c r="E461" i="2" s="1"/>
  <c r="E462" i="2" s="1"/>
  <c r="E463" i="2" s="1"/>
  <c r="E464" i="2" s="1"/>
  <c r="E465" i="2" s="1"/>
  <c r="E466" i="2" s="1"/>
  <c r="E467" i="2" s="1"/>
  <c r="E468" i="2" s="1"/>
  <c r="E469" i="2" s="1"/>
  <c r="E470" i="2" s="1"/>
  <c r="E471" i="2" s="1"/>
  <c r="E472" i="2" s="1"/>
  <c r="E473" i="2" s="1"/>
  <c r="E474" i="2" s="1"/>
  <c r="E475" i="2" s="1"/>
  <c r="E476" i="2" s="1"/>
  <c r="E477" i="2" s="1"/>
  <c r="E478" i="2" s="1"/>
  <c r="E479" i="2" s="1"/>
  <c r="E480" i="2" s="1"/>
  <c r="E481" i="2" s="1"/>
  <c r="E482" i="2" s="1"/>
  <c r="E483" i="2" s="1"/>
  <c r="E484" i="2" s="1"/>
  <c r="E485" i="2" s="1"/>
  <c r="E486" i="2" s="1"/>
  <c r="E487" i="2" s="1"/>
  <c r="E488" i="2" s="1"/>
  <c r="E489" i="2" s="1"/>
  <c r="E490" i="2" s="1"/>
  <c r="E491" i="2" s="1"/>
  <c r="E492" i="2" s="1"/>
  <c r="E493" i="2" s="1"/>
  <c r="E494" i="2" s="1"/>
  <c r="E495" i="2" s="1"/>
  <c r="E496" i="2" s="1"/>
  <c r="E497" i="2" s="1"/>
  <c r="E498" i="2" s="1"/>
  <c r="E499" i="2" s="1"/>
  <c r="E500" i="2" s="1"/>
  <c r="E501" i="2" s="1"/>
  <c r="E502" i="2" s="1"/>
  <c r="E503" i="2" s="1"/>
  <c r="E504" i="2" s="1"/>
  <c r="E505" i="2" s="1"/>
  <c r="E506" i="2" s="1"/>
  <c r="E507" i="2" s="1"/>
  <c r="E508" i="2" s="1"/>
  <c r="E509" i="2" s="1"/>
  <c r="E510" i="2" s="1"/>
  <c r="E511" i="2" s="1"/>
  <c r="E512" i="2" s="1"/>
  <c r="E513" i="2" s="1"/>
  <c r="E514" i="2" s="1"/>
  <c r="E515" i="2" s="1"/>
  <c r="E516" i="2" s="1"/>
  <c r="E517" i="2" s="1"/>
  <c r="E518" i="2" s="1"/>
  <c r="E519" i="2" s="1"/>
  <c r="E520" i="2" s="1"/>
  <c r="E521" i="2" s="1"/>
  <c r="E522" i="2" s="1"/>
  <c r="E523" i="2" s="1"/>
  <c r="E524" i="2" s="1"/>
  <c r="E525" i="2" s="1"/>
  <c r="E526" i="2" s="1"/>
  <c r="E527" i="2" s="1"/>
  <c r="E528" i="2" s="1"/>
  <c r="E529" i="2" s="1"/>
  <c r="E530" i="2" s="1"/>
  <c r="E531" i="2" s="1"/>
  <c r="E532" i="2" s="1"/>
  <c r="E533" i="2" s="1"/>
  <c r="E534" i="2" s="1"/>
  <c r="E535" i="2" s="1"/>
  <c r="E536" i="2" s="1"/>
  <c r="E537" i="2" s="1"/>
  <c r="E538" i="2" s="1"/>
  <c r="E539" i="2" s="1"/>
  <c r="E540" i="2" s="1"/>
  <c r="E541" i="2" s="1"/>
  <c r="E542" i="2" s="1"/>
  <c r="E543" i="2" s="1"/>
  <c r="E544" i="2" s="1"/>
  <c r="E545" i="2" s="1"/>
  <c r="E546" i="2" s="1"/>
  <c r="E547" i="2" s="1"/>
  <c r="E548" i="2" s="1"/>
  <c r="E549" i="2" s="1"/>
  <c r="E550" i="2" s="1"/>
  <c r="E551" i="2" s="1"/>
  <c r="E552" i="2" s="1"/>
  <c r="E553" i="2" s="1"/>
  <c r="E554" i="2" s="1"/>
  <c r="E555" i="2" s="1"/>
  <c r="E556" i="2" s="1"/>
  <c r="E557" i="2" s="1"/>
  <c r="E558" i="2" s="1"/>
  <c r="E559" i="2" s="1"/>
  <c r="E560" i="2" s="1"/>
  <c r="E561" i="2" s="1"/>
  <c r="E562" i="2" s="1"/>
  <c r="E563" i="2" s="1"/>
  <c r="E564" i="2" s="1"/>
  <c r="E565" i="2" s="1"/>
  <c r="E566" i="2" s="1"/>
  <c r="E567" i="2" s="1"/>
  <c r="E568" i="2" s="1"/>
  <c r="E569" i="2" s="1"/>
  <c r="E570" i="2" s="1"/>
  <c r="E571" i="2" s="1"/>
  <c r="E572" i="2" s="1"/>
  <c r="E573" i="2" s="1"/>
  <c r="E574" i="2" s="1"/>
  <c r="E575" i="2" s="1"/>
  <c r="E576" i="2" s="1"/>
  <c r="E577" i="2" s="1"/>
  <c r="E578" i="2" s="1"/>
  <c r="E579" i="2" s="1"/>
  <c r="E580" i="2" s="1"/>
  <c r="E581" i="2" s="1"/>
  <c r="E582" i="2" s="1"/>
  <c r="E583" i="2" s="1"/>
  <c r="E584" i="2" s="1"/>
  <c r="E585" i="2" s="1"/>
  <c r="E586" i="2" s="1"/>
  <c r="E587" i="2" s="1"/>
  <c r="E588" i="2" s="1"/>
  <c r="E589" i="2" s="1"/>
  <c r="E590" i="2" s="1"/>
  <c r="E591" i="2" s="1"/>
  <c r="E592" i="2" s="1"/>
  <c r="E593" i="2" s="1"/>
  <c r="E594" i="2" s="1"/>
  <c r="E595" i="2" s="1"/>
  <c r="E596" i="2" s="1"/>
  <c r="E597" i="2" s="1"/>
  <c r="E598" i="2" s="1"/>
  <c r="E599" i="2" s="1"/>
  <c r="E600" i="2" s="1"/>
  <c r="E601" i="2" s="1"/>
  <c r="E602" i="2" s="1"/>
  <c r="E603" i="2" s="1"/>
  <c r="E604" i="2" s="1"/>
  <c r="E605" i="2" s="1"/>
  <c r="E606" i="2" s="1"/>
  <c r="E607" i="2" s="1"/>
  <c r="E608" i="2" s="1"/>
  <c r="E609" i="2" s="1"/>
  <c r="E610" i="2" s="1"/>
  <c r="E611" i="2" s="1"/>
  <c r="E612" i="2" s="1"/>
  <c r="E613" i="2" s="1"/>
  <c r="E614" i="2" s="1"/>
  <c r="E615" i="2" s="1"/>
  <c r="E616" i="2" s="1"/>
  <c r="E617" i="2" s="1"/>
  <c r="E618" i="2" s="1"/>
  <c r="E619" i="2" s="1"/>
  <c r="E620" i="2" s="1"/>
  <c r="E621" i="2" s="1"/>
  <c r="E622" i="2" s="1"/>
  <c r="E623" i="2" s="1"/>
  <c r="E624" i="2" s="1"/>
  <c r="E625" i="2" s="1"/>
  <c r="E626" i="2" s="1"/>
  <c r="E627" i="2" s="1"/>
  <c r="E628" i="2" s="1"/>
  <c r="E629" i="2" s="1"/>
  <c r="E630" i="2" s="1"/>
  <c r="E631" i="2" s="1"/>
  <c r="E632" i="2" s="1"/>
  <c r="E633" i="2" s="1"/>
  <c r="E634" i="2" s="1"/>
  <c r="E635" i="2" s="1"/>
  <c r="E636" i="2" s="1"/>
  <c r="E637" i="2" s="1"/>
  <c r="E638" i="2" s="1"/>
  <c r="E639" i="2" s="1"/>
  <c r="E640" i="2" s="1"/>
  <c r="E641" i="2" s="1"/>
  <c r="E642" i="2" s="1"/>
  <c r="E643" i="2" s="1"/>
  <c r="E644" i="2" s="1"/>
  <c r="E645" i="2" s="1"/>
  <c r="E646" i="2" s="1"/>
  <c r="E647" i="2" s="1"/>
  <c r="E648" i="2" s="1"/>
  <c r="E649" i="2" s="1"/>
  <c r="E650" i="2" s="1"/>
  <c r="E651" i="2" s="1"/>
  <c r="E652" i="2" s="1"/>
  <c r="E653" i="2" s="1"/>
  <c r="E654" i="2" s="1"/>
  <c r="E655" i="2" s="1"/>
  <c r="E656" i="2" s="1"/>
  <c r="E657" i="2" s="1"/>
  <c r="E658" i="2" s="1"/>
  <c r="E659" i="2" s="1"/>
  <c r="E660" i="2" s="1"/>
  <c r="E661" i="2" s="1"/>
  <c r="E662" i="2" s="1"/>
  <c r="E663" i="2" s="1"/>
  <c r="E664" i="2" s="1"/>
  <c r="E665" i="2" s="1"/>
  <c r="E666" i="2" s="1"/>
  <c r="E667" i="2" s="1"/>
  <c r="E668" i="2" s="1"/>
  <c r="E669" i="2" s="1"/>
  <c r="E670" i="2" s="1"/>
  <c r="E671" i="2" s="1"/>
  <c r="E672" i="2" s="1"/>
  <c r="E673" i="2" s="1"/>
  <c r="E674" i="2" s="1"/>
  <c r="E675" i="2" s="1"/>
  <c r="E676" i="2" s="1"/>
  <c r="E677" i="2" s="1"/>
  <c r="E678" i="2" s="1"/>
  <c r="E679" i="2" s="1"/>
  <c r="E680" i="2" s="1"/>
  <c r="E681" i="2" s="1"/>
  <c r="E682" i="2" s="1"/>
  <c r="E683" i="2" s="1"/>
  <c r="E684" i="2" s="1"/>
  <c r="E685" i="2" s="1"/>
  <c r="E686" i="2" s="1"/>
  <c r="E687" i="2" s="1"/>
  <c r="E688" i="2" s="1"/>
  <c r="E689" i="2" s="1"/>
  <c r="E690" i="2" s="1"/>
  <c r="E691" i="2" s="1"/>
  <c r="E692" i="2" s="1"/>
  <c r="E693" i="2" s="1"/>
  <c r="E694" i="2" s="1"/>
  <c r="E695" i="2" s="1"/>
  <c r="E696" i="2" s="1"/>
  <c r="E697" i="2" s="1"/>
  <c r="E698" i="2" s="1"/>
  <c r="E699" i="2" s="1"/>
  <c r="E700" i="2" s="1"/>
  <c r="E701" i="2" s="1"/>
  <c r="E702" i="2" s="1"/>
  <c r="E703" i="2" s="1"/>
  <c r="E704" i="2" s="1"/>
  <c r="E705" i="2" s="1"/>
  <c r="E706" i="2" s="1"/>
  <c r="E707" i="2" s="1"/>
  <c r="E708" i="2" s="1"/>
  <c r="E709" i="2" s="1"/>
  <c r="E710" i="2" s="1"/>
  <c r="E711" i="2" s="1"/>
  <c r="E712" i="2" s="1"/>
  <c r="E713" i="2" s="1"/>
  <c r="E714" i="2" s="1"/>
  <c r="E715" i="2" s="1"/>
  <c r="E716" i="2" s="1"/>
  <c r="E717" i="2" s="1"/>
  <c r="E718" i="2" s="1"/>
  <c r="E719" i="2" s="1"/>
  <c r="E720" i="2" s="1"/>
  <c r="E721" i="2" s="1"/>
  <c r="E722" i="2" s="1"/>
  <c r="E723" i="2" s="1"/>
  <c r="E724" i="2" s="1"/>
  <c r="E725" i="2" s="1"/>
  <c r="E726" i="2" s="1"/>
  <c r="E727" i="2" s="1"/>
  <c r="E728" i="2" s="1"/>
  <c r="E729" i="2" s="1"/>
  <c r="E730" i="2" s="1"/>
  <c r="E731" i="2" s="1"/>
  <c r="E732" i="2" s="1"/>
  <c r="E733" i="2" s="1"/>
  <c r="E734" i="2" s="1"/>
  <c r="E735" i="2" s="1"/>
  <c r="E736" i="2" s="1"/>
  <c r="E737" i="2" s="1"/>
  <c r="E738" i="2" s="1"/>
  <c r="E739" i="2" s="1"/>
  <c r="E740" i="2" s="1"/>
  <c r="E741" i="2" s="1"/>
  <c r="E742" i="2" s="1"/>
  <c r="E743" i="2" s="1"/>
  <c r="E744" i="2" s="1"/>
  <c r="E745" i="2" s="1"/>
  <c r="E746" i="2" s="1"/>
  <c r="E747" i="2" s="1"/>
  <c r="E748" i="2" s="1"/>
  <c r="E749" i="2" s="1"/>
  <c r="E750" i="2" s="1"/>
  <c r="E751" i="2" s="1"/>
  <c r="E752" i="2" s="1"/>
  <c r="E753" i="2" s="1"/>
  <c r="E754" i="2" s="1"/>
  <c r="E755" i="2" s="1"/>
  <c r="E756" i="2" s="1"/>
  <c r="E757" i="2" s="1"/>
  <c r="E758" i="2" s="1"/>
  <c r="E759" i="2" s="1"/>
  <c r="E760" i="2" s="1"/>
  <c r="E761" i="2" s="1"/>
  <c r="E762" i="2" s="1"/>
  <c r="E763" i="2" s="1"/>
  <c r="E764" i="2" s="1"/>
  <c r="E765" i="2" s="1"/>
  <c r="E766" i="2" s="1"/>
  <c r="E767" i="2" s="1"/>
  <c r="E768" i="2" s="1"/>
  <c r="E769" i="2" s="1"/>
  <c r="E770" i="2" s="1"/>
  <c r="E771" i="2" s="1"/>
  <c r="E772" i="2" s="1"/>
  <c r="E773" i="2" s="1"/>
  <c r="E774" i="2" s="1"/>
  <c r="E775" i="2" s="1"/>
  <c r="E776" i="2" s="1"/>
  <c r="E777" i="2" s="1"/>
  <c r="E778" i="2" s="1"/>
  <c r="E779" i="2" s="1"/>
  <c r="E780" i="2" s="1"/>
  <c r="E781" i="2" s="1"/>
  <c r="E782" i="2" s="1"/>
  <c r="E783" i="2" s="1"/>
  <c r="E784" i="2" s="1"/>
  <c r="E785" i="2" s="1"/>
  <c r="E786" i="2" s="1"/>
  <c r="E787" i="2" s="1"/>
  <c r="E788" i="2" s="1"/>
  <c r="E789" i="2" s="1"/>
  <c r="E790" i="2" s="1"/>
  <c r="E791" i="2" s="1"/>
  <c r="E792" i="2" s="1"/>
  <c r="E793" i="2" s="1"/>
  <c r="E794" i="2" s="1"/>
  <c r="E795" i="2" s="1"/>
  <c r="E796" i="2" s="1"/>
  <c r="E797" i="2" s="1"/>
  <c r="E798" i="2" s="1"/>
  <c r="E799" i="2" s="1"/>
  <c r="E800" i="2" s="1"/>
  <c r="E801" i="2" s="1"/>
  <c r="E802" i="2" s="1"/>
  <c r="E803" i="2" s="1"/>
  <c r="E804" i="2" s="1"/>
  <c r="E805" i="2" s="1"/>
  <c r="E806" i="2" s="1"/>
  <c r="E807" i="2" s="1"/>
  <c r="E808" i="2" s="1"/>
  <c r="E809" i="2" s="1"/>
  <c r="E810" i="2" s="1"/>
  <c r="E811" i="2" s="1"/>
  <c r="E812" i="2" s="1"/>
  <c r="E813" i="2" s="1"/>
  <c r="E814" i="2" s="1"/>
  <c r="E815" i="2" s="1"/>
  <c r="E816" i="2" s="1"/>
  <c r="E817" i="2" s="1"/>
  <c r="E818" i="2" s="1"/>
  <c r="E819" i="2" s="1"/>
  <c r="E820" i="2" s="1"/>
  <c r="E821" i="2" s="1"/>
  <c r="E822" i="2" s="1"/>
  <c r="E823" i="2" s="1"/>
  <c r="E824" i="2" s="1"/>
  <c r="E825" i="2" s="1"/>
  <c r="E826" i="2" s="1"/>
  <c r="E827" i="2" s="1"/>
  <c r="E828" i="2" s="1"/>
  <c r="E829" i="2" s="1"/>
  <c r="E830" i="2" s="1"/>
  <c r="E831" i="2" s="1"/>
  <c r="E832" i="2" s="1"/>
  <c r="E833" i="2" s="1"/>
  <c r="E834" i="2" s="1"/>
  <c r="E835" i="2" s="1"/>
  <c r="E836" i="2" s="1"/>
  <c r="E837" i="2" s="1"/>
  <c r="E838" i="2" s="1"/>
  <c r="E839" i="2" s="1"/>
  <c r="E840" i="2" s="1"/>
  <c r="E841" i="2" s="1"/>
  <c r="E842" i="2" s="1"/>
  <c r="E843" i="2" s="1"/>
  <c r="E844" i="2" s="1"/>
  <c r="E845" i="2" s="1"/>
  <c r="E846" i="2" s="1"/>
  <c r="E847" i="2" s="1"/>
  <c r="E848" i="2" s="1"/>
  <c r="E849" i="2" s="1"/>
  <c r="E850" i="2" s="1"/>
  <c r="E851" i="2" s="1"/>
  <c r="E852" i="2" s="1"/>
  <c r="E853" i="2" s="1"/>
  <c r="E854" i="2" s="1"/>
  <c r="E855" i="2" s="1"/>
  <c r="E856" i="2" s="1"/>
  <c r="E857" i="2" s="1"/>
  <c r="E858" i="2" s="1"/>
  <c r="E859" i="2" s="1"/>
  <c r="E860" i="2" s="1"/>
  <c r="E861" i="2" s="1"/>
  <c r="E862" i="2" s="1"/>
  <c r="E863" i="2" s="1"/>
  <c r="E864" i="2" s="1"/>
  <c r="E865" i="2" s="1"/>
  <c r="E866" i="2" s="1"/>
  <c r="E867" i="2" s="1"/>
  <c r="E868" i="2" s="1"/>
  <c r="E869" i="2" s="1"/>
  <c r="E870" i="2" s="1"/>
  <c r="E871" i="2" s="1"/>
  <c r="E872" i="2" s="1"/>
  <c r="E873" i="2" s="1"/>
  <c r="E874" i="2" s="1"/>
  <c r="E875" i="2" s="1"/>
  <c r="E876" i="2" s="1"/>
  <c r="E877" i="2" s="1"/>
  <c r="E878" i="2" s="1"/>
  <c r="E879" i="2" s="1"/>
  <c r="E880" i="2" s="1"/>
  <c r="E881" i="2" s="1"/>
  <c r="E882" i="2" s="1"/>
  <c r="E883" i="2" s="1"/>
  <c r="E884" i="2" s="1"/>
  <c r="E885" i="2" s="1"/>
  <c r="E886" i="2" s="1"/>
  <c r="E887" i="2" s="1"/>
  <c r="E888" i="2" s="1"/>
  <c r="E889" i="2" s="1"/>
  <c r="E890" i="2" s="1"/>
  <c r="E891" i="2" s="1"/>
  <c r="E892" i="2" s="1"/>
  <c r="E893" i="2" s="1"/>
  <c r="E894" i="2" s="1"/>
  <c r="E895" i="2" s="1"/>
  <c r="E896" i="2" s="1"/>
  <c r="E897" i="2" s="1"/>
  <c r="E898" i="2" s="1"/>
  <c r="E899" i="2" s="1"/>
  <c r="E900" i="2" s="1"/>
  <c r="E901" i="2" s="1"/>
  <c r="E902" i="2" s="1"/>
  <c r="E903" i="2" s="1"/>
  <c r="E904" i="2" s="1"/>
  <c r="E905" i="2" s="1"/>
  <c r="E906" i="2" s="1"/>
  <c r="E907" i="2" s="1"/>
  <c r="E908" i="2" s="1"/>
  <c r="E909" i="2" s="1"/>
  <c r="E910" i="2" s="1"/>
  <c r="E911" i="2" s="1"/>
  <c r="E912" i="2" s="1"/>
  <c r="E913" i="2" s="1"/>
  <c r="E914" i="2" s="1"/>
  <c r="E915" i="2" s="1"/>
  <c r="E916" i="2" s="1"/>
  <c r="E917" i="2" s="1"/>
  <c r="E918" i="2" s="1"/>
  <c r="E919" i="2" s="1"/>
  <c r="E920" i="2" s="1"/>
  <c r="E921" i="2" s="1"/>
  <c r="E922" i="2" s="1"/>
  <c r="E923" i="2" s="1"/>
  <c r="E924" i="2" s="1"/>
  <c r="E925" i="2" s="1"/>
  <c r="E926" i="2" s="1"/>
  <c r="E927" i="2" s="1"/>
  <c r="E928" i="2" s="1"/>
  <c r="E929" i="2" s="1"/>
  <c r="E930" i="2" s="1"/>
  <c r="E931" i="2" s="1"/>
  <c r="E932" i="2" s="1"/>
  <c r="E933" i="2" s="1"/>
  <c r="E934" i="2" s="1"/>
  <c r="E935" i="2" s="1"/>
  <c r="E936" i="2" s="1"/>
  <c r="E937" i="2" s="1"/>
  <c r="E938" i="2" s="1"/>
  <c r="E939" i="2" s="1"/>
  <c r="E940" i="2" s="1"/>
  <c r="E941" i="2" s="1"/>
  <c r="E942" i="2" s="1"/>
  <c r="E943" i="2" s="1"/>
  <c r="E944" i="2" s="1"/>
  <c r="E945" i="2" s="1"/>
  <c r="E946" i="2" s="1"/>
  <c r="E947" i="2" s="1"/>
  <c r="E948" i="2" s="1"/>
  <c r="E949" i="2" s="1"/>
  <c r="E950" i="2" s="1"/>
  <c r="E951" i="2" s="1"/>
  <c r="E952" i="2" s="1"/>
  <c r="E953" i="2" s="1"/>
  <c r="E954" i="2" s="1"/>
  <c r="E955" i="2" s="1"/>
  <c r="E956" i="2" s="1"/>
  <c r="E957" i="2" s="1"/>
  <c r="E958" i="2" s="1"/>
  <c r="E959" i="2" s="1"/>
  <c r="E960" i="2" s="1"/>
  <c r="E961" i="2" s="1"/>
  <c r="E962" i="2" s="1"/>
  <c r="E963" i="2" s="1"/>
  <c r="E964" i="2" s="1"/>
  <c r="E965" i="2" s="1"/>
  <c r="E966" i="2" s="1"/>
  <c r="E967" i="2" s="1"/>
  <c r="E968" i="2" s="1"/>
  <c r="E969" i="2" s="1"/>
  <c r="E970" i="2" s="1"/>
  <c r="E971" i="2" s="1"/>
  <c r="E972" i="2" s="1"/>
  <c r="E973" i="2" s="1"/>
  <c r="E974" i="2" s="1"/>
  <c r="E975" i="2" s="1"/>
  <c r="E976" i="2" s="1"/>
  <c r="E977" i="2" s="1"/>
  <c r="E978" i="2" s="1"/>
  <c r="E979" i="2" s="1"/>
  <c r="E980" i="2" s="1"/>
  <c r="E981" i="2" s="1"/>
  <c r="E982" i="2" s="1"/>
  <c r="E983" i="2" s="1"/>
  <c r="E984" i="2" s="1"/>
  <c r="E985" i="2" s="1"/>
  <c r="E986" i="2" s="1"/>
  <c r="E987" i="2" s="1"/>
  <c r="E988" i="2" s="1"/>
  <c r="E989" i="2" s="1"/>
  <c r="E990" i="2" s="1"/>
  <c r="E991" i="2" s="1"/>
  <c r="E992" i="2" s="1"/>
  <c r="E993" i="2" s="1"/>
  <c r="E994" i="2" s="1"/>
  <c r="E995" i="2" s="1"/>
  <c r="E996" i="2" s="1"/>
  <c r="E997" i="2" s="1"/>
  <c r="E998" i="2" s="1"/>
  <c r="E999" i="2" s="1"/>
  <c r="E1000" i="2" s="1"/>
  <c r="AB148" i="2"/>
  <c r="Z148" i="2"/>
  <c r="AA148" i="2"/>
  <c r="AC148" i="2"/>
  <c r="AD148" i="2"/>
  <c r="U148" i="2"/>
  <c r="T148" i="2" s="1"/>
  <c r="A149" i="2"/>
  <c r="B149" i="2"/>
  <c r="W148" i="2"/>
  <c r="V148" i="2" s="1"/>
  <c r="AK148" i="2" l="1"/>
  <c r="AL148" i="2"/>
  <c r="X148" i="2"/>
  <c r="Y148" i="2" s="1"/>
  <c r="S149" i="2"/>
  <c r="AC149" i="2" l="1"/>
  <c r="AD149" i="2"/>
  <c r="AA149" i="2"/>
  <c r="Z149" i="2"/>
  <c r="AB149" i="2"/>
  <c r="U149" i="2"/>
  <c r="T149" i="2" s="1"/>
  <c r="B150" i="2"/>
  <c r="W149" i="2"/>
  <c r="V149" i="2" s="1"/>
  <c r="AK149" i="2" l="1"/>
  <c r="AL149" i="2"/>
  <c r="A150" i="2"/>
  <c r="X149" i="2"/>
  <c r="Y149" i="2" s="1"/>
  <c r="S150" i="2"/>
  <c r="AC150" i="2" l="1"/>
  <c r="AA150" i="2"/>
  <c r="AD150" i="2"/>
  <c r="AB150" i="2"/>
  <c r="Z150" i="2"/>
  <c r="U150" i="2"/>
  <c r="T150" i="2" s="1"/>
  <c r="W150" i="2"/>
  <c r="V150" i="2" s="1"/>
  <c r="A151" i="2"/>
  <c r="B151" i="2"/>
  <c r="AK150" i="2" l="1"/>
  <c r="AL150" i="2"/>
  <c r="X150" i="2"/>
  <c r="Y150" i="2" s="1"/>
  <c r="S151" i="2"/>
  <c r="AB151" i="2" l="1"/>
  <c r="AC151" i="2"/>
  <c r="Z151" i="2"/>
  <c r="AA151" i="2"/>
  <c r="AD151" i="2"/>
  <c r="U151" i="2"/>
  <c r="T151" i="2" s="1"/>
  <c r="A152" i="2"/>
  <c r="B152" i="2"/>
  <c r="W151" i="2"/>
  <c r="V151" i="2" s="1"/>
  <c r="AK151" i="2" l="1"/>
  <c r="AL151" i="2"/>
  <c r="X151" i="2"/>
  <c r="Y151" i="2" s="1"/>
  <c r="S152" i="2"/>
  <c r="Z152" i="2" l="1"/>
  <c r="AC152" i="2"/>
  <c r="AA152" i="2"/>
  <c r="AB152" i="2"/>
  <c r="AD152" i="2"/>
  <c r="U152" i="2"/>
  <c r="T152" i="2" s="1"/>
  <c r="B153" i="2"/>
  <c r="W152" i="2"/>
  <c r="V152" i="2" s="1"/>
  <c r="AK152" i="2" l="1"/>
  <c r="AL152" i="2"/>
  <c r="A153" i="2"/>
  <c r="X152" i="2"/>
  <c r="Y152" i="2" s="1"/>
  <c r="S153" i="2"/>
  <c r="AC153" i="2" l="1"/>
  <c r="AA153" i="2"/>
  <c r="AD153" i="2"/>
  <c r="Z153" i="2"/>
  <c r="AB153" i="2"/>
  <c r="U153" i="2"/>
  <c r="T153" i="2" s="1"/>
  <c r="W153" i="2"/>
  <c r="V153" i="2" s="1"/>
  <c r="A154" i="2"/>
  <c r="B154" i="2"/>
  <c r="AK153" i="2" l="1"/>
  <c r="AL153" i="2"/>
  <c r="X153" i="2"/>
  <c r="Y153" i="2" s="1"/>
  <c r="S154" i="2"/>
  <c r="AB154" i="2" l="1"/>
  <c r="AA154" i="2"/>
  <c r="AD154" i="2"/>
  <c r="Z154" i="2"/>
  <c r="AC154" i="2"/>
  <c r="U154" i="2"/>
  <c r="T154" i="2" s="1"/>
  <c r="B155" i="2"/>
  <c r="W154" i="2"/>
  <c r="V154" i="2" s="1"/>
  <c r="AK154" i="2" l="1"/>
  <c r="AL154" i="2"/>
  <c r="A155" i="2"/>
  <c r="X154" i="2"/>
  <c r="Y154" i="2" s="1"/>
  <c r="S155" i="2"/>
  <c r="AC155" i="2" l="1"/>
  <c r="Z155" i="2"/>
  <c r="AD155" i="2"/>
  <c r="AB155" i="2"/>
  <c r="AA155" i="2"/>
  <c r="U155" i="2"/>
  <c r="T155" i="2" s="1"/>
  <c r="W155" i="2"/>
  <c r="V155" i="2" s="1"/>
  <c r="A156" i="2"/>
  <c r="B156" i="2"/>
  <c r="AK155" i="2" l="1"/>
  <c r="AL155" i="2"/>
  <c r="X155" i="2"/>
  <c r="Y155" i="2" s="1"/>
  <c r="S156" i="2"/>
  <c r="AC156" i="2" l="1"/>
  <c r="Z156" i="2"/>
  <c r="AA156" i="2"/>
  <c r="AD156" i="2"/>
  <c r="AB156" i="2"/>
  <c r="U156" i="2"/>
  <c r="T156" i="2" s="1"/>
  <c r="W156" i="2"/>
  <c r="V156" i="2" s="1"/>
  <c r="B157" i="2"/>
  <c r="AK156" i="2" l="1"/>
  <c r="AL156" i="2"/>
  <c r="A157" i="2"/>
  <c r="X156" i="2"/>
  <c r="Y156" i="2" s="1"/>
  <c r="S157" i="2"/>
  <c r="AB157" i="2" l="1"/>
  <c r="Z157" i="2"/>
  <c r="AA157" i="2"/>
  <c r="AC157" i="2"/>
  <c r="AD157" i="2"/>
  <c r="U157" i="2"/>
  <c r="T157" i="2" s="1"/>
  <c r="W157" i="2"/>
  <c r="V157" i="2" s="1"/>
  <c r="AK157" i="2" l="1"/>
  <c r="AL157" i="2"/>
  <c r="B158" i="2"/>
  <c r="A158" i="2"/>
  <c r="S158" i="2"/>
  <c r="X157" i="2"/>
  <c r="Y157" i="2" s="1"/>
  <c r="AD158" i="2" l="1"/>
  <c r="AB158" i="2"/>
  <c r="AA158" i="2"/>
  <c r="AC158" i="2"/>
  <c r="Z158" i="2"/>
  <c r="U158" i="2"/>
  <c r="T158" i="2" s="1"/>
  <c r="B159" i="2"/>
  <c r="W158" i="2"/>
  <c r="V158" i="2" s="1"/>
  <c r="AL158" i="2" l="1"/>
  <c r="AK158" i="2"/>
  <c r="A159" i="2"/>
  <c r="S159" i="2"/>
  <c r="X158" i="2"/>
  <c r="Y158" i="2" s="1"/>
  <c r="AA159" i="2" l="1"/>
  <c r="AC159" i="2"/>
  <c r="AD159" i="2"/>
  <c r="AB159" i="2"/>
  <c r="Z159" i="2"/>
  <c r="U159" i="2"/>
  <c r="T159" i="2" s="1"/>
  <c r="A160" i="2"/>
  <c r="B160" i="2"/>
  <c r="W159" i="2"/>
  <c r="V159" i="2" s="1"/>
  <c r="AL159" i="2" l="1"/>
  <c r="AK159" i="2"/>
  <c r="S160" i="2"/>
  <c r="X159" i="2"/>
  <c r="Y159" i="2" s="1"/>
  <c r="AA160" i="2" l="1"/>
  <c r="AB160" i="2"/>
  <c r="Z160" i="2"/>
  <c r="AC160" i="2"/>
  <c r="AD160" i="2"/>
  <c r="U160" i="2"/>
  <c r="T160" i="2" s="1"/>
  <c r="W160" i="2"/>
  <c r="V160" i="2" s="1"/>
  <c r="B161" i="2"/>
  <c r="AL160" i="2" l="1"/>
  <c r="AK160" i="2"/>
  <c r="A161" i="2"/>
  <c r="X160" i="2"/>
  <c r="Y160" i="2" s="1"/>
  <c r="S161" i="2"/>
  <c r="Z161" i="2" l="1"/>
  <c r="AB161" i="2"/>
  <c r="AA161" i="2"/>
  <c r="AD161" i="2"/>
  <c r="AC161" i="2"/>
  <c r="U161" i="2"/>
  <c r="T161" i="2" s="1"/>
  <c r="W161" i="2"/>
  <c r="V161" i="2" s="1"/>
  <c r="B162" i="2"/>
  <c r="AL161" i="2" l="1"/>
  <c r="AK161" i="2"/>
  <c r="A162" i="2"/>
  <c r="S162" i="2"/>
  <c r="X161" i="2"/>
  <c r="Y161" i="2" s="1"/>
  <c r="AD162" i="2" l="1"/>
  <c r="AA162" i="2"/>
  <c r="Z162" i="2"/>
  <c r="AB162" i="2"/>
  <c r="AC162" i="2"/>
  <c r="U162" i="2"/>
  <c r="T162" i="2" s="1"/>
  <c r="B163" i="2"/>
  <c r="W162" i="2"/>
  <c r="V162" i="2" s="1"/>
  <c r="AL162" i="2" l="1"/>
  <c r="AK162" i="2"/>
  <c r="A163" i="2"/>
  <c r="X162" i="2"/>
  <c r="Y162" i="2" s="1"/>
  <c r="S163" i="2"/>
  <c r="AB163" i="2" l="1"/>
  <c r="AC163" i="2"/>
  <c r="Z163" i="2"/>
  <c r="AD163" i="2"/>
  <c r="AA163" i="2"/>
  <c r="U163" i="2"/>
  <c r="T163" i="2" s="1"/>
  <c r="W163" i="2"/>
  <c r="V163" i="2" s="1"/>
  <c r="A164" i="2"/>
  <c r="B164" i="2"/>
  <c r="AK163" i="2" l="1"/>
  <c r="AL163" i="2"/>
  <c r="X163" i="2"/>
  <c r="Y163" i="2" s="1"/>
  <c r="S164" i="2"/>
  <c r="AB164" i="2" l="1"/>
  <c r="Z164" i="2"/>
  <c r="AA164" i="2"/>
  <c r="AD164" i="2"/>
  <c r="AC164" i="2"/>
  <c r="U164" i="2"/>
  <c r="T164" i="2" s="1"/>
  <c r="W164" i="2"/>
  <c r="V164" i="2" s="1"/>
  <c r="B165" i="2"/>
  <c r="AL164" i="2" l="1"/>
  <c r="AK164" i="2"/>
  <c r="A165" i="2"/>
  <c r="X164" i="2"/>
  <c r="Y164" i="2" s="1"/>
  <c r="S165" i="2"/>
  <c r="Z165" i="2" l="1"/>
  <c r="AC165" i="2"/>
  <c r="AD165" i="2"/>
  <c r="AA165" i="2"/>
  <c r="AB165" i="2"/>
  <c r="U165" i="2"/>
  <c r="T165" i="2" s="1"/>
  <c r="W165" i="2"/>
  <c r="V165" i="2" s="1"/>
  <c r="A166" i="2"/>
  <c r="B166" i="2"/>
  <c r="AK165" i="2" l="1"/>
  <c r="AL165" i="2"/>
  <c r="S166" i="2"/>
  <c r="X165" i="2"/>
  <c r="Y165" i="2" s="1"/>
  <c r="AC166" i="2" l="1"/>
  <c r="AA166" i="2"/>
  <c r="AB166" i="2"/>
  <c r="Z166" i="2"/>
  <c r="AD166" i="2"/>
  <c r="U166" i="2"/>
  <c r="T166" i="2" s="1"/>
  <c r="W166" i="2"/>
  <c r="V166" i="2" s="1"/>
  <c r="B167" i="2"/>
  <c r="AK166" i="2" l="1"/>
  <c r="AL166" i="2"/>
  <c r="A167" i="2"/>
  <c r="X166" i="2"/>
  <c r="Y166" i="2" s="1"/>
  <c r="S167" i="2"/>
  <c r="AB167" i="2" l="1"/>
  <c r="AA167" i="2"/>
  <c r="Z167" i="2"/>
  <c r="AD167" i="2"/>
  <c r="AC167" i="2"/>
  <c r="U167" i="2"/>
  <c r="T167" i="2" s="1"/>
  <c r="W167" i="2"/>
  <c r="V167" i="2" s="1"/>
  <c r="AK167" i="2" l="1"/>
  <c r="AL167" i="2"/>
  <c r="A168" i="2"/>
  <c r="B168" i="2"/>
  <c r="X167" i="2"/>
  <c r="Y167" i="2" s="1"/>
  <c r="S168" i="2"/>
  <c r="Z168" i="2" l="1"/>
  <c r="AC168" i="2"/>
  <c r="AB168" i="2"/>
  <c r="AD168" i="2"/>
  <c r="AA168" i="2"/>
  <c r="U168" i="2"/>
  <c r="T168" i="2" s="1"/>
  <c r="B169" i="2"/>
  <c r="W168" i="2"/>
  <c r="V168" i="2" s="1"/>
  <c r="AL168" i="2" l="1"/>
  <c r="AK168" i="2"/>
  <c r="A169" i="2"/>
  <c r="X168" i="2"/>
  <c r="Y168" i="2" s="1"/>
  <c r="S169" i="2"/>
  <c r="AC169" i="2" l="1"/>
  <c r="Z169" i="2"/>
  <c r="AD169" i="2"/>
  <c r="AB169" i="2"/>
  <c r="AA169" i="2"/>
  <c r="U169" i="2"/>
  <c r="T169" i="2" s="1"/>
  <c r="W169" i="2"/>
  <c r="V169" i="2" s="1"/>
  <c r="A170" i="2"/>
  <c r="B170" i="2"/>
  <c r="AK169" i="2" l="1"/>
  <c r="AL169" i="2"/>
  <c r="S170" i="2"/>
  <c r="X169" i="2"/>
  <c r="Y169" i="2" s="1"/>
  <c r="AB170" i="2" l="1"/>
  <c r="AA170" i="2"/>
  <c r="Z170" i="2"/>
  <c r="AD170" i="2"/>
  <c r="AC170" i="2"/>
  <c r="U170" i="2"/>
  <c r="T170" i="2" s="1"/>
  <c r="B171" i="2"/>
  <c r="W170" i="2"/>
  <c r="V170" i="2" s="1"/>
  <c r="AK170" i="2" l="1"/>
  <c r="AL170" i="2"/>
  <c r="A171" i="2"/>
  <c r="S171" i="2"/>
  <c r="X170" i="2"/>
  <c r="Y170" i="2" s="1"/>
  <c r="AC171" i="2" l="1"/>
  <c r="AB171" i="2"/>
  <c r="AA171" i="2"/>
  <c r="AD171" i="2"/>
  <c r="Z171" i="2"/>
  <c r="U171" i="2"/>
  <c r="T171" i="2" s="1"/>
  <c r="B172" i="2"/>
  <c r="W171" i="2"/>
  <c r="V171" i="2" s="1"/>
  <c r="AK171" i="2" l="1"/>
  <c r="AL171" i="2"/>
  <c r="A172" i="2"/>
  <c r="X171" i="2"/>
  <c r="Y171" i="2" s="1"/>
  <c r="S172" i="2"/>
  <c r="AC172" i="2" l="1"/>
  <c r="AA172" i="2"/>
  <c r="AB172" i="2"/>
  <c r="Z172" i="2"/>
  <c r="AD172" i="2"/>
  <c r="U172" i="2"/>
  <c r="T172" i="2" s="1"/>
  <c r="B173" i="2"/>
  <c r="W172" i="2"/>
  <c r="V172" i="2" s="1"/>
  <c r="AK172" i="2" l="1"/>
  <c r="AL172" i="2"/>
  <c r="A173" i="2"/>
  <c r="X172" i="2"/>
  <c r="Y172" i="2" s="1"/>
  <c r="S173" i="2"/>
  <c r="AB173" i="2" l="1"/>
  <c r="AA173" i="2"/>
  <c r="Z173" i="2"/>
  <c r="AC173" i="2"/>
  <c r="AD173" i="2"/>
  <c r="U173" i="2"/>
  <c r="T173" i="2" s="1"/>
  <c r="W173" i="2"/>
  <c r="V173" i="2" s="1"/>
  <c r="B174" i="2"/>
  <c r="AK173" i="2" l="1"/>
  <c r="AL173" i="2"/>
  <c r="A174" i="2"/>
  <c r="X173" i="2"/>
  <c r="Y173" i="2" s="1"/>
  <c r="S174" i="2"/>
  <c r="AD174" i="2" l="1"/>
  <c r="AB174" i="2"/>
  <c r="AA174" i="2"/>
  <c r="AC174" i="2"/>
  <c r="Z174" i="2"/>
  <c r="U174" i="2"/>
  <c r="T174" i="2" s="1"/>
  <c r="A175" i="2"/>
  <c r="B175" i="2"/>
  <c r="W174" i="2"/>
  <c r="V174" i="2" s="1"/>
  <c r="AK174" i="2" l="1"/>
  <c r="AL174" i="2"/>
  <c r="X174" i="2"/>
  <c r="Y174" i="2" s="1"/>
  <c r="S175" i="2"/>
  <c r="AA175" i="2" l="1"/>
  <c r="AC175" i="2"/>
  <c r="AB175" i="2"/>
  <c r="Z175" i="2"/>
  <c r="AD175" i="2"/>
  <c r="U175" i="2"/>
  <c r="T175" i="2" s="1"/>
  <c r="W175" i="2"/>
  <c r="V175" i="2" s="1"/>
  <c r="A176" i="2"/>
  <c r="AK175" i="2" l="1"/>
  <c r="AL175" i="2"/>
  <c r="B176" i="2"/>
  <c r="S176" i="2"/>
  <c r="X175" i="2"/>
  <c r="Y175" i="2" s="1"/>
  <c r="AA176" i="2" l="1"/>
  <c r="AB176" i="2"/>
  <c r="Z176" i="2"/>
  <c r="AC176" i="2"/>
  <c r="AD176" i="2"/>
  <c r="U176" i="2"/>
  <c r="T176" i="2" s="1"/>
  <c r="A177" i="2"/>
  <c r="W176" i="2"/>
  <c r="V176" i="2" s="1"/>
  <c r="AL176" i="2" l="1"/>
  <c r="AK176" i="2"/>
  <c r="B177" i="2"/>
  <c r="S177" i="2"/>
  <c r="X176" i="2"/>
  <c r="Y176" i="2" s="1"/>
  <c r="Z177" i="2" l="1"/>
  <c r="AB177" i="2"/>
  <c r="AA177" i="2"/>
  <c r="AD177" i="2"/>
  <c r="AC177" i="2"/>
  <c r="U177" i="2"/>
  <c r="T177" i="2" s="1"/>
  <c r="W177" i="2"/>
  <c r="V177" i="2" s="1"/>
  <c r="B178" i="2"/>
  <c r="AL177" i="2" l="1"/>
  <c r="AK177" i="2"/>
  <c r="A178" i="2"/>
  <c r="X177" i="2"/>
  <c r="Y177" i="2" s="1"/>
  <c r="S178" i="2"/>
  <c r="AD178" i="2" l="1"/>
  <c r="AA178" i="2"/>
  <c r="AC178" i="2"/>
  <c r="Z178" i="2"/>
  <c r="AB178" i="2"/>
  <c r="U178" i="2"/>
  <c r="T178" i="2" s="1"/>
  <c r="A179" i="2"/>
  <c r="B179" i="2"/>
  <c r="W178" i="2"/>
  <c r="V178" i="2" s="1"/>
  <c r="AL178" i="2" l="1"/>
  <c r="AK178" i="2"/>
  <c r="S179" i="2"/>
  <c r="X178" i="2"/>
  <c r="Y178" i="2" s="1"/>
  <c r="AB179" i="2" l="1"/>
  <c r="AC179" i="2"/>
  <c r="AA179" i="2"/>
  <c r="Z179" i="2"/>
  <c r="AD179" i="2"/>
  <c r="U179" i="2"/>
  <c r="T179" i="2" s="1"/>
  <c r="B180" i="2"/>
  <c r="W179" i="2"/>
  <c r="V179" i="2" s="1"/>
  <c r="AL179" i="2" l="1"/>
  <c r="AK179" i="2"/>
  <c r="A180" i="2"/>
  <c r="X179" i="2"/>
  <c r="Y179" i="2" s="1"/>
  <c r="S180" i="2"/>
  <c r="AB180" i="2" l="1"/>
  <c r="Z180" i="2"/>
  <c r="AA180" i="2"/>
  <c r="AC180" i="2"/>
  <c r="AD180" i="2"/>
  <c r="U180" i="2"/>
  <c r="T180" i="2" s="1"/>
  <c r="W180" i="2"/>
  <c r="V180" i="2" s="1"/>
  <c r="A181" i="2"/>
  <c r="AL180" i="2" l="1"/>
  <c r="AK180" i="2"/>
  <c r="B181" i="2"/>
  <c r="X180" i="2"/>
  <c r="Y180" i="2" s="1"/>
  <c r="S181" i="2"/>
  <c r="AC181" i="2" l="1"/>
  <c r="AD181" i="2"/>
  <c r="Z181" i="2"/>
  <c r="AA181" i="2"/>
  <c r="AB181" i="2"/>
  <c r="U181" i="2"/>
  <c r="T181" i="2" s="1"/>
  <c r="B182" i="2"/>
  <c r="W181" i="2"/>
  <c r="V181" i="2" s="1"/>
  <c r="AL181" i="2" l="1"/>
  <c r="AK181" i="2"/>
  <c r="A182" i="2"/>
  <c r="X181" i="2"/>
  <c r="Y181" i="2" s="1"/>
  <c r="S182" i="2"/>
  <c r="AC182" i="2" l="1"/>
  <c r="AA182" i="2"/>
  <c r="AD182" i="2"/>
  <c r="Z182" i="2"/>
  <c r="AB182" i="2"/>
  <c r="U182" i="2"/>
  <c r="T182" i="2" s="1"/>
  <c r="B183" i="2"/>
  <c r="W182" i="2"/>
  <c r="V182" i="2" s="1"/>
  <c r="AL182" i="2" l="1"/>
  <c r="AK182" i="2"/>
  <c r="A183" i="2"/>
  <c r="X182" i="2"/>
  <c r="Y182" i="2" s="1"/>
  <c r="S183" i="2"/>
  <c r="AB183" i="2" l="1"/>
  <c r="Z183" i="2"/>
  <c r="AD183" i="2"/>
  <c r="AC183" i="2"/>
  <c r="AA183" i="2"/>
  <c r="U183" i="2"/>
  <c r="T183" i="2" s="1"/>
  <c r="W183" i="2"/>
  <c r="V183" i="2" s="1"/>
  <c r="AK183" i="2" l="1"/>
  <c r="AL183" i="2"/>
  <c r="B184" i="2"/>
  <c r="A184" i="2"/>
  <c r="S184" i="2"/>
  <c r="X183" i="2"/>
  <c r="Y183" i="2" s="1"/>
  <c r="Z184" i="2" l="1"/>
  <c r="AC184" i="2"/>
  <c r="AA184" i="2"/>
  <c r="AB184" i="2"/>
  <c r="AD184" i="2"/>
  <c r="U184" i="2"/>
  <c r="T184" i="2" s="1"/>
  <c r="B185" i="2"/>
  <c r="W184" i="2"/>
  <c r="V184" i="2" s="1"/>
  <c r="AK184" i="2" l="1"/>
  <c r="AL184" i="2"/>
  <c r="A185" i="2"/>
  <c r="X184" i="2"/>
  <c r="Y184" i="2" s="1"/>
  <c r="S185" i="2"/>
  <c r="Z185" i="2" l="1"/>
  <c r="AC185" i="2"/>
  <c r="AA185" i="2"/>
  <c r="AB185" i="2"/>
  <c r="AD185" i="2"/>
  <c r="U185" i="2"/>
  <c r="T185" i="2" s="1"/>
  <c r="A186" i="2"/>
  <c r="B186" i="2"/>
  <c r="W185" i="2"/>
  <c r="V185" i="2" s="1"/>
  <c r="AK185" i="2" l="1"/>
  <c r="AL185" i="2"/>
  <c r="X185" i="2"/>
  <c r="Y185" i="2" s="1"/>
  <c r="S186" i="2"/>
  <c r="AB186" i="2" l="1"/>
  <c r="AA186" i="2"/>
  <c r="AC186" i="2"/>
  <c r="AD186" i="2"/>
  <c r="Z186" i="2"/>
  <c r="U186" i="2"/>
  <c r="T186" i="2" s="1"/>
  <c r="A187" i="2"/>
  <c r="W186" i="2"/>
  <c r="V186" i="2" s="1"/>
  <c r="AK186" i="2" l="1"/>
  <c r="AL186" i="2"/>
  <c r="B187" i="2"/>
  <c r="S187" i="2"/>
  <c r="X186" i="2"/>
  <c r="Y186" i="2" s="1"/>
  <c r="AB187" i="2" l="1"/>
  <c r="AA187" i="2"/>
  <c r="AC187" i="2"/>
  <c r="Z187" i="2"/>
  <c r="AD187" i="2"/>
  <c r="U187" i="2"/>
  <c r="T187" i="2" s="1"/>
  <c r="W187" i="2"/>
  <c r="V187" i="2" s="1"/>
  <c r="A188" i="2"/>
  <c r="B188" i="2"/>
  <c r="AK187" i="2" l="1"/>
  <c r="AL187" i="2"/>
  <c r="X187" i="2"/>
  <c r="Y187" i="2" s="1"/>
  <c r="S188" i="2"/>
  <c r="AC188" i="2" l="1"/>
  <c r="Z188" i="2"/>
  <c r="AD188" i="2"/>
  <c r="AB188" i="2"/>
  <c r="AA188" i="2"/>
  <c r="U188" i="2"/>
  <c r="T188" i="2" s="1"/>
  <c r="W188" i="2"/>
  <c r="V188" i="2" s="1"/>
  <c r="A189" i="2"/>
  <c r="B189" i="2"/>
  <c r="AK188" i="2" l="1"/>
  <c r="AL188" i="2"/>
  <c r="S189" i="2"/>
  <c r="X188" i="2"/>
  <c r="Y188" i="2" s="1"/>
  <c r="AB189" i="2" l="1"/>
  <c r="AC189" i="2"/>
  <c r="AD189" i="2"/>
  <c r="Z189" i="2"/>
  <c r="AA189" i="2"/>
  <c r="U189" i="2"/>
  <c r="T189" i="2" s="1"/>
  <c r="B190" i="2"/>
  <c r="W189" i="2"/>
  <c r="V189" i="2" s="1"/>
  <c r="AK189" i="2" l="1"/>
  <c r="AL189" i="2"/>
  <c r="A190" i="2"/>
  <c r="X189" i="2"/>
  <c r="Y189" i="2" s="1"/>
  <c r="S190" i="2"/>
  <c r="AD190" i="2" l="1"/>
  <c r="AB190" i="2"/>
  <c r="AA190" i="2"/>
  <c r="Z190" i="2"/>
  <c r="AC190" i="2"/>
  <c r="U190" i="2"/>
  <c r="T190" i="2" s="1"/>
  <c r="W190" i="2"/>
  <c r="V190" i="2" s="1"/>
  <c r="B191" i="2"/>
  <c r="AK190" i="2" l="1"/>
  <c r="AL190" i="2"/>
  <c r="A191" i="2"/>
  <c r="X190" i="2"/>
  <c r="Y190" i="2" s="1"/>
  <c r="S191" i="2"/>
  <c r="AA191" i="2" l="1"/>
  <c r="AD191" i="2"/>
  <c r="AB191" i="2"/>
  <c r="Z191" i="2"/>
  <c r="AC191" i="2"/>
  <c r="U191" i="2"/>
  <c r="T191" i="2" s="1"/>
  <c r="B192" i="2"/>
  <c r="W191" i="2"/>
  <c r="V191" i="2" s="1"/>
  <c r="AL191" i="2" l="1"/>
  <c r="AK191" i="2"/>
  <c r="A192" i="2"/>
  <c r="X191" i="2"/>
  <c r="Y191" i="2" s="1"/>
  <c r="S192" i="2"/>
  <c r="AA192" i="2" l="1"/>
  <c r="AB192" i="2"/>
  <c r="AD192" i="2"/>
  <c r="Z192" i="2"/>
  <c r="AC192" i="2"/>
  <c r="U192" i="2"/>
  <c r="T192" i="2" s="1"/>
  <c r="W192" i="2"/>
  <c r="V192" i="2" s="1"/>
  <c r="B193" i="2"/>
  <c r="AK192" i="2" l="1"/>
  <c r="AL192" i="2"/>
  <c r="A193" i="2"/>
  <c r="S193" i="2"/>
  <c r="X192" i="2"/>
  <c r="Y192" i="2" s="1"/>
  <c r="Z193" i="2" l="1"/>
  <c r="AB193" i="2"/>
  <c r="AA193" i="2"/>
  <c r="AD193" i="2"/>
  <c r="AC193" i="2"/>
  <c r="U193" i="2"/>
  <c r="T193" i="2" s="1"/>
  <c r="W193" i="2"/>
  <c r="V193" i="2" s="1"/>
  <c r="B194" i="2"/>
  <c r="AK193" i="2" l="1"/>
  <c r="AL193" i="2"/>
  <c r="A194" i="2"/>
  <c r="X193" i="2"/>
  <c r="Y193" i="2" s="1"/>
  <c r="S194" i="2"/>
  <c r="AD194" i="2" l="1"/>
  <c r="AA194" i="2"/>
  <c r="Z194" i="2"/>
  <c r="AC194" i="2"/>
  <c r="AB194" i="2"/>
  <c r="U194" i="2"/>
  <c r="T194" i="2" s="1"/>
  <c r="B195" i="2"/>
  <c r="W194" i="2"/>
  <c r="V194" i="2" s="1"/>
  <c r="AL194" i="2" l="1"/>
  <c r="AK194" i="2"/>
  <c r="A195" i="2"/>
  <c r="S195" i="2"/>
  <c r="X194" i="2"/>
  <c r="Y194" i="2" s="1"/>
  <c r="AB195" i="2" l="1"/>
  <c r="AA195" i="2"/>
  <c r="Z195" i="2"/>
  <c r="AC195" i="2"/>
  <c r="AD195" i="2"/>
  <c r="U195" i="2"/>
  <c r="T195" i="2" s="1"/>
  <c r="W195" i="2"/>
  <c r="V195" i="2" s="1"/>
  <c r="A196" i="2"/>
  <c r="B196" i="2"/>
  <c r="AL195" i="2" l="1"/>
  <c r="AK195" i="2"/>
  <c r="X195" i="2"/>
  <c r="Y195" i="2" s="1"/>
  <c r="S196" i="2"/>
  <c r="AB196" i="2" l="1"/>
  <c r="Z196" i="2"/>
  <c r="AA196" i="2"/>
  <c r="AD196" i="2"/>
  <c r="AC196" i="2"/>
  <c r="U196" i="2"/>
  <c r="T196" i="2" s="1"/>
  <c r="W196" i="2"/>
  <c r="V196" i="2" s="1"/>
  <c r="A197" i="2"/>
  <c r="AL196" i="2" l="1"/>
  <c r="AK196" i="2"/>
  <c r="B197" i="2"/>
  <c r="X196" i="2"/>
  <c r="Y196" i="2" s="1"/>
  <c r="S197" i="2"/>
  <c r="AC197" i="2" l="1"/>
  <c r="AD197" i="2"/>
  <c r="AA197" i="2"/>
  <c r="Z197" i="2"/>
  <c r="AB197" i="2"/>
  <c r="U197" i="2"/>
  <c r="T197" i="2" s="1"/>
  <c r="W197" i="2"/>
  <c r="V197" i="2" s="1"/>
  <c r="A198" i="2"/>
  <c r="AL197" i="2" l="1"/>
  <c r="AK197" i="2"/>
  <c r="B198" i="2"/>
  <c r="X197" i="2"/>
  <c r="Y197" i="2" s="1"/>
  <c r="S198" i="2"/>
  <c r="AC198" i="2" l="1"/>
  <c r="AA198" i="2"/>
  <c r="AB198" i="2"/>
  <c r="Z198" i="2"/>
  <c r="AD198" i="2"/>
  <c r="U198" i="2"/>
  <c r="T198" i="2" s="1"/>
  <c r="A199" i="2"/>
  <c r="B199" i="2"/>
  <c r="W198" i="2"/>
  <c r="V198" i="2" s="1"/>
  <c r="AL198" i="2" l="1"/>
  <c r="AK198" i="2"/>
  <c r="S199" i="2"/>
  <c r="X198" i="2"/>
  <c r="Y198" i="2" s="1"/>
  <c r="AB199" i="2" l="1"/>
  <c r="Z199" i="2"/>
  <c r="AC199" i="2"/>
  <c r="AA199" i="2"/>
  <c r="AD199" i="2"/>
  <c r="U199" i="2"/>
  <c r="T199" i="2" s="1"/>
  <c r="W199" i="2"/>
  <c r="V199" i="2" s="1"/>
  <c r="AK199" i="2" l="1"/>
  <c r="AL199" i="2"/>
  <c r="B200" i="2"/>
  <c r="A200" i="2"/>
  <c r="X199" i="2"/>
  <c r="Y199" i="2" s="1"/>
  <c r="S200" i="2"/>
  <c r="Z200" i="2" l="1"/>
  <c r="AC200" i="2"/>
  <c r="AB200" i="2"/>
  <c r="AA200" i="2"/>
  <c r="AD200" i="2"/>
  <c r="U200" i="2"/>
  <c r="T200" i="2" s="1"/>
  <c r="W200" i="2"/>
  <c r="V200" i="2" s="1"/>
  <c r="AL200" i="2" l="1"/>
  <c r="AK200" i="2"/>
  <c r="B201" i="2"/>
  <c r="A201" i="2"/>
  <c r="S201" i="2"/>
  <c r="X200" i="2"/>
  <c r="Y200" i="2" s="1"/>
  <c r="Z201" i="2" l="1"/>
  <c r="AC201" i="2"/>
  <c r="AD201" i="2"/>
  <c r="AA201" i="2"/>
  <c r="AB201" i="2"/>
  <c r="U201" i="2"/>
  <c r="T201" i="2" s="1"/>
  <c r="W201" i="2"/>
  <c r="V201" i="2" s="1"/>
  <c r="B202" i="2"/>
  <c r="AK201" i="2" l="1"/>
  <c r="AL201" i="2"/>
  <c r="A202" i="2"/>
  <c r="X201" i="2"/>
  <c r="Y201" i="2" s="1"/>
  <c r="S202" i="2"/>
  <c r="AB202" i="2" l="1"/>
  <c r="AA202" i="2"/>
  <c r="AC202" i="2"/>
  <c r="Z202" i="2"/>
  <c r="AD202" i="2"/>
  <c r="U202" i="2"/>
  <c r="T202" i="2" s="1"/>
  <c r="W202" i="2"/>
  <c r="V202" i="2" s="1"/>
  <c r="A203" i="2"/>
  <c r="B203" i="2"/>
  <c r="AK202" i="2" l="1"/>
  <c r="AL202" i="2"/>
  <c r="S203" i="2"/>
  <c r="X202" i="2"/>
  <c r="Y202" i="2" s="1"/>
  <c r="AA203" i="2" l="1"/>
  <c r="AB203" i="2"/>
  <c r="AC203" i="2"/>
  <c r="Z203" i="2"/>
  <c r="AD203" i="2"/>
  <c r="U203" i="2"/>
  <c r="T203" i="2" s="1"/>
  <c r="W203" i="2"/>
  <c r="V203" i="2" s="1"/>
  <c r="A204" i="2"/>
  <c r="B204" i="2"/>
  <c r="AK203" i="2" l="1"/>
  <c r="AL203" i="2"/>
  <c r="X203" i="2"/>
  <c r="Y203" i="2" s="1"/>
  <c r="S204" i="2"/>
  <c r="AC204" i="2" l="1"/>
  <c r="AA204" i="2"/>
  <c r="AB204" i="2"/>
  <c r="Z204" i="2"/>
  <c r="AD204" i="2"/>
  <c r="U204" i="2"/>
  <c r="T204" i="2" s="1"/>
  <c r="W204" i="2"/>
  <c r="V204" i="2" s="1"/>
  <c r="A205" i="2"/>
  <c r="B205" i="2"/>
  <c r="AL204" i="2" l="1"/>
  <c r="AK204" i="2"/>
  <c r="X204" i="2"/>
  <c r="Y204" i="2" s="1"/>
  <c r="S205" i="2"/>
  <c r="Z205" i="2" l="1"/>
  <c r="AB205" i="2"/>
  <c r="AA205" i="2"/>
  <c r="AD205" i="2"/>
  <c r="AC205" i="2"/>
  <c r="U205" i="2"/>
  <c r="T205" i="2" s="1"/>
  <c r="W205" i="2"/>
  <c r="V205" i="2" s="1"/>
  <c r="B206" i="2"/>
  <c r="AK205" i="2" l="1"/>
  <c r="AL205" i="2"/>
  <c r="A206" i="2"/>
  <c r="X205" i="2"/>
  <c r="Y205" i="2" s="1"/>
  <c r="S206" i="2"/>
  <c r="AD206" i="2" l="1"/>
  <c r="AB206" i="2"/>
  <c r="AC206" i="2"/>
  <c r="Z206" i="2"/>
  <c r="AA206" i="2"/>
  <c r="U206" i="2"/>
  <c r="T206" i="2" s="1"/>
  <c r="W206" i="2"/>
  <c r="V206" i="2" s="1"/>
  <c r="B207" i="2"/>
  <c r="AK206" i="2" l="1"/>
  <c r="AL206" i="2"/>
  <c r="A207" i="2"/>
  <c r="X206" i="2"/>
  <c r="Y206" i="2" s="1"/>
  <c r="S207" i="2"/>
  <c r="AA207" i="2" l="1"/>
  <c r="AB207" i="2"/>
  <c r="AC207" i="2"/>
  <c r="AD207" i="2"/>
  <c r="Z207" i="2"/>
  <c r="U207" i="2"/>
  <c r="T207" i="2" s="1"/>
  <c r="W207" i="2"/>
  <c r="V207" i="2" s="1"/>
  <c r="A208" i="2"/>
  <c r="B208" i="2"/>
  <c r="AK207" i="2" l="1"/>
  <c r="AL207" i="2"/>
  <c r="S208" i="2"/>
  <c r="X207" i="2"/>
  <c r="Y207" i="2" s="1"/>
  <c r="AA208" i="2" l="1"/>
  <c r="Z208" i="2"/>
  <c r="AC208" i="2"/>
  <c r="AD208" i="2"/>
  <c r="AB208" i="2"/>
  <c r="U208" i="2"/>
  <c r="T208" i="2" s="1"/>
  <c r="A209" i="2"/>
  <c r="B209" i="2"/>
  <c r="W208" i="2"/>
  <c r="V208" i="2" s="1"/>
  <c r="AK208" i="2" l="1"/>
  <c r="AL208" i="2"/>
  <c r="X208" i="2"/>
  <c r="Y208" i="2" s="1"/>
  <c r="S209" i="2"/>
  <c r="Z209" i="2" l="1"/>
  <c r="AB209" i="2"/>
  <c r="AA209" i="2"/>
  <c r="AD209" i="2"/>
  <c r="AC209" i="2"/>
  <c r="U209" i="2"/>
  <c r="T209" i="2" s="1"/>
  <c r="W209" i="2"/>
  <c r="V209" i="2" s="1"/>
  <c r="B210" i="2"/>
  <c r="AK209" i="2" l="1"/>
  <c r="AL209" i="2"/>
  <c r="A210" i="2"/>
  <c r="S210" i="2"/>
  <c r="X209" i="2"/>
  <c r="Y209" i="2" s="1"/>
  <c r="AD210" i="2" l="1"/>
  <c r="AA210" i="2"/>
  <c r="AC210" i="2"/>
  <c r="Z210" i="2"/>
  <c r="AB210" i="2"/>
  <c r="U210" i="2"/>
  <c r="T210" i="2" s="1"/>
  <c r="B211" i="2"/>
  <c r="W210" i="2"/>
  <c r="V210" i="2" s="1"/>
  <c r="AK210" i="2" l="1"/>
  <c r="AL210" i="2"/>
  <c r="A211" i="2"/>
  <c r="X210" i="2"/>
  <c r="Y210" i="2" s="1"/>
  <c r="S211" i="2"/>
  <c r="AB211" i="2" l="1"/>
  <c r="AD211" i="2"/>
  <c r="Z211" i="2"/>
  <c r="AA211" i="2"/>
  <c r="AC211" i="2"/>
  <c r="U211" i="2"/>
  <c r="T211" i="2" s="1"/>
  <c r="B212" i="2"/>
  <c r="W211" i="2"/>
  <c r="V211" i="2" s="1"/>
  <c r="AK211" i="2" l="1"/>
  <c r="AL211" i="2"/>
  <c r="A212" i="2"/>
  <c r="S212" i="2"/>
  <c r="X211" i="2"/>
  <c r="Y211" i="2" s="1"/>
  <c r="AB212" i="2" l="1"/>
  <c r="Z212" i="2"/>
  <c r="AA212" i="2"/>
  <c r="AC212" i="2"/>
  <c r="AD212" i="2"/>
  <c r="U212" i="2"/>
  <c r="T212" i="2" s="1"/>
  <c r="W212" i="2"/>
  <c r="V212" i="2" s="1"/>
  <c r="A213" i="2"/>
  <c r="AL212" i="2" l="1"/>
  <c r="AK212" i="2"/>
  <c r="B213" i="2"/>
  <c r="X212" i="2"/>
  <c r="Y212" i="2" s="1"/>
  <c r="S213" i="2"/>
  <c r="AC213" i="2" l="1"/>
  <c r="AD213" i="2"/>
  <c r="AA213" i="2"/>
  <c r="Z213" i="2"/>
  <c r="AB213" i="2"/>
  <c r="U213" i="2"/>
  <c r="T213" i="2" s="1"/>
  <c r="A214" i="2"/>
  <c r="B214" i="2"/>
  <c r="W213" i="2"/>
  <c r="V213" i="2" s="1"/>
  <c r="AL213" i="2" l="1"/>
  <c r="AK213" i="2"/>
  <c r="X213" i="2"/>
  <c r="Y213" i="2" s="1"/>
  <c r="S214" i="2"/>
  <c r="AC214" i="2" l="1"/>
  <c r="AA214" i="2"/>
  <c r="AD214" i="2"/>
  <c r="AB214" i="2"/>
  <c r="Z214" i="2"/>
  <c r="U214" i="2"/>
  <c r="T214" i="2" s="1"/>
  <c r="A215" i="2"/>
  <c r="B215" i="2"/>
  <c r="W214" i="2"/>
  <c r="V214" i="2" s="1"/>
  <c r="AL214" i="2" l="1"/>
  <c r="AK214" i="2"/>
  <c r="X214" i="2"/>
  <c r="Y214" i="2" s="1"/>
  <c r="S215" i="2"/>
  <c r="AB215" i="2" l="1"/>
  <c r="AC215" i="2"/>
  <c r="Z215" i="2"/>
  <c r="AA215" i="2"/>
  <c r="AD215" i="2"/>
  <c r="U215" i="2"/>
  <c r="T215" i="2" s="1"/>
  <c r="A216" i="2"/>
  <c r="W215" i="2"/>
  <c r="V215" i="2" s="1"/>
  <c r="AL215" i="2" l="1"/>
  <c r="AK215" i="2"/>
  <c r="B216" i="2"/>
  <c r="X215" i="2"/>
  <c r="Y215" i="2" s="1"/>
  <c r="S216" i="2"/>
  <c r="Z216" i="2" l="1"/>
  <c r="AC216" i="2"/>
  <c r="AA216" i="2"/>
  <c r="AD216" i="2"/>
  <c r="AB216" i="2"/>
  <c r="U216" i="2"/>
  <c r="T216" i="2" s="1"/>
  <c r="A217" i="2"/>
  <c r="B217" i="2"/>
  <c r="W216" i="2"/>
  <c r="V216" i="2" s="1"/>
  <c r="AL216" i="2" l="1"/>
  <c r="AK216" i="2"/>
  <c r="X216" i="2"/>
  <c r="Y216" i="2" s="1"/>
  <c r="S217" i="2"/>
  <c r="AC217" i="2" l="1"/>
  <c r="AA217" i="2"/>
  <c r="Z217" i="2"/>
  <c r="AD217" i="2"/>
  <c r="AB217" i="2"/>
  <c r="U217" i="2"/>
  <c r="T217" i="2" s="1"/>
  <c r="B218" i="2"/>
  <c r="W217" i="2"/>
  <c r="V217" i="2" s="1"/>
  <c r="AL217" i="2" l="1"/>
  <c r="AK217" i="2"/>
  <c r="A218" i="2"/>
  <c r="X217" i="2"/>
  <c r="Y217" i="2" s="1"/>
  <c r="S218" i="2"/>
  <c r="AB218" i="2" l="1"/>
  <c r="AA218" i="2"/>
  <c r="AD218" i="2"/>
  <c r="AC218" i="2"/>
  <c r="Z218" i="2"/>
  <c r="U218" i="2"/>
  <c r="T218" i="2" s="1"/>
  <c r="A219" i="2"/>
  <c r="W218" i="2"/>
  <c r="V218" i="2" s="1"/>
  <c r="AL218" i="2" l="1"/>
  <c r="AK218" i="2"/>
  <c r="B219" i="2"/>
  <c r="X218" i="2"/>
  <c r="Y218" i="2" s="1"/>
  <c r="S219" i="2"/>
  <c r="AD219" i="2" l="1"/>
  <c r="AC219" i="2"/>
  <c r="AA219" i="2"/>
  <c r="Z219" i="2"/>
  <c r="AB219" i="2"/>
  <c r="U219" i="2"/>
  <c r="T219" i="2" s="1"/>
  <c r="A220" i="2"/>
  <c r="B220" i="2"/>
  <c r="W219" i="2"/>
  <c r="V219" i="2" s="1"/>
  <c r="AK219" i="2" l="1"/>
  <c r="AL219" i="2"/>
  <c r="X219" i="2"/>
  <c r="Y219" i="2" s="1"/>
  <c r="S220" i="2"/>
  <c r="AC220" i="2" l="1"/>
  <c r="Z220" i="2"/>
  <c r="AA220" i="2"/>
  <c r="AD220" i="2"/>
  <c r="AB220" i="2"/>
  <c r="U220" i="2"/>
  <c r="T220" i="2" s="1"/>
  <c r="A221" i="2"/>
  <c r="W220" i="2"/>
  <c r="V220" i="2" s="1"/>
  <c r="AK220" i="2" l="1"/>
  <c r="AL220" i="2"/>
  <c r="B221" i="2"/>
  <c r="X220" i="2"/>
  <c r="Y220" i="2" s="1"/>
  <c r="S221" i="2"/>
  <c r="AB221" i="2" l="1"/>
  <c r="Z221" i="2"/>
  <c r="AA221" i="2"/>
  <c r="AC221" i="2"/>
  <c r="AD221" i="2"/>
  <c r="U221" i="2"/>
  <c r="T221" i="2" s="1"/>
  <c r="W221" i="2"/>
  <c r="V221" i="2" s="1"/>
  <c r="B222" i="2"/>
  <c r="AK221" i="2" l="1"/>
  <c r="AL221" i="2"/>
  <c r="A222" i="2"/>
  <c r="S222" i="2"/>
  <c r="X221" i="2"/>
  <c r="Y221" i="2" s="1"/>
  <c r="AD222" i="2" l="1"/>
  <c r="AB222" i="2"/>
  <c r="AA222" i="2"/>
  <c r="AC222" i="2"/>
  <c r="Z222" i="2"/>
  <c r="U222" i="2"/>
  <c r="T222" i="2" s="1"/>
  <c r="A223" i="2"/>
  <c r="B223" i="2"/>
  <c r="W222" i="2"/>
  <c r="V222" i="2" s="1"/>
  <c r="AL222" i="2" l="1"/>
  <c r="AK222" i="2"/>
  <c r="X222" i="2"/>
  <c r="Y222" i="2" s="1"/>
  <c r="S223" i="2"/>
  <c r="AA223" i="2" l="1"/>
  <c r="AC223" i="2"/>
  <c r="AD223" i="2"/>
  <c r="Z223" i="2"/>
  <c r="AB223" i="2"/>
  <c r="U223" i="2"/>
  <c r="T223" i="2" s="1"/>
  <c r="W223" i="2"/>
  <c r="V223" i="2" s="1"/>
  <c r="B224" i="2"/>
  <c r="AK223" i="2" l="1"/>
  <c r="AL223" i="2"/>
  <c r="A224" i="2"/>
  <c r="S224" i="2"/>
  <c r="X223" i="2"/>
  <c r="Y223" i="2" s="1"/>
  <c r="AA224" i="2" l="1"/>
  <c r="AB224" i="2"/>
  <c r="AC224" i="2"/>
  <c r="AD224" i="2"/>
  <c r="Z224" i="2"/>
  <c r="U224" i="2"/>
  <c r="T224" i="2" s="1"/>
  <c r="B225" i="2"/>
  <c r="W224" i="2"/>
  <c r="V224" i="2" s="1"/>
  <c r="AK224" i="2" l="1"/>
  <c r="AL224" i="2"/>
  <c r="A225" i="2"/>
  <c r="X224" i="2"/>
  <c r="Y224" i="2" s="1"/>
  <c r="S225" i="2"/>
  <c r="Z225" i="2" l="1"/>
  <c r="AB225" i="2"/>
  <c r="AA225" i="2"/>
  <c r="AD225" i="2"/>
  <c r="AC225" i="2"/>
  <c r="U225" i="2"/>
  <c r="T225" i="2" s="1"/>
  <c r="W225" i="2"/>
  <c r="V225" i="2" s="1"/>
  <c r="A226" i="2"/>
  <c r="B226" i="2"/>
  <c r="AK225" i="2" l="1"/>
  <c r="AL225" i="2"/>
  <c r="S226" i="2"/>
  <c r="X225" i="2"/>
  <c r="Y225" i="2" s="1"/>
  <c r="AD226" i="2" l="1"/>
  <c r="AA226" i="2"/>
  <c r="Z226" i="2"/>
  <c r="AB226" i="2"/>
  <c r="AC226" i="2"/>
  <c r="U226" i="2"/>
  <c r="T226" i="2" s="1"/>
  <c r="W226" i="2"/>
  <c r="V226" i="2" s="1"/>
  <c r="A227" i="2"/>
  <c r="B227" i="2"/>
  <c r="AK226" i="2" l="1"/>
  <c r="AL226" i="2"/>
  <c r="X226" i="2"/>
  <c r="Y226" i="2" s="1"/>
  <c r="S227" i="2"/>
  <c r="AB227" i="2" l="1"/>
  <c r="AC227" i="2"/>
  <c r="Z227" i="2"/>
  <c r="AD227" i="2"/>
  <c r="AA227" i="2"/>
  <c r="U227" i="2"/>
  <c r="T227" i="2" s="1"/>
  <c r="B228" i="2"/>
  <c r="W227" i="2"/>
  <c r="V227" i="2" s="1"/>
  <c r="AK227" i="2" l="1"/>
  <c r="AL227" i="2"/>
  <c r="A228" i="2"/>
  <c r="S228" i="2"/>
  <c r="X227" i="2"/>
  <c r="Y227" i="2" s="1"/>
  <c r="AB228" i="2" l="1"/>
  <c r="Z228" i="2"/>
  <c r="AA228" i="2"/>
  <c r="AD228" i="2"/>
  <c r="AC228" i="2"/>
  <c r="U228" i="2"/>
  <c r="T228" i="2" s="1"/>
  <c r="W228" i="2"/>
  <c r="V228" i="2" s="1"/>
  <c r="A229" i="2"/>
  <c r="B229" i="2"/>
  <c r="AK228" i="2" l="1"/>
  <c r="AL228" i="2"/>
  <c r="X228" i="2"/>
  <c r="Y228" i="2" s="1"/>
  <c r="S229" i="2"/>
  <c r="Z229" i="2" l="1"/>
  <c r="AC229" i="2"/>
  <c r="AD229" i="2"/>
  <c r="AA229" i="2"/>
  <c r="AB229" i="2"/>
  <c r="U229" i="2"/>
  <c r="T229" i="2" s="1"/>
  <c r="W229" i="2"/>
  <c r="V229" i="2" s="1"/>
  <c r="B230" i="2"/>
  <c r="AK229" i="2" l="1"/>
  <c r="AL229" i="2"/>
  <c r="A230" i="2"/>
  <c r="X229" i="2"/>
  <c r="Y229" i="2" s="1"/>
  <c r="S230" i="2"/>
  <c r="AC230" i="2" l="1"/>
  <c r="AA230" i="2"/>
  <c r="AB230" i="2"/>
  <c r="Z230" i="2"/>
  <c r="AD230" i="2"/>
  <c r="U230" i="2"/>
  <c r="T230" i="2" s="1"/>
  <c r="A231" i="2"/>
  <c r="B231" i="2"/>
  <c r="W230" i="2"/>
  <c r="V230" i="2" s="1"/>
  <c r="AL230" i="2" l="1"/>
  <c r="AK230" i="2"/>
  <c r="X230" i="2"/>
  <c r="Y230" i="2" s="1"/>
  <c r="S231" i="2"/>
  <c r="AB231" i="2" l="1"/>
  <c r="AA231" i="2"/>
  <c r="Z231" i="2"/>
  <c r="AC231" i="2"/>
  <c r="AD231" i="2"/>
  <c r="U231" i="2"/>
  <c r="T231" i="2" s="1"/>
  <c r="W231" i="2"/>
  <c r="V231" i="2" s="1"/>
  <c r="B232" i="2"/>
  <c r="AL231" i="2" l="1"/>
  <c r="AK231" i="2"/>
  <c r="A232" i="2"/>
  <c r="X231" i="2"/>
  <c r="Y231" i="2" s="1"/>
  <c r="S232" i="2"/>
  <c r="Z232" i="2" l="1"/>
  <c r="AC232" i="2"/>
  <c r="AB232" i="2"/>
  <c r="AA232" i="2"/>
  <c r="AD232" i="2"/>
  <c r="U232" i="2"/>
  <c r="T232" i="2" s="1"/>
  <c r="A233" i="2"/>
  <c r="B233" i="2"/>
  <c r="W232" i="2"/>
  <c r="V232" i="2" s="1"/>
  <c r="AL232" i="2" l="1"/>
  <c r="AK232" i="2"/>
  <c r="S233" i="2"/>
  <c r="X232" i="2"/>
  <c r="Y232" i="2" s="1"/>
  <c r="AC233" i="2" l="1"/>
  <c r="AD233" i="2"/>
  <c r="Z233" i="2"/>
  <c r="AB233" i="2"/>
  <c r="AA233" i="2"/>
  <c r="U233" i="2"/>
  <c r="T233" i="2" s="1"/>
  <c r="W233" i="2"/>
  <c r="V233" i="2" s="1"/>
  <c r="B234" i="2"/>
  <c r="AL233" i="2" l="1"/>
  <c r="AK233" i="2"/>
  <c r="A234" i="2"/>
  <c r="X233" i="2"/>
  <c r="Y233" i="2" s="1"/>
  <c r="S234" i="2"/>
  <c r="AB234" i="2" l="1"/>
  <c r="AA234" i="2"/>
  <c r="AD234" i="2"/>
  <c r="AC234" i="2"/>
  <c r="Z234" i="2"/>
  <c r="U234" i="2"/>
  <c r="T234" i="2" s="1"/>
  <c r="W234" i="2"/>
  <c r="V234" i="2" s="1"/>
  <c r="A235" i="2"/>
  <c r="B235" i="2"/>
  <c r="AL234" i="2" l="1"/>
  <c r="AK234" i="2"/>
  <c r="X234" i="2"/>
  <c r="Y234" i="2" s="1"/>
  <c r="S235" i="2"/>
  <c r="AC235" i="2" l="1"/>
  <c r="AB235" i="2"/>
  <c r="AA235" i="2"/>
  <c r="AD235" i="2"/>
  <c r="Z235" i="2"/>
  <c r="U235" i="2"/>
  <c r="T235" i="2" s="1"/>
  <c r="W235" i="2"/>
  <c r="V235" i="2" s="1"/>
  <c r="B236" i="2"/>
  <c r="AK235" i="2" l="1"/>
  <c r="AL235" i="2"/>
  <c r="A236" i="2"/>
  <c r="X235" i="2"/>
  <c r="Y235" i="2" s="1"/>
  <c r="S236" i="2"/>
  <c r="AC236" i="2" l="1"/>
  <c r="AA236" i="2"/>
  <c r="AB236" i="2"/>
  <c r="Z236" i="2"/>
  <c r="AD236" i="2"/>
  <c r="U236" i="2"/>
  <c r="T236" i="2" s="1"/>
  <c r="W236" i="2"/>
  <c r="V236" i="2" s="1"/>
  <c r="A237" i="2"/>
  <c r="B237" i="2"/>
  <c r="AL236" i="2" l="1"/>
  <c r="AK236" i="2"/>
  <c r="X236" i="2"/>
  <c r="Y236" i="2" s="1"/>
  <c r="S237" i="2"/>
  <c r="AB237" i="2" l="1"/>
  <c r="AA237" i="2"/>
  <c r="Z237" i="2"/>
  <c r="AC237" i="2"/>
  <c r="AD237" i="2"/>
  <c r="U237" i="2"/>
  <c r="T237" i="2" s="1"/>
  <c r="B238" i="2"/>
  <c r="W237" i="2"/>
  <c r="V237" i="2" s="1"/>
  <c r="AK237" i="2" l="1"/>
  <c r="AL237" i="2"/>
  <c r="A238" i="2"/>
  <c r="S238" i="2"/>
  <c r="X237" i="2"/>
  <c r="Y237" i="2" s="1"/>
  <c r="AD238" i="2" l="1"/>
  <c r="AB238" i="2"/>
  <c r="AA238" i="2"/>
  <c r="AC238" i="2"/>
  <c r="Z238" i="2"/>
  <c r="U238" i="2"/>
  <c r="T238" i="2" s="1"/>
  <c r="A239" i="2"/>
  <c r="B239" i="2"/>
  <c r="W238" i="2"/>
  <c r="V238" i="2" s="1"/>
  <c r="AK238" i="2" l="1"/>
  <c r="AL238" i="2"/>
  <c r="X238" i="2"/>
  <c r="Y238" i="2" s="1"/>
  <c r="S239" i="2"/>
  <c r="AA239" i="2" l="1"/>
  <c r="AC239" i="2"/>
  <c r="AB239" i="2"/>
  <c r="Z239" i="2"/>
  <c r="AD239" i="2"/>
  <c r="U239" i="2"/>
  <c r="T239" i="2" s="1"/>
  <c r="W239" i="2"/>
  <c r="V239" i="2" s="1"/>
  <c r="AK239" i="2" l="1"/>
  <c r="AL239" i="2"/>
  <c r="B240" i="2"/>
  <c r="A240" i="2"/>
  <c r="X239" i="2"/>
  <c r="Y239" i="2" s="1"/>
  <c r="S240" i="2"/>
  <c r="AA240" i="2" l="1"/>
  <c r="AB240" i="2"/>
  <c r="Z240" i="2"/>
  <c r="AC240" i="2"/>
  <c r="AD240" i="2"/>
  <c r="U240" i="2"/>
  <c r="T240" i="2" s="1"/>
  <c r="W240" i="2"/>
  <c r="V240" i="2" s="1"/>
  <c r="B241" i="2"/>
  <c r="AK240" i="2" l="1"/>
  <c r="AL240" i="2"/>
  <c r="A241" i="2"/>
  <c r="X240" i="2"/>
  <c r="Y240" i="2" s="1"/>
  <c r="S241" i="2"/>
  <c r="Z241" i="2" l="1"/>
  <c r="AB241" i="2"/>
  <c r="AA241" i="2"/>
  <c r="AD241" i="2"/>
  <c r="AC241" i="2"/>
  <c r="U241" i="2"/>
  <c r="T241" i="2" s="1"/>
  <c r="A242" i="2"/>
  <c r="B242" i="2"/>
  <c r="W241" i="2"/>
  <c r="V241" i="2" s="1"/>
  <c r="AK241" i="2" l="1"/>
  <c r="AL241" i="2"/>
  <c r="X241" i="2"/>
  <c r="Y241" i="2" s="1"/>
  <c r="S242" i="2"/>
  <c r="AD242" i="2" l="1"/>
  <c r="AA242" i="2"/>
  <c r="AC242" i="2"/>
  <c r="Z242" i="2"/>
  <c r="AB242" i="2"/>
  <c r="U242" i="2"/>
  <c r="T242" i="2" s="1"/>
  <c r="W242" i="2"/>
  <c r="V242" i="2" s="1"/>
  <c r="AK242" i="2" l="1"/>
  <c r="AL242" i="2"/>
  <c r="B243" i="2"/>
  <c r="A243" i="2"/>
  <c r="X242" i="2"/>
  <c r="Y242" i="2" s="1"/>
  <c r="S243" i="2"/>
  <c r="AB243" i="2" l="1"/>
  <c r="AC243" i="2"/>
  <c r="AA243" i="2"/>
  <c r="AD243" i="2"/>
  <c r="Z243" i="2"/>
  <c r="U243" i="2"/>
  <c r="T243" i="2" s="1"/>
  <c r="W243" i="2"/>
  <c r="V243" i="2" s="1"/>
  <c r="AK243" i="2" l="1"/>
  <c r="AL243" i="2"/>
  <c r="B244" i="2"/>
  <c r="A244" i="2"/>
  <c r="X243" i="2"/>
  <c r="Y243" i="2" s="1"/>
  <c r="S244" i="2"/>
  <c r="AB244" i="2" l="1"/>
  <c r="Z244" i="2"/>
  <c r="AA244" i="2"/>
  <c r="AC244" i="2"/>
  <c r="AD244" i="2"/>
  <c r="U244" i="2"/>
  <c r="T244" i="2" s="1"/>
  <c r="W244" i="2"/>
  <c r="V244" i="2" s="1"/>
  <c r="AK244" i="2" l="1"/>
  <c r="AL244" i="2"/>
  <c r="B245" i="2"/>
  <c r="A245" i="2"/>
  <c r="X244" i="2"/>
  <c r="Y244" i="2" s="1"/>
  <c r="S245" i="2"/>
  <c r="AC245" i="2" l="1"/>
  <c r="AD245" i="2"/>
  <c r="Z245" i="2"/>
  <c r="AA245" i="2"/>
  <c r="AB245" i="2"/>
  <c r="U245" i="2"/>
  <c r="T245" i="2" s="1"/>
  <c r="B246" i="2"/>
  <c r="W245" i="2"/>
  <c r="V245" i="2" s="1"/>
  <c r="AL245" i="2" l="1"/>
  <c r="AK245" i="2"/>
  <c r="A246" i="2"/>
  <c r="X245" i="2"/>
  <c r="Y245" i="2" s="1"/>
  <c r="S246" i="2"/>
  <c r="AC246" i="2" l="1"/>
  <c r="AA246" i="2"/>
  <c r="AD246" i="2"/>
  <c r="Z246" i="2"/>
  <c r="AB246" i="2"/>
  <c r="U246" i="2"/>
  <c r="T246" i="2" s="1"/>
  <c r="W246" i="2"/>
  <c r="V246" i="2" s="1"/>
  <c r="A247" i="2"/>
  <c r="B247" i="2"/>
  <c r="AK246" i="2" l="1"/>
  <c r="AL246" i="2"/>
  <c r="S247" i="2"/>
  <c r="X246" i="2"/>
  <c r="Y246" i="2" s="1"/>
  <c r="AB247" i="2" l="1"/>
  <c r="Z247" i="2"/>
  <c r="AA247" i="2"/>
  <c r="AD247" i="2"/>
  <c r="AC247" i="2"/>
  <c r="U247" i="2"/>
  <c r="T247" i="2" s="1"/>
  <c r="W247" i="2"/>
  <c r="V247" i="2" s="1"/>
  <c r="B248" i="2"/>
  <c r="AK247" i="2" l="1"/>
  <c r="AL247" i="2"/>
  <c r="A248" i="2"/>
  <c r="S248" i="2"/>
  <c r="X247" i="2"/>
  <c r="Y247" i="2" s="1"/>
  <c r="Z248" i="2" l="1"/>
  <c r="AC248" i="2"/>
  <c r="AA248" i="2"/>
  <c r="AB248" i="2"/>
  <c r="AD248" i="2"/>
  <c r="U248" i="2"/>
  <c r="T248" i="2" s="1"/>
  <c r="W248" i="2"/>
  <c r="V248" i="2" s="1"/>
  <c r="A249" i="2"/>
  <c r="B249" i="2"/>
  <c r="AL248" i="2" l="1"/>
  <c r="AK248" i="2"/>
  <c r="X248" i="2"/>
  <c r="Y248" i="2" s="1"/>
  <c r="S249" i="2"/>
  <c r="Z249" i="2" l="1"/>
  <c r="AC249" i="2"/>
  <c r="AA249" i="2"/>
  <c r="AB249" i="2"/>
  <c r="AD249" i="2"/>
  <c r="U249" i="2"/>
  <c r="T249" i="2" s="1"/>
  <c r="B250" i="2"/>
  <c r="W249" i="2"/>
  <c r="V249" i="2" s="1"/>
  <c r="AL249" i="2" l="1"/>
  <c r="AK249" i="2"/>
  <c r="A250" i="2"/>
  <c r="X249" i="2"/>
  <c r="Y249" i="2" s="1"/>
  <c r="S250" i="2"/>
  <c r="AB250" i="2" l="1"/>
  <c r="AA250" i="2"/>
  <c r="Z250" i="2"/>
  <c r="AC250" i="2"/>
  <c r="AD250" i="2"/>
  <c r="U250" i="2"/>
  <c r="T250" i="2" s="1"/>
  <c r="B251" i="2"/>
  <c r="W250" i="2"/>
  <c r="V250" i="2" s="1"/>
  <c r="AL250" i="2" l="1"/>
  <c r="AK250" i="2"/>
  <c r="A251" i="2"/>
  <c r="S251" i="2"/>
  <c r="X250" i="2"/>
  <c r="Y250" i="2" s="1"/>
  <c r="AB251" i="2" l="1"/>
  <c r="AD251" i="2"/>
  <c r="AA251" i="2"/>
  <c r="Z251" i="2"/>
  <c r="AC251" i="2"/>
  <c r="U251" i="2"/>
  <c r="T251" i="2" s="1"/>
  <c r="W251" i="2"/>
  <c r="V251" i="2" s="1"/>
  <c r="B252" i="2"/>
  <c r="AL251" i="2" l="1"/>
  <c r="AK251" i="2"/>
  <c r="A252" i="2"/>
  <c r="S252" i="2"/>
  <c r="X251" i="2"/>
  <c r="Y251" i="2" s="1"/>
  <c r="AC252" i="2" l="1"/>
  <c r="Z252" i="2"/>
  <c r="AD252" i="2"/>
  <c r="AB252" i="2"/>
  <c r="AA252" i="2"/>
  <c r="U252" i="2"/>
  <c r="T252" i="2" s="1"/>
  <c r="A253" i="2"/>
  <c r="B253" i="2"/>
  <c r="W252" i="2"/>
  <c r="V252" i="2" s="1"/>
  <c r="AL252" i="2" l="1"/>
  <c r="AK252" i="2"/>
  <c r="X252" i="2"/>
  <c r="Y252" i="2" s="1"/>
  <c r="S253" i="2"/>
  <c r="AB253" i="2" l="1"/>
  <c r="Z253" i="2"/>
  <c r="AC253" i="2"/>
  <c r="AD253" i="2"/>
  <c r="AA253" i="2"/>
  <c r="U253" i="2"/>
  <c r="T253" i="2" s="1"/>
  <c r="W253" i="2"/>
  <c r="V253" i="2" s="1"/>
  <c r="A254" i="2"/>
  <c r="B254" i="2"/>
  <c r="AL253" i="2" l="1"/>
  <c r="AK253" i="2"/>
  <c r="S254" i="2"/>
  <c r="X253" i="2"/>
  <c r="Y253" i="2" s="1"/>
  <c r="AD254" i="2" l="1"/>
  <c r="AB254" i="2"/>
  <c r="AA254" i="2"/>
  <c r="Z254" i="2"/>
  <c r="AC254" i="2"/>
  <c r="U254" i="2"/>
  <c r="T254" i="2" s="1"/>
  <c r="W254" i="2"/>
  <c r="V254" i="2" s="1"/>
  <c r="A255" i="2"/>
  <c r="B255" i="2"/>
  <c r="AL254" i="2" l="1"/>
  <c r="AK254" i="2"/>
  <c r="X254" i="2"/>
  <c r="Y254" i="2" s="1"/>
  <c r="S255" i="2"/>
  <c r="AA255" i="2" l="1"/>
  <c r="AB255" i="2"/>
  <c r="AC255" i="2"/>
  <c r="Z255" i="2"/>
  <c r="AD255" i="2"/>
  <c r="U255" i="2"/>
  <c r="T255" i="2" s="1"/>
  <c r="B256" i="2"/>
  <c r="W255" i="2"/>
  <c r="V255" i="2" s="1"/>
  <c r="AK255" i="2" l="1"/>
  <c r="AL255" i="2"/>
  <c r="A256" i="2"/>
  <c r="S256" i="2"/>
  <c r="X255" i="2"/>
  <c r="Y255" i="2" s="1"/>
  <c r="AA256" i="2" l="1"/>
  <c r="AB256" i="2"/>
  <c r="Z256" i="2"/>
  <c r="AD256" i="2"/>
  <c r="AC256" i="2"/>
  <c r="U256" i="2"/>
  <c r="T256" i="2" s="1"/>
  <c r="W256" i="2"/>
  <c r="V256" i="2" s="1"/>
  <c r="B257" i="2"/>
  <c r="AK256" i="2" l="1"/>
  <c r="AL256" i="2"/>
  <c r="A257" i="2"/>
  <c r="X256" i="2"/>
  <c r="Y256" i="2" s="1"/>
  <c r="S257" i="2"/>
  <c r="Z257" i="2" l="1"/>
  <c r="AB257" i="2"/>
  <c r="AA257" i="2"/>
  <c r="AD257" i="2"/>
  <c r="AC257" i="2"/>
  <c r="U257" i="2"/>
  <c r="T257" i="2" s="1"/>
  <c r="W257" i="2"/>
  <c r="V257" i="2" s="1"/>
  <c r="B258" i="2"/>
  <c r="AK257" i="2" l="1"/>
  <c r="AL257" i="2"/>
  <c r="A258" i="2"/>
  <c r="X257" i="2"/>
  <c r="Y257" i="2" s="1"/>
  <c r="S258" i="2"/>
  <c r="AD258" i="2" l="1"/>
  <c r="AA258" i="2"/>
  <c r="Z258" i="2"/>
  <c r="AC258" i="2"/>
  <c r="AB258" i="2"/>
  <c r="U258" i="2"/>
  <c r="T258" i="2" s="1"/>
  <c r="B259" i="2"/>
  <c r="W258" i="2"/>
  <c r="V258" i="2" s="1"/>
  <c r="AK258" i="2" l="1"/>
  <c r="AL258" i="2"/>
  <c r="A259" i="2"/>
  <c r="X258" i="2"/>
  <c r="Y258" i="2" s="1"/>
  <c r="S259" i="2"/>
  <c r="AB259" i="2" l="1"/>
  <c r="AA259" i="2"/>
  <c r="Z259" i="2"/>
  <c r="AC259" i="2"/>
  <c r="AD259" i="2"/>
  <c r="U259" i="2"/>
  <c r="T259" i="2" s="1"/>
  <c r="B260" i="2"/>
  <c r="W259" i="2"/>
  <c r="V259" i="2" s="1"/>
  <c r="AK259" i="2" l="1"/>
  <c r="AL259" i="2"/>
  <c r="A260" i="2"/>
  <c r="X259" i="2"/>
  <c r="Y259" i="2" s="1"/>
  <c r="S260" i="2"/>
  <c r="AB260" i="2" l="1"/>
  <c r="Z260" i="2"/>
  <c r="AA260" i="2"/>
  <c r="AD260" i="2"/>
  <c r="AC260" i="2"/>
  <c r="U260" i="2"/>
  <c r="T260" i="2" s="1"/>
  <c r="B261" i="2"/>
  <c r="W260" i="2"/>
  <c r="V260" i="2" s="1"/>
  <c r="AK260" i="2" l="1"/>
  <c r="AL260" i="2"/>
  <c r="A261" i="2"/>
  <c r="X260" i="2"/>
  <c r="Y260" i="2" s="1"/>
  <c r="S261" i="2"/>
  <c r="AC261" i="2" l="1"/>
  <c r="AD261" i="2"/>
  <c r="AA261" i="2"/>
  <c r="Z261" i="2"/>
  <c r="AB261" i="2"/>
  <c r="U261" i="2"/>
  <c r="T261" i="2" s="1"/>
  <c r="W261" i="2"/>
  <c r="V261" i="2" s="1"/>
  <c r="A262" i="2"/>
  <c r="AL261" i="2" l="1"/>
  <c r="AK261" i="2"/>
  <c r="B262" i="2"/>
  <c r="X261" i="2"/>
  <c r="Y261" i="2" s="1"/>
  <c r="S262" i="2"/>
  <c r="AC262" i="2" l="1"/>
  <c r="AA262" i="2"/>
  <c r="AB262" i="2"/>
  <c r="Z262" i="2"/>
  <c r="AD262" i="2"/>
  <c r="U262" i="2"/>
  <c r="T262" i="2" s="1"/>
  <c r="A263" i="2"/>
  <c r="W262" i="2"/>
  <c r="V262" i="2" s="1"/>
  <c r="AK262" i="2" l="1"/>
  <c r="AL262" i="2"/>
  <c r="B263" i="2"/>
  <c r="S263" i="2"/>
  <c r="X262" i="2"/>
  <c r="Y262" i="2" s="1"/>
  <c r="AB263" i="2" l="1"/>
  <c r="Z263" i="2"/>
  <c r="AC263" i="2"/>
  <c r="AA263" i="2"/>
  <c r="AD263" i="2"/>
  <c r="U263" i="2"/>
  <c r="T263" i="2" s="1"/>
  <c r="W263" i="2"/>
  <c r="V263" i="2" s="1"/>
  <c r="A264" i="2"/>
  <c r="AK263" i="2" l="1"/>
  <c r="AL263" i="2"/>
  <c r="B264" i="2"/>
  <c r="X263" i="2"/>
  <c r="Y263" i="2" s="1"/>
  <c r="S264" i="2"/>
  <c r="Z264" i="2" l="1"/>
  <c r="AC264" i="2"/>
  <c r="AB264" i="2"/>
  <c r="AA264" i="2"/>
  <c r="AD264" i="2"/>
  <c r="U264" i="2"/>
  <c r="T264" i="2" s="1"/>
  <c r="A265" i="2"/>
  <c r="B265" i="2"/>
  <c r="W264" i="2"/>
  <c r="V264" i="2" s="1"/>
  <c r="AL264" i="2" l="1"/>
  <c r="AK264" i="2"/>
  <c r="X264" i="2"/>
  <c r="Y264" i="2" s="1"/>
  <c r="S265" i="2"/>
  <c r="Z265" i="2" l="1"/>
  <c r="AC265" i="2"/>
  <c r="AD265" i="2"/>
  <c r="AA265" i="2"/>
  <c r="AB265" i="2"/>
  <c r="U265" i="2"/>
  <c r="T265" i="2" s="1"/>
  <c r="W265" i="2"/>
  <c r="V265" i="2" s="1"/>
  <c r="AK265" i="2" l="1"/>
  <c r="AL265" i="2"/>
  <c r="B266" i="2"/>
  <c r="A266" i="2"/>
  <c r="S266" i="2"/>
  <c r="X265" i="2"/>
  <c r="Y265" i="2" s="1"/>
  <c r="AB266" i="2" l="1"/>
  <c r="AA266" i="2"/>
  <c r="AC266" i="2"/>
  <c r="AD266" i="2"/>
  <c r="Z266" i="2"/>
  <c r="U266" i="2"/>
  <c r="T266" i="2" s="1"/>
  <c r="W266" i="2"/>
  <c r="V266" i="2" s="1"/>
  <c r="A267" i="2"/>
  <c r="B267" i="2"/>
  <c r="AL266" i="2" l="1"/>
  <c r="AK266" i="2"/>
  <c r="S267" i="2"/>
  <c r="X266" i="2"/>
  <c r="Y266" i="2" s="1"/>
  <c r="AA267" i="2" l="1"/>
  <c r="AB267" i="2"/>
  <c r="Z267" i="2"/>
  <c r="AC267" i="2"/>
  <c r="AD267" i="2"/>
  <c r="U267" i="2"/>
  <c r="T267" i="2" s="1"/>
  <c r="W267" i="2"/>
  <c r="V267" i="2" s="1"/>
  <c r="AK267" i="2" l="1"/>
  <c r="AL267" i="2"/>
  <c r="B268" i="2"/>
  <c r="A268" i="2"/>
  <c r="X267" i="2"/>
  <c r="Y267" i="2" s="1"/>
  <c r="S268" i="2"/>
  <c r="AC268" i="2" l="1"/>
  <c r="AA268" i="2"/>
  <c r="AB268" i="2"/>
  <c r="Z268" i="2"/>
  <c r="AD268" i="2"/>
  <c r="U268" i="2"/>
  <c r="T268" i="2" s="1"/>
  <c r="W268" i="2"/>
  <c r="V268" i="2" s="1"/>
  <c r="A269" i="2"/>
  <c r="B269" i="2"/>
  <c r="AL268" i="2" l="1"/>
  <c r="AK268" i="2"/>
  <c r="S269" i="2"/>
  <c r="X268" i="2"/>
  <c r="Y268" i="2" s="1"/>
  <c r="Z269" i="2" l="1"/>
  <c r="AB269" i="2"/>
  <c r="AA269" i="2"/>
  <c r="AD269" i="2"/>
  <c r="AC269" i="2"/>
  <c r="U269" i="2"/>
  <c r="T269" i="2" s="1"/>
  <c r="W269" i="2"/>
  <c r="V269" i="2" s="1"/>
  <c r="A270" i="2"/>
  <c r="B270" i="2"/>
  <c r="AL269" i="2" l="1"/>
  <c r="AK269" i="2"/>
  <c r="X269" i="2"/>
  <c r="Y269" i="2" s="1"/>
  <c r="S270" i="2"/>
  <c r="AD270" i="2" l="1"/>
  <c r="AB270" i="2"/>
  <c r="AC270" i="2"/>
  <c r="Z270" i="2"/>
  <c r="AA270" i="2"/>
  <c r="U270" i="2"/>
  <c r="T270" i="2" s="1"/>
  <c r="W270" i="2"/>
  <c r="V270" i="2" s="1"/>
  <c r="B271" i="2"/>
  <c r="AK270" i="2" l="1"/>
  <c r="AL270" i="2"/>
  <c r="A271" i="2"/>
  <c r="X270" i="2"/>
  <c r="Y270" i="2" s="1"/>
  <c r="S271" i="2"/>
  <c r="AA271" i="2" l="1"/>
  <c r="AB271" i="2"/>
  <c r="AC271" i="2"/>
  <c r="Z271" i="2"/>
  <c r="AD271" i="2"/>
  <c r="U271" i="2"/>
  <c r="T271" i="2" s="1"/>
  <c r="W271" i="2"/>
  <c r="V271" i="2" s="1"/>
  <c r="A272" i="2"/>
  <c r="AL271" i="2" l="1"/>
  <c r="AK271" i="2"/>
  <c r="B272" i="2"/>
  <c r="X271" i="2"/>
  <c r="Y271" i="2" s="1"/>
  <c r="S272" i="2"/>
  <c r="AA272" i="2" l="1"/>
  <c r="Z272" i="2"/>
  <c r="AC272" i="2"/>
  <c r="AD272" i="2"/>
  <c r="AB272" i="2"/>
  <c r="U272" i="2"/>
  <c r="T272" i="2" s="1"/>
  <c r="W272" i="2"/>
  <c r="V272" i="2" s="1"/>
  <c r="A273" i="2"/>
  <c r="B273" i="2"/>
  <c r="AL272" i="2" l="1"/>
  <c r="AK272" i="2"/>
  <c r="X272" i="2"/>
  <c r="Y272" i="2" s="1"/>
  <c r="S273" i="2"/>
  <c r="Z273" i="2" l="1"/>
  <c r="AB273" i="2"/>
  <c r="AA273" i="2"/>
  <c r="AD273" i="2"/>
  <c r="AC273" i="2"/>
  <c r="U273" i="2"/>
  <c r="T273" i="2" s="1"/>
  <c r="W273" i="2"/>
  <c r="V273" i="2" s="1"/>
  <c r="A274" i="2"/>
  <c r="B274" i="2"/>
  <c r="AL273" i="2" l="1"/>
  <c r="AK273" i="2"/>
  <c r="X273" i="2"/>
  <c r="Y273" i="2" s="1"/>
  <c r="S274" i="2"/>
  <c r="AD274" i="2" l="1"/>
  <c r="AA274" i="2"/>
  <c r="AC274" i="2"/>
  <c r="Z274" i="2"/>
  <c r="AB274" i="2"/>
  <c r="U274" i="2"/>
  <c r="T274" i="2" s="1"/>
  <c r="W274" i="2"/>
  <c r="V274" i="2" s="1"/>
  <c r="A275" i="2"/>
  <c r="AK274" i="2" l="1"/>
  <c r="AL274" i="2"/>
  <c r="B275" i="2"/>
  <c r="X274" i="2"/>
  <c r="Y274" i="2" s="1"/>
  <c r="S275" i="2"/>
  <c r="AB275" i="2" l="1"/>
  <c r="AD275" i="2"/>
  <c r="Z275" i="2"/>
  <c r="AA275" i="2"/>
  <c r="AC275" i="2"/>
  <c r="U275" i="2"/>
  <c r="T275" i="2" s="1"/>
  <c r="B276" i="2"/>
  <c r="W275" i="2"/>
  <c r="V275" i="2" s="1"/>
  <c r="AK275" i="2" l="1"/>
  <c r="AL275" i="2"/>
  <c r="A276" i="2"/>
  <c r="S276" i="2"/>
  <c r="X275" i="2"/>
  <c r="Y275" i="2" s="1"/>
  <c r="AB276" i="2" l="1"/>
  <c r="Z276" i="2"/>
  <c r="AA276" i="2"/>
  <c r="AC276" i="2"/>
  <c r="AD276" i="2"/>
  <c r="U276" i="2"/>
  <c r="T276" i="2" s="1"/>
  <c r="W276" i="2"/>
  <c r="V276" i="2" s="1"/>
  <c r="AL276" i="2" l="1"/>
  <c r="AK276" i="2"/>
  <c r="A277" i="2"/>
  <c r="B277" i="2"/>
  <c r="X276" i="2"/>
  <c r="Y276" i="2" s="1"/>
  <c r="S277" i="2"/>
  <c r="AC277" i="2" l="1"/>
  <c r="AD277" i="2"/>
  <c r="AA277" i="2"/>
  <c r="Z277" i="2"/>
  <c r="AB277" i="2"/>
  <c r="U277" i="2"/>
  <c r="T277" i="2" s="1"/>
  <c r="B278" i="2"/>
  <c r="W277" i="2"/>
  <c r="V277" i="2" s="1"/>
  <c r="AK277" i="2" l="1"/>
  <c r="AL277" i="2"/>
  <c r="A278" i="2"/>
  <c r="S278" i="2"/>
  <c r="X277" i="2"/>
  <c r="Y277" i="2" s="1"/>
  <c r="AC278" i="2" l="1"/>
  <c r="AA278" i="2"/>
  <c r="AD278" i="2"/>
  <c r="Z278" i="2"/>
  <c r="AB278" i="2"/>
  <c r="U278" i="2"/>
  <c r="T278" i="2" s="1"/>
  <c r="W278" i="2"/>
  <c r="V278" i="2" s="1"/>
  <c r="A279" i="2"/>
  <c r="B279" i="2"/>
  <c r="AK278" i="2" l="1"/>
  <c r="AL278" i="2"/>
  <c r="X278" i="2"/>
  <c r="Y278" i="2" s="1"/>
  <c r="S279" i="2"/>
  <c r="AB279" i="2" l="1"/>
  <c r="AC279" i="2"/>
  <c r="Z279" i="2"/>
  <c r="AA279" i="2"/>
  <c r="AD279" i="2"/>
  <c r="U279" i="2"/>
  <c r="T279" i="2" s="1"/>
  <c r="W279" i="2"/>
  <c r="V279" i="2" s="1"/>
  <c r="B280" i="2"/>
  <c r="AL279" i="2" l="1"/>
  <c r="AK279" i="2"/>
  <c r="A280" i="2"/>
  <c r="X279" i="2"/>
  <c r="Y279" i="2" s="1"/>
  <c r="S280" i="2"/>
  <c r="Z280" i="2" l="1"/>
  <c r="AC280" i="2"/>
  <c r="AA280" i="2"/>
  <c r="AD280" i="2"/>
  <c r="AB280" i="2"/>
  <c r="U280" i="2"/>
  <c r="T280" i="2" s="1"/>
  <c r="W280" i="2"/>
  <c r="V280" i="2" s="1"/>
  <c r="AK280" i="2" l="1"/>
  <c r="AL280" i="2"/>
  <c r="A281" i="2"/>
  <c r="B281" i="2"/>
  <c r="X280" i="2"/>
  <c r="Y280" i="2" s="1"/>
  <c r="S281" i="2"/>
  <c r="AC281" i="2" l="1"/>
  <c r="AA281" i="2"/>
  <c r="AD281" i="2"/>
  <c r="Z281" i="2"/>
  <c r="AB281" i="2"/>
  <c r="U281" i="2"/>
  <c r="T281" i="2" s="1"/>
  <c r="A282" i="2"/>
  <c r="B282" i="2"/>
  <c r="W281" i="2"/>
  <c r="V281" i="2" s="1"/>
  <c r="AK281" i="2" l="1"/>
  <c r="AL281" i="2"/>
  <c r="X281" i="2"/>
  <c r="Y281" i="2" s="1"/>
  <c r="S282" i="2"/>
  <c r="AB282" i="2" l="1"/>
  <c r="AA282" i="2"/>
  <c r="AD282" i="2"/>
  <c r="Z282" i="2"/>
  <c r="AC282" i="2"/>
  <c r="U282" i="2"/>
  <c r="T282" i="2" s="1"/>
  <c r="W282" i="2"/>
  <c r="V282" i="2" s="1"/>
  <c r="B283" i="2"/>
  <c r="AL282" i="2" l="1"/>
  <c r="AK282" i="2"/>
  <c r="A283" i="2"/>
  <c r="X282" i="2"/>
  <c r="Y282" i="2" s="1"/>
  <c r="S283" i="2"/>
  <c r="AD283" i="2" l="1"/>
  <c r="AC283" i="2"/>
  <c r="Z283" i="2"/>
  <c r="AB283" i="2"/>
  <c r="AA283" i="2"/>
  <c r="U283" i="2"/>
  <c r="T283" i="2" s="1"/>
  <c r="A284" i="2"/>
  <c r="B284" i="2"/>
  <c r="W283" i="2"/>
  <c r="V283" i="2" s="1"/>
  <c r="AK283" i="2" l="1"/>
  <c r="AL283" i="2"/>
  <c r="X283" i="2"/>
  <c r="Y283" i="2" s="1"/>
  <c r="S284" i="2"/>
  <c r="AC284" i="2" l="1"/>
  <c r="Z284" i="2"/>
  <c r="AA284" i="2"/>
  <c r="AD284" i="2"/>
  <c r="AB284" i="2"/>
  <c r="U284" i="2"/>
  <c r="T284" i="2" s="1"/>
  <c r="W284" i="2"/>
  <c r="V284" i="2" s="1"/>
  <c r="B285" i="2"/>
  <c r="AL284" i="2" l="1"/>
  <c r="AK284" i="2"/>
  <c r="A285" i="2"/>
  <c r="X284" i="2"/>
  <c r="Y284" i="2" s="1"/>
  <c r="S285" i="2"/>
  <c r="AB285" i="2" l="1"/>
  <c r="Z285" i="2"/>
  <c r="AA285" i="2"/>
  <c r="AC285" i="2"/>
  <c r="AD285" i="2"/>
  <c r="U285" i="2"/>
  <c r="T285" i="2" s="1"/>
  <c r="A286" i="2"/>
  <c r="B286" i="2"/>
  <c r="W285" i="2"/>
  <c r="V285" i="2" s="1"/>
  <c r="AK285" i="2" l="1"/>
  <c r="AL285" i="2"/>
  <c r="S286" i="2"/>
  <c r="X285" i="2"/>
  <c r="Y285" i="2" s="1"/>
  <c r="AD286" i="2" l="1"/>
  <c r="AB286" i="2"/>
  <c r="AA286" i="2"/>
  <c r="AC286" i="2"/>
  <c r="Z286" i="2"/>
  <c r="U286" i="2"/>
  <c r="T286" i="2" s="1"/>
  <c r="W286" i="2"/>
  <c r="V286" i="2" s="1"/>
  <c r="A287" i="2"/>
  <c r="AL286" i="2" l="1"/>
  <c r="AK286" i="2"/>
  <c r="B287" i="2"/>
  <c r="S287" i="2"/>
  <c r="X286" i="2"/>
  <c r="Y286" i="2" s="1"/>
  <c r="AA287" i="2" l="1"/>
  <c r="AC287" i="2"/>
  <c r="AB287" i="2"/>
  <c r="Z287" i="2"/>
  <c r="AD287" i="2"/>
  <c r="U287" i="2"/>
  <c r="T287" i="2" s="1"/>
  <c r="W287" i="2"/>
  <c r="V287" i="2" s="1"/>
  <c r="A288" i="2"/>
  <c r="B288" i="2"/>
  <c r="AL287" i="2" l="1"/>
  <c r="AK287" i="2"/>
  <c r="X287" i="2"/>
  <c r="Y287" i="2" s="1"/>
  <c r="S288" i="2"/>
  <c r="AA288" i="2" l="1"/>
  <c r="AB288" i="2"/>
  <c r="AC288" i="2"/>
  <c r="AD288" i="2"/>
  <c r="Z288" i="2"/>
  <c r="U288" i="2"/>
  <c r="T288" i="2" s="1"/>
  <c r="W288" i="2"/>
  <c r="V288" i="2" s="1"/>
  <c r="B289" i="2"/>
  <c r="AK288" i="2" l="1"/>
  <c r="AL288" i="2"/>
  <c r="A289" i="2"/>
  <c r="X288" i="2"/>
  <c r="Y288" i="2" s="1"/>
  <c r="S289" i="2"/>
  <c r="Z289" i="2" l="1"/>
  <c r="AB289" i="2"/>
  <c r="AA289" i="2"/>
  <c r="AD289" i="2"/>
  <c r="AC289" i="2"/>
  <c r="U289" i="2"/>
  <c r="T289" i="2" s="1"/>
  <c r="A290" i="2"/>
  <c r="B290" i="2"/>
  <c r="W289" i="2"/>
  <c r="V289" i="2" s="1"/>
  <c r="AL289" i="2" l="1"/>
  <c r="AK289" i="2"/>
  <c r="X289" i="2"/>
  <c r="Y289" i="2" s="1"/>
  <c r="S290" i="2"/>
  <c r="AD290" i="2" l="1"/>
  <c r="AA290" i="2"/>
  <c r="Z290" i="2"/>
  <c r="AB290" i="2"/>
  <c r="AC290" i="2"/>
  <c r="U290" i="2"/>
  <c r="T290" i="2" s="1"/>
  <c r="W290" i="2"/>
  <c r="V290" i="2" s="1"/>
  <c r="B291" i="2"/>
  <c r="AL290" i="2" l="1"/>
  <c r="AK290" i="2"/>
  <c r="A291" i="2"/>
  <c r="X290" i="2"/>
  <c r="Y290" i="2" s="1"/>
  <c r="S291" i="2"/>
  <c r="AB291" i="2" l="1"/>
  <c r="AC291" i="2"/>
  <c r="Z291" i="2"/>
  <c r="AD291" i="2"/>
  <c r="AA291" i="2"/>
  <c r="U291" i="2"/>
  <c r="T291" i="2" s="1"/>
  <c r="A292" i="2"/>
  <c r="B292" i="2"/>
  <c r="W291" i="2"/>
  <c r="V291" i="2" s="1"/>
  <c r="AL291" i="2" l="1"/>
  <c r="AK291" i="2"/>
  <c r="X291" i="2"/>
  <c r="Y291" i="2" s="1"/>
  <c r="S292" i="2"/>
  <c r="AB292" i="2" l="1"/>
  <c r="Z292" i="2"/>
  <c r="AA292" i="2"/>
  <c r="AD292" i="2"/>
  <c r="AC292" i="2"/>
  <c r="U292" i="2"/>
  <c r="T292" i="2" s="1"/>
  <c r="W292" i="2"/>
  <c r="V292" i="2" s="1"/>
  <c r="A293" i="2"/>
  <c r="AK292" i="2" l="1"/>
  <c r="AL292" i="2"/>
  <c r="B293" i="2"/>
  <c r="X292" i="2"/>
  <c r="Y292" i="2" s="1"/>
  <c r="S293" i="2"/>
  <c r="Z293" i="2" l="1"/>
  <c r="AC293" i="2"/>
  <c r="AD293" i="2"/>
  <c r="AA293" i="2"/>
  <c r="AB293" i="2"/>
  <c r="U293" i="2"/>
  <c r="T293" i="2" s="1"/>
  <c r="B294" i="2"/>
  <c r="W293" i="2"/>
  <c r="V293" i="2" s="1"/>
  <c r="AK293" i="2" l="1"/>
  <c r="AL293" i="2"/>
  <c r="A294" i="2"/>
  <c r="X293" i="2"/>
  <c r="Y293" i="2" s="1"/>
  <c r="S294" i="2"/>
  <c r="AC294" i="2" l="1"/>
  <c r="AA294" i="2"/>
  <c r="AB294" i="2"/>
  <c r="Z294" i="2"/>
  <c r="AD294" i="2"/>
  <c r="U294" i="2"/>
  <c r="T294" i="2" s="1"/>
  <c r="B295" i="2"/>
  <c r="W294" i="2"/>
  <c r="V294" i="2" s="1"/>
  <c r="AK294" i="2" l="1"/>
  <c r="AL294" i="2"/>
  <c r="A295" i="2"/>
  <c r="X294" i="2"/>
  <c r="Y294" i="2" s="1"/>
  <c r="S295" i="2"/>
  <c r="AB295" i="2" l="1"/>
  <c r="AA295" i="2"/>
  <c r="Z295" i="2"/>
  <c r="AC295" i="2"/>
  <c r="AD295" i="2"/>
  <c r="U295" i="2"/>
  <c r="T295" i="2" s="1"/>
  <c r="B296" i="2"/>
  <c r="W295" i="2"/>
  <c r="V295" i="2" s="1"/>
  <c r="AK295" i="2" l="1"/>
  <c r="AL295" i="2"/>
  <c r="A296" i="2"/>
  <c r="X295" i="2"/>
  <c r="Y295" i="2" s="1"/>
  <c r="S296" i="2"/>
  <c r="Z296" i="2" l="1"/>
  <c r="AC296" i="2"/>
  <c r="AB296" i="2"/>
  <c r="AA296" i="2"/>
  <c r="AD296" i="2"/>
  <c r="U296" i="2"/>
  <c r="T296" i="2" s="1"/>
  <c r="A297" i="2"/>
  <c r="B297" i="2"/>
  <c r="W296" i="2"/>
  <c r="V296" i="2" s="1"/>
  <c r="AK296" i="2" l="1"/>
  <c r="AL296" i="2"/>
  <c r="S297" i="2"/>
  <c r="X296" i="2"/>
  <c r="Y296" i="2" s="1"/>
  <c r="AC297" i="2" l="1"/>
  <c r="Z297" i="2"/>
  <c r="AD297" i="2"/>
  <c r="AB297" i="2"/>
  <c r="AA297" i="2"/>
  <c r="U297" i="2"/>
  <c r="T297" i="2" s="1"/>
  <c r="W297" i="2"/>
  <c r="V297" i="2" s="1"/>
  <c r="A298" i="2"/>
  <c r="AL297" i="2" l="1"/>
  <c r="AK297" i="2"/>
  <c r="B298" i="2"/>
  <c r="S298" i="2"/>
  <c r="X297" i="2"/>
  <c r="Y297" i="2" s="1"/>
  <c r="AB298" i="2" l="1"/>
  <c r="AA298" i="2"/>
  <c r="AD298" i="2"/>
  <c r="AC298" i="2"/>
  <c r="Z298" i="2"/>
  <c r="U298" i="2"/>
  <c r="T298" i="2" s="1"/>
  <c r="A299" i="2"/>
  <c r="W298" i="2"/>
  <c r="V298" i="2" s="1"/>
  <c r="AK298" i="2" l="1"/>
  <c r="AL298" i="2"/>
  <c r="B299" i="2"/>
  <c r="X298" i="2"/>
  <c r="Y298" i="2" s="1"/>
  <c r="S299" i="2"/>
  <c r="AC299" i="2" l="1"/>
  <c r="AB299" i="2"/>
  <c r="AD299" i="2"/>
  <c r="AA299" i="2"/>
  <c r="Z299" i="2"/>
  <c r="U299" i="2"/>
  <c r="T299" i="2" s="1"/>
  <c r="W299" i="2"/>
  <c r="V299" i="2" s="1"/>
  <c r="A300" i="2"/>
  <c r="B300" i="2"/>
  <c r="AL299" i="2" l="1"/>
  <c r="AK299" i="2"/>
  <c r="X299" i="2"/>
  <c r="Y299" i="2" s="1"/>
  <c r="S300" i="2"/>
  <c r="AC300" i="2" l="1"/>
  <c r="AA300" i="2"/>
  <c r="AB300" i="2"/>
  <c r="Z300" i="2"/>
  <c r="AD300" i="2"/>
  <c r="U300" i="2"/>
  <c r="T300" i="2" s="1"/>
  <c r="W300" i="2"/>
  <c r="V300" i="2" s="1"/>
  <c r="A301" i="2"/>
  <c r="B301" i="2"/>
  <c r="AL300" i="2" l="1"/>
  <c r="AK300" i="2"/>
  <c r="X300" i="2"/>
  <c r="Y300" i="2" s="1"/>
  <c r="S301" i="2"/>
  <c r="AB301" i="2" l="1"/>
  <c r="AA301" i="2"/>
  <c r="Z301" i="2"/>
  <c r="AC301" i="2"/>
  <c r="AD301" i="2"/>
  <c r="U301" i="2"/>
  <c r="T301" i="2" s="1"/>
  <c r="B302" i="2"/>
  <c r="W301" i="2"/>
  <c r="V301" i="2" s="1"/>
  <c r="AK301" i="2" l="1"/>
  <c r="AL301" i="2"/>
  <c r="A302" i="2"/>
  <c r="S302" i="2"/>
  <c r="X301" i="2"/>
  <c r="Y301" i="2" s="1"/>
  <c r="AD302" i="2" l="1"/>
  <c r="AB302" i="2"/>
  <c r="AA302" i="2"/>
  <c r="AC302" i="2"/>
  <c r="Z302" i="2"/>
  <c r="U302" i="2"/>
  <c r="T302" i="2" s="1"/>
  <c r="W302" i="2"/>
  <c r="V302" i="2" s="1"/>
  <c r="B303" i="2"/>
  <c r="AL302" i="2" l="1"/>
  <c r="AK302" i="2"/>
  <c r="A303" i="2"/>
  <c r="X302" i="2"/>
  <c r="Y302" i="2" s="1"/>
  <c r="S303" i="2"/>
  <c r="AA303" i="2" l="1"/>
  <c r="AC303" i="2"/>
  <c r="Z303" i="2"/>
  <c r="AD303" i="2"/>
  <c r="AB303" i="2"/>
  <c r="U303" i="2"/>
  <c r="T303" i="2" s="1"/>
  <c r="A304" i="2"/>
  <c r="B304" i="2"/>
  <c r="W303" i="2"/>
  <c r="V303" i="2" s="1"/>
  <c r="AK303" i="2" l="1"/>
  <c r="AL303" i="2"/>
  <c r="X303" i="2"/>
  <c r="Y303" i="2" s="1"/>
  <c r="S304" i="2"/>
  <c r="AB304" i="2" l="1"/>
  <c r="AA304" i="2"/>
  <c r="Z304" i="2"/>
  <c r="AC304" i="2"/>
  <c r="AD304" i="2"/>
  <c r="U304" i="2"/>
  <c r="T304" i="2" s="1"/>
  <c r="A305" i="2"/>
  <c r="W304" i="2"/>
  <c r="V304" i="2" s="1"/>
  <c r="AL304" i="2" l="1"/>
  <c r="AK304" i="2"/>
  <c r="B305" i="2"/>
  <c r="X304" i="2"/>
  <c r="Y304" i="2" s="1"/>
  <c r="S305" i="2"/>
  <c r="Z305" i="2" l="1"/>
  <c r="AB305" i="2"/>
  <c r="AA305" i="2"/>
  <c r="AD305" i="2"/>
  <c r="AC305" i="2"/>
  <c r="U305" i="2"/>
  <c r="T305" i="2" s="1"/>
  <c r="W305" i="2"/>
  <c r="V305" i="2" s="1"/>
  <c r="B306" i="2"/>
  <c r="AL305" i="2" l="1"/>
  <c r="AK305" i="2"/>
  <c r="A306" i="2"/>
  <c r="X305" i="2"/>
  <c r="Y305" i="2" s="1"/>
  <c r="S306" i="2"/>
  <c r="AD306" i="2" l="1"/>
  <c r="AA306" i="2"/>
  <c r="AC306" i="2"/>
  <c r="Z306" i="2"/>
  <c r="AB306" i="2"/>
  <c r="U306" i="2"/>
  <c r="T306" i="2" s="1"/>
  <c r="W306" i="2"/>
  <c r="V306" i="2" s="1"/>
  <c r="A307" i="2"/>
  <c r="B307" i="2"/>
  <c r="AK306" i="2" l="1"/>
  <c r="AL306" i="2"/>
  <c r="S307" i="2"/>
  <c r="X306" i="2"/>
  <c r="Y306" i="2" s="1"/>
  <c r="AB307" i="2" l="1"/>
  <c r="AC307" i="2"/>
  <c r="AA307" i="2"/>
  <c r="AD307" i="2"/>
  <c r="Z307" i="2"/>
  <c r="U307" i="2"/>
  <c r="T307" i="2" s="1"/>
  <c r="A308" i="2"/>
  <c r="B308" i="2"/>
  <c r="W307" i="2"/>
  <c r="V307" i="2" s="1"/>
  <c r="AL307" i="2" l="1"/>
  <c r="AK307" i="2"/>
  <c r="S308" i="2"/>
  <c r="X307" i="2"/>
  <c r="Y307" i="2" s="1"/>
  <c r="AB308" i="2" l="1"/>
  <c r="Z308" i="2"/>
  <c r="AA308" i="2"/>
  <c r="AC308" i="2"/>
  <c r="AD308" i="2"/>
  <c r="U308" i="2"/>
  <c r="T308" i="2" s="1"/>
  <c r="W308" i="2"/>
  <c r="V308" i="2" s="1"/>
  <c r="AL308" i="2" l="1"/>
  <c r="AK308" i="2"/>
  <c r="B309" i="2"/>
  <c r="A309" i="2"/>
  <c r="S309" i="2"/>
  <c r="X308" i="2"/>
  <c r="Y308" i="2" s="1"/>
  <c r="AC309" i="2" l="1"/>
  <c r="AD309" i="2"/>
  <c r="Z309" i="2"/>
  <c r="AA309" i="2"/>
  <c r="AB309" i="2"/>
  <c r="U309" i="2"/>
  <c r="T309" i="2" s="1"/>
  <c r="W309" i="2"/>
  <c r="V309" i="2" s="1"/>
  <c r="B310" i="2"/>
  <c r="AL309" i="2" l="1"/>
  <c r="AK309" i="2"/>
  <c r="A310" i="2"/>
  <c r="X309" i="2"/>
  <c r="Y309" i="2" s="1"/>
  <c r="S310" i="2"/>
  <c r="AC310" i="2" l="1"/>
  <c r="AA310" i="2"/>
  <c r="AD310" i="2"/>
  <c r="Z310" i="2"/>
  <c r="AB310" i="2"/>
  <c r="U310" i="2"/>
  <c r="T310" i="2" s="1"/>
  <c r="A311" i="2"/>
  <c r="B311" i="2"/>
  <c r="W310" i="2"/>
  <c r="V310" i="2" s="1"/>
  <c r="AK310" i="2" l="1"/>
  <c r="AL310" i="2"/>
  <c r="X310" i="2"/>
  <c r="Y310" i="2" s="1"/>
  <c r="S311" i="2"/>
  <c r="AB311" i="2" l="1"/>
  <c r="Z311" i="2"/>
  <c r="AD311" i="2"/>
  <c r="AC311" i="2"/>
  <c r="AA311" i="2"/>
  <c r="U311" i="2"/>
  <c r="T311" i="2" s="1"/>
  <c r="A312" i="2"/>
  <c r="B312" i="2"/>
  <c r="W311" i="2"/>
  <c r="V311" i="2" s="1"/>
  <c r="AK311" i="2" l="1"/>
  <c r="AL311" i="2"/>
  <c r="S312" i="2"/>
  <c r="X311" i="2"/>
  <c r="Y311" i="2" s="1"/>
  <c r="Z312" i="2" l="1"/>
  <c r="AC312" i="2"/>
  <c r="AB312" i="2"/>
  <c r="AA312" i="2"/>
  <c r="AD312" i="2"/>
  <c r="U312" i="2"/>
  <c r="T312" i="2" s="1"/>
  <c r="A313" i="2"/>
  <c r="W312" i="2"/>
  <c r="V312" i="2" s="1"/>
  <c r="AK312" i="2" l="1"/>
  <c r="AL312" i="2"/>
  <c r="B313" i="2"/>
  <c r="S313" i="2"/>
  <c r="X312" i="2"/>
  <c r="Y312" i="2" s="1"/>
  <c r="Z313" i="2" l="1"/>
  <c r="AC313" i="2"/>
  <c r="AA313" i="2"/>
  <c r="AB313" i="2"/>
  <c r="AD313" i="2"/>
  <c r="U313" i="2"/>
  <c r="T313" i="2" s="1"/>
  <c r="B314" i="2"/>
  <c r="W313" i="2"/>
  <c r="V313" i="2" s="1"/>
  <c r="AK313" i="2" l="1"/>
  <c r="AL313" i="2"/>
  <c r="A314" i="2"/>
  <c r="S314" i="2"/>
  <c r="X313" i="2"/>
  <c r="Y313" i="2" s="1"/>
  <c r="AB314" i="2" l="1"/>
  <c r="AA314" i="2"/>
  <c r="Z314" i="2"/>
  <c r="AC314" i="2"/>
  <c r="AD314" i="2"/>
  <c r="U314" i="2"/>
  <c r="T314" i="2" s="1"/>
  <c r="W314" i="2"/>
  <c r="V314" i="2" s="1"/>
  <c r="A315" i="2"/>
  <c r="B315" i="2"/>
  <c r="AK314" i="2" l="1"/>
  <c r="AL314" i="2"/>
  <c r="X314" i="2"/>
  <c r="Y314" i="2" s="1"/>
  <c r="S315" i="2"/>
  <c r="AB315" i="2" l="1"/>
  <c r="AD315" i="2"/>
  <c r="AA315" i="2"/>
  <c r="AC315" i="2"/>
  <c r="Z315" i="2"/>
  <c r="U315" i="2"/>
  <c r="T315" i="2" s="1"/>
  <c r="W315" i="2"/>
  <c r="V315" i="2" s="1"/>
  <c r="A316" i="2"/>
  <c r="B316" i="2"/>
  <c r="AL315" i="2" l="1"/>
  <c r="AK315" i="2"/>
  <c r="X315" i="2"/>
  <c r="Y315" i="2" s="1"/>
  <c r="S316" i="2"/>
  <c r="AC316" i="2" l="1"/>
  <c r="Z316" i="2"/>
  <c r="AD316" i="2"/>
  <c r="AB316" i="2"/>
  <c r="AA316" i="2"/>
  <c r="U316" i="2"/>
  <c r="T316" i="2" s="1"/>
  <c r="W316" i="2"/>
  <c r="V316" i="2" s="1"/>
  <c r="A317" i="2"/>
  <c r="B317" i="2"/>
  <c r="AK316" i="2" l="1"/>
  <c r="AL316" i="2"/>
  <c r="X316" i="2"/>
  <c r="Y316" i="2" s="1"/>
  <c r="S317" i="2"/>
  <c r="AB317" i="2" l="1"/>
  <c r="AC317" i="2"/>
  <c r="AD317" i="2"/>
  <c r="Z317" i="2"/>
  <c r="AA317" i="2"/>
  <c r="U317" i="2"/>
  <c r="T317" i="2" s="1"/>
  <c r="W317" i="2"/>
  <c r="V317" i="2" s="1"/>
  <c r="A318" i="2"/>
  <c r="B318" i="2"/>
  <c r="AK317" i="2" l="1"/>
  <c r="AL317" i="2"/>
  <c r="X317" i="2"/>
  <c r="Y317" i="2" s="1"/>
  <c r="S318" i="2"/>
  <c r="AD318" i="2" l="1"/>
  <c r="AB318" i="2"/>
  <c r="AA318" i="2"/>
  <c r="Z318" i="2"/>
  <c r="AC318" i="2"/>
  <c r="U318" i="2"/>
  <c r="T318" i="2" s="1"/>
  <c r="W318" i="2"/>
  <c r="V318" i="2" s="1"/>
  <c r="A319" i="2"/>
  <c r="B319" i="2"/>
  <c r="AL318" i="2" l="1"/>
  <c r="AK318" i="2"/>
  <c r="S319" i="2"/>
  <c r="X318" i="2"/>
  <c r="Y318" i="2" s="1"/>
  <c r="AA319" i="2" l="1"/>
  <c r="AB319" i="2"/>
  <c r="AC319" i="2"/>
  <c r="Z319" i="2"/>
  <c r="AD319" i="2"/>
  <c r="U319" i="2"/>
  <c r="T319" i="2" s="1"/>
  <c r="W319" i="2"/>
  <c r="V319" i="2" s="1"/>
  <c r="B320" i="2"/>
  <c r="AK319" i="2" l="1"/>
  <c r="AL319" i="2"/>
  <c r="A320" i="2"/>
  <c r="X319" i="2"/>
  <c r="Y319" i="2" s="1"/>
  <c r="S320" i="2"/>
  <c r="AB320" i="2" l="1"/>
  <c r="AA320" i="2"/>
  <c r="Z320" i="2"/>
  <c r="AD320" i="2"/>
  <c r="AC320" i="2"/>
  <c r="U320" i="2"/>
  <c r="T320" i="2" s="1"/>
  <c r="W320" i="2"/>
  <c r="V320" i="2" s="1"/>
  <c r="B321" i="2"/>
  <c r="AL320" i="2" l="1"/>
  <c r="AK320" i="2"/>
  <c r="A321" i="2"/>
  <c r="X320" i="2"/>
  <c r="Y320" i="2" s="1"/>
  <c r="S321" i="2"/>
  <c r="Z321" i="2" l="1"/>
  <c r="AB321" i="2"/>
  <c r="AA321" i="2"/>
  <c r="AD321" i="2"/>
  <c r="AC321" i="2"/>
  <c r="U321" i="2"/>
  <c r="T321" i="2" s="1"/>
  <c r="W321" i="2"/>
  <c r="V321" i="2" s="1"/>
  <c r="AK321" i="2" l="1"/>
  <c r="AL321" i="2"/>
  <c r="B322" i="2"/>
  <c r="A322" i="2"/>
  <c r="X321" i="2"/>
  <c r="Y321" i="2" s="1"/>
  <c r="S322" i="2"/>
  <c r="AD322" i="2" l="1"/>
  <c r="AA322" i="2"/>
  <c r="Z322" i="2"/>
  <c r="AB322" i="2"/>
  <c r="AC322" i="2"/>
  <c r="U322" i="2"/>
  <c r="T322" i="2" s="1"/>
  <c r="B323" i="2"/>
  <c r="W322" i="2"/>
  <c r="V322" i="2" s="1"/>
  <c r="AL322" i="2" l="1"/>
  <c r="AK322" i="2"/>
  <c r="A323" i="2"/>
  <c r="X322" i="2"/>
  <c r="Y322" i="2" s="1"/>
  <c r="S323" i="2"/>
  <c r="AB323" i="2" l="1"/>
  <c r="AA323" i="2"/>
  <c r="Z323" i="2"/>
  <c r="AC323" i="2"/>
  <c r="AD323" i="2"/>
  <c r="U323" i="2"/>
  <c r="T323" i="2" s="1"/>
  <c r="A324" i="2"/>
  <c r="B324" i="2"/>
  <c r="W323" i="2"/>
  <c r="V323" i="2" s="1"/>
  <c r="AL323" i="2" l="1"/>
  <c r="AK323" i="2"/>
  <c r="X323" i="2"/>
  <c r="Y323" i="2" s="1"/>
  <c r="S324" i="2"/>
  <c r="AB324" i="2" l="1"/>
  <c r="Z324" i="2"/>
  <c r="AA324" i="2"/>
  <c r="AD324" i="2"/>
  <c r="AC324" i="2"/>
  <c r="U324" i="2"/>
  <c r="T324" i="2" s="1"/>
  <c r="B325" i="2"/>
  <c r="W324" i="2"/>
  <c r="V324" i="2" s="1"/>
  <c r="AK324" i="2" l="1"/>
  <c r="AL324" i="2"/>
  <c r="A325" i="2"/>
  <c r="S325" i="2"/>
  <c r="X324" i="2"/>
  <c r="Y324" i="2" s="1"/>
  <c r="AC325" i="2" l="1"/>
  <c r="AD325" i="2"/>
  <c r="AA325" i="2"/>
  <c r="Z325" i="2"/>
  <c r="AB325" i="2"/>
  <c r="U325" i="2"/>
  <c r="T325" i="2" s="1"/>
  <c r="W325" i="2"/>
  <c r="V325" i="2" s="1"/>
  <c r="B326" i="2"/>
  <c r="AL325" i="2" l="1"/>
  <c r="AK325" i="2"/>
  <c r="A326" i="2"/>
  <c r="X325" i="2"/>
  <c r="Y325" i="2" s="1"/>
  <c r="S326" i="2"/>
  <c r="AC326" i="2" l="1"/>
  <c r="AA326" i="2"/>
  <c r="AB326" i="2"/>
  <c r="Z326" i="2"/>
  <c r="AD326" i="2"/>
  <c r="U326" i="2"/>
  <c r="T326" i="2" s="1"/>
  <c r="W326" i="2"/>
  <c r="V326" i="2" s="1"/>
  <c r="B327" i="2"/>
  <c r="AL326" i="2" l="1"/>
  <c r="AK326" i="2"/>
  <c r="A327" i="2"/>
  <c r="X326" i="2"/>
  <c r="Y326" i="2" s="1"/>
  <c r="S327" i="2"/>
  <c r="AB327" i="2" l="1"/>
  <c r="Z327" i="2"/>
  <c r="AC327" i="2"/>
  <c r="AA327" i="2"/>
  <c r="AD327" i="2"/>
  <c r="U327" i="2"/>
  <c r="T327" i="2" s="1"/>
  <c r="A328" i="2"/>
  <c r="B328" i="2"/>
  <c r="W327" i="2"/>
  <c r="V327" i="2" s="1"/>
  <c r="AL327" i="2" l="1"/>
  <c r="AK327" i="2"/>
  <c r="X327" i="2"/>
  <c r="Y327" i="2" s="1"/>
  <c r="S328" i="2"/>
  <c r="Z328" i="2" l="1"/>
  <c r="AC328" i="2"/>
  <c r="AB328" i="2"/>
  <c r="AA328" i="2"/>
  <c r="AD328" i="2"/>
  <c r="U328" i="2"/>
  <c r="T328" i="2" s="1"/>
  <c r="A329" i="2"/>
  <c r="B329" i="2"/>
  <c r="W328" i="2"/>
  <c r="V328" i="2" s="1"/>
  <c r="AK328" i="2" l="1"/>
  <c r="AL328" i="2"/>
  <c r="X328" i="2"/>
  <c r="Y328" i="2" s="1"/>
  <c r="S329" i="2"/>
  <c r="Z329" i="2" l="1"/>
  <c r="AC329" i="2"/>
  <c r="AD329" i="2"/>
  <c r="AA329" i="2"/>
  <c r="AB329" i="2"/>
  <c r="U329" i="2"/>
  <c r="T329" i="2" s="1"/>
  <c r="A330" i="2"/>
  <c r="B330" i="2"/>
  <c r="W329" i="2"/>
  <c r="V329" i="2" s="1"/>
  <c r="AK329" i="2" l="1"/>
  <c r="AL329" i="2"/>
  <c r="X329" i="2"/>
  <c r="Y329" i="2" s="1"/>
  <c r="S330" i="2"/>
  <c r="AB330" i="2" l="1"/>
  <c r="AA330" i="2"/>
  <c r="AC330" i="2"/>
  <c r="AD330" i="2"/>
  <c r="Z330" i="2"/>
  <c r="U330" i="2"/>
  <c r="T330" i="2" s="1"/>
  <c r="W330" i="2"/>
  <c r="V330" i="2" s="1"/>
  <c r="B331" i="2"/>
  <c r="AL330" i="2" l="1"/>
  <c r="AK330" i="2"/>
  <c r="A331" i="2"/>
  <c r="X330" i="2"/>
  <c r="Y330" i="2" s="1"/>
  <c r="S331" i="2"/>
  <c r="AA331" i="2" l="1"/>
  <c r="AB331" i="2"/>
  <c r="AC331" i="2"/>
  <c r="Z331" i="2"/>
  <c r="AD331" i="2"/>
  <c r="U331" i="2"/>
  <c r="T331" i="2" s="1"/>
  <c r="W331" i="2"/>
  <c r="V331" i="2" s="1"/>
  <c r="A332" i="2"/>
  <c r="B332" i="2"/>
  <c r="AK331" i="2" l="1"/>
  <c r="AL331" i="2"/>
  <c r="X331" i="2"/>
  <c r="Y331" i="2" s="1"/>
  <c r="S332" i="2"/>
  <c r="AC332" i="2" l="1"/>
  <c r="AA332" i="2"/>
  <c r="AB332" i="2"/>
  <c r="Z332" i="2"/>
  <c r="AD332" i="2"/>
  <c r="U332" i="2"/>
  <c r="T332" i="2" s="1"/>
  <c r="W332" i="2"/>
  <c r="V332" i="2" s="1"/>
  <c r="AK332" i="2" l="1"/>
  <c r="AL332" i="2"/>
  <c r="A333" i="2"/>
  <c r="B333" i="2"/>
  <c r="X332" i="2"/>
  <c r="Y332" i="2" s="1"/>
  <c r="S333" i="2"/>
  <c r="Z333" i="2" l="1"/>
  <c r="AB333" i="2"/>
  <c r="AA333" i="2"/>
  <c r="AC333" i="2"/>
  <c r="AD333" i="2"/>
  <c r="U333" i="2"/>
  <c r="T333" i="2" s="1"/>
  <c r="W333" i="2"/>
  <c r="V333" i="2" s="1"/>
  <c r="A334" i="2"/>
  <c r="B334" i="2"/>
  <c r="AL333" i="2" l="1"/>
  <c r="AK333" i="2"/>
  <c r="S334" i="2"/>
  <c r="X333" i="2"/>
  <c r="Y333" i="2" s="1"/>
  <c r="AD334" i="2" l="1"/>
  <c r="AB334" i="2"/>
  <c r="AA334" i="2"/>
  <c r="AC334" i="2"/>
  <c r="Z334" i="2"/>
  <c r="U334" i="2"/>
  <c r="T334" i="2" s="1"/>
  <c r="W334" i="2"/>
  <c r="V334" i="2" s="1"/>
  <c r="B335" i="2"/>
  <c r="AK334" i="2" l="1"/>
  <c r="AL334" i="2"/>
  <c r="A335" i="2"/>
  <c r="X334" i="2"/>
  <c r="Y334" i="2" s="1"/>
  <c r="S335" i="2"/>
  <c r="AA335" i="2" l="1"/>
  <c r="AB335" i="2"/>
  <c r="AC335" i="2"/>
  <c r="Z335" i="2"/>
  <c r="AD335" i="2"/>
  <c r="U335" i="2"/>
  <c r="T335" i="2" s="1"/>
  <c r="A336" i="2"/>
  <c r="B336" i="2"/>
  <c r="W335" i="2"/>
  <c r="V335" i="2" s="1"/>
  <c r="AK335" i="2" l="1"/>
  <c r="AL335" i="2"/>
  <c r="X335" i="2"/>
  <c r="Y335" i="2" s="1"/>
  <c r="S336" i="2"/>
  <c r="AB336" i="2" l="1"/>
  <c r="Z336" i="2"/>
  <c r="AC336" i="2"/>
  <c r="AD336" i="2"/>
  <c r="AA336" i="2"/>
  <c r="U336" i="2"/>
  <c r="T336" i="2" s="1"/>
  <c r="A337" i="2"/>
  <c r="B337" i="2"/>
  <c r="W336" i="2"/>
  <c r="V336" i="2" s="1"/>
  <c r="AL336" i="2" l="1"/>
  <c r="AK336" i="2"/>
  <c r="S337" i="2"/>
  <c r="X336" i="2"/>
  <c r="Y336" i="2" s="1"/>
  <c r="Z337" i="2" l="1"/>
  <c r="AB337" i="2"/>
  <c r="AA337" i="2"/>
  <c r="AD337" i="2"/>
  <c r="AC337" i="2"/>
  <c r="U337" i="2"/>
  <c r="T337" i="2" s="1"/>
  <c r="W337" i="2"/>
  <c r="V337" i="2" s="1"/>
  <c r="B338" i="2"/>
  <c r="AK337" i="2" l="1"/>
  <c r="AL337" i="2"/>
  <c r="A338" i="2"/>
  <c r="X337" i="2"/>
  <c r="Y337" i="2" s="1"/>
  <c r="S338" i="2"/>
  <c r="AD338" i="2" l="1"/>
  <c r="AA338" i="2"/>
  <c r="AC338" i="2"/>
  <c r="Z338" i="2"/>
  <c r="AB338" i="2"/>
  <c r="U338" i="2"/>
  <c r="T338" i="2" s="1"/>
  <c r="W338" i="2"/>
  <c r="V338" i="2" s="1"/>
  <c r="B339" i="2"/>
  <c r="AL338" i="2" l="1"/>
  <c r="AK338" i="2"/>
  <c r="A339" i="2"/>
  <c r="X338" i="2"/>
  <c r="Y338" i="2" s="1"/>
  <c r="S339" i="2"/>
  <c r="AB339" i="2" l="1"/>
  <c r="AD339" i="2"/>
  <c r="Z339" i="2"/>
  <c r="AC339" i="2"/>
  <c r="AA339" i="2"/>
  <c r="U339" i="2"/>
  <c r="T339" i="2" s="1"/>
  <c r="A340" i="2"/>
  <c r="B340" i="2"/>
  <c r="W339" i="2"/>
  <c r="V339" i="2" s="1"/>
  <c r="AK339" i="2" l="1"/>
  <c r="AL339" i="2"/>
  <c r="X339" i="2"/>
  <c r="Y339" i="2" s="1"/>
  <c r="S340" i="2"/>
  <c r="AB340" i="2" l="1"/>
  <c r="Z340" i="2"/>
  <c r="AA340" i="2"/>
  <c r="AC340" i="2"/>
  <c r="AD340" i="2"/>
  <c r="U340" i="2"/>
  <c r="T340" i="2" s="1"/>
  <c r="W340" i="2"/>
  <c r="V340" i="2" s="1"/>
  <c r="B341" i="2"/>
  <c r="AL340" i="2" l="1"/>
  <c r="AK340" i="2"/>
  <c r="A341" i="2"/>
  <c r="S341" i="2"/>
  <c r="X340" i="2"/>
  <c r="Y340" i="2" s="1"/>
  <c r="AC341" i="2" l="1"/>
  <c r="AD341" i="2"/>
  <c r="AA341" i="2"/>
  <c r="Z341" i="2"/>
  <c r="AB341" i="2"/>
  <c r="U341" i="2"/>
  <c r="T341" i="2" s="1"/>
  <c r="W341" i="2"/>
  <c r="V341" i="2" s="1"/>
  <c r="A342" i="2"/>
  <c r="B342" i="2"/>
  <c r="AL341" i="2" l="1"/>
  <c r="AK341" i="2"/>
  <c r="X341" i="2"/>
  <c r="Y341" i="2" s="1"/>
  <c r="S342" i="2"/>
  <c r="AC342" i="2" l="1"/>
  <c r="AA342" i="2"/>
  <c r="AD342" i="2"/>
  <c r="Z342" i="2"/>
  <c r="AB342" i="2"/>
  <c r="U342" i="2"/>
  <c r="T342" i="2" s="1"/>
  <c r="W342" i="2"/>
  <c r="V342" i="2" s="1"/>
  <c r="A343" i="2"/>
  <c r="B343" i="2"/>
  <c r="AK342" i="2" l="1"/>
  <c r="AL342" i="2"/>
  <c r="S343" i="2"/>
  <c r="X342" i="2"/>
  <c r="Y342" i="2" s="1"/>
  <c r="AB343" i="2" l="1"/>
  <c r="AC343" i="2"/>
  <c r="Z343" i="2"/>
  <c r="AA343" i="2"/>
  <c r="AD343" i="2"/>
  <c r="U343" i="2"/>
  <c r="T343" i="2" s="1"/>
  <c r="B344" i="2"/>
  <c r="W343" i="2"/>
  <c r="V343" i="2" s="1"/>
  <c r="AL343" i="2" l="1"/>
  <c r="AK343" i="2"/>
  <c r="A344" i="2"/>
  <c r="S344" i="2"/>
  <c r="X343" i="2"/>
  <c r="Y343" i="2" s="1"/>
  <c r="Z344" i="2" l="1"/>
  <c r="AC344" i="2"/>
  <c r="AB344" i="2"/>
  <c r="AD344" i="2"/>
  <c r="AA344" i="2"/>
  <c r="U344" i="2"/>
  <c r="T344" i="2" s="1"/>
  <c r="W344" i="2"/>
  <c r="V344" i="2" s="1"/>
  <c r="B345" i="2"/>
  <c r="AL344" i="2" l="1"/>
  <c r="AK344" i="2"/>
  <c r="A345" i="2"/>
  <c r="X344" i="2"/>
  <c r="Y344" i="2" s="1"/>
  <c r="S345" i="2"/>
  <c r="AC345" i="2" l="1"/>
  <c r="AA345" i="2"/>
  <c r="AD345" i="2"/>
  <c r="Z345" i="2"/>
  <c r="AB345" i="2"/>
  <c r="U345" i="2"/>
  <c r="T345" i="2" s="1"/>
  <c r="A346" i="2"/>
  <c r="W345" i="2"/>
  <c r="V345" i="2" s="1"/>
  <c r="AL345" i="2" l="1"/>
  <c r="AK345" i="2"/>
  <c r="B346" i="2"/>
  <c r="X345" i="2"/>
  <c r="Y345" i="2" s="1"/>
  <c r="S346" i="2"/>
  <c r="AB346" i="2" l="1"/>
  <c r="AA346" i="2"/>
  <c r="AD346" i="2"/>
  <c r="Z346" i="2"/>
  <c r="AC346" i="2"/>
  <c r="U346" i="2"/>
  <c r="T346" i="2" s="1"/>
  <c r="W346" i="2"/>
  <c r="V346" i="2" s="1"/>
  <c r="AK346" i="2" l="1"/>
  <c r="AL346" i="2"/>
  <c r="B347" i="2"/>
  <c r="A347" i="2"/>
  <c r="X346" i="2"/>
  <c r="Y346" i="2" s="1"/>
  <c r="S347" i="2"/>
  <c r="AD347" i="2" l="1"/>
  <c r="AC347" i="2"/>
  <c r="AA347" i="2"/>
  <c r="Z347" i="2"/>
  <c r="AB347" i="2"/>
  <c r="U347" i="2"/>
  <c r="T347" i="2" s="1"/>
  <c r="A348" i="2"/>
  <c r="B348" i="2"/>
  <c r="W347" i="2"/>
  <c r="V347" i="2" s="1"/>
  <c r="AK347" i="2" l="1"/>
  <c r="AL347" i="2"/>
  <c r="X347" i="2"/>
  <c r="Y347" i="2" s="1"/>
  <c r="S348" i="2"/>
  <c r="AC348" i="2" l="1"/>
  <c r="Z348" i="2"/>
  <c r="AA348" i="2"/>
  <c r="AD348" i="2"/>
  <c r="AB348" i="2"/>
  <c r="U348" i="2"/>
  <c r="T348" i="2" s="1"/>
  <c r="A349" i="2"/>
  <c r="B349" i="2"/>
  <c r="W348" i="2"/>
  <c r="V348" i="2" s="1"/>
  <c r="AK348" i="2" l="1"/>
  <c r="AL348" i="2"/>
  <c r="X348" i="2"/>
  <c r="Y348" i="2" s="1"/>
  <c r="S349" i="2"/>
  <c r="AB349" i="2" l="1"/>
  <c r="Z349" i="2"/>
  <c r="AA349" i="2"/>
  <c r="AC349" i="2"/>
  <c r="AD349" i="2"/>
  <c r="U349" i="2"/>
  <c r="T349" i="2" s="1"/>
  <c r="A350" i="2"/>
  <c r="B350" i="2"/>
  <c r="W349" i="2"/>
  <c r="V349" i="2" s="1"/>
  <c r="AK349" i="2" l="1"/>
  <c r="AL349" i="2"/>
  <c r="S350" i="2"/>
  <c r="X349" i="2"/>
  <c r="Y349" i="2" s="1"/>
  <c r="AD350" i="2" l="1"/>
  <c r="AB350" i="2"/>
  <c r="AA350" i="2"/>
  <c r="AC350" i="2"/>
  <c r="Z350" i="2"/>
  <c r="U350" i="2"/>
  <c r="T350" i="2" s="1"/>
  <c r="A351" i="2"/>
  <c r="B351" i="2"/>
  <c r="W350" i="2"/>
  <c r="V350" i="2" s="1"/>
  <c r="AK350" i="2" l="1"/>
  <c r="AL350" i="2"/>
  <c r="X350" i="2"/>
  <c r="Y350" i="2" s="1"/>
  <c r="S351" i="2"/>
  <c r="AA351" i="2" l="1"/>
  <c r="AC351" i="2"/>
  <c r="AD351" i="2"/>
  <c r="AB351" i="2"/>
  <c r="Z351" i="2"/>
  <c r="U351" i="2"/>
  <c r="T351" i="2" s="1"/>
  <c r="W351" i="2"/>
  <c r="V351" i="2" s="1"/>
  <c r="A352" i="2"/>
  <c r="B352" i="2"/>
  <c r="AL351" i="2" l="1"/>
  <c r="AK351" i="2"/>
  <c r="S352" i="2"/>
  <c r="X351" i="2"/>
  <c r="Y351" i="2" s="1"/>
  <c r="AA352" i="2" l="1"/>
  <c r="AB352" i="2"/>
  <c r="AC352" i="2"/>
  <c r="AD352" i="2"/>
  <c r="Z352" i="2"/>
  <c r="U352" i="2"/>
  <c r="T352" i="2" s="1"/>
  <c r="B353" i="2"/>
  <c r="W352" i="2"/>
  <c r="V352" i="2" s="1"/>
  <c r="AK352" i="2" l="1"/>
  <c r="AL352" i="2"/>
  <c r="A353" i="2"/>
  <c r="S353" i="2"/>
  <c r="X352" i="2"/>
  <c r="Y352" i="2" s="1"/>
  <c r="Z353" i="2" l="1"/>
  <c r="AB353" i="2"/>
  <c r="AA353" i="2"/>
  <c r="AD353" i="2"/>
  <c r="AC353" i="2"/>
  <c r="U353" i="2"/>
  <c r="T353" i="2" s="1"/>
  <c r="W353" i="2"/>
  <c r="V353" i="2" s="1"/>
  <c r="AL353" i="2" l="1"/>
  <c r="AK353" i="2"/>
  <c r="B354" i="2"/>
  <c r="A354" i="2"/>
  <c r="X353" i="2"/>
  <c r="Y353" i="2" s="1"/>
  <c r="S354" i="2"/>
  <c r="AD354" i="2" l="1"/>
  <c r="AA354" i="2"/>
  <c r="Z354" i="2"/>
  <c r="AC354" i="2"/>
  <c r="AB354" i="2"/>
  <c r="U354" i="2"/>
  <c r="T354" i="2" s="1"/>
  <c r="B355" i="2"/>
  <c r="W354" i="2"/>
  <c r="V354" i="2" s="1"/>
  <c r="AL354" i="2" l="1"/>
  <c r="AK354" i="2"/>
  <c r="A355" i="2"/>
  <c r="X354" i="2"/>
  <c r="Y354" i="2" s="1"/>
  <c r="S355" i="2"/>
  <c r="AB355" i="2" l="1"/>
  <c r="AC355" i="2"/>
  <c r="Z355" i="2"/>
  <c r="AD355" i="2"/>
  <c r="AA355" i="2"/>
  <c r="U355" i="2"/>
  <c r="T355" i="2" s="1"/>
  <c r="A356" i="2"/>
  <c r="B356" i="2"/>
  <c r="W355" i="2"/>
  <c r="V355" i="2" s="1"/>
  <c r="AK355" i="2" l="1"/>
  <c r="AL355" i="2"/>
  <c r="X355" i="2"/>
  <c r="Y355" i="2" s="1"/>
  <c r="S356" i="2"/>
  <c r="AB356" i="2" l="1"/>
  <c r="Z356" i="2"/>
  <c r="AA356" i="2"/>
  <c r="AD356" i="2"/>
  <c r="AC356" i="2"/>
  <c r="U356" i="2"/>
  <c r="T356" i="2" s="1"/>
  <c r="W356" i="2"/>
  <c r="V356" i="2" s="1"/>
  <c r="A357" i="2"/>
  <c r="B357" i="2"/>
  <c r="AL356" i="2" l="1"/>
  <c r="AK356" i="2"/>
  <c r="S357" i="2"/>
  <c r="X356" i="2"/>
  <c r="Y356" i="2" s="1"/>
  <c r="Z357" i="2" l="1"/>
  <c r="AC357" i="2"/>
  <c r="AD357" i="2"/>
  <c r="AA357" i="2"/>
  <c r="AB357" i="2"/>
  <c r="U357" i="2"/>
  <c r="T357" i="2" s="1"/>
  <c r="A358" i="2"/>
  <c r="B358" i="2"/>
  <c r="W357" i="2"/>
  <c r="V357" i="2" s="1"/>
  <c r="AK357" i="2" l="1"/>
  <c r="AL357" i="2"/>
  <c r="X357" i="2"/>
  <c r="Y357" i="2" s="1"/>
  <c r="S358" i="2"/>
  <c r="AC358" i="2" l="1"/>
  <c r="AA358" i="2"/>
  <c r="AB358" i="2"/>
  <c r="Z358" i="2"/>
  <c r="AD358" i="2"/>
  <c r="U358" i="2"/>
  <c r="T358" i="2" s="1"/>
  <c r="A359" i="2"/>
  <c r="B359" i="2"/>
  <c r="W358" i="2"/>
  <c r="V358" i="2" s="1"/>
  <c r="AL358" i="2" l="1"/>
  <c r="AK358" i="2"/>
  <c r="X358" i="2"/>
  <c r="Y358" i="2" s="1"/>
  <c r="S359" i="2"/>
  <c r="AB359" i="2" l="1"/>
  <c r="AA359" i="2"/>
  <c r="Z359" i="2"/>
  <c r="AC359" i="2"/>
  <c r="AD359" i="2"/>
  <c r="U359" i="2"/>
  <c r="T359" i="2" s="1"/>
  <c r="W359" i="2"/>
  <c r="V359" i="2" s="1"/>
  <c r="A360" i="2"/>
  <c r="AL359" i="2" l="1"/>
  <c r="AK359" i="2"/>
  <c r="B360" i="2"/>
  <c r="X359" i="2"/>
  <c r="Y359" i="2" s="1"/>
  <c r="S360" i="2"/>
  <c r="Z360" i="2" l="1"/>
  <c r="AC360" i="2"/>
  <c r="AB360" i="2"/>
  <c r="AA360" i="2"/>
  <c r="AD360" i="2"/>
  <c r="U360" i="2"/>
  <c r="T360" i="2" s="1"/>
  <c r="W360" i="2"/>
  <c r="V360" i="2" s="1"/>
  <c r="B361" i="2"/>
  <c r="AK360" i="2" l="1"/>
  <c r="AL360" i="2"/>
  <c r="A361" i="2"/>
  <c r="X360" i="2"/>
  <c r="Y360" i="2" s="1"/>
  <c r="S361" i="2"/>
  <c r="AC361" i="2" l="1"/>
  <c r="AD361" i="2"/>
  <c r="AB361" i="2"/>
  <c r="Z361" i="2"/>
  <c r="AA361" i="2"/>
  <c r="U361" i="2"/>
  <c r="T361" i="2" s="1"/>
  <c r="W361" i="2"/>
  <c r="V361" i="2" s="1"/>
  <c r="B362" i="2"/>
  <c r="AL361" i="2" l="1"/>
  <c r="AK361" i="2"/>
  <c r="A362" i="2"/>
  <c r="X361" i="2"/>
  <c r="Y361" i="2" s="1"/>
  <c r="S362" i="2"/>
  <c r="AB362" i="2" l="1"/>
  <c r="AA362" i="2"/>
  <c r="AD362" i="2"/>
  <c r="AC362" i="2"/>
  <c r="Z362" i="2"/>
  <c r="U362" i="2"/>
  <c r="T362" i="2" s="1"/>
  <c r="W362" i="2"/>
  <c r="V362" i="2" s="1"/>
  <c r="B363" i="2"/>
  <c r="AL362" i="2" l="1"/>
  <c r="AK362" i="2"/>
  <c r="A363" i="2"/>
  <c r="X362" i="2"/>
  <c r="Y362" i="2" s="1"/>
  <c r="S363" i="2"/>
  <c r="AC363" i="2" l="1"/>
  <c r="AB363" i="2"/>
  <c r="AA363" i="2"/>
  <c r="AD363" i="2"/>
  <c r="Z363" i="2"/>
  <c r="U363" i="2"/>
  <c r="T363" i="2" s="1"/>
  <c r="B364" i="2"/>
  <c r="W363" i="2"/>
  <c r="V363" i="2" s="1"/>
  <c r="AL363" i="2" l="1"/>
  <c r="AK363" i="2"/>
  <c r="A364" i="2"/>
  <c r="S364" i="2"/>
  <c r="X363" i="2"/>
  <c r="Y363" i="2" s="1"/>
  <c r="AC364" i="2" l="1"/>
  <c r="AA364" i="2"/>
  <c r="Z364" i="2"/>
  <c r="AB364" i="2"/>
  <c r="AD364" i="2"/>
  <c r="U364" i="2"/>
  <c r="T364" i="2" s="1"/>
  <c r="W364" i="2"/>
  <c r="V364" i="2" s="1"/>
  <c r="AK364" i="2" l="1"/>
  <c r="AL364" i="2"/>
  <c r="B365" i="2"/>
  <c r="A365" i="2"/>
  <c r="X364" i="2"/>
  <c r="Y364" i="2" s="1"/>
  <c r="S365" i="2"/>
  <c r="AB365" i="2" l="1"/>
  <c r="AA365" i="2"/>
  <c r="AC365" i="2"/>
  <c r="AD365" i="2"/>
  <c r="Z365" i="2"/>
  <c r="U365" i="2"/>
  <c r="T365" i="2" s="1"/>
  <c r="B366" i="2"/>
  <c r="W365" i="2"/>
  <c r="V365" i="2" s="1"/>
  <c r="AK365" i="2" l="1"/>
  <c r="AL365" i="2"/>
  <c r="A366" i="2"/>
  <c r="S366" i="2"/>
  <c r="X365" i="2"/>
  <c r="Y365" i="2" s="1"/>
  <c r="AD366" i="2" l="1"/>
  <c r="AB366" i="2"/>
  <c r="AC366" i="2"/>
  <c r="Z366" i="2"/>
  <c r="AA366" i="2"/>
  <c r="U366" i="2"/>
  <c r="T366" i="2" s="1"/>
  <c r="W366" i="2"/>
  <c r="V366" i="2" s="1"/>
  <c r="B367" i="2"/>
  <c r="AK366" i="2" l="1"/>
  <c r="AL366" i="2"/>
  <c r="A367" i="2"/>
  <c r="X366" i="2"/>
  <c r="Y366" i="2" s="1"/>
  <c r="S367" i="2"/>
  <c r="AA367" i="2" l="1"/>
  <c r="AB367" i="2"/>
  <c r="Z367" i="2"/>
  <c r="AD367" i="2"/>
  <c r="AC367" i="2"/>
  <c r="U367" i="2"/>
  <c r="T367" i="2" s="1"/>
  <c r="A368" i="2"/>
  <c r="B368" i="2"/>
  <c r="W367" i="2"/>
  <c r="V367" i="2" s="1"/>
  <c r="AK367" i="2" l="1"/>
  <c r="AL367" i="2"/>
  <c r="X367" i="2"/>
  <c r="Y367" i="2" s="1"/>
  <c r="S368" i="2"/>
  <c r="AA368" i="2" l="1"/>
  <c r="AB368" i="2"/>
  <c r="Z368" i="2"/>
  <c r="AC368" i="2"/>
  <c r="AD368" i="2"/>
  <c r="U368" i="2"/>
  <c r="T368" i="2" s="1"/>
  <c r="B369" i="2"/>
  <c r="W368" i="2"/>
  <c r="V368" i="2" s="1"/>
  <c r="AK368" i="2" l="1"/>
  <c r="AL368" i="2"/>
  <c r="A369" i="2"/>
  <c r="S369" i="2"/>
  <c r="X368" i="2"/>
  <c r="Y368" i="2" s="1"/>
  <c r="Z369" i="2" l="1"/>
  <c r="AB369" i="2"/>
  <c r="AA369" i="2"/>
  <c r="AD369" i="2"/>
  <c r="AC369" i="2"/>
  <c r="U369" i="2"/>
  <c r="T369" i="2" s="1"/>
  <c r="W369" i="2"/>
  <c r="V369" i="2" s="1"/>
  <c r="A370" i="2"/>
  <c r="AL369" i="2" l="1"/>
  <c r="AK369" i="2"/>
  <c r="B370" i="2"/>
  <c r="X369" i="2"/>
  <c r="Y369" i="2" s="1"/>
  <c r="S370" i="2"/>
  <c r="AD370" i="2" l="1"/>
  <c r="AA370" i="2"/>
  <c r="AC370" i="2"/>
  <c r="Z370" i="2"/>
  <c r="AB370" i="2"/>
  <c r="U370" i="2"/>
  <c r="T370" i="2" s="1"/>
  <c r="B371" i="2"/>
  <c r="W370" i="2"/>
  <c r="V370" i="2" s="1"/>
  <c r="AK370" i="2" l="1"/>
  <c r="AL370" i="2"/>
  <c r="A371" i="2"/>
  <c r="X370" i="2"/>
  <c r="Y370" i="2" s="1"/>
  <c r="S371" i="2"/>
  <c r="AB371" i="2" l="1"/>
  <c r="AC371" i="2"/>
  <c r="AA371" i="2"/>
  <c r="AD371" i="2"/>
  <c r="Z371" i="2"/>
  <c r="U371" i="2"/>
  <c r="T371" i="2" s="1"/>
  <c r="W371" i="2"/>
  <c r="V371" i="2" s="1"/>
  <c r="B372" i="2"/>
  <c r="AK371" i="2" l="1"/>
  <c r="AL371" i="2"/>
  <c r="A372" i="2"/>
  <c r="X371" i="2"/>
  <c r="Y371" i="2" s="1"/>
  <c r="S372" i="2"/>
  <c r="AB372" i="2" l="1"/>
  <c r="Z372" i="2"/>
  <c r="AA372" i="2"/>
  <c r="AC372" i="2"/>
  <c r="AD372" i="2"/>
  <c r="U372" i="2"/>
  <c r="T372" i="2" s="1"/>
  <c r="W372" i="2"/>
  <c r="V372" i="2" s="1"/>
  <c r="AL372" i="2" l="1"/>
  <c r="AK372" i="2"/>
  <c r="B373" i="2"/>
  <c r="A373" i="2"/>
  <c r="X372" i="2"/>
  <c r="Y372" i="2" s="1"/>
  <c r="S373" i="2"/>
  <c r="AC373" i="2" l="1"/>
  <c r="AD373" i="2"/>
  <c r="Z373" i="2"/>
  <c r="AA373" i="2"/>
  <c r="AB373" i="2"/>
  <c r="U373" i="2"/>
  <c r="T373" i="2" s="1"/>
  <c r="W373" i="2"/>
  <c r="V373" i="2" s="1"/>
  <c r="A374" i="2"/>
  <c r="B374" i="2"/>
  <c r="AK373" i="2" l="1"/>
  <c r="AL373" i="2"/>
  <c r="X373" i="2"/>
  <c r="Y373" i="2" s="1"/>
  <c r="S374" i="2"/>
  <c r="AC374" i="2" l="1"/>
  <c r="AA374" i="2"/>
  <c r="AD374" i="2"/>
  <c r="AB374" i="2"/>
  <c r="Z374" i="2"/>
  <c r="U374" i="2"/>
  <c r="T374" i="2" s="1"/>
  <c r="W374" i="2"/>
  <c r="V374" i="2" s="1"/>
  <c r="A375" i="2"/>
  <c r="AL374" i="2" l="1"/>
  <c r="AK374" i="2"/>
  <c r="B375" i="2"/>
  <c r="X374" i="2"/>
  <c r="Y374" i="2" s="1"/>
  <c r="S375" i="2"/>
  <c r="AB375" i="2" l="1"/>
  <c r="Z375" i="2"/>
  <c r="AA375" i="2"/>
  <c r="AD375" i="2"/>
  <c r="AC375" i="2"/>
  <c r="U375" i="2"/>
  <c r="T375" i="2" s="1"/>
  <c r="W375" i="2"/>
  <c r="V375" i="2" s="1"/>
  <c r="A376" i="2"/>
  <c r="B376" i="2"/>
  <c r="AK375" i="2" l="1"/>
  <c r="AL375" i="2"/>
  <c r="X375" i="2"/>
  <c r="Y375" i="2" s="1"/>
  <c r="S376" i="2"/>
  <c r="Z376" i="2" l="1"/>
  <c r="AC376" i="2"/>
  <c r="AA376" i="2"/>
  <c r="AB376" i="2"/>
  <c r="AD376" i="2"/>
  <c r="U376" i="2"/>
  <c r="T376" i="2" s="1"/>
  <c r="A377" i="2"/>
  <c r="B377" i="2"/>
  <c r="W376" i="2"/>
  <c r="V376" i="2" s="1"/>
  <c r="AL376" i="2" l="1"/>
  <c r="AK376" i="2"/>
  <c r="X376" i="2"/>
  <c r="Y376" i="2" s="1"/>
  <c r="S377" i="2"/>
  <c r="Z377" i="2" l="1"/>
  <c r="AC377" i="2"/>
  <c r="AA377" i="2"/>
  <c r="AB377" i="2"/>
  <c r="AD377" i="2"/>
  <c r="U377" i="2"/>
  <c r="T377" i="2" s="1"/>
  <c r="B378" i="2"/>
  <c r="W377" i="2"/>
  <c r="V377" i="2" s="1"/>
  <c r="AL377" i="2" l="1"/>
  <c r="AK377" i="2"/>
  <c r="A378" i="2"/>
  <c r="X377" i="2"/>
  <c r="Y377" i="2" s="1"/>
  <c r="S378" i="2"/>
  <c r="AB378" i="2" l="1"/>
  <c r="AA378" i="2"/>
  <c r="Z378" i="2"/>
  <c r="AC378" i="2"/>
  <c r="AD378" i="2"/>
  <c r="U378" i="2"/>
  <c r="T378" i="2" s="1"/>
  <c r="W378" i="2"/>
  <c r="V378" i="2" s="1"/>
  <c r="B379" i="2"/>
  <c r="AK378" i="2" l="1"/>
  <c r="AL378" i="2"/>
  <c r="A379" i="2"/>
  <c r="X378" i="2"/>
  <c r="Y378" i="2" s="1"/>
  <c r="S379" i="2"/>
  <c r="AB379" i="2" l="1"/>
  <c r="AD379" i="2"/>
  <c r="AA379" i="2"/>
  <c r="Z379" i="2"/>
  <c r="AC379" i="2"/>
  <c r="U379" i="2"/>
  <c r="T379" i="2" s="1"/>
  <c r="A380" i="2"/>
  <c r="B380" i="2"/>
  <c r="W379" i="2"/>
  <c r="V379" i="2" s="1"/>
  <c r="AL379" i="2" l="1"/>
  <c r="AK379" i="2"/>
  <c r="S380" i="2"/>
  <c r="X379" i="2"/>
  <c r="Y379" i="2" s="1"/>
  <c r="AC380" i="2" l="1"/>
  <c r="Z380" i="2"/>
  <c r="AD380" i="2"/>
  <c r="AB380" i="2"/>
  <c r="AA380" i="2"/>
  <c r="U380" i="2"/>
  <c r="T380" i="2" s="1"/>
  <c r="W380" i="2"/>
  <c r="V380" i="2" s="1"/>
  <c r="A381" i="2"/>
  <c r="AL380" i="2" l="1"/>
  <c r="AK380" i="2"/>
  <c r="B381" i="2"/>
  <c r="X380" i="2"/>
  <c r="Y380" i="2" s="1"/>
  <c r="S381" i="2"/>
  <c r="AB381" i="2" l="1"/>
  <c r="Z381" i="2"/>
  <c r="AC381" i="2"/>
  <c r="AD381" i="2"/>
  <c r="AA381" i="2"/>
  <c r="U381" i="2"/>
  <c r="T381" i="2" s="1"/>
  <c r="B382" i="2"/>
  <c r="W381" i="2"/>
  <c r="V381" i="2" s="1"/>
  <c r="AL381" i="2" l="1"/>
  <c r="AK381" i="2"/>
  <c r="A382" i="2"/>
  <c r="X381" i="2"/>
  <c r="Y381" i="2" s="1"/>
  <c r="S382" i="2"/>
  <c r="AD382" i="2" l="1"/>
  <c r="AB382" i="2"/>
  <c r="AA382" i="2"/>
  <c r="Z382" i="2"/>
  <c r="AC382" i="2"/>
  <c r="U382" i="2"/>
  <c r="T382" i="2" s="1"/>
  <c r="W382" i="2"/>
  <c r="V382" i="2" s="1"/>
  <c r="B383" i="2"/>
  <c r="AK382" i="2" l="1"/>
  <c r="AL382" i="2"/>
  <c r="A383" i="2"/>
  <c r="X382" i="2"/>
  <c r="Y382" i="2" s="1"/>
  <c r="S383" i="2"/>
  <c r="AA383" i="2" l="1"/>
  <c r="AB383" i="2"/>
  <c r="Z383" i="2"/>
  <c r="AC383" i="2"/>
  <c r="AD383" i="2"/>
  <c r="U383" i="2"/>
  <c r="T383" i="2" s="1"/>
  <c r="W383" i="2"/>
  <c r="V383" i="2" s="1"/>
  <c r="A384" i="2"/>
  <c r="B384" i="2"/>
  <c r="AK383" i="2" l="1"/>
  <c r="AL383" i="2"/>
  <c r="S384" i="2"/>
  <c r="X383" i="2"/>
  <c r="Y383" i="2" s="1"/>
  <c r="AA384" i="2" l="1"/>
  <c r="AB384" i="2"/>
  <c r="Z384" i="2"/>
  <c r="AD384" i="2"/>
  <c r="AC384" i="2"/>
  <c r="U384" i="2"/>
  <c r="T384" i="2" s="1"/>
  <c r="W384" i="2"/>
  <c r="V384" i="2" s="1"/>
  <c r="A385" i="2"/>
  <c r="B385" i="2"/>
  <c r="AL384" i="2" l="1"/>
  <c r="AK384" i="2"/>
  <c r="S385" i="2"/>
  <c r="X384" i="2"/>
  <c r="Y384" i="2" s="1"/>
  <c r="Z385" i="2" l="1"/>
  <c r="AB385" i="2"/>
  <c r="AA385" i="2"/>
  <c r="AD385" i="2"/>
  <c r="AC385" i="2"/>
  <c r="U385" i="2"/>
  <c r="T385" i="2" s="1"/>
  <c r="W385" i="2"/>
  <c r="V385" i="2" s="1"/>
  <c r="AK385" i="2" l="1"/>
  <c r="AL385" i="2"/>
  <c r="B386" i="2"/>
  <c r="A386" i="2"/>
  <c r="S386" i="2"/>
  <c r="X385" i="2"/>
  <c r="Y385" i="2" s="1"/>
  <c r="AD386" i="2" l="1"/>
  <c r="AA386" i="2"/>
  <c r="Z386" i="2"/>
  <c r="AB386" i="2"/>
  <c r="AC386" i="2"/>
  <c r="U386" i="2"/>
  <c r="T386" i="2" s="1"/>
  <c r="A387" i="2"/>
  <c r="B387" i="2"/>
  <c r="W386" i="2"/>
  <c r="V386" i="2" s="1"/>
  <c r="AK386" i="2" l="1"/>
  <c r="AL386" i="2"/>
  <c r="S387" i="2"/>
  <c r="X386" i="2"/>
  <c r="Y386" i="2" s="1"/>
  <c r="AB387" i="2" l="1"/>
  <c r="AA387" i="2"/>
  <c r="Z387" i="2"/>
  <c r="AC387" i="2"/>
  <c r="AD387" i="2"/>
  <c r="U387" i="2"/>
  <c r="T387" i="2" s="1"/>
  <c r="B388" i="2"/>
  <c r="W387" i="2"/>
  <c r="V387" i="2" s="1"/>
  <c r="AL387" i="2" l="1"/>
  <c r="AK387" i="2"/>
  <c r="A388" i="2"/>
  <c r="X387" i="2"/>
  <c r="Y387" i="2" s="1"/>
  <c r="S388" i="2"/>
  <c r="AB388" i="2" l="1"/>
  <c r="Z388" i="2"/>
  <c r="AA388" i="2"/>
  <c r="AD388" i="2"/>
  <c r="AC388" i="2"/>
  <c r="U388" i="2"/>
  <c r="T388" i="2" s="1"/>
  <c r="W388" i="2"/>
  <c r="V388" i="2" s="1"/>
  <c r="A389" i="2"/>
  <c r="B389" i="2"/>
  <c r="AK388" i="2" l="1"/>
  <c r="AL388" i="2"/>
  <c r="X388" i="2"/>
  <c r="Y388" i="2" s="1"/>
  <c r="S389" i="2"/>
  <c r="AC389" i="2" l="1"/>
  <c r="AD389" i="2"/>
  <c r="AA389" i="2"/>
  <c r="Z389" i="2"/>
  <c r="AB389" i="2"/>
  <c r="U389" i="2"/>
  <c r="T389" i="2" s="1"/>
  <c r="W389" i="2"/>
  <c r="V389" i="2" s="1"/>
  <c r="B390" i="2"/>
  <c r="AK389" i="2" l="1"/>
  <c r="AL389" i="2"/>
  <c r="A390" i="2"/>
  <c r="S390" i="2"/>
  <c r="X389" i="2"/>
  <c r="Y389" i="2" s="1"/>
  <c r="AC390" i="2" l="1"/>
  <c r="AA390" i="2"/>
  <c r="AB390" i="2"/>
  <c r="Z390" i="2"/>
  <c r="AD390" i="2"/>
  <c r="U390" i="2"/>
  <c r="T390" i="2" s="1"/>
  <c r="B391" i="2"/>
  <c r="W390" i="2"/>
  <c r="V390" i="2" s="1"/>
  <c r="AL390" i="2" l="1"/>
  <c r="AK390" i="2"/>
  <c r="A391" i="2"/>
  <c r="X390" i="2"/>
  <c r="Y390" i="2" s="1"/>
  <c r="S391" i="2"/>
  <c r="AB391" i="2" l="1"/>
  <c r="Z391" i="2"/>
  <c r="AC391" i="2"/>
  <c r="AA391" i="2"/>
  <c r="AD391" i="2"/>
  <c r="U391" i="2"/>
  <c r="T391" i="2" s="1"/>
  <c r="W391" i="2"/>
  <c r="V391" i="2" s="1"/>
  <c r="A392" i="2"/>
  <c r="B392" i="2"/>
  <c r="AK391" i="2" l="1"/>
  <c r="AL391" i="2"/>
  <c r="X391" i="2"/>
  <c r="Y391" i="2" s="1"/>
  <c r="S392" i="2"/>
  <c r="Z392" i="2" l="1"/>
  <c r="AC392" i="2"/>
  <c r="AB392" i="2"/>
  <c r="AA392" i="2"/>
  <c r="AD392" i="2"/>
  <c r="U392" i="2"/>
  <c r="T392" i="2" s="1"/>
  <c r="W392" i="2"/>
  <c r="V392" i="2" s="1"/>
  <c r="A393" i="2"/>
  <c r="B393" i="2"/>
  <c r="AL392" i="2" l="1"/>
  <c r="AK392" i="2"/>
  <c r="X392" i="2"/>
  <c r="Y392" i="2" s="1"/>
  <c r="S393" i="2"/>
  <c r="Z393" i="2" l="1"/>
  <c r="AC393" i="2"/>
  <c r="AD393" i="2"/>
  <c r="AA393" i="2"/>
  <c r="AB393" i="2"/>
  <c r="U393" i="2"/>
  <c r="T393" i="2" s="1"/>
  <c r="W393" i="2"/>
  <c r="V393" i="2" s="1"/>
  <c r="AK393" i="2" l="1"/>
  <c r="AL393" i="2"/>
  <c r="B394" i="2"/>
  <c r="A394" i="2"/>
  <c r="X393" i="2"/>
  <c r="Y393" i="2" s="1"/>
  <c r="S394" i="2"/>
  <c r="AB394" i="2" l="1"/>
  <c r="AA394" i="2"/>
  <c r="AC394" i="2"/>
  <c r="AD394" i="2"/>
  <c r="Z394" i="2"/>
  <c r="U394" i="2"/>
  <c r="T394" i="2" s="1"/>
  <c r="W394" i="2"/>
  <c r="V394" i="2" s="1"/>
  <c r="B395" i="2"/>
  <c r="AL394" i="2" l="1"/>
  <c r="AK394" i="2"/>
  <c r="A395" i="2"/>
  <c r="S395" i="2"/>
  <c r="X394" i="2"/>
  <c r="Y394" i="2" s="1"/>
  <c r="AA395" i="2" l="1"/>
  <c r="Z395" i="2"/>
  <c r="AC395" i="2"/>
  <c r="AD395" i="2"/>
  <c r="AB395" i="2"/>
  <c r="U395" i="2"/>
  <c r="T395" i="2" s="1"/>
  <c r="A396" i="2"/>
  <c r="B396" i="2"/>
  <c r="W395" i="2"/>
  <c r="V395" i="2" s="1"/>
  <c r="AL395" i="2" l="1"/>
  <c r="AK395" i="2"/>
  <c r="X395" i="2"/>
  <c r="Y395" i="2" s="1"/>
  <c r="S396" i="2"/>
  <c r="AC396" i="2" l="1"/>
  <c r="AA396" i="2"/>
  <c r="AB396" i="2"/>
  <c r="Z396" i="2"/>
  <c r="AD396" i="2"/>
  <c r="U396" i="2"/>
  <c r="T396" i="2" s="1"/>
  <c r="B397" i="2"/>
  <c r="W396" i="2"/>
  <c r="V396" i="2" s="1"/>
  <c r="AK396" i="2" l="1"/>
  <c r="AL396" i="2"/>
  <c r="A397" i="2"/>
  <c r="X396" i="2"/>
  <c r="Y396" i="2" s="1"/>
  <c r="S397" i="2"/>
  <c r="Z397" i="2" l="1"/>
  <c r="AB397" i="2"/>
  <c r="AA397" i="2"/>
  <c r="AC397" i="2"/>
  <c r="AD397" i="2"/>
  <c r="U397" i="2"/>
  <c r="T397" i="2" s="1"/>
  <c r="W397" i="2"/>
  <c r="V397" i="2" s="1"/>
  <c r="B398" i="2"/>
  <c r="AL397" i="2" l="1"/>
  <c r="AK397" i="2"/>
  <c r="A398" i="2"/>
  <c r="X397" i="2"/>
  <c r="Y397" i="2" s="1"/>
  <c r="S398" i="2"/>
  <c r="AD398" i="2" l="1"/>
  <c r="AB398" i="2"/>
  <c r="AA398" i="2"/>
  <c r="AC398" i="2"/>
  <c r="Z398" i="2"/>
  <c r="U398" i="2"/>
  <c r="T398" i="2" s="1"/>
  <c r="W398" i="2"/>
  <c r="V398" i="2" s="1"/>
  <c r="B399" i="2"/>
  <c r="AL398" i="2" l="1"/>
  <c r="AK398" i="2"/>
  <c r="A399" i="2"/>
  <c r="X398" i="2"/>
  <c r="Y398" i="2" s="1"/>
  <c r="S399" i="2"/>
  <c r="AA399" i="2" l="1"/>
  <c r="AB399" i="2"/>
  <c r="AC399" i="2"/>
  <c r="Z399" i="2"/>
  <c r="AD399" i="2"/>
  <c r="U399" i="2"/>
  <c r="T399" i="2" s="1"/>
  <c r="W399" i="2"/>
  <c r="V399" i="2" s="1"/>
  <c r="B400" i="2"/>
  <c r="AL399" i="2" l="1"/>
  <c r="AK399" i="2"/>
  <c r="A400" i="2"/>
  <c r="S400" i="2"/>
  <c r="X399" i="2"/>
  <c r="Y399" i="2" s="1"/>
  <c r="AA400" i="2" l="1"/>
  <c r="Z400" i="2"/>
  <c r="AC400" i="2"/>
  <c r="AD400" i="2"/>
  <c r="AB400" i="2"/>
  <c r="U400" i="2"/>
  <c r="T400" i="2" s="1"/>
  <c r="B401" i="2"/>
  <c r="W400" i="2"/>
  <c r="V400" i="2" s="1"/>
  <c r="AK400" i="2" l="1"/>
  <c r="AL400" i="2"/>
  <c r="A401" i="2"/>
  <c r="S401" i="2"/>
  <c r="X400" i="2"/>
  <c r="Y400" i="2" s="1"/>
  <c r="Z401" i="2" l="1"/>
  <c r="AB401" i="2"/>
  <c r="AA401" i="2"/>
  <c r="AD401" i="2"/>
  <c r="AC401" i="2"/>
  <c r="U401" i="2"/>
  <c r="T401" i="2" s="1"/>
  <c r="W401" i="2"/>
  <c r="V401" i="2" s="1"/>
  <c r="A402" i="2"/>
  <c r="B402" i="2"/>
  <c r="AK401" i="2" l="1"/>
  <c r="AL401" i="2"/>
  <c r="X401" i="2"/>
  <c r="Y401" i="2" s="1"/>
  <c r="S402" i="2"/>
  <c r="AD402" i="2" l="1"/>
  <c r="AA402" i="2"/>
  <c r="AC402" i="2"/>
  <c r="Z402" i="2"/>
  <c r="AB402" i="2"/>
  <c r="U402" i="2"/>
  <c r="T402" i="2" s="1"/>
  <c r="A403" i="2"/>
  <c r="B403" i="2"/>
  <c r="W402" i="2"/>
  <c r="V402" i="2" s="1"/>
  <c r="AK402" i="2" l="1"/>
  <c r="AL402" i="2"/>
  <c r="X402" i="2"/>
  <c r="Y402" i="2" s="1"/>
  <c r="S403" i="2"/>
  <c r="AB403" i="2" l="1"/>
  <c r="AD403" i="2"/>
  <c r="Z403" i="2"/>
  <c r="AA403" i="2"/>
  <c r="AC403" i="2"/>
  <c r="U403" i="2"/>
  <c r="T403" i="2" s="1"/>
  <c r="W403" i="2"/>
  <c r="V403" i="2" s="1"/>
  <c r="A404" i="2"/>
  <c r="B404" i="2"/>
  <c r="AK403" i="2" l="1"/>
  <c r="AL403" i="2"/>
  <c r="X403" i="2"/>
  <c r="Y403" i="2" s="1"/>
  <c r="S404" i="2"/>
  <c r="AB404" i="2" l="1"/>
  <c r="Z404" i="2"/>
  <c r="AA404" i="2"/>
  <c r="AC404" i="2"/>
  <c r="AD404" i="2"/>
  <c r="U404" i="2"/>
  <c r="T404" i="2" s="1"/>
  <c r="A405" i="2"/>
  <c r="B405" i="2"/>
  <c r="W404" i="2"/>
  <c r="V404" i="2" s="1"/>
  <c r="AK404" i="2" l="1"/>
  <c r="AL404" i="2"/>
  <c r="X404" i="2"/>
  <c r="Y404" i="2" s="1"/>
  <c r="S405" i="2"/>
  <c r="AC405" i="2" l="1"/>
  <c r="AD405" i="2"/>
  <c r="AA405" i="2"/>
  <c r="Z405" i="2"/>
  <c r="AB405" i="2"/>
  <c r="U405" i="2"/>
  <c r="T405" i="2" s="1"/>
  <c r="W405" i="2"/>
  <c r="V405" i="2" s="1"/>
  <c r="A406" i="2"/>
  <c r="B406" i="2"/>
  <c r="AL405" i="2" l="1"/>
  <c r="AK405" i="2"/>
  <c r="S406" i="2"/>
  <c r="X405" i="2"/>
  <c r="Y405" i="2" s="1"/>
  <c r="AC406" i="2" l="1"/>
  <c r="AA406" i="2"/>
  <c r="AD406" i="2"/>
  <c r="Z406" i="2"/>
  <c r="AB406" i="2"/>
  <c r="U406" i="2"/>
  <c r="T406" i="2" s="1"/>
  <c r="W406" i="2"/>
  <c r="V406" i="2" s="1"/>
  <c r="A407" i="2"/>
  <c r="B407" i="2"/>
  <c r="AK406" i="2" l="1"/>
  <c r="AL406" i="2"/>
  <c r="X406" i="2"/>
  <c r="Y406" i="2" s="1"/>
  <c r="S407" i="2"/>
  <c r="AB407" i="2" l="1"/>
  <c r="AC407" i="2"/>
  <c r="Z407" i="2"/>
  <c r="AA407" i="2"/>
  <c r="AD407" i="2"/>
  <c r="U407" i="2"/>
  <c r="T407" i="2" s="1"/>
  <c r="A408" i="2"/>
  <c r="B408" i="2"/>
  <c r="W407" i="2"/>
  <c r="V407" i="2" s="1"/>
  <c r="AL407" i="2" l="1"/>
  <c r="AK407" i="2"/>
  <c r="X407" i="2"/>
  <c r="Y407" i="2" s="1"/>
  <c r="S408" i="2"/>
  <c r="Z408" i="2" l="1"/>
  <c r="AC408" i="2"/>
  <c r="AA408" i="2"/>
  <c r="AD408" i="2"/>
  <c r="AB408" i="2"/>
  <c r="U408" i="2"/>
  <c r="T408" i="2" s="1"/>
  <c r="W408" i="2"/>
  <c r="V408" i="2" s="1"/>
  <c r="A409" i="2"/>
  <c r="B409" i="2"/>
  <c r="AL408" i="2" l="1"/>
  <c r="AK408" i="2"/>
  <c r="X408" i="2"/>
  <c r="Y408" i="2" s="1"/>
  <c r="S409" i="2"/>
  <c r="AC409" i="2" l="1"/>
  <c r="AA409" i="2"/>
  <c r="AB409" i="2"/>
  <c r="AD409" i="2"/>
  <c r="Z409" i="2"/>
  <c r="U409" i="2"/>
  <c r="T409" i="2" s="1"/>
  <c r="A410" i="2"/>
  <c r="B410" i="2"/>
  <c r="W409" i="2"/>
  <c r="V409" i="2" s="1"/>
  <c r="AK409" i="2" l="1"/>
  <c r="AL409" i="2"/>
  <c r="X409" i="2"/>
  <c r="Y409" i="2" s="1"/>
  <c r="S410" i="2"/>
  <c r="AB410" i="2" l="1"/>
  <c r="AA410" i="2"/>
  <c r="AD410" i="2"/>
  <c r="Z410" i="2"/>
  <c r="AC410" i="2"/>
  <c r="U410" i="2"/>
  <c r="T410" i="2" s="1"/>
  <c r="A411" i="2"/>
  <c r="B411" i="2"/>
  <c r="W410" i="2"/>
  <c r="V410" i="2" s="1"/>
  <c r="AL410" i="2" l="1"/>
  <c r="AK410" i="2"/>
  <c r="X410" i="2"/>
  <c r="Y410" i="2" s="1"/>
  <c r="S411" i="2"/>
  <c r="AD411" i="2" l="1"/>
  <c r="AC411" i="2"/>
  <c r="Z411" i="2"/>
  <c r="AA411" i="2"/>
  <c r="AB411" i="2"/>
  <c r="U411" i="2"/>
  <c r="T411" i="2" s="1"/>
  <c r="W411" i="2"/>
  <c r="V411" i="2" s="1"/>
  <c r="A412" i="2"/>
  <c r="B412" i="2"/>
  <c r="AK411" i="2" l="1"/>
  <c r="AL411" i="2"/>
  <c r="S412" i="2"/>
  <c r="X411" i="2"/>
  <c r="Y411" i="2" s="1"/>
  <c r="AC412" i="2" l="1"/>
  <c r="Z412" i="2"/>
  <c r="AA412" i="2"/>
  <c r="AB412" i="2"/>
  <c r="AD412" i="2"/>
  <c r="U412" i="2"/>
  <c r="T412" i="2" s="1"/>
  <c r="A413" i="2"/>
  <c r="B413" i="2"/>
  <c r="W412" i="2"/>
  <c r="V412" i="2" s="1"/>
  <c r="AL412" i="2" l="1"/>
  <c r="AK412" i="2"/>
  <c r="S413" i="2"/>
  <c r="X412" i="2"/>
  <c r="Y412" i="2" s="1"/>
  <c r="AB413" i="2" l="1"/>
  <c r="Z413" i="2"/>
  <c r="AA413" i="2"/>
  <c r="AC413" i="2"/>
  <c r="AD413" i="2"/>
  <c r="U413" i="2"/>
  <c r="T413" i="2" s="1"/>
  <c r="W413" i="2"/>
  <c r="V413" i="2" s="1"/>
  <c r="A414" i="2"/>
  <c r="B414" i="2"/>
  <c r="AL413" i="2" l="1"/>
  <c r="AK413" i="2"/>
  <c r="X413" i="2"/>
  <c r="Y413" i="2" s="1"/>
  <c r="S414" i="2"/>
  <c r="AD414" i="2" l="1"/>
  <c r="AB414" i="2"/>
  <c r="AA414" i="2"/>
  <c r="AC414" i="2"/>
  <c r="Z414" i="2"/>
  <c r="U414" i="2"/>
  <c r="T414" i="2" s="1"/>
  <c r="W414" i="2"/>
  <c r="V414" i="2" s="1"/>
  <c r="A415" i="2"/>
  <c r="B415" i="2"/>
  <c r="AK414" i="2" l="1"/>
  <c r="AL414" i="2"/>
  <c r="S415" i="2"/>
  <c r="X414" i="2"/>
  <c r="Y414" i="2" s="1"/>
  <c r="AA415" i="2" l="1"/>
  <c r="AC415" i="2"/>
  <c r="AB415" i="2"/>
  <c r="AD415" i="2"/>
  <c r="Z415" i="2"/>
  <c r="U415" i="2"/>
  <c r="T415" i="2" s="1"/>
  <c r="W415" i="2"/>
  <c r="V415" i="2" s="1"/>
  <c r="A416" i="2"/>
  <c r="B416" i="2"/>
  <c r="AL415" i="2" l="1"/>
  <c r="AK415" i="2"/>
  <c r="X415" i="2"/>
  <c r="Y415" i="2" s="1"/>
  <c r="S416" i="2"/>
  <c r="AA416" i="2" l="1"/>
  <c r="AB416" i="2"/>
  <c r="AC416" i="2"/>
  <c r="AD416" i="2"/>
  <c r="Z416" i="2"/>
  <c r="U416" i="2"/>
  <c r="T416" i="2" s="1"/>
  <c r="W416" i="2"/>
  <c r="V416" i="2" s="1"/>
  <c r="A417" i="2"/>
  <c r="B417" i="2"/>
  <c r="AL416" i="2" l="1"/>
  <c r="AK416" i="2"/>
  <c r="S417" i="2"/>
  <c r="X416" i="2"/>
  <c r="Y416" i="2" s="1"/>
  <c r="Z417" i="2" l="1"/>
  <c r="AB417" i="2"/>
  <c r="AA417" i="2"/>
  <c r="AD417" i="2"/>
  <c r="AC417" i="2"/>
  <c r="U417" i="2"/>
  <c r="T417" i="2" s="1"/>
  <c r="W417" i="2"/>
  <c r="V417" i="2" s="1"/>
  <c r="A418" i="2"/>
  <c r="B418" i="2"/>
  <c r="AL417" i="2" l="1"/>
  <c r="AK417" i="2"/>
  <c r="X417" i="2"/>
  <c r="Y417" i="2" s="1"/>
  <c r="S418" i="2"/>
  <c r="AD418" i="2" l="1"/>
  <c r="AA418" i="2"/>
  <c r="Z418" i="2"/>
  <c r="AC418" i="2"/>
  <c r="AB418" i="2"/>
  <c r="U418" i="2"/>
  <c r="T418" i="2" s="1"/>
  <c r="A419" i="2"/>
  <c r="B419" i="2"/>
  <c r="W418" i="2"/>
  <c r="V418" i="2" s="1"/>
  <c r="AK418" i="2" l="1"/>
  <c r="AL418" i="2"/>
  <c r="X418" i="2"/>
  <c r="Y418" i="2" s="1"/>
  <c r="S419" i="2"/>
  <c r="AB419" i="2" l="1"/>
  <c r="AC419" i="2"/>
  <c r="Z419" i="2"/>
  <c r="AD419" i="2"/>
  <c r="AA419" i="2"/>
  <c r="U419" i="2"/>
  <c r="T419" i="2" s="1"/>
  <c r="A420" i="2"/>
  <c r="B420" i="2"/>
  <c r="W419" i="2"/>
  <c r="V419" i="2" s="1"/>
  <c r="AK419" i="2" l="1"/>
  <c r="AL419" i="2"/>
  <c r="X419" i="2"/>
  <c r="Y419" i="2" s="1"/>
  <c r="S420" i="2"/>
  <c r="AB420" i="2" l="1"/>
  <c r="Z420" i="2"/>
  <c r="AA420" i="2"/>
  <c r="AD420" i="2"/>
  <c r="AC420" i="2"/>
  <c r="U420" i="2"/>
  <c r="T420" i="2" s="1"/>
  <c r="W420" i="2"/>
  <c r="V420" i="2" s="1"/>
  <c r="A421" i="2"/>
  <c r="B421" i="2"/>
  <c r="AK420" i="2" l="1"/>
  <c r="AL420" i="2"/>
  <c r="X420" i="2"/>
  <c r="Y420" i="2" s="1"/>
  <c r="S421" i="2"/>
  <c r="Z421" i="2" l="1"/>
  <c r="AC421" i="2"/>
  <c r="AD421" i="2"/>
  <c r="AA421" i="2"/>
  <c r="AB421" i="2"/>
  <c r="U421" i="2"/>
  <c r="T421" i="2" s="1"/>
  <c r="W421" i="2"/>
  <c r="V421" i="2" s="1"/>
  <c r="A422" i="2"/>
  <c r="B422" i="2"/>
  <c r="AK421" i="2" l="1"/>
  <c r="AL421" i="2"/>
  <c r="S422" i="2"/>
  <c r="X421" i="2"/>
  <c r="Y421" i="2" s="1"/>
  <c r="AC422" i="2" l="1"/>
  <c r="AA422" i="2"/>
  <c r="AB422" i="2"/>
  <c r="Z422" i="2"/>
  <c r="AD422" i="2"/>
  <c r="U422" i="2"/>
  <c r="T422" i="2" s="1"/>
  <c r="A423" i="2"/>
  <c r="B423" i="2"/>
  <c r="W422" i="2"/>
  <c r="V422" i="2" s="1"/>
  <c r="AK422" i="2" l="1"/>
  <c r="AL422" i="2"/>
  <c r="X422" i="2"/>
  <c r="Y422" i="2" s="1"/>
  <c r="S423" i="2"/>
  <c r="AB423" i="2" l="1"/>
  <c r="AA423" i="2"/>
  <c r="Z423" i="2"/>
  <c r="AD423" i="2"/>
  <c r="AC423" i="2"/>
  <c r="U423" i="2"/>
  <c r="T423" i="2" s="1"/>
  <c r="W423" i="2"/>
  <c r="V423" i="2" s="1"/>
  <c r="A424" i="2"/>
  <c r="B424" i="2"/>
  <c r="AL423" i="2" l="1"/>
  <c r="AK423" i="2"/>
  <c r="S424" i="2"/>
  <c r="X423" i="2"/>
  <c r="Y423" i="2" s="1"/>
  <c r="Z424" i="2" l="1"/>
  <c r="AC424" i="2"/>
  <c r="AB424" i="2"/>
  <c r="AA424" i="2"/>
  <c r="AD424" i="2"/>
  <c r="U424" i="2"/>
  <c r="T424" i="2" s="1"/>
  <c r="A425" i="2"/>
  <c r="B425" i="2"/>
  <c r="W424" i="2"/>
  <c r="V424" i="2" s="1"/>
  <c r="AK424" i="2" l="1"/>
  <c r="AL424" i="2"/>
  <c r="S425" i="2"/>
  <c r="X424" i="2"/>
  <c r="Y424" i="2" s="1"/>
  <c r="AC425" i="2" l="1"/>
  <c r="Z425" i="2"/>
  <c r="AD425" i="2"/>
  <c r="AB425" i="2"/>
  <c r="AA425" i="2"/>
  <c r="U425" i="2"/>
  <c r="T425" i="2" s="1"/>
  <c r="W425" i="2"/>
  <c r="V425" i="2" s="1"/>
  <c r="A426" i="2"/>
  <c r="B426" i="2"/>
  <c r="AK425" i="2" l="1"/>
  <c r="AL425" i="2"/>
  <c r="X425" i="2"/>
  <c r="Y425" i="2" s="1"/>
  <c r="S426" i="2"/>
  <c r="AB426" i="2" l="1"/>
  <c r="AA426" i="2"/>
  <c r="AD426" i="2"/>
  <c r="AC426" i="2"/>
  <c r="Z426" i="2"/>
  <c r="U426" i="2"/>
  <c r="T426" i="2" s="1"/>
  <c r="W426" i="2"/>
  <c r="V426" i="2" s="1"/>
  <c r="A427" i="2"/>
  <c r="B427" i="2"/>
  <c r="AL426" i="2" l="1"/>
  <c r="AK426" i="2"/>
  <c r="X426" i="2"/>
  <c r="Y426" i="2" s="1"/>
  <c r="S427" i="2"/>
  <c r="AC427" i="2" l="1"/>
  <c r="AB427" i="2"/>
  <c r="AA427" i="2"/>
  <c r="AD427" i="2"/>
  <c r="Z427" i="2"/>
  <c r="U427" i="2"/>
  <c r="T427" i="2" s="1"/>
  <c r="A428" i="2"/>
  <c r="B428" i="2"/>
  <c r="W427" i="2"/>
  <c r="V427" i="2" s="1"/>
  <c r="AK427" i="2" l="1"/>
  <c r="AL427" i="2"/>
  <c r="X427" i="2"/>
  <c r="Y427" i="2" s="1"/>
  <c r="S428" i="2"/>
  <c r="AC428" i="2" l="1"/>
  <c r="AA428" i="2"/>
  <c r="Z428" i="2"/>
  <c r="AD428" i="2"/>
  <c r="AB428" i="2"/>
  <c r="U428" i="2"/>
  <c r="T428" i="2" s="1"/>
  <c r="W428" i="2"/>
  <c r="V428" i="2" s="1"/>
  <c r="A429" i="2"/>
  <c r="B429" i="2"/>
  <c r="AL428" i="2" l="1"/>
  <c r="AK428" i="2"/>
  <c r="S429" i="2"/>
  <c r="X428" i="2"/>
  <c r="Y428" i="2" s="1"/>
  <c r="AB429" i="2" l="1"/>
  <c r="AA429" i="2"/>
  <c r="AC429" i="2"/>
  <c r="AD429" i="2"/>
  <c r="Z429" i="2"/>
  <c r="U429" i="2"/>
  <c r="T429" i="2" s="1"/>
  <c r="W429" i="2"/>
  <c r="V429" i="2" s="1"/>
  <c r="A430" i="2"/>
  <c r="B430" i="2"/>
  <c r="AK429" i="2" l="1"/>
  <c r="AL429" i="2"/>
  <c r="S430" i="2"/>
  <c r="X429" i="2"/>
  <c r="Y429" i="2" s="1"/>
  <c r="AD430" i="2" l="1"/>
  <c r="AB430" i="2"/>
  <c r="AC430" i="2"/>
  <c r="Z430" i="2"/>
  <c r="AA430" i="2"/>
  <c r="U430" i="2"/>
  <c r="T430" i="2" s="1"/>
  <c r="W430" i="2"/>
  <c r="V430" i="2" s="1"/>
  <c r="A431" i="2"/>
  <c r="B431" i="2"/>
  <c r="AL430" i="2" l="1"/>
  <c r="AK430" i="2"/>
  <c r="X430" i="2"/>
  <c r="Y430" i="2" s="1"/>
  <c r="S431" i="2"/>
  <c r="AA431" i="2" l="1"/>
  <c r="AC431" i="2"/>
  <c r="Z431" i="2"/>
  <c r="AD431" i="2"/>
  <c r="AB431" i="2"/>
  <c r="U431" i="2"/>
  <c r="T431" i="2" s="1"/>
  <c r="A432" i="2"/>
  <c r="B432" i="2"/>
  <c r="W431" i="2"/>
  <c r="V431" i="2" s="1"/>
  <c r="AL431" i="2" l="1"/>
  <c r="AK431" i="2"/>
  <c r="X431" i="2"/>
  <c r="Y431" i="2" s="1"/>
  <c r="S432" i="2"/>
  <c r="AB432" i="2" l="1"/>
  <c r="AA432" i="2"/>
  <c r="Z432" i="2"/>
  <c r="AC432" i="2"/>
  <c r="AD432" i="2"/>
  <c r="U432" i="2"/>
  <c r="T432" i="2" s="1"/>
  <c r="W432" i="2"/>
  <c r="V432" i="2" s="1"/>
  <c r="A433" i="2"/>
  <c r="B433" i="2"/>
  <c r="AK432" i="2" l="1"/>
  <c r="AL432" i="2"/>
  <c r="X432" i="2"/>
  <c r="Y432" i="2" s="1"/>
  <c r="S433" i="2"/>
  <c r="Z433" i="2" l="1"/>
  <c r="AB433" i="2"/>
  <c r="AA433" i="2"/>
  <c r="AD433" i="2"/>
  <c r="AC433" i="2"/>
  <c r="U433" i="2"/>
  <c r="T433" i="2" s="1"/>
  <c r="W433" i="2"/>
  <c r="V433" i="2" s="1"/>
  <c r="A434" i="2"/>
  <c r="B434" i="2"/>
  <c r="AL433" i="2" l="1"/>
  <c r="AK433" i="2"/>
  <c r="X433" i="2"/>
  <c r="Y433" i="2" s="1"/>
  <c r="S434" i="2"/>
  <c r="AD434" i="2" l="1"/>
  <c r="AA434" i="2"/>
  <c r="AC434" i="2"/>
  <c r="Z434" i="2"/>
  <c r="AB434" i="2"/>
  <c r="U434" i="2"/>
  <c r="T434" i="2" s="1"/>
  <c r="W434" i="2"/>
  <c r="V434" i="2" s="1"/>
  <c r="A435" i="2"/>
  <c r="B435" i="2"/>
  <c r="AL434" i="2" l="1"/>
  <c r="AK434" i="2"/>
  <c r="S435" i="2"/>
  <c r="X434" i="2"/>
  <c r="Y434" i="2" s="1"/>
  <c r="AB435" i="2" l="1"/>
  <c r="AC435" i="2"/>
  <c r="AA435" i="2"/>
  <c r="AD435" i="2"/>
  <c r="Z435" i="2"/>
  <c r="U435" i="2"/>
  <c r="T435" i="2" s="1"/>
  <c r="A436" i="2"/>
  <c r="B436" i="2"/>
  <c r="W435" i="2"/>
  <c r="V435" i="2" s="1"/>
  <c r="AL435" i="2" l="1"/>
  <c r="AK435" i="2"/>
  <c r="S436" i="2"/>
  <c r="X435" i="2"/>
  <c r="Y435" i="2" s="1"/>
  <c r="AB436" i="2" l="1"/>
  <c r="Z436" i="2"/>
  <c r="AA436" i="2"/>
  <c r="AC436" i="2"/>
  <c r="AD436" i="2"/>
  <c r="U436" i="2"/>
  <c r="T436" i="2" s="1"/>
  <c r="W436" i="2"/>
  <c r="V436" i="2" s="1"/>
  <c r="A437" i="2"/>
  <c r="B437" i="2"/>
  <c r="AK436" i="2" l="1"/>
  <c r="AL436" i="2"/>
  <c r="X436" i="2"/>
  <c r="Y436" i="2" s="1"/>
  <c r="S437" i="2"/>
  <c r="AC437" i="2" l="1"/>
  <c r="AD437" i="2"/>
  <c r="Z437" i="2"/>
  <c r="AA437" i="2"/>
  <c r="AB437" i="2"/>
  <c r="U437" i="2"/>
  <c r="T437" i="2" s="1"/>
  <c r="A438" i="2"/>
  <c r="B438" i="2"/>
  <c r="W437" i="2"/>
  <c r="V437" i="2" s="1"/>
  <c r="AK437" i="2" l="1"/>
  <c r="AL437" i="2"/>
  <c r="S438" i="2"/>
  <c r="X437" i="2"/>
  <c r="Y437" i="2" s="1"/>
  <c r="AC438" i="2" l="1"/>
  <c r="AA438" i="2"/>
  <c r="AD438" i="2"/>
  <c r="AB438" i="2"/>
  <c r="Z438" i="2"/>
  <c r="U438" i="2"/>
  <c r="T438" i="2" s="1"/>
  <c r="W438" i="2"/>
  <c r="V438" i="2" s="1"/>
  <c r="A439" i="2"/>
  <c r="B439" i="2"/>
  <c r="AL438" i="2" l="1"/>
  <c r="AK438" i="2"/>
  <c r="X438" i="2"/>
  <c r="Y438" i="2" s="1"/>
  <c r="S439" i="2"/>
  <c r="AB439" i="2" l="1"/>
  <c r="Z439" i="2"/>
  <c r="AD439" i="2"/>
  <c r="AA439" i="2"/>
  <c r="AC439" i="2"/>
  <c r="U439" i="2"/>
  <c r="T439" i="2" s="1"/>
  <c r="A440" i="2"/>
  <c r="B440" i="2"/>
  <c r="W439" i="2"/>
  <c r="V439" i="2" s="1"/>
  <c r="AK439" i="2" l="1"/>
  <c r="AL439" i="2"/>
  <c r="X439" i="2"/>
  <c r="Y439" i="2" s="1"/>
  <c r="S440" i="2"/>
  <c r="Z440" i="2" l="1"/>
  <c r="AC440" i="2"/>
  <c r="AB440" i="2"/>
  <c r="AA440" i="2"/>
  <c r="AD440" i="2"/>
  <c r="U440" i="2"/>
  <c r="T440" i="2" s="1"/>
  <c r="W440" i="2"/>
  <c r="V440" i="2" s="1"/>
  <c r="A441" i="2"/>
  <c r="B441" i="2"/>
  <c r="AK440" i="2" l="1"/>
  <c r="AL440" i="2"/>
  <c r="X440" i="2"/>
  <c r="Y440" i="2" s="1"/>
  <c r="S441" i="2"/>
  <c r="Z441" i="2" l="1"/>
  <c r="AC441" i="2"/>
  <c r="AA441" i="2"/>
  <c r="AB441" i="2"/>
  <c r="AD441" i="2"/>
  <c r="U441" i="2"/>
  <c r="T441" i="2" s="1"/>
  <c r="W441" i="2"/>
  <c r="V441" i="2" s="1"/>
  <c r="A442" i="2"/>
  <c r="B442" i="2"/>
  <c r="AL441" i="2" l="1"/>
  <c r="AK441" i="2"/>
  <c r="X441" i="2"/>
  <c r="Y441" i="2" s="1"/>
  <c r="S442" i="2"/>
  <c r="AB442" i="2" l="1"/>
  <c r="AA442" i="2"/>
  <c r="Z442" i="2"/>
  <c r="AC442" i="2"/>
  <c r="AD442" i="2"/>
  <c r="U442" i="2"/>
  <c r="T442" i="2" s="1"/>
  <c r="W442" i="2"/>
  <c r="V442" i="2" s="1"/>
  <c r="A443" i="2"/>
  <c r="B443" i="2"/>
  <c r="AK442" i="2" l="1"/>
  <c r="AL442" i="2"/>
  <c r="S443" i="2"/>
  <c r="X442" i="2"/>
  <c r="Y442" i="2" s="1"/>
  <c r="AB443" i="2" l="1"/>
  <c r="AD443" i="2"/>
  <c r="AA443" i="2"/>
  <c r="AC443" i="2"/>
  <c r="Z443" i="2"/>
  <c r="U443" i="2"/>
  <c r="T443" i="2" s="1"/>
  <c r="A444" i="2"/>
  <c r="B444" i="2"/>
  <c r="W443" i="2"/>
  <c r="V443" i="2" s="1"/>
  <c r="AK443" i="2" l="1"/>
  <c r="AL443" i="2"/>
  <c r="S444" i="2"/>
  <c r="X443" i="2"/>
  <c r="Y443" i="2" s="1"/>
  <c r="AC444" i="2" l="1"/>
  <c r="Z444" i="2"/>
  <c r="AB444" i="2"/>
  <c r="AA444" i="2"/>
  <c r="AD444" i="2"/>
  <c r="U444" i="2"/>
  <c r="T444" i="2" s="1"/>
  <c r="A445" i="2"/>
  <c r="B445" i="2"/>
  <c r="W444" i="2"/>
  <c r="V444" i="2" s="1"/>
  <c r="AL444" i="2" l="1"/>
  <c r="AK444" i="2"/>
  <c r="S445" i="2"/>
  <c r="X444" i="2"/>
  <c r="Y444" i="2" s="1"/>
  <c r="AB445" i="2" l="1"/>
  <c r="Z445" i="2"/>
  <c r="AC445" i="2"/>
  <c r="AD445" i="2"/>
  <c r="AA445" i="2"/>
  <c r="U445" i="2"/>
  <c r="T445" i="2" s="1"/>
  <c r="W445" i="2"/>
  <c r="V445" i="2" s="1"/>
  <c r="A446" i="2"/>
  <c r="B446" i="2"/>
  <c r="AK445" i="2" l="1"/>
  <c r="AL445" i="2"/>
  <c r="X445" i="2"/>
  <c r="Y445" i="2" s="1"/>
  <c r="S446" i="2"/>
  <c r="AD446" i="2" l="1"/>
  <c r="AB446" i="2"/>
  <c r="AA446" i="2"/>
  <c r="Z446" i="2"/>
  <c r="AC446" i="2"/>
  <c r="U446" i="2"/>
  <c r="T446" i="2" s="1"/>
  <c r="W446" i="2"/>
  <c r="V446" i="2" s="1"/>
  <c r="A447" i="2"/>
  <c r="B447" i="2"/>
  <c r="AL446" i="2" l="1"/>
  <c r="AK446" i="2"/>
  <c r="X446" i="2"/>
  <c r="Y446" i="2" s="1"/>
  <c r="S447" i="2"/>
  <c r="AA447" i="2" l="1"/>
  <c r="AB447" i="2"/>
  <c r="AC447" i="2"/>
  <c r="Z447" i="2"/>
  <c r="AD447" i="2"/>
  <c r="U447" i="2"/>
  <c r="T447" i="2" s="1"/>
  <c r="W447" i="2"/>
  <c r="V447" i="2" s="1"/>
  <c r="A448" i="2"/>
  <c r="B448" i="2"/>
  <c r="AK447" i="2" l="1"/>
  <c r="AL447" i="2"/>
  <c r="X447" i="2"/>
  <c r="Y447" i="2" s="1"/>
  <c r="S448" i="2"/>
  <c r="AB448" i="2" l="1"/>
  <c r="AA448" i="2"/>
  <c r="Z448" i="2"/>
  <c r="AD448" i="2"/>
  <c r="AC448" i="2"/>
  <c r="U448" i="2"/>
  <c r="T448" i="2" s="1"/>
  <c r="A449" i="2"/>
  <c r="B449" i="2"/>
  <c r="W448" i="2"/>
  <c r="V448" i="2" s="1"/>
  <c r="AL448" i="2" l="1"/>
  <c r="AK448" i="2"/>
  <c r="S449" i="2"/>
  <c r="X448" i="2"/>
  <c r="Y448" i="2" s="1"/>
  <c r="Z449" i="2" l="1"/>
  <c r="AB449" i="2"/>
  <c r="AA449" i="2"/>
  <c r="AD449" i="2"/>
  <c r="AC449" i="2"/>
  <c r="U449" i="2"/>
  <c r="T449" i="2" s="1"/>
  <c r="A450" i="2"/>
  <c r="B450" i="2"/>
  <c r="W449" i="2"/>
  <c r="V449" i="2" s="1"/>
  <c r="AL449" i="2" l="1"/>
  <c r="AK449" i="2"/>
  <c r="S450" i="2"/>
  <c r="X449" i="2"/>
  <c r="Y449" i="2" s="1"/>
  <c r="AD450" i="2" l="1"/>
  <c r="AA450" i="2"/>
  <c r="Z450" i="2"/>
  <c r="AB450" i="2"/>
  <c r="AC450" i="2"/>
  <c r="U450" i="2"/>
  <c r="T450" i="2" s="1"/>
  <c r="W450" i="2"/>
  <c r="V450" i="2" s="1"/>
  <c r="A451" i="2"/>
  <c r="B451" i="2"/>
  <c r="AL450" i="2" l="1"/>
  <c r="AK450" i="2"/>
  <c r="S451" i="2"/>
  <c r="X450" i="2"/>
  <c r="Y450" i="2" s="1"/>
  <c r="AB451" i="2" l="1"/>
  <c r="AA451" i="2"/>
  <c r="Z451" i="2"/>
  <c r="AC451" i="2"/>
  <c r="AD451" i="2"/>
  <c r="U451" i="2"/>
  <c r="T451" i="2" s="1"/>
  <c r="W451" i="2"/>
  <c r="V451" i="2" s="1"/>
  <c r="A452" i="2"/>
  <c r="B452" i="2"/>
  <c r="AL451" i="2" l="1"/>
  <c r="AK451" i="2"/>
  <c r="X451" i="2"/>
  <c r="Y451" i="2" s="1"/>
  <c r="S452" i="2"/>
  <c r="AB452" i="2" l="1"/>
  <c r="Z452" i="2"/>
  <c r="AA452" i="2"/>
  <c r="AD452" i="2"/>
  <c r="AC452" i="2"/>
  <c r="U452" i="2"/>
  <c r="T452" i="2" s="1"/>
  <c r="W452" i="2"/>
  <c r="V452" i="2" s="1"/>
  <c r="A453" i="2"/>
  <c r="B453" i="2"/>
  <c r="AL452" i="2" l="1"/>
  <c r="AK452" i="2"/>
  <c r="X452" i="2"/>
  <c r="Y452" i="2" s="1"/>
  <c r="S453" i="2"/>
  <c r="AC453" i="2" l="1"/>
  <c r="AD453" i="2"/>
  <c r="AA453" i="2"/>
  <c r="AB453" i="2"/>
  <c r="Z453" i="2"/>
  <c r="U453" i="2"/>
  <c r="T453" i="2" s="1"/>
  <c r="A454" i="2"/>
  <c r="B454" i="2"/>
  <c r="W453" i="2"/>
  <c r="V453" i="2" s="1"/>
  <c r="AL453" i="2" l="1"/>
  <c r="AK453" i="2"/>
  <c r="X453" i="2"/>
  <c r="Y453" i="2" s="1"/>
  <c r="S454" i="2"/>
  <c r="AC454" i="2" l="1"/>
  <c r="AA454" i="2"/>
  <c r="AB454" i="2"/>
  <c r="Z454" i="2"/>
  <c r="AD454" i="2"/>
  <c r="U454" i="2"/>
  <c r="T454" i="2" s="1"/>
  <c r="W454" i="2"/>
  <c r="V454" i="2" s="1"/>
  <c r="A455" i="2"/>
  <c r="B455" i="2"/>
  <c r="AK454" i="2" l="1"/>
  <c r="AL454" i="2"/>
  <c r="X454" i="2"/>
  <c r="Y454" i="2" s="1"/>
  <c r="S455" i="2"/>
  <c r="AB455" i="2" l="1"/>
  <c r="Z455" i="2"/>
  <c r="AC455" i="2"/>
  <c r="AA455" i="2"/>
  <c r="AD455" i="2"/>
  <c r="U455" i="2"/>
  <c r="T455" i="2" s="1"/>
  <c r="W455" i="2"/>
  <c r="V455" i="2" s="1"/>
  <c r="A456" i="2"/>
  <c r="B456" i="2"/>
  <c r="AK455" i="2" l="1"/>
  <c r="AL455" i="2"/>
  <c r="X455" i="2"/>
  <c r="Y455" i="2" s="1"/>
  <c r="S456" i="2"/>
  <c r="Z456" i="2" l="1"/>
  <c r="AC456" i="2"/>
  <c r="AB456" i="2"/>
  <c r="AA456" i="2"/>
  <c r="AD456" i="2"/>
  <c r="U456" i="2"/>
  <c r="T456" i="2" s="1"/>
  <c r="W456" i="2"/>
  <c r="V456" i="2" s="1"/>
  <c r="A457" i="2"/>
  <c r="B457" i="2"/>
  <c r="AL456" i="2" l="1"/>
  <c r="AK456" i="2"/>
  <c r="X456" i="2"/>
  <c r="Y456" i="2" s="1"/>
  <c r="S457" i="2"/>
  <c r="Z457" i="2" l="1"/>
  <c r="AC457" i="2"/>
  <c r="AD457" i="2"/>
  <c r="AA457" i="2"/>
  <c r="AB457" i="2"/>
  <c r="U457" i="2"/>
  <c r="T457" i="2" s="1"/>
  <c r="A458" i="2"/>
  <c r="B458" i="2"/>
  <c r="W457" i="2"/>
  <c r="V457" i="2" s="1"/>
  <c r="AK457" i="2" l="1"/>
  <c r="AL457" i="2"/>
  <c r="X457" i="2"/>
  <c r="Y457" i="2" s="1"/>
  <c r="S458" i="2"/>
  <c r="AB458" i="2" l="1"/>
  <c r="AA458" i="2"/>
  <c r="AC458" i="2"/>
  <c r="AD458" i="2"/>
  <c r="Z458" i="2"/>
  <c r="U458" i="2"/>
  <c r="T458" i="2" s="1"/>
  <c r="A459" i="2"/>
  <c r="B459" i="2"/>
  <c r="W458" i="2"/>
  <c r="V458" i="2" s="1"/>
  <c r="AK458" i="2" l="1"/>
  <c r="AL458" i="2"/>
  <c r="S459" i="2"/>
  <c r="X458" i="2"/>
  <c r="Y458" i="2" s="1"/>
  <c r="AA459" i="2" l="1"/>
  <c r="AB459" i="2"/>
  <c r="Z459" i="2"/>
  <c r="AD459" i="2"/>
  <c r="AC459" i="2"/>
  <c r="U459" i="2"/>
  <c r="T459" i="2" s="1"/>
  <c r="A460" i="2"/>
  <c r="B460" i="2"/>
  <c r="W459" i="2"/>
  <c r="V459" i="2" s="1"/>
  <c r="AL459" i="2" l="1"/>
  <c r="AK459" i="2"/>
  <c r="S460" i="2"/>
  <c r="X459" i="2"/>
  <c r="Y459" i="2" s="1"/>
  <c r="AC460" i="2" l="1"/>
  <c r="AA460" i="2"/>
  <c r="AB460" i="2"/>
  <c r="AD460" i="2"/>
  <c r="Z460" i="2"/>
  <c r="U460" i="2"/>
  <c r="T460" i="2" s="1"/>
  <c r="W460" i="2"/>
  <c r="V460" i="2" s="1"/>
  <c r="A461" i="2"/>
  <c r="B461" i="2"/>
  <c r="AK460" i="2" l="1"/>
  <c r="AL460" i="2"/>
  <c r="X460" i="2"/>
  <c r="Y460" i="2" s="1"/>
  <c r="S461" i="2"/>
  <c r="Z461" i="2" l="1"/>
  <c r="AB461" i="2"/>
  <c r="AA461" i="2"/>
  <c r="AC461" i="2"/>
  <c r="AD461" i="2"/>
  <c r="U461" i="2"/>
  <c r="T461" i="2" s="1"/>
  <c r="A462" i="2"/>
  <c r="B462" i="2"/>
  <c r="W461" i="2"/>
  <c r="V461" i="2" s="1"/>
  <c r="AK461" i="2" l="1"/>
  <c r="AL461" i="2"/>
  <c r="X461" i="2"/>
  <c r="Y461" i="2" s="1"/>
  <c r="S462" i="2"/>
  <c r="AD462" i="2" l="1"/>
  <c r="AB462" i="2"/>
  <c r="AA462" i="2"/>
  <c r="AC462" i="2"/>
  <c r="Z462" i="2"/>
  <c r="U462" i="2"/>
  <c r="T462" i="2" s="1"/>
  <c r="W462" i="2"/>
  <c r="V462" i="2" s="1"/>
  <c r="A463" i="2"/>
  <c r="B463" i="2"/>
  <c r="AL462" i="2" l="1"/>
  <c r="AK462" i="2"/>
  <c r="X462" i="2"/>
  <c r="Y462" i="2" s="1"/>
  <c r="S463" i="2"/>
  <c r="AA463" i="2" l="1"/>
  <c r="AB463" i="2"/>
  <c r="AC463" i="2"/>
  <c r="Z463" i="2"/>
  <c r="AD463" i="2"/>
  <c r="U463" i="2"/>
  <c r="T463" i="2" s="1"/>
  <c r="A464" i="2"/>
  <c r="B464" i="2"/>
  <c r="W463" i="2"/>
  <c r="V463" i="2" s="1"/>
  <c r="AK463" i="2" l="1"/>
  <c r="AL463" i="2"/>
  <c r="X463" i="2"/>
  <c r="Y463" i="2" s="1"/>
  <c r="S464" i="2"/>
  <c r="AB464" i="2" l="1"/>
  <c r="Z464" i="2"/>
  <c r="AC464" i="2"/>
  <c r="AD464" i="2"/>
  <c r="AA464" i="2"/>
  <c r="U464" i="2"/>
  <c r="T464" i="2" s="1"/>
  <c r="A465" i="2"/>
  <c r="B465" i="2"/>
  <c r="W464" i="2"/>
  <c r="V464" i="2" s="1"/>
  <c r="AL464" i="2" l="1"/>
  <c r="AK464" i="2"/>
  <c r="X464" i="2"/>
  <c r="Y464" i="2" s="1"/>
  <c r="S465" i="2"/>
  <c r="Z465" i="2" l="1"/>
  <c r="AB465" i="2"/>
  <c r="AA465" i="2"/>
  <c r="AD465" i="2"/>
  <c r="AC465" i="2"/>
  <c r="U465" i="2"/>
  <c r="T465" i="2" s="1"/>
  <c r="W465" i="2"/>
  <c r="V465" i="2" s="1"/>
  <c r="A466" i="2"/>
  <c r="B466" i="2"/>
  <c r="AK465" i="2" l="1"/>
  <c r="AL465" i="2"/>
  <c r="X465" i="2"/>
  <c r="Y465" i="2" s="1"/>
  <c r="S466" i="2"/>
  <c r="AD466" i="2" l="1"/>
  <c r="AA466" i="2"/>
  <c r="AC466" i="2"/>
  <c r="Z466" i="2"/>
  <c r="AB466" i="2"/>
  <c r="U466" i="2"/>
  <c r="T466" i="2" s="1"/>
  <c r="A467" i="2"/>
  <c r="B467" i="2"/>
  <c r="W466" i="2"/>
  <c r="V466" i="2" s="1"/>
  <c r="AL466" i="2" l="1"/>
  <c r="AK466" i="2"/>
  <c r="S467" i="2"/>
  <c r="X466" i="2"/>
  <c r="Y466" i="2" s="1"/>
  <c r="AB467" i="2" l="1"/>
  <c r="AD467" i="2"/>
  <c r="Z467" i="2"/>
  <c r="AA467" i="2"/>
  <c r="AC467" i="2"/>
  <c r="U467" i="2"/>
  <c r="T467" i="2" s="1"/>
  <c r="W467" i="2"/>
  <c r="V467" i="2" s="1"/>
  <c r="A468" i="2"/>
  <c r="B468" i="2"/>
  <c r="AL467" i="2" l="1"/>
  <c r="AK467" i="2"/>
  <c r="X467" i="2"/>
  <c r="Y467" i="2" s="1"/>
  <c r="S468" i="2"/>
  <c r="AB468" i="2" l="1"/>
  <c r="Z468" i="2"/>
  <c r="AA468" i="2"/>
  <c r="AC468" i="2"/>
  <c r="AD468" i="2"/>
  <c r="U468" i="2"/>
  <c r="T468" i="2" s="1"/>
  <c r="A469" i="2"/>
  <c r="B469" i="2"/>
  <c r="W468" i="2"/>
  <c r="V468" i="2" s="1"/>
  <c r="AL468" i="2" l="1"/>
  <c r="AK468" i="2"/>
  <c r="S469" i="2"/>
  <c r="X468" i="2"/>
  <c r="Y468" i="2" s="1"/>
  <c r="AC469" i="2" l="1"/>
  <c r="AD469" i="2"/>
  <c r="AA469" i="2"/>
  <c r="Z469" i="2"/>
  <c r="AB469" i="2"/>
  <c r="U469" i="2"/>
  <c r="T469" i="2" s="1"/>
  <c r="W469" i="2"/>
  <c r="V469" i="2" s="1"/>
  <c r="A470" i="2"/>
  <c r="B470" i="2"/>
  <c r="AL469" i="2" l="1"/>
  <c r="AK469" i="2"/>
  <c r="X469" i="2"/>
  <c r="Y469" i="2" s="1"/>
  <c r="S470" i="2"/>
  <c r="AC470" i="2" l="1"/>
  <c r="AA470" i="2"/>
  <c r="AD470" i="2"/>
  <c r="Z470" i="2"/>
  <c r="AB470" i="2"/>
  <c r="U470" i="2"/>
  <c r="T470" i="2" s="1"/>
  <c r="A471" i="2"/>
  <c r="B471" i="2"/>
  <c r="W470" i="2"/>
  <c r="V470" i="2" s="1"/>
  <c r="AL470" i="2" l="1"/>
  <c r="AK470" i="2"/>
  <c r="X470" i="2"/>
  <c r="Y470" i="2" s="1"/>
  <c r="S471" i="2"/>
  <c r="AB471" i="2" l="1"/>
  <c r="AC471" i="2"/>
  <c r="Z471" i="2"/>
  <c r="AA471" i="2"/>
  <c r="AD471" i="2"/>
  <c r="U471" i="2"/>
  <c r="T471" i="2" s="1"/>
  <c r="W471" i="2"/>
  <c r="V471" i="2" s="1"/>
  <c r="A472" i="2"/>
  <c r="B472" i="2"/>
  <c r="AL471" i="2" l="1"/>
  <c r="AK471" i="2"/>
  <c r="X471" i="2"/>
  <c r="Y471" i="2" s="1"/>
  <c r="S472" i="2"/>
  <c r="Z472" i="2" l="1"/>
  <c r="AC472" i="2"/>
  <c r="AB472" i="2"/>
  <c r="AD472" i="2"/>
  <c r="AA472" i="2"/>
  <c r="U472" i="2"/>
  <c r="T472" i="2" s="1"/>
  <c r="W472" i="2"/>
  <c r="V472" i="2" s="1"/>
  <c r="A473" i="2"/>
  <c r="B473" i="2"/>
  <c r="AK472" i="2" l="1"/>
  <c r="AL472" i="2"/>
  <c r="X472" i="2"/>
  <c r="Y472" i="2" s="1"/>
  <c r="S473" i="2"/>
  <c r="AC473" i="2" l="1"/>
  <c r="AA473" i="2"/>
  <c r="Z473" i="2"/>
  <c r="AB473" i="2"/>
  <c r="AD473" i="2"/>
  <c r="U473" i="2"/>
  <c r="T473" i="2" s="1"/>
  <c r="A474" i="2"/>
  <c r="B474" i="2"/>
  <c r="W473" i="2"/>
  <c r="V473" i="2" s="1"/>
  <c r="AK473" i="2" l="1"/>
  <c r="AL473" i="2"/>
  <c r="X473" i="2"/>
  <c r="Y473" i="2" s="1"/>
  <c r="S474" i="2"/>
  <c r="AB474" i="2" l="1"/>
  <c r="AA474" i="2"/>
  <c r="AD474" i="2"/>
  <c r="Z474" i="2"/>
  <c r="AC474" i="2"/>
  <c r="U474" i="2"/>
  <c r="T474" i="2" s="1"/>
  <c r="W474" i="2"/>
  <c r="V474" i="2" s="1"/>
  <c r="A475" i="2"/>
  <c r="B475" i="2"/>
  <c r="AK474" i="2" l="1"/>
  <c r="AL474" i="2"/>
  <c r="X474" i="2"/>
  <c r="Y474" i="2" s="1"/>
  <c r="S475" i="2"/>
  <c r="AD475" i="2" l="1"/>
  <c r="AC475" i="2"/>
  <c r="AA475" i="2"/>
  <c r="Z475" i="2"/>
  <c r="AB475" i="2"/>
  <c r="U475" i="2"/>
  <c r="T475" i="2" s="1"/>
  <c r="W475" i="2"/>
  <c r="V475" i="2" s="1"/>
  <c r="A476" i="2"/>
  <c r="B476" i="2"/>
  <c r="AK475" i="2" l="1"/>
  <c r="AL475" i="2"/>
  <c r="X475" i="2"/>
  <c r="Y475" i="2" s="1"/>
  <c r="S476" i="2"/>
  <c r="AC476" i="2" l="1"/>
  <c r="Z476" i="2"/>
  <c r="AA476" i="2"/>
  <c r="AB476" i="2"/>
  <c r="AD476" i="2"/>
  <c r="U476" i="2"/>
  <c r="T476" i="2" s="1"/>
  <c r="A477" i="2"/>
  <c r="B477" i="2"/>
  <c r="W476" i="2"/>
  <c r="V476" i="2" s="1"/>
  <c r="AK476" i="2" l="1"/>
  <c r="AL476" i="2"/>
  <c r="S477" i="2"/>
  <c r="X476" i="2"/>
  <c r="Y476" i="2" s="1"/>
  <c r="AB477" i="2" l="1"/>
  <c r="Z477" i="2"/>
  <c r="AA477" i="2"/>
  <c r="AC477" i="2"/>
  <c r="AD477" i="2"/>
  <c r="U477" i="2"/>
  <c r="T477" i="2" s="1"/>
  <c r="W477" i="2"/>
  <c r="V477" i="2" s="1"/>
  <c r="A478" i="2"/>
  <c r="B478" i="2"/>
  <c r="AL477" i="2" l="1"/>
  <c r="AK477" i="2"/>
  <c r="X477" i="2"/>
  <c r="Y477" i="2" s="1"/>
  <c r="S478" i="2"/>
  <c r="AD478" i="2" l="1"/>
  <c r="AB478" i="2"/>
  <c r="AA478" i="2"/>
  <c r="AC478" i="2"/>
  <c r="Z478" i="2"/>
  <c r="U478" i="2"/>
  <c r="T478" i="2" s="1"/>
  <c r="W478" i="2"/>
  <c r="V478" i="2" s="1"/>
  <c r="A479" i="2"/>
  <c r="B479" i="2"/>
  <c r="AK478" i="2" l="1"/>
  <c r="AL478" i="2"/>
  <c r="X478" i="2"/>
  <c r="Y478" i="2" s="1"/>
  <c r="S479" i="2"/>
  <c r="AA479" i="2" l="1"/>
  <c r="AC479" i="2"/>
  <c r="Z479" i="2"/>
  <c r="AD479" i="2"/>
  <c r="AB479" i="2"/>
  <c r="U479" i="2"/>
  <c r="T479" i="2" s="1"/>
  <c r="W479" i="2"/>
  <c r="V479" i="2" s="1"/>
  <c r="A480" i="2"/>
  <c r="B480" i="2"/>
  <c r="AL479" i="2" l="1"/>
  <c r="AK479" i="2"/>
  <c r="S480" i="2"/>
  <c r="X479" i="2"/>
  <c r="Y479" i="2" s="1"/>
  <c r="AA480" i="2" l="1"/>
  <c r="AB480" i="2"/>
  <c r="AC480" i="2"/>
  <c r="AD480" i="2"/>
  <c r="Z480" i="2"/>
  <c r="U480" i="2"/>
  <c r="T480" i="2" s="1"/>
  <c r="A481" i="2"/>
  <c r="B481" i="2"/>
  <c r="W480" i="2"/>
  <c r="V480" i="2" s="1"/>
  <c r="AL480" i="2" l="1"/>
  <c r="AK480" i="2"/>
  <c r="X480" i="2"/>
  <c r="Y480" i="2" s="1"/>
  <c r="S481" i="2"/>
  <c r="Z481" i="2" l="1"/>
  <c r="AB481" i="2"/>
  <c r="AA481" i="2"/>
  <c r="AD481" i="2"/>
  <c r="AC481" i="2"/>
  <c r="U481" i="2"/>
  <c r="T481" i="2" s="1"/>
  <c r="W481" i="2"/>
  <c r="V481" i="2" s="1"/>
  <c r="A482" i="2"/>
  <c r="B482" i="2"/>
  <c r="AK481" i="2" l="1"/>
  <c r="AL481" i="2"/>
  <c r="X481" i="2"/>
  <c r="Y481" i="2" s="1"/>
  <c r="S482" i="2"/>
  <c r="AD482" i="2" l="1"/>
  <c r="AA482" i="2"/>
  <c r="Z482" i="2"/>
  <c r="AC482" i="2"/>
  <c r="AB482" i="2"/>
  <c r="U482" i="2"/>
  <c r="T482" i="2" s="1"/>
  <c r="W482" i="2"/>
  <c r="V482" i="2" s="1"/>
  <c r="A483" i="2"/>
  <c r="B483" i="2"/>
  <c r="AL482" i="2" l="1"/>
  <c r="AK482" i="2"/>
  <c r="X482" i="2"/>
  <c r="Y482" i="2" s="1"/>
  <c r="S483" i="2"/>
  <c r="AB483" i="2" l="1"/>
  <c r="AC483" i="2"/>
  <c r="Z483" i="2"/>
  <c r="AD483" i="2"/>
  <c r="AA483" i="2"/>
  <c r="U483" i="2"/>
  <c r="T483" i="2" s="1"/>
  <c r="A484" i="2"/>
  <c r="B484" i="2"/>
  <c r="W483" i="2"/>
  <c r="V483" i="2" s="1"/>
  <c r="AK483" i="2" l="1"/>
  <c r="AL483" i="2"/>
  <c r="X483" i="2"/>
  <c r="Y483" i="2" s="1"/>
  <c r="S484" i="2"/>
  <c r="AB484" i="2" l="1"/>
  <c r="Z484" i="2"/>
  <c r="AA484" i="2"/>
  <c r="AD484" i="2"/>
  <c r="AC484" i="2"/>
  <c r="U484" i="2"/>
  <c r="T484" i="2" s="1"/>
  <c r="A485" i="2"/>
  <c r="B485" i="2"/>
  <c r="W484" i="2"/>
  <c r="V484" i="2" s="1"/>
  <c r="AL484" i="2" l="1"/>
  <c r="AK484" i="2"/>
  <c r="S485" i="2"/>
  <c r="X484" i="2"/>
  <c r="Y484" i="2" s="1"/>
  <c r="Z485" i="2" l="1"/>
  <c r="AC485" i="2"/>
  <c r="AD485" i="2"/>
  <c r="AA485" i="2"/>
  <c r="AB485" i="2"/>
  <c r="U485" i="2"/>
  <c r="T485" i="2" s="1"/>
  <c r="W485" i="2"/>
  <c r="V485" i="2" s="1"/>
  <c r="A486" i="2"/>
  <c r="B486" i="2"/>
  <c r="AL485" i="2" l="1"/>
  <c r="AK485" i="2"/>
  <c r="X485" i="2"/>
  <c r="Y485" i="2" s="1"/>
  <c r="S486" i="2"/>
  <c r="AC486" i="2" l="1"/>
  <c r="AA486" i="2"/>
  <c r="AB486" i="2"/>
  <c r="Z486" i="2"/>
  <c r="AD486" i="2"/>
  <c r="U486" i="2"/>
  <c r="T486" i="2" s="1"/>
  <c r="A487" i="2"/>
  <c r="B487" i="2"/>
  <c r="W486" i="2"/>
  <c r="V486" i="2" s="1"/>
  <c r="AL486" i="2" l="1"/>
  <c r="AK486" i="2"/>
  <c r="X486" i="2"/>
  <c r="Y486" i="2" s="1"/>
  <c r="S487" i="2"/>
  <c r="AB487" i="2" l="1"/>
  <c r="AA487" i="2"/>
  <c r="Z487" i="2"/>
  <c r="AC487" i="2"/>
  <c r="AD487" i="2"/>
  <c r="U487" i="2"/>
  <c r="T487" i="2" s="1"/>
  <c r="W487" i="2"/>
  <c r="V487" i="2" s="1"/>
  <c r="A488" i="2"/>
  <c r="B488" i="2"/>
  <c r="AL487" i="2" l="1"/>
  <c r="AK487" i="2"/>
  <c r="X487" i="2"/>
  <c r="Y487" i="2" s="1"/>
  <c r="S488" i="2"/>
  <c r="Z488" i="2" l="1"/>
  <c r="AC488" i="2"/>
  <c r="AB488" i="2"/>
  <c r="AA488" i="2"/>
  <c r="AD488" i="2"/>
  <c r="U488" i="2"/>
  <c r="T488" i="2" s="1"/>
  <c r="W488" i="2"/>
  <c r="V488" i="2" s="1"/>
  <c r="A489" i="2"/>
  <c r="B489" i="2"/>
  <c r="AL488" i="2" l="1"/>
  <c r="AK488" i="2"/>
  <c r="X488" i="2"/>
  <c r="Y488" i="2" s="1"/>
  <c r="S489" i="2"/>
  <c r="AC489" i="2" l="1"/>
  <c r="AD489" i="2"/>
  <c r="AB489" i="2"/>
  <c r="Z489" i="2"/>
  <c r="AA489" i="2"/>
  <c r="U489" i="2"/>
  <c r="T489" i="2" s="1"/>
  <c r="W489" i="2"/>
  <c r="V489" i="2" s="1"/>
  <c r="A490" i="2"/>
  <c r="B490" i="2"/>
  <c r="AL489" i="2" l="1"/>
  <c r="AK489" i="2"/>
  <c r="X489" i="2"/>
  <c r="Y489" i="2" s="1"/>
  <c r="S490" i="2"/>
  <c r="AB490" i="2" l="1"/>
  <c r="AA490" i="2"/>
  <c r="AD490" i="2"/>
  <c r="AC490" i="2"/>
  <c r="Z490" i="2"/>
  <c r="U490" i="2"/>
  <c r="T490" i="2" s="1"/>
  <c r="W490" i="2"/>
  <c r="V490" i="2" s="1"/>
  <c r="A491" i="2"/>
  <c r="B491" i="2"/>
  <c r="AK490" i="2" l="1"/>
  <c r="AL490" i="2"/>
  <c r="X490" i="2"/>
  <c r="Y490" i="2" s="1"/>
  <c r="S491" i="2"/>
  <c r="AC491" i="2" l="1"/>
  <c r="AB491" i="2"/>
  <c r="AA491" i="2"/>
  <c r="AD491" i="2"/>
  <c r="Z491" i="2"/>
  <c r="U491" i="2"/>
  <c r="T491" i="2" s="1"/>
  <c r="W491" i="2"/>
  <c r="V491" i="2" s="1"/>
  <c r="A492" i="2"/>
  <c r="B492" i="2"/>
  <c r="AK491" i="2" l="1"/>
  <c r="AL491" i="2"/>
  <c r="X491" i="2"/>
  <c r="Y491" i="2" s="1"/>
  <c r="S492" i="2"/>
  <c r="AC492" i="2" l="1"/>
  <c r="AA492" i="2"/>
  <c r="Z492" i="2"/>
  <c r="AD492" i="2"/>
  <c r="AB492" i="2"/>
  <c r="U492" i="2"/>
  <c r="T492" i="2" s="1"/>
  <c r="A493" i="2"/>
  <c r="B493" i="2"/>
  <c r="W492" i="2"/>
  <c r="V492" i="2" s="1"/>
  <c r="AL492" i="2" l="1"/>
  <c r="AK492" i="2"/>
  <c r="S493" i="2"/>
  <c r="X492" i="2"/>
  <c r="Y492" i="2" s="1"/>
  <c r="AB493" i="2" l="1"/>
  <c r="AA493" i="2"/>
  <c r="AC493" i="2"/>
  <c r="AD493" i="2"/>
  <c r="Z493" i="2"/>
  <c r="U493" i="2"/>
  <c r="T493" i="2" s="1"/>
  <c r="A494" i="2"/>
  <c r="B494" i="2"/>
  <c r="W493" i="2"/>
  <c r="V493" i="2" s="1"/>
  <c r="AK493" i="2" l="1"/>
  <c r="AL493" i="2"/>
  <c r="X493" i="2"/>
  <c r="Y493" i="2" s="1"/>
  <c r="S494" i="2"/>
  <c r="AD494" i="2" l="1"/>
  <c r="AB494" i="2"/>
  <c r="AC494" i="2"/>
  <c r="Z494" i="2"/>
  <c r="AA494" i="2"/>
  <c r="U494" i="2"/>
  <c r="T494" i="2" s="1"/>
  <c r="W494" i="2"/>
  <c r="V494" i="2" s="1"/>
  <c r="A495" i="2"/>
  <c r="B495" i="2"/>
  <c r="AK494" i="2" l="1"/>
  <c r="AL494" i="2"/>
  <c r="X494" i="2"/>
  <c r="Y494" i="2" s="1"/>
  <c r="S495" i="2"/>
  <c r="AA495" i="2" l="1"/>
  <c r="AC495" i="2"/>
  <c r="AB495" i="2"/>
  <c r="Z495" i="2"/>
  <c r="AD495" i="2"/>
  <c r="U495" i="2"/>
  <c r="T495" i="2" s="1"/>
  <c r="W495" i="2"/>
  <c r="V495" i="2" s="1"/>
  <c r="A496" i="2"/>
  <c r="B496" i="2"/>
  <c r="AL495" i="2" l="1"/>
  <c r="AK495" i="2"/>
  <c r="S496" i="2"/>
  <c r="X495" i="2"/>
  <c r="Y495" i="2" s="1"/>
  <c r="AA496" i="2" l="1"/>
  <c r="AB496" i="2"/>
  <c r="Z496" i="2"/>
  <c r="AC496" i="2"/>
  <c r="AD496" i="2"/>
  <c r="U496" i="2"/>
  <c r="T496" i="2" s="1"/>
  <c r="W496" i="2"/>
  <c r="V496" i="2" s="1"/>
  <c r="A497" i="2"/>
  <c r="B497" i="2"/>
  <c r="AK496" i="2" l="1"/>
  <c r="AL496" i="2"/>
  <c r="S497" i="2"/>
  <c r="X496" i="2"/>
  <c r="Y496" i="2" s="1"/>
  <c r="Z497" i="2" l="1"/>
  <c r="AB497" i="2"/>
  <c r="AA497" i="2"/>
  <c r="AD497" i="2"/>
  <c r="AC497" i="2"/>
  <c r="U497" i="2"/>
  <c r="T497" i="2" s="1"/>
  <c r="A498" i="2"/>
  <c r="B498" i="2"/>
  <c r="W497" i="2"/>
  <c r="V497" i="2" s="1"/>
  <c r="AK497" i="2" l="1"/>
  <c r="AL497" i="2"/>
  <c r="X497" i="2"/>
  <c r="Y497" i="2" s="1"/>
  <c r="S498" i="2"/>
  <c r="AD498" i="2" l="1"/>
  <c r="AA498" i="2"/>
  <c r="AC498" i="2"/>
  <c r="Z498" i="2"/>
  <c r="AB498" i="2"/>
  <c r="U498" i="2"/>
  <c r="T498" i="2" s="1"/>
  <c r="A499" i="2"/>
  <c r="B499" i="2"/>
  <c r="W498" i="2"/>
  <c r="V498" i="2" s="1"/>
  <c r="AL498" i="2" l="1"/>
  <c r="AK498" i="2"/>
  <c r="S499" i="2"/>
  <c r="X498" i="2"/>
  <c r="Y498" i="2" s="1"/>
  <c r="AB499" i="2" l="1"/>
  <c r="AC499" i="2"/>
  <c r="AA499" i="2"/>
  <c r="AD499" i="2"/>
  <c r="Z499" i="2"/>
  <c r="U499" i="2"/>
  <c r="T499" i="2" s="1"/>
  <c r="W499" i="2"/>
  <c r="V499" i="2" s="1"/>
  <c r="A500" i="2"/>
  <c r="B500" i="2"/>
  <c r="AK499" i="2" l="1"/>
  <c r="AL499" i="2"/>
  <c r="S500" i="2"/>
  <c r="X499" i="2"/>
  <c r="Y499" i="2" s="1"/>
  <c r="AB500" i="2" l="1"/>
  <c r="Z500" i="2"/>
  <c r="AA500" i="2"/>
  <c r="AC500" i="2"/>
  <c r="AD500" i="2"/>
  <c r="U500" i="2"/>
  <c r="T500" i="2" s="1"/>
  <c r="A501" i="2"/>
  <c r="B501" i="2"/>
  <c r="W500" i="2"/>
  <c r="V500" i="2" s="1"/>
  <c r="AL500" i="2" l="1"/>
  <c r="AK500" i="2"/>
  <c r="X500" i="2"/>
  <c r="Y500" i="2" s="1"/>
  <c r="S501" i="2"/>
  <c r="AC501" i="2" l="1"/>
  <c r="AD501" i="2"/>
  <c r="Z501" i="2"/>
  <c r="AA501" i="2"/>
  <c r="AB501" i="2"/>
  <c r="U501" i="2"/>
  <c r="T501" i="2" s="1"/>
  <c r="A502" i="2"/>
  <c r="B502" i="2"/>
  <c r="W501" i="2"/>
  <c r="V501" i="2" s="1"/>
  <c r="AL501" i="2" l="1"/>
  <c r="AK501" i="2"/>
  <c r="S502" i="2"/>
  <c r="X501" i="2"/>
  <c r="Y501" i="2" s="1"/>
  <c r="AC502" i="2" l="1"/>
  <c r="AA502" i="2"/>
  <c r="AD502" i="2"/>
  <c r="AB502" i="2"/>
  <c r="Z502" i="2"/>
  <c r="U502" i="2"/>
  <c r="T502" i="2" s="1"/>
  <c r="A503" i="2"/>
  <c r="B503" i="2"/>
  <c r="W502" i="2"/>
  <c r="V502" i="2" s="1"/>
  <c r="AL502" i="2" l="1"/>
  <c r="AK502" i="2"/>
  <c r="X502" i="2"/>
  <c r="Y502" i="2" s="1"/>
  <c r="S503" i="2"/>
  <c r="AB503" i="2" l="1"/>
  <c r="Z503" i="2"/>
  <c r="AA503" i="2"/>
  <c r="AD503" i="2"/>
  <c r="AC503" i="2"/>
  <c r="U503" i="2"/>
  <c r="T503" i="2" s="1"/>
  <c r="W503" i="2"/>
  <c r="V503" i="2" s="1"/>
  <c r="A504" i="2"/>
  <c r="B504" i="2"/>
  <c r="AL503" i="2" l="1"/>
  <c r="AK503" i="2"/>
  <c r="S504" i="2"/>
  <c r="X503" i="2"/>
  <c r="Y503" i="2" s="1"/>
  <c r="Z504" i="2" l="1"/>
  <c r="AC504" i="2"/>
  <c r="AA504" i="2"/>
  <c r="AB504" i="2"/>
  <c r="AD504" i="2"/>
  <c r="U504" i="2"/>
  <c r="T504" i="2" s="1"/>
  <c r="W504" i="2"/>
  <c r="V504" i="2" s="1"/>
  <c r="A505" i="2"/>
  <c r="B505" i="2"/>
  <c r="AL504" i="2" l="1"/>
  <c r="AK504" i="2"/>
  <c r="X504" i="2"/>
  <c r="Y504" i="2" s="1"/>
  <c r="S505" i="2"/>
  <c r="Z505" i="2" l="1"/>
  <c r="AC505" i="2"/>
  <c r="AA505" i="2"/>
  <c r="AB505" i="2"/>
  <c r="AD505" i="2"/>
  <c r="U505" i="2"/>
  <c r="T505" i="2" s="1"/>
  <c r="W505" i="2"/>
  <c r="V505" i="2" s="1"/>
  <c r="A506" i="2"/>
  <c r="B506" i="2"/>
  <c r="AL505" i="2" l="1"/>
  <c r="AK505" i="2"/>
  <c r="S506" i="2"/>
  <c r="X505" i="2"/>
  <c r="Y505" i="2" s="1"/>
  <c r="AB506" i="2" l="1"/>
  <c r="AA506" i="2"/>
  <c r="Z506" i="2"/>
  <c r="AC506" i="2"/>
  <c r="AD506" i="2"/>
  <c r="U506" i="2"/>
  <c r="T506" i="2" s="1"/>
  <c r="A507" i="2"/>
  <c r="B507" i="2"/>
  <c r="W506" i="2"/>
  <c r="V506" i="2" s="1"/>
  <c r="AL506" i="2" l="1"/>
  <c r="AK506" i="2"/>
  <c r="X506" i="2"/>
  <c r="Y506" i="2" s="1"/>
  <c r="S507" i="2"/>
  <c r="AB507" i="2" l="1"/>
  <c r="AD507" i="2"/>
  <c r="AA507" i="2"/>
  <c r="Z507" i="2"/>
  <c r="AC507" i="2"/>
  <c r="U507" i="2"/>
  <c r="T507" i="2" s="1"/>
  <c r="W507" i="2"/>
  <c r="V507" i="2" s="1"/>
  <c r="A508" i="2"/>
  <c r="B508" i="2"/>
  <c r="AK507" i="2" l="1"/>
  <c r="AL507" i="2"/>
  <c r="X507" i="2"/>
  <c r="Y507" i="2" s="1"/>
  <c r="S508" i="2"/>
  <c r="AC508" i="2" l="1"/>
  <c r="Z508" i="2"/>
  <c r="AB508" i="2"/>
  <c r="AA508" i="2"/>
  <c r="AD508" i="2"/>
  <c r="U508" i="2"/>
  <c r="T508" i="2" s="1"/>
  <c r="W508" i="2"/>
  <c r="V508" i="2" s="1"/>
  <c r="A509" i="2"/>
  <c r="B509" i="2"/>
  <c r="AK508" i="2" l="1"/>
  <c r="AL508" i="2"/>
  <c r="X508" i="2"/>
  <c r="Y508" i="2" s="1"/>
  <c r="S509" i="2"/>
  <c r="AB509" i="2" l="1"/>
  <c r="Z509" i="2"/>
  <c r="AC509" i="2"/>
  <c r="AD509" i="2"/>
  <c r="AA509" i="2"/>
  <c r="U509" i="2"/>
  <c r="T509" i="2" s="1"/>
  <c r="A510" i="2"/>
  <c r="B510" i="2"/>
  <c r="W509" i="2"/>
  <c r="V509" i="2" s="1"/>
  <c r="AK509" i="2" l="1"/>
  <c r="AL509" i="2"/>
  <c r="S510" i="2"/>
  <c r="X509" i="2"/>
  <c r="Y509" i="2" s="1"/>
  <c r="AD510" i="2" l="1"/>
  <c r="AB510" i="2"/>
  <c r="AA510" i="2"/>
  <c r="Z510" i="2"/>
  <c r="AC510" i="2"/>
  <c r="U510" i="2"/>
  <c r="T510" i="2" s="1"/>
  <c r="A511" i="2"/>
  <c r="B511" i="2"/>
  <c r="W510" i="2"/>
  <c r="V510" i="2" s="1"/>
  <c r="AK510" i="2" l="1"/>
  <c r="AL510" i="2"/>
  <c r="S511" i="2"/>
  <c r="X510" i="2"/>
  <c r="Y510" i="2" s="1"/>
  <c r="AA511" i="2" l="1"/>
  <c r="AB511" i="2"/>
  <c r="AC511" i="2"/>
  <c r="Z511" i="2"/>
  <c r="AD511" i="2"/>
  <c r="U511" i="2"/>
  <c r="T511" i="2" s="1"/>
  <c r="W511" i="2"/>
  <c r="V511" i="2" s="1"/>
  <c r="A512" i="2"/>
  <c r="B512" i="2"/>
  <c r="AK511" i="2" l="1"/>
  <c r="AL511" i="2"/>
  <c r="X511" i="2"/>
  <c r="Y511" i="2" s="1"/>
  <c r="S512" i="2"/>
  <c r="AA512" i="2" l="1"/>
  <c r="AB512" i="2"/>
  <c r="Z512" i="2"/>
  <c r="AD512" i="2"/>
  <c r="AC512" i="2"/>
  <c r="U512" i="2"/>
  <c r="T512" i="2" s="1"/>
  <c r="W512" i="2"/>
  <c r="V512" i="2" s="1"/>
  <c r="A513" i="2"/>
  <c r="B513" i="2"/>
  <c r="AK512" i="2" l="1"/>
  <c r="AL512" i="2"/>
  <c r="X512" i="2"/>
  <c r="Y512" i="2" s="1"/>
  <c r="S513" i="2"/>
  <c r="Z513" i="2" l="1"/>
  <c r="AB513" i="2"/>
  <c r="AA513" i="2"/>
  <c r="AD513" i="2"/>
  <c r="AC513" i="2"/>
  <c r="U513" i="2"/>
  <c r="T513" i="2" s="1"/>
  <c r="A514" i="2"/>
  <c r="B514" i="2"/>
  <c r="W513" i="2"/>
  <c r="V513" i="2" s="1"/>
  <c r="AL513" i="2" l="1"/>
  <c r="AK513" i="2"/>
  <c r="X513" i="2"/>
  <c r="Y513" i="2" s="1"/>
  <c r="S514" i="2"/>
  <c r="AD514" i="2" l="1"/>
  <c r="AA514" i="2"/>
  <c r="Z514" i="2"/>
  <c r="AB514" i="2"/>
  <c r="AC514" i="2"/>
  <c r="U514" i="2"/>
  <c r="T514" i="2" s="1"/>
  <c r="W514" i="2"/>
  <c r="V514" i="2" s="1"/>
  <c r="A515" i="2"/>
  <c r="B515" i="2"/>
  <c r="AK514" i="2" l="1"/>
  <c r="AL514" i="2"/>
  <c r="S515" i="2"/>
  <c r="X514" i="2"/>
  <c r="Y514" i="2" s="1"/>
  <c r="AB515" i="2" l="1"/>
  <c r="AA515" i="2"/>
  <c r="Z515" i="2"/>
  <c r="AC515" i="2"/>
  <c r="AD515" i="2"/>
  <c r="U515" i="2"/>
  <c r="T515" i="2" s="1"/>
  <c r="A516" i="2"/>
  <c r="B516" i="2"/>
  <c r="W515" i="2"/>
  <c r="V515" i="2" s="1"/>
  <c r="AK515" i="2" l="1"/>
  <c r="AL515" i="2"/>
  <c r="X515" i="2"/>
  <c r="Y515" i="2" s="1"/>
  <c r="S516" i="2"/>
  <c r="AB516" i="2" l="1"/>
  <c r="Z516" i="2"/>
  <c r="AA516" i="2"/>
  <c r="AD516" i="2"/>
  <c r="AC516" i="2"/>
  <c r="U516" i="2"/>
  <c r="T516" i="2" s="1"/>
  <c r="W516" i="2"/>
  <c r="V516" i="2" s="1"/>
  <c r="A517" i="2"/>
  <c r="B517" i="2"/>
  <c r="AL516" i="2" l="1"/>
  <c r="AK516" i="2"/>
  <c r="X516" i="2"/>
  <c r="Y516" i="2" s="1"/>
  <c r="S517" i="2"/>
  <c r="AC517" i="2" l="1"/>
  <c r="AD517" i="2"/>
  <c r="AA517" i="2"/>
  <c r="AB517" i="2"/>
  <c r="Z517" i="2"/>
  <c r="U517" i="2"/>
  <c r="T517" i="2" s="1"/>
  <c r="W517" i="2"/>
  <c r="V517" i="2" s="1"/>
  <c r="A518" i="2"/>
  <c r="B518" i="2"/>
  <c r="AK517" i="2" l="1"/>
  <c r="AL517" i="2"/>
  <c r="X517" i="2"/>
  <c r="Y517" i="2" s="1"/>
  <c r="S518" i="2"/>
  <c r="AC518" i="2" l="1"/>
  <c r="AA518" i="2"/>
  <c r="AB518" i="2"/>
  <c r="Z518" i="2"/>
  <c r="AD518" i="2"/>
  <c r="U518" i="2"/>
  <c r="T518" i="2" s="1"/>
  <c r="A519" i="2"/>
  <c r="B519" i="2"/>
  <c r="W518" i="2"/>
  <c r="V518" i="2" s="1"/>
  <c r="AL518" i="2" l="1"/>
  <c r="AK518" i="2"/>
  <c r="X518" i="2"/>
  <c r="Y518" i="2" s="1"/>
  <c r="S519" i="2"/>
  <c r="AB519" i="2" l="1"/>
  <c r="Z519" i="2"/>
  <c r="AC519" i="2"/>
  <c r="AA519" i="2"/>
  <c r="AD519" i="2"/>
  <c r="U519" i="2"/>
  <c r="T519" i="2" s="1"/>
  <c r="W519" i="2"/>
  <c r="V519" i="2" s="1"/>
  <c r="A520" i="2"/>
  <c r="B520" i="2"/>
  <c r="AL519" i="2" l="1"/>
  <c r="AK519" i="2"/>
  <c r="X519" i="2"/>
  <c r="Y519" i="2" s="1"/>
  <c r="S520" i="2"/>
  <c r="Z520" i="2" l="1"/>
  <c r="AB520" i="2"/>
  <c r="AA520" i="2"/>
  <c r="AC520" i="2"/>
  <c r="AD520" i="2"/>
  <c r="U520" i="2"/>
  <c r="T520" i="2" s="1"/>
  <c r="W520" i="2"/>
  <c r="V520" i="2" s="1"/>
  <c r="A521" i="2"/>
  <c r="B521" i="2"/>
  <c r="AL520" i="2" l="1"/>
  <c r="AK520" i="2"/>
  <c r="S521" i="2"/>
  <c r="X520" i="2"/>
  <c r="Y520" i="2" s="1"/>
  <c r="Z521" i="2" l="1"/>
  <c r="AC521" i="2"/>
  <c r="AD521" i="2"/>
  <c r="AA521" i="2"/>
  <c r="AB521" i="2"/>
  <c r="U521" i="2"/>
  <c r="T521" i="2" s="1"/>
  <c r="A522" i="2"/>
  <c r="B522" i="2"/>
  <c r="W521" i="2"/>
  <c r="V521" i="2" s="1"/>
  <c r="AL521" i="2" l="1"/>
  <c r="AK521" i="2"/>
  <c r="X521" i="2"/>
  <c r="Y521" i="2" s="1"/>
  <c r="S522" i="2"/>
  <c r="AC522" i="2" l="1"/>
  <c r="AB522" i="2"/>
  <c r="AA522" i="2"/>
  <c r="Z522" i="2"/>
  <c r="AD522" i="2"/>
  <c r="U522" i="2"/>
  <c r="T522" i="2" s="1"/>
  <c r="W522" i="2"/>
  <c r="V522" i="2" s="1"/>
  <c r="A523" i="2"/>
  <c r="B523" i="2"/>
  <c r="AL522" i="2" l="1"/>
  <c r="AK522" i="2"/>
  <c r="S523" i="2"/>
  <c r="X522" i="2"/>
  <c r="Y522" i="2" s="1"/>
  <c r="AA523" i="2" l="1"/>
  <c r="AB523" i="2"/>
  <c r="Z523" i="2"/>
  <c r="AC523" i="2"/>
  <c r="AD523" i="2"/>
  <c r="U523" i="2"/>
  <c r="T523" i="2" s="1"/>
  <c r="A524" i="2"/>
  <c r="B524" i="2"/>
  <c r="W523" i="2"/>
  <c r="V523" i="2" s="1"/>
  <c r="AL523" i="2" l="1"/>
  <c r="AK523" i="2"/>
  <c r="X523" i="2"/>
  <c r="Y523" i="2" s="1"/>
  <c r="S524" i="2"/>
  <c r="AB524" i="2" l="1"/>
  <c r="AC524" i="2"/>
  <c r="AA524" i="2"/>
  <c r="Z524" i="2"/>
  <c r="AD524" i="2"/>
  <c r="U524" i="2"/>
  <c r="T524" i="2" s="1"/>
  <c r="W524" i="2"/>
  <c r="V524" i="2" s="1"/>
  <c r="A525" i="2"/>
  <c r="B525" i="2"/>
  <c r="AL524" i="2" l="1"/>
  <c r="AK524" i="2"/>
  <c r="X524" i="2"/>
  <c r="Y524" i="2" s="1"/>
  <c r="S525" i="2"/>
  <c r="Z525" i="2" l="1"/>
  <c r="AB525" i="2"/>
  <c r="AA525" i="2"/>
  <c r="AC525" i="2"/>
  <c r="AD525" i="2"/>
  <c r="U525" i="2"/>
  <c r="T525" i="2" s="1"/>
  <c r="W525" i="2"/>
  <c r="V525" i="2" s="1"/>
  <c r="A526" i="2"/>
  <c r="B526" i="2"/>
  <c r="AK525" i="2" l="1"/>
  <c r="AL525" i="2"/>
  <c r="S526" i="2"/>
  <c r="X525" i="2"/>
  <c r="Y525" i="2" s="1"/>
  <c r="AD526" i="2" l="1"/>
  <c r="AC526" i="2"/>
  <c r="AA526" i="2"/>
  <c r="AB526" i="2"/>
  <c r="Z526" i="2"/>
  <c r="U526" i="2"/>
  <c r="T526" i="2" s="1"/>
  <c r="A527" i="2"/>
  <c r="B527" i="2"/>
  <c r="W526" i="2"/>
  <c r="V526" i="2" s="1"/>
  <c r="AK526" i="2" l="1"/>
  <c r="AL526" i="2"/>
  <c r="X526" i="2"/>
  <c r="Y526" i="2" s="1"/>
  <c r="S527" i="2"/>
  <c r="AA527" i="2" l="1"/>
  <c r="AC527" i="2"/>
  <c r="AB527" i="2"/>
  <c r="AD527" i="2"/>
  <c r="Z527" i="2"/>
  <c r="U527" i="2"/>
  <c r="T527" i="2" s="1"/>
  <c r="W527" i="2"/>
  <c r="V527" i="2" s="1"/>
  <c r="A528" i="2"/>
  <c r="B528" i="2"/>
  <c r="AK527" i="2" l="1"/>
  <c r="AL527" i="2"/>
  <c r="S528" i="2"/>
  <c r="X527" i="2"/>
  <c r="Y527" i="2" s="1"/>
  <c r="AA528" i="2" l="1"/>
  <c r="Z528" i="2"/>
  <c r="AC528" i="2"/>
  <c r="AD528" i="2"/>
  <c r="AB528" i="2"/>
  <c r="U528" i="2"/>
  <c r="T528" i="2" s="1"/>
  <c r="A529" i="2"/>
  <c r="B529" i="2"/>
  <c r="W528" i="2"/>
  <c r="V528" i="2" s="1"/>
  <c r="AL528" i="2" l="1"/>
  <c r="AK528" i="2"/>
  <c r="X528" i="2"/>
  <c r="Y528" i="2" s="1"/>
  <c r="S529" i="2"/>
  <c r="Z529" i="2" l="1"/>
  <c r="AA529" i="2"/>
  <c r="AC529" i="2"/>
  <c r="AD529" i="2"/>
  <c r="AB529" i="2"/>
  <c r="U529" i="2"/>
  <c r="T529" i="2" s="1"/>
  <c r="A530" i="2"/>
  <c r="B530" i="2"/>
  <c r="W529" i="2"/>
  <c r="V529" i="2" s="1"/>
  <c r="AK529" i="2" l="1"/>
  <c r="AL529" i="2"/>
  <c r="X529" i="2"/>
  <c r="Y529" i="2" s="1"/>
  <c r="S530" i="2"/>
  <c r="AD530" i="2" l="1"/>
  <c r="AA530" i="2"/>
  <c r="AB530" i="2"/>
  <c r="Z530" i="2"/>
  <c r="AC530" i="2"/>
  <c r="U530" i="2"/>
  <c r="T530" i="2" s="1"/>
  <c r="A531" i="2"/>
  <c r="B531" i="2"/>
  <c r="W530" i="2"/>
  <c r="V530" i="2" s="1"/>
  <c r="AK530" i="2" l="1"/>
  <c r="AL530" i="2"/>
  <c r="S531" i="2"/>
  <c r="X530" i="2"/>
  <c r="Y530" i="2" s="1"/>
  <c r="AB531" i="2" l="1"/>
  <c r="Z531" i="2"/>
  <c r="AA531" i="2"/>
  <c r="AD531" i="2"/>
  <c r="AC531" i="2"/>
  <c r="U531" i="2"/>
  <c r="T531" i="2" s="1"/>
  <c r="W531" i="2"/>
  <c r="V531" i="2" s="1"/>
  <c r="A532" i="2"/>
  <c r="B532" i="2"/>
  <c r="AL531" i="2" l="1"/>
  <c r="AK531" i="2"/>
  <c r="S532" i="2"/>
  <c r="X531" i="2"/>
  <c r="Y531" i="2" s="1"/>
  <c r="AC532" i="2" l="1"/>
  <c r="Z532" i="2"/>
  <c r="AA532" i="2"/>
  <c r="AB532" i="2"/>
  <c r="AD532" i="2"/>
  <c r="U532" i="2"/>
  <c r="T532" i="2" s="1"/>
  <c r="W532" i="2"/>
  <c r="V532" i="2" s="1"/>
  <c r="A533" i="2"/>
  <c r="B533" i="2"/>
  <c r="AK532" i="2" l="1"/>
  <c r="AL532" i="2"/>
  <c r="X532" i="2"/>
  <c r="Y532" i="2" s="1"/>
  <c r="S533" i="2"/>
  <c r="AC533" i="2" l="1"/>
  <c r="AD533" i="2"/>
  <c r="AA533" i="2"/>
  <c r="Z533" i="2"/>
  <c r="AB533" i="2"/>
  <c r="U533" i="2"/>
  <c r="T533" i="2" s="1"/>
  <c r="W533" i="2"/>
  <c r="V533" i="2" s="1"/>
  <c r="A534" i="2"/>
  <c r="B534" i="2"/>
  <c r="AK533" i="2" l="1"/>
  <c r="AL533" i="2"/>
  <c r="X533" i="2"/>
  <c r="Y533" i="2" s="1"/>
  <c r="S534" i="2"/>
  <c r="AB534" i="2" l="1"/>
  <c r="AA534" i="2"/>
  <c r="AD534" i="2"/>
  <c r="Z534" i="2"/>
  <c r="AC534" i="2"/>
  <c r="U534" i="2"/>
  <c r="T534" i="2" s="1"/>
  <c r="W534" i="2"/>
  <c r="V534" i="2" s="1"/>
  <c r="A535" i="2"/>
  <c r="B535" i="2"/>
  <c r="AL534" i="2" l="1"/>
  <c r="AK534" i="2"/>
  <c r="X534" i="2"/>
  <c r="Y534" i="2" s="1"/>
  <c r="S535" i="2"/>
  <c r="AC535" i="2" l="1"/>
  <c r="AB535" i="2"/>
  <c r="Z535" i="2"/>
  <c r="AA535" i="2"/>
  <c r="AD535" i="2"/>
  <c r="U535" i="2"/>
  <c r="T535" i="2" s="1"/>
  <c r="W535" i="2"/>
  <c r="V535" i="2" s="1"/>
  <c r="A536" i="2"/>
  <c r="B536" i="2"/>
  <c r="AK535" i="2" l="1"/>
  <c r="AL535" i="2"/>
  <c r="X535" i="2"/>
  <c r="Y535" i="2" s="1"/>
  <c r="S536" i="2"/>
  <c r="Z536" i="2" l="1"/>
  <c r="AC536" i="2"/>
  <c r="AA536" i="2"/>
  <c r="AD536" i="2"/>
  <c r="AB536" i="2"/>
  <c r="U536" i="2"/>
  <c r="T536" i="2" s="1"/>
  <c r="W536" i="2"/>
  <c r="V536" i="2" s="1"/>
  <c r="A537" i="2"/>
  <c r="B537" i="2"/>
  <c r="AL536" i="2" l="1"/>
  <c r="AK536" i="2"/>
  <c r="S537" i="2"/>
  <c r="X536" i="2"/>
  <c r="Y536" i="2" s="1"/>
  <c r="AB537" i="2" l="1"/>
  <c r="AC537" i="2"/>
  <c r="AA537" i="2"/>
  <c r="AD537" i="2"/>
  <c r="Z537" i="2"/>
  <c r="U537" i="2"/>
  <c r="T537" i="2" s="1"/>
  <c r="A538" i="2"/>
  <c r="B538" i="2"/>
  <c r="W537" i="2"/>
  <c r="V537" i="2" s="1"/>
  <c r="AL537" i="2" l="1"/>
  <c r="AK537" i="2"/>
  <c r="X537" i="2"/>
  <c r="Y537" i="2" s="1"/>
  <c r="S538" i="2"/>
  <c r="AC538" i="2" l="1"/>
  <c r="AB538" i="2"/>
  <c r="AA538" i="2"/>
  <c r="AD538" i="2"/>
  <c r="Z538" i="2"/>
  <c r="U538" i="2"/>
  <c r="T538" i="2" s="1"/>
  <c r="W538" i="2"/>
  <c r="V538" i="2" s="1"/>
  <c r="A539" i="2"/>
  <c r="B539" i="2"/>
  <c r="AL538" i="2" l="1"/>
  <c r="AK538" i="2"/>
  <c r="X538" i="2"/>
  <c r="Y538" i="2" s="1"/>
  <c r="S539" i="2"/>
  <c r="AC539" i="2" l="1"/>
  <c r="Z539" i="2"/>
  <c r="AD539" i="2"/>
  <c r="AB539" i="2"/>
  <c r="AA539" i="2"/>
  <c r="U539" i="2"/>
  <c r="T539" i="2" s="1"/>
  <c r="A540" i="2"/>
  <c r="B540" i="2"/>
  <c r="W539" i="2"/>
  <c r="V539" i="2" s="1"/>
  <c r="AL539" i="2" l="1"/>
  <c r="AK539" i="2"/>
  <c r="X539" i="2"/>
  <c r="Y539" i="2" s="1"/>
  <c r="S540" i="2"/>
  <c r="AB540" i="2" l="1"/>
  <c r="Z540" i="2"/>
  <c r="AC540" i="2"/>
  <c r="AA540" i="2"/>
  <c r="AD540" i="2"/>
  <c r="U540" i="2"/>
  <c r="T540" i="2" s="1"/>
  <c r="A541" i="2"/>
  <c r="B541" i="2"/>
  <c r="W540" i="2"/>
  <c r="V540" i="2" s="1"/>
  <c r="AL540" i="2" l="1"/>
  <c r="AK540" i="2"/>
  <c r="X540" i="2"/>
  <c r="Y540" i="2" s="1"/>
  <c r="S541" i="2"/>
  <c r="AB541" i="2" l="1"/>
  <c r="Z541" i="2"/>
  <c r="AA541" i="2"/>
  <c r="AC541" i="2"/>
  <c r="AD541" i="2"/>
  <c r="U541" i="2"/>
  <c r="T541" i="2" s="1"/>
  <c r="A542" i="2"/>
  <c r="B542" i="2"/>
  <c r="W541" i="2"/>
  <c r="V541" i="2" s="1"/>
  <c r="AL541" i="2" l="1"/>
  <c r="AK541" i="2"/>
  <c r="X541" i="2"/>
  <c r="Y541" i="2" s="1"/>
  <c r="S542" i="2"/>
  <c r="AD542" i="2" l="1"/>
  <c r="AC542" i="2"/>
  <c r="AA542" i="2"/>
  <c r="AB542" i="2"/>
  <c r="Z542" i="2"/>
  <c r="U542" i="2"/>
  <c r="T542" i="2" s="1"/>
  <c r="A543" i="2"/>
  <c r="B543" i="2"/>
  <c r="W542" i="2"/>
  <c r="V542" i="2" s="1"/>
  <c r="AL542" i="2" l="1"/>
  <c r="AK542" i="2"/>
  <c r="S543" i="2"/>
  <c r="X542" i="2"/>
  <c r="Y542" i="2" s="1"/>
  <c r="AA543" i="2" l="1"/>
  <c r="AB543" i="2"/>
  <c r="AD543" i="2"/>
  <c r="AC543" i="2"/>
  <c r="Z543" i="2"/>
  <c r="U543" i="2"/>
  <c r="T543" i="2" s="1"/>
  <c r="W543" i="2"/>
  <c r="V543" i="2" s="1"/>
  <c r="A544" i="2"/>
  <c r="B544" i="2"/>
  <c r="AK543" i="2" l="1"/>
  <c r="AL543" i="2"/>
  <c r="X543" i="2"/>
  <c r="Y543" i="2" s="1"/>
  <c r="S544" i="2"/>
  <c r="AA544" i="2" l="1"/>
  <c r="AB544" i="2"/>
  <c r="AC544" i="2"/>
  <c r="AD544" i="2"/>
  <c r="Z544" i="2"/>
  <c r="U544" i="2"/>
  <c r="T544" i="2" s="1"/>
  <c r="W544" i="2"/>
  <c r="V544" i="2" s="1"/>
  <c r="A545" i="2"/>
  <c r="B545" i="2"/>
  <c r="AK544" i="2" l="1"/>
  <c r="AL544" i="2"/>
  <c r="X544" i="2"/>
  <c r="Y544" i="2" s="1"/>
  <c r="S545" i="2"/>
  <c r="Z545" i="2" l="1"/>
  <c r="AA545" i="2"/>
  <c r="AC545" i="2"/>
  <c r="AD545" i="2"/>
  <c r="AB545" i="2"/>
  <c r="U545" i="2"/>
  <c r="T545" i="2" s="1"/>
  <c r="A546" i="2"/>
  <c r="B546" i="2"/>
  <c r="W545" i="2"/>
  <c r="V545" i="2" s="1"/>
  <c r="AK545" i="2" l="1"/>
  <c r="AL545" i="2"/>
  <c r="S546" i="2"/>
  <c r="X545" i="2"/>
  <c r="Y545" i="2" s="1"/>
  <c r="AD546" i="2" l="1"/>
  <c r="AA546" i="2"/>
  <c r="Z546" i="2"/>
  <c r="AB546" i="2"/>
  <c r="AC546" i="2"/>
  <c r="U546" i="2"/>
  <c r="T546" i="2" s="1"/>
  <c r="W546" i="2"/>
  <c r="V546" i="2" s="1"/>
  <c r="A547" i="2"/>
  <c r="B547" i="2"/>
  <c r="AK546" i="2" l="1"/>
  <c r="AL546" i="2"/>
  <c r="X546" i="2"/>
  <c r="Y546" i="2" s="1"/>
  <c r="S547" i="2"/>
  <c r="AB547" i="2" l="1"/>
  <c r="AC547" i="2"/>
  <c r="Z547" i="2"/>
  <c r="AD547" i="2"/>
  <c r="AA547" i="2"/>
  <c r="U547" i="2"/>
  <c r="T547" i="2" s="1"/>
  <c r="A548" i="2"/>
  <c r="B548" i="2"/>
  <c r="W547" i="2"/>
  <c r="V547" i="2" s="1"/>
  <c r="AK547" i="2" l="1"/>
  <c r="AL547" i="2"/>
  <c r="X547" i="2"/>
  <c r="Y547" i="2" s="1"/>
  <c r="S548" i="2"/>
  <c r="AC548" i="2" l="1"/>
  <c r="Z548" i="2"/>
  <c r="AA548" i="2"/>
  <c r="AD548" i="2"/>
  <c r="AB548" i="2"/>
  <c r="U548" i="2"/>
  <c r="T548" i="2" s="1"/>
  <c r="W548" i="2"/>
  <c r="V548" i="2" s="1"/>
  <c r="A549" i="2"/>
  <c r="B549" i="2"/>
  <c r="AK548" i="2" l="1"/>
  <c r="AL548" i="2"/>
  <c r="X548" i="2"/>
  <c r="Y548" i="2" s="1"/>
  <c r="S549" i="2"/>
  <c r="Z549" i="2" l="1"/>
  <c r="AC549" i="2"/>
  <c r="AD549" i="2"/>
  <c r="AA549" i="2"/>
  <c r="AB549" i="2"/>
  <c r="U549" i="2"/>
  <c r="T549" i="2" s="1"/>
  <c r="W549" i="2"/>
  <c r="V549" i="2" s="1"/>
  <c r="A550" i="2"/>
  <c r="B550" i="2"/>
  <c r="AL549" i="2" l="1"/>
  <c r="AK549" i="2"/>
  <c r="S550" i="2"/>
  <c r="X549" i="2"/>
  <c r="Y549" i="2" s="1"/>
  <c r="AB550" i="2" l="1"/>
  <c r="AA550" i="2"/>
  <c r="AC550" i="2"/>
  <c r="Z550" i="2"/>
  <c r="AD550" i="2"/>
  <c r="U550" i="2"/>
  <c r="T550" i="2" s="1"/>
  <c r="W550" i="2"/>
  <c r="V550" i="2" s="1"/>
  <c r="A551" i="2"/>
  <c r="B551" i="2"/>
  <c r="AK550" i="2" l="1"/>
  <c r="AL550" i="2"/>
  <c r="S551" i="2"/>
  <c r="X550" i="2"/>
  <c r="Y550" i="2" s="1"/>
  <c r="AC551" i="2" l="1"/>
  <c r="AA551" i="2"/>
  <c r="Z551" i="2"/>
  <c r="AD551" i="2"/>
  <c r="AB551" i="2"/>
  <c r="U551" i="2"/>
  <c r="T551" i="2" s="1"/>
  <c r="W551" i="2"/>
  <c r="V551" i="2" s="1"/>
  <c r="A552" i="2"/>
  <c r="B552" i="2"/>
  <c r="AK551" i="2" l="1"/>
  <c r="AL551" i="2"/>
  <c r="X551" i="2"/>
  <c r="Y551" i="2" s="1"/>
  <c r="S552" i="2"/>
  <c r="Z552" i="2" l="1"/>
  <c r="AC552" i="2"/>
  <c r="AB552" i="2"/>
  <c r="AA552" i="2"/>
  <c r="AD552" i="2"/>
  <c r="U552" i="2"/>
  <c r="T552" i="2" s="1"/>
  <c r="A553" i="2"/>
  <c r="B553" i="2"/>
  <c r="W552" i="2"/>
  <c r="V552" i="2" s="1"/>
  <c r="AL552" i="2" l="1"/>
  <c r="AK552" i="2"/>
  <c r="X552" i="2"/>
  <c r="Y552" i="2" s="1"/>
  <c r="S553" i="2"/>
  <c r="AB553" i="2" l="1"/>
  <c r="Z553" i="2"/>
  <c r="AD553" i="2"/>
  <c r="AA553" i="2"/>
  <c r="AC553" i="2"/>
  <c r="U553" i="2"/>
  <c r="T553" i="2" s="1"/>
  <c r="W553" i="2"/>
  <c r="V553" i="2" s="1"/>
  <c r="A554" i="2"/>
  <c r="B554" i="2"/>
  <c r="AK553" i="2" l="1"/>
  <c r="AL553" i="2"/>
  <c r="X553" i="2"/>
  <c r="Y553" i="2" s="1"/>
  <c r="S554" i="2"/>
  <c r="AC554" i="2" l="1"/>
  <c r="AB554" i="2"/>
  <c r="Z554" i="2"/>
  <c r="AD554" i="2"/>
  <c r="AA554" i="2"/>
  <c r="U554" i="2"/>
  <c r="T554" i="2" s="1"/>
  <c r="A555" i="2"/>
  <c r="B555" i="2"/>
  <c r="W554" i="2"/>
  <c r="V554" i="2" s="1"/>
  <c r="AL554" i="2" l="1"/>
  <c r="AK554" i="2"/>
  <c r="X554" i="2"/>
  <c r="Y554" i="2" s="1"/>
  <c r="S555" i="2"/>
  <c r="AC555" i="2" l="1"/>
  <c r="AB555" i="2"/>
  <c r="AA555" i="2"/>
  <c r="AD555" i="2"/>
  <c r="Z555" i="2"/>
  <c r="U555" i="2"/>
  <c r="T555" i="2" s="1"/>
  <c r="W555" i="2"/>
  <c r="V555" i="2" s="1"/>
  <c r="A556" i="2"/>
  <c r="B556" i="2"/>
  <c r="AL555" i="2" l="1"/>
  <c r="AK555" i="2"/>
  <c r="X555" i="2"/>
  <c r="Y555" i="2" s="1"/>
  <c r="S556" i="2"/>
  <c r="AB556" i="2" l="1"/>
  <c r="AC556" i="2"/>
  <c r="AD556" i="2"/>
  <c r="AA556" i="2"/>
  <c r="Z556" i="2"/>
  <c r="U556" i="2"/>
  <c r="T556" i="2" s="1"/>
  <c r="W556" i="2"/>
  <c r="V556" i="2" s="1"/>
  <c r="A557" i="2"/>
  <c r="B557" i="2"/>
  <c r="AL556" i="2" l="1"/>
  <c r="AK556" i="2"/>
  <c r="X556" i="2"/>
  <c r="Y556" i="2" s="1"/>
  <c r="S557" i="2"/>
  <c r="AB557" i="2" l="1"/>
  <c r="AA557" i="2"/>
  <c r="Z557" i="2"/>
  <c r="AD557" i="2"/>
  <c r="AC557" i="2"/>
  <c r="U557" i="2"/>
  <c r="T557" i="2" s="1"/>
  <c r="A558" i="2"/>
  <c r="B558" i="2"/>
  <c r="W557" i="2"/>
  <c r="V557" i="2" s="1"/>
  <c r="AL557" i="2" l="1"/>
  <c r="AK557" i="2"/>
  <c r="X557" i="2"/>
  <c r="Y557" i="2" s="1"/>
  <c r="S558" i="2"/>
  <c r="AD558" i="2" l="1"/>
  <c r="AC558" i="2"/>
  <c r="AB558" i="2"/>
  <c r="Z558" i="2"/>
  <c r="AA558" i="2"/>
  <c r="U558" i="2"/>
  <c r="T558" i="2" s="1"/>
  <c r="A559" i="2"/>
  <c r="B559" i="2"/>
  <c r="W558" i="2"/>
  <c r="V558" i="2" s="1"/>
  <c r="AL558" i="2" l="1"/>
  <c r="AK558" i="2"/>
  <c r="S559" i="2"/>
  <c r="X558" i="2"/>
  <c r="Y558" i="2" s="1"/>
  <c r="AA559" i="2" l="1"/>
  <c r="AB559" i="2"/>
  <c r="AC559" i="2"/>
  <c r="Z559" i="2"/>
  <c r="AD559" i="2"/>
  <c r="U559" i="2"/>
  <c r="T559" i="2" s="1"/>
  <c r="W559" i="2"/>
  <c r="V559" i="2" s="1"/>
  <c r="A560" i="2"/>
  <c r="B560" i="2"/>
  <c r="AL559" i="2" l="1"/>
  <c r="AK559" i="2"/>
  <c r="X559" i="2"/>
  <c r="Y559" i="2" s="1"/>
  <c r="S560" i="2"/>
  <c r="AA560" i="2" l="1"/>
  <c r="AB560" i="2"/>
  <c r="Z560" i="2"/>
  <c r="AC560" i="2"/>
  <c r="AD560" i="2"/>
  <c r="U560" i="2"/>
  <c r="T560" i="2" s="1"/>
  <c r="W560" i="2"/>
  <c r="V560" i="2" s="1"/>
  <c r="A561" i="2"/>
  <c r="B561" i="2"/>
  <c r="AL560" i="2" l="1"/>
  <c r="AK560" i="2"/>
  <c r="S561" i="2"/>
  <c r="X560" i="2"/>
  <c r="Y560" i="2" s="1"/>
  <c r="Z561" i="2" l="1"/>
  <c r="AA561" i="2"/>
  <c r="AC561" i="2"/>
  <c r="AD561" i="2"/>
  <c r="AB561" i="2"/>
  <c r="U561" i="2"/>
  <c r="T561" i="2" s="1"/>
  <c r="A562" i="2"/>
  <c r="B562" i="2"/>
  <c r="W561" i="2"/>
  <c r="V561" i="2" s="1"/>
  <c r="AL561" i="2" l="1"/>
  <c r="AK561" i="2"/>
  <c r="X561" i="2"/>
  <c r="Y561" i="2" s="1"/>
  <c r="S562" i="2"/>
  <c r="AD562" i="2" l="1"/>
  <c r="AA562" i="2"/>
  <c r="AB562" i="2"/>
  <c r="Z562" i="2"/>
  <c r="AC562" i="2"/>
  <c r="U562" i="2"/>
  <c r="T562" i="2" s="1"/>
  <c r="W562" i="2"/>
  <c r="V562" i="2" s="1"/>
  <c r="A563" i="2"/>
  <c r="B563" i="2"/>
  <c r="AK562" i="2" l="1"/>
  <c r="AL562" i="2"/>
  <c r="X562" i="2"/>
  <c r="Y562" i="2" s="1"/>
  <c r="S563" i="2"/>
  <c r="AB563" i="2" l="1"/>
  <c r="AC563" i="2"/>
  <c r="AD563" i="2"/>
  <c r="AA563" i="2"/>
  <c r="Z563" i="2"/>
  <c r="U563" i="2"/>
  <c r="T563" i="2" s="1"/>
  <c r="A564" i="2"/>
  <c r="B564" i="2"/>
  <c r="W563" i="2"/>
  <c r="V563" i="2" s="1"/>
  <c r="AK563" i="2" l="1"/>
  <c r="AL563" i="2"/>
  <c r="X563" i="2"/>
  <c r="Y563" i="2" s="1"/>
  <c r="S564" i="2"/>
  <c r="AC564" i="2" l="1"/>
  <c r="Z564" i="2"/>
  <c r="AA564" i="2"/>
  <c r="AB564" i="2"/>
  <c r="AD564" i="2"/>
  <c r="U564" i="2"/>
  <c r="T564" i="2" s="1"/>
  <c r="W564" i="2"/>
  <c r="V564" i="2" s="1"/>
  <c r="A565" i="2"/>
  <c r="B565" i="2"/>
  <c r="AL564" i="2" l="1"/>
  <c r="AK564" i="2"/>
  <c r="S565" i="2"/>
  <c r="X564" i="2"/>
  <c r="Y564" i="2" s="1"/>
  <c r="AC565" i="2" l="1"/>
  <c r="AD565" i="2"/>
  <c r="Z565" i="2"/>
  <c r="AA565" i="2"/>
  <c r="AB565" i="2"/>
  <c r="U565" i="2"/>
  <c r="T565" i="2" s="1"/>
  <c r="W565" i="2"/>
  <c r="V565" i="2" s="1"/>
  <c r="A566" i="2"/>
  <c r="B566" i="2"/>
  <c r="AK565" i="2" l="1"/>
  <c r="AL565" i="2"/>
  <c r="X565" i="2"/>
  <c r="Y565" i="2" s="1"/>
  <c r="S566" i="2"/>
  <c r="AB566" i="2" l="1"/>
  <c r="AA566" i="2"/>
  <c r="AD566" i="2"/>
  <c r="AC566" i="2"/>
  <c r="Z566" i="2"/>
  <c r="U566" i="2"/>
  <c r="T566" i="2" s="1"/>
  <c r="W566" i="2"/>
  <c r="V566" i="2" s="1"/>
  <c r="A567" i="2"/>
  <c r="B567" i="2"/>
  <c r="AK566" i="2" l="1"/>
  <c r="AL566" i="2"/>
  <c r="X566" i="2"/>
  <c r="Y566" i="2" s="1"/>
  <c r="S567" i="2"/>
  <c r="AC567" i="2" l="1"/>
  <c r="Z567" i="2"/>
  <c r="AD567" i="2"/>
  <c r="AB567" i="2"/>
  <c r="AA567" i="2"/>
  <c r="U567" i="2"/>
  <c r="T567" i="2" s="1"/>
  <c r="A568" i="2"/>
  <c r="B568" i="2"/>
  <c r="W567" i="2"/>
  <c r="V567" i="2" s="1"/>
  <c r="AK567" i="2" l="1"/>
  <c r="AL567" i="2"/>
  <c r="X567" i="2"/>
  <c r="Y567" i="2" s="1"/>
  <c r="S568" i="2"/>
  <c r="Z568" i="2" l="1"/>
  <c r="AC568" i="2"/>
  <c r="AA568" i="2"/>
  <c r="AB568" i="2"/>
  <c r="AD568" i="2"/>
  <c r="U568" i="2"/>
  <c r="T568" i="2" s="1"/>
  <c r="W568" i="2"/>
  <c r="V568" i="2" s="1"/>
  <c r="A569" i="2"/>
  <c r="B569" i="2"/>
  <c r="AK568" i="2" l="1"/>
  <c r="AL568" i="2"/>
  <c r="X568" i="2"/>
  <c r="Y568" i="2" s="1"/>
  <c r="S569" i="2"/>
  <c r="Z569" i="2" l="1"/>
  <c r="AB569" i="2"/>
  <c r="AC569" i="2"/>
  <c r="AA569" i="2"/>
  <c r="AD569" i="2"/>
  <c r="U569" i="2"/>
  <c r="T569" i="2" s="1"/>
  <c r="W569" i="2"/>
  <c r="V569" i="2" s="1"/>
  <c r="A570" i="2"/>
  <c r="B570" i="2"/>
  <c r="AK569" i="2" l="1"/>
  <c r="AL569" i="2"/>
  <c r="X569" i="2"/>
  <c r="Y569" i="2" s="1"/>
  <c r="S570" i="2"/>
  <c r="AC570" i="2" l="1"/>
  <c r="AB570" i="2"/>
  <c r="AD570" i="2"/>
  <c r="AA570" i="2"/>
  <c r="Z570" i="2"/>
  <c r="U570" i="2"/>
  <c r="T570" i="2" s="1"/>
  <c r="W570" i="2"/>
  <c r="V570" i="2" s="1"/>
  <c r="A571" i="2"/>
  <c r="B571" i="2"/>
  <c r="AL570" i="2" l="1"/>
  <c r="AK570" i="2"/>
  <c r="S571" i="2"/>
  <c r="X570" i="2"/>
  <c r="Y570" i="2" s="1"/>
  <c r="AB571" i="2" l="1"/>
  <c r="AA571" i="2"/>
  <c r="AC571" i="2"/>
  <c r="Z571" i="2"/>
  <c r="AD571" i="2"/>
  <c r="U571" i="2"/>
  <c r="T571" i="2" s="1"/>
  <c r="A572" i="2"/>
  <c r="B572" i="2"/>
  <c r="W571" i="2"/>
  <c r="V571" i="2" s="1"/>
  <c r="AK571" i="2" l="1"/>
  <c r="AL571" i="2"/>
  <c r="X571" i="2"/>
  <c r="Y571" i="2" s="1"/>
  <c r="S572" i="2"/>
  <c r="AB572" i="2" l="1"/>
  <c r="Z572" i="2"/>
  <c r="AA572" i="2"/>
  <c r="AC572" i="2"/>
  <c r="AD572" i="2"/>
  <c r="U572" i="2"/>
  <c r="T572" i="2" s="1"/>
  <c r="W572" i="2"/>
  <c r="V572" i="2" s="1"/>
  <c r="A573" i="2"/>
  <c r="B573" i="2"/>
  <c r="AL572" i="2" l="1"/>
  <c r="AK572" i="2"/>
  <c r="X572" i="2"/>
  <c r="Y572" i="2" s="1"/>
  <c r="S573" i="2"/>
  <c r="AB573" i="2" l="1"/>
  <c r="AC573" i="2"/>
  <c r="AD573" i="2"/>
  <c r="Z573" i="2"/>
  <c r="AA573" i="2"/>
  <c r="U573" i="2"/>
  <c r="T573" i="2" s="1"/>
  <c r="W573" i="2"/>
  <c r="V573" i="2" s="1"/>
  <c r="A574" i="2"/>
  <c r="B574" i="2"/>
  <c r="AL573" i="2" l="1"/>
  <c r="AK573" i="2"/>
  <c r="X573" i="2"/>
  <c r="Y573" i="2" s="1"/>
  <c r="S574" i="2"/>
  <c r="AD574" i="2" l="1"/>
  <c r="AC574" i="2"/>
  <c r="AA574" i="2"/>
  <c r="Z574" i="2"/>
  <c r="AB574" i="2"/>
  <c r="U574" i="2"/>
  <c r="T574" i="2" s="1"/>
  <c r="W574" i="2"/>
  <c r="V574" i="2" s="1"/>
  <c r="A575" i="2"/>
  <c r="B575" i="2"/>
  <c r="AL574" i="2" l="1"/>
  <c r="AK574" i="2"/>
  <c r="X574" i="2"/>
  <c r="Y574" i="2" s="1"/>
  <c r="S575" i="2"/>
  <c r="AA575" i="2" l="1"/>
  <c r="AD575" i="2"/>
  <c r="AC575" i="2"/>
  <c r="AB575" i="2"/>
  <c r="Z575" i="2"/>
  <c r="U575" i="2"/>
  <c r="T575" i="2" s="1"/>
  <c r="W575" i="2"/>
  <c r="V575" i="2" s="1"/>
  <c r="A576" i="2"/>
  <c r="B576" i="2"/>
  <c r="AL575" i="2" l="1"/>
  <c r="AK575" i="2"/>
  <c r="X575" i="2"/>
  <c r="Y575" i="2" s="1"/>
  <c r="S576" i="2"/>
  <c r="AA576" i="2" l="1"/>
  <c r="AB576" i="2"/>
  <c r="Z576" i="2"/>
  <c r="AD576" i="2"/>
  <c r="AC576" i="2"/>
  <c r="U576" i="2"/>
  <c r="T576" i="2" s="1"/>
  <c r="A577" i="2"/>
  <c r="B577" i="2"/>
  <c r="W576" i="2"/>
  <c r="V576" i="2" s="1"/>
  <c r="AL576" i="2" l="1"/>
  <c r="AK576" i="2"/>
  <c r="S577" i="2"/>
  <c r="X576" i="2"/>
  <c r="Y576" i="2" s="1"/>
  <c r="Z577" i="2" l="1"/>
  <c r="AA577" i="2"/>
  <c r="AC577" i="2"/>
  <c r="AD577" i="2"/>
  <c r="AB577" i="2"/>
  <c r="U577" i="2"/>
  <c r="T577" i="2" s="1"/>
  <c r="W577" i="2"/>
  <c r="V577" i="2" s="1"/>
  <c r="A578" i="2"/>
  <c r="B578" i="2"/>
  <c r="AL577" i="2" l="1"/>
  <c r="AK577" i="2"/>
  <c r="X577" i="2"/>
  <c r="Y577" i="2" s="1"/>
  <c r="S578" i="2"/>
  <c r="AD578" i="2" l="1"/>
  <c r="AA578" i="2"/>
  <c r="Z578" i="2"/>
  <c r="AC578" i="2"/>
  <c r="AB578" i="2"/>
  <c r="U578" i="2"/>
  <c r="T578" i="2" s="1"/>
  <c r="A579" i="2"/>
  <c r="B579" i="2"/>
  <c r="W578" i="2"/>
  <c r="V578" i="2" s="1"/>
  <c r="AL578" i="2" l="1"/>
  <c r="AK578" i="2"/>
  <c r="X578" i="2"/>
  <c r="Y578" i="2" s="1"/>
  <c r="S579" i="2"/>
  <c r="AB579" i="2" l="1"/>
  <c r="AA579" i="2"/>
  <c r="Z579" i="2"/>
  <c r="AC579" i="2"/>
  <c r="AD579" i="2"/>
  <c r="U579" i="2"/>
  <c r="T579" i="2" s="1"/>
  <c r="W579" i="2"/>
  <c r="V579" i="2" s="1"/>
  <c r="A580" i="2"/>
  <c r="B580" i="2"/>
  <c r="AK579" i="2" l="1"/>
  <c r="AL579" i="2"/>
  <c r="X579" i="2"/>
  <c r="Y579" i="2" s="1"/>
  <c r="S580" i="2"/>
  <c r="AC580" i="2" l="1"/>
  <c r="Z580" i="2"/>
  <c r="AA580" i="2"/>
  <c r="AD580" i="2"/>
  <c r="AB580" i="2"/>
  <c r="U580" i="2"/>
  <c r="T580" i="2" s="1"/>
  <c r="A581" i="2"/>
  <c r="B581" i="2"/>
  <c r="W580" i="2"/>
  <c r="V580" i="2" s="1"/>
  <c r="AK580" i="2" l="1"/>
  <c r="AL580" i="2"/>
  <c r="S581" i="2"/>
  <c r="X580" i="2"/>
  <c r="Y580" i="2" s="1"/>
  <c r="AC581" i="2" l="1"/>
  <c r="AD581" i="2"/>
  <c r="AA581" i="2"/>
  <c r="Z581" i="2"/>
  <c r="AB581" i="2"/>
  <c r="U581" i="2"/>
  <c r="T581" i="2" s="1"/>
  <c r="W581" i="2"/>
  <c r="V581" i="2" s="1"/>
  <c r="A582" i="2"/>
  <c r="B582" i="2"/>
  <c r="AK581" i="2" l="1"/>
  <c r="AL581" i="2"/>
  <c r="S582" i="2"/>
  <c r="X581" i="2"/>
  <c r="Y581" i="2" s="1"/>
  <c r="AB582" i="2" l="1"/>
  <c r="AA582" i="2"/>
  <c r="AC582" i="2"/>
  <c r="Z582" i="2"/>
  <c r="AD582" i="2"/>
  <c r="U582" i="2"/>
  <c r="T582" i="2" s="1"/>
  <c r="W582" i="2"/>
  <c r="V582" i="2" s="1"/>
  <c r="A583" i="2"/>
  <c r="B583" i="2"/>
  <c r="AK582" i="2" l="1"/>
  <c r="AL582" i="2"/>
  <c r="X582" i="2"/>
  <c r="Y582" i="2" s="1"/>
  <c r="S583" i="2"/>
  <c r="AC583" i="2" l="1"/>
  <c r="Z583" i="2"/>
  <c r="AB583" i="2"/>
  <c r="AA583" i="2"/>
  <c r="AD583" i="2"/>
  <c r="U583" i="2"/>
  <c r="T583" i="2" s="1"/>
  <c r="W583" i="2"/>
  <c r="V583" i="2" s="1"/>
  <c r="A584" i="2"/>
  <c r="B584" i="2"/>
  <c r="AK583" i="2" l="1"/>
  <c r="AL583" i="2"/>
  <c r="X583" i="2"/>
  <c r="Y583" i="2" s="1"/>
  <c r="S584" i="2"/>
  <c r="Z584" i="2" l="1"/>
  <c r="AC584" i="2"/>
  <c r="AB584" i="2"/>
  <c r="AD584" i="2"/>
  <c r="AA584" i="2"/>
  <c r="U584" i="2"/>
  <c r="T584" i="2" s="1"/>
  <c r="W584" i="2"/>
  <c r="V584" i="2" s="1"/>
  <c r="A585" i="2"/>
  <c r="B585" i="2"/>
  <c r="AK584" i="2" l="1"/>
  <c r="AL584" i="2"/>
  <c r="X584" i="2"/>
  <c r="Y584" i="2" s="1"/>
  <c r="S585" i="2"/>
  <c r="Z585" i="2" l="1"/>
  <c r="AB585" i="2"/>
  <c r="AD585" i="2"/>
  <c r="AC585" i="2"/>
  <c r="AA585" i="2"/>
  <c r="U585" i="2"/>
  <c r="T585" i="2" s="1"/>
  <c r="W585" i="2"/>
  <c r="V585" i="2" s="1"/>
  <c r="A586" i="2"/>
  <c r="B586" i="2"/>
  <c r="AL585" i="2" l="1"/>
  <c r="AK585" i="2"/>
  <c r="S586" i="2"/>
  <c r="X585" i="2"/>
  <c r="Y585" i="2" s="1"/>
  <c r="AC586" i="2" l="1"/>
  <c r="AB586" i="2"/>
  <c r="AA586" i="2"/>
  <c r="Z586" i="2"/>
  <c r="AD586" i="2"/>
  <c r="U586" i="2"/>
  <c r="T586" i="2" s="1"/>
  <c r="W586" i="2"/>
  <c r="V586" i="2" s="1"/>
  <c r="A587" i="2"/>
  <c r="B587" i="2"/>
  <c r="AK586" i="2" l="1"/>
  <c r="AL586" i="2"/>
  <c r="X586" i="2"/>
  <c r="Y586" i="2" s="1"/>
  <c r="S587" i="2"/>
  <c r="AA587" i="2" l="1"/>
  <c r="AD587" i="2"/>
  <c r="AB587" i="2"/>
  <c r="AC587" i="2"/>
  <c r="Z587" i="2"/>
  <c r="U587" i="2"/>
  <c r="T587" i="2" s="1"/>
  <c r="W587" i="2"/>
  <c r="V587" i="2" s="1"/>
  <c r="A588" i="2"/>
  <c r="B588" i="2"/>
  <c r="AK587" i="2" l="1"/>
  <c r="AL587" i="2"/>
  <c r="X587" i="2"/>
  <c r="Y587" i="2" s="1"/>
  <c r="S588" i="2"/>
  <c r="AB588" i="2" l="1"/>
  <c r="AC588" i="2"/>
  <c r="AA588" i="2"/>
  <c r="Z588" i="2"/>
  <c r="AD588" i="2"/>
  <c r="U588" i="2"/>
  <c r="T588" i="2" s="1"/>
  <c r="A589" i="2"/>
  <c r="B589" i="2"/>
  <c r="W588" i="2"/>
  <c r="V588" i="2" s="1"/>
  <c r="AL588" i="2" l="1"/>
  <c r="AK588" i="2"/>
  <c r="X588" i="2"/>
  <c r="Y588" i="2" s="1"/>
  <c r="S589" i="2"/>
  <c r="Z589" i="2" l="1"/>
  <c r="AB589" i="2"/>
  <c r="AA589" i="2"/>
  <c r="AC589" i="2"/>
  <c r="AD589" i="2"/>
  <c r="U589" i="2"/>
  <c r="T589" i="2" s="1"/>
  <c r="W589" i="2"/>
  <c r="V589" i="2" s="1"/>
  <c r="A590" i="2"/>
  <c r="B590" i="2"/>
  <c r="AK589" i="2" l="1"/>
  <c r="AL589" i="2"/>
  <c r="X589" i="2"/>
  <c r="Y589" i="2" s="1"/>
  <c r="S590" i="2"/>
  <c r="AD590" i="2" l="1"/>
  <c r="AC590" i="2"/>
  <c r="AA590" i="2"/>
  <c r="AB590" i="2"/>
  <c r="Z590" i="2"/>
  <c r="U590" i="2"/>
  <c r="T590" i="2" s="1"/>
  <c r="W590" i="2"/>
  <c r="V590" i="2" s="1"/>
  <c r="A591" i="2"/>
  <c r="B591" i="2"/>
  <c r="AL590" i="2" l="1"/>
  <c r="AK590" i="2"/>
  <c r="X590" i="2"/>
  <c r="Y590" i="2" s="1"/>
  <c r="S591" i="2"/>
  <c r="AA591" i="2" l="1"/>
  <c r="AC591" i="2"/>
  <c r="AB591" i="2"/>
  <c r="AD591" i="2"/>
  <c r="Z591" i="2"/>
  <c r="U591" i="2"/>
  <c r="T591" i="2" s="1"/>
  <c r="W591" i="2"/>
  <c r="V591" i="2" s="1"/>
  <c r="A592" i="2"/>
  <c r="B592" i="2"/>
  <c r="AL591" i="2" l="1"/>
  <c r="AK591" i="2"/>
  <c r="X591" i="2"/>
  <c r="Y591" i="2" s="1"/>
  <c r="S592" i="2"/>
  <c r="AA592" i="2" l="1"/>
  <c r="Z592" i="2"/>
  <c r="AC592" i="2"/>
  <c r="AD592" i="2"/>
  <c r="AB592" i="2"/>
  <c r="U592" i="2"/>
  <c r="T592" i="2" s="1"/>
  <c r="W592" i="2"/>
  <c r="V592" i="2" s="1"/>
  <c r="A593" i="2"/>
  <c r="B593" i="2"/>
  <c r="AL592" i="2" l="1"/>
  <c r="AK592" i="2"/>
  <c r="S593" i="2"/>
  <c r="X592" i="2"/>
  <c r="Y592" i="2" s="1"/>
  <c r="Z593" i="2" l="1"/>
  <c r="AA593" i="2"/>
  <c r="AC593" i="2"/>
  <c r="AD593" i="2"/>
  <c r="AB593" i="2"/>
  <c r="U593" i="2"/>
  <c r="T593" i="2" s="1"/>
  <c r="A594" i="2"/>
  <c r="B594" i="2"/>
  <c r="W593" i="2"/>
  <c r="V593" i="2" s="1"/>
  <c r="AL593" i="2" l="1"/>
  <c r="AK593" i="2"/>
  <c r="X593" i="2"/>
  <c r="Y593" i="2" s="1"/>
  <c r="S594" i="2"/>
  <c r="AD594" i="2" l="1"/>
  <c r="AA594" i="2"/>
  <c r="AB594" i="2"/>
  <c r="Z594" i="2"/>
  <c r="AC594" i="2"/>
  <c r="U594" i="2"/>
  <c r="T594" i="2" s="1"/>
  <c r="A595" i="2"/>
  <c r="B595" i="2"/>
  <c r="W594" i="2"/>
  <c r="V594" i="2" s="1"/>
  <c r="AL594" i="2" l="1"/>
  <c r="AK594" i="2"/>
  <c r="X594" i="2"/>
  <c r="Y594" i="2" s="1"/>
  <c r="S595" i="2"/>
  <c r="AB595" i="2" l="1"/>
  <c r="AD595" i="2"/>
  <c r="Z595" i="2"/>
  <c r="AC595" i="2"/>
  <c r="AA595" i="2"/>
  <c r="U595" i="2"/>
  <c r="T595" i="2" s="1"/>
  <c r="W595" i="2"/>
  <c r="V595" i="2" s="1"/>
  <c r="A596" i="2"/>
  <c r="B596" i="2"/>
  <c r="AL595" i="2" l="1"/>
  <c r="AK595" i="2"/>
  <c r="X595" i="2"/>
  <c r="Y595" i="2" s="1"/>
  <c r="S596" i="2"/>
  <c r="AC596" i="2" l="1"/>
  <c r="Z596" i="2"/>
  <c r="AA596" i="2"/>
  <c r="AB596" i="2"/>
  <c r="AD596" i="2"/>
  <c r="U596" i="2"/>
  <c r="T596" i="2" s="1"/>
  <c r="W596" i="2"/>
  <c r="V596" i="2" s="1"/>
  <c r="A597" i="2"/>
  <c r="B597" i="2"/>
  <c r="AL596" i="2" l="1"/>
  <c r="AK596" i="2"/>
  <c r="X596" i="2"/>
  <c r="Y596" i="2" s="1"/>
  <c r="S597" i="2"/>
  <c r="AC597" i="2" l="1"/>
  <c r="AD597" i="2"/>
  <c r="AA597" i="2"/>
  <c r="Z597" i="2"/>
  <c r="AB597" i="2"/>
  <c r="U597" i="2"/>
  <c r="T597" i="2" s="1"/>
  <c r="A598" i="2"/>
  <c r="B598" i="2"/>
  <c r="W597" i="2"/>
  <c r="V597" i="2" s="1"/>
  <c r="AL597" i="2" l="1"/>
  <c r="AK597" i="2"/>
  <c r="S598" i="2"/>
  <c r="X597" i="2"/>
  <c r="Y597" i="2" s="1"/>
  <c r="AB598" i="2" l="1"/>
  <c r="AA598" i="2"/>
  <c r="AD598" i="2"/>
  <c r="Z598" i="2"/>
  <c r="AC598" i="2"/>
  <c r="U598" i="2"/>
  <c r="T598" i="2" s="1"/>
  <c r="A599" i="2"/>
  <c r="B599" i="2"/>
  <c r="W598" i="2"/>
  <c r="V598" i="2" s="1"/>
  <c r="AK598" i="2" l="1"/>
  <c r="AL598" i="2"/>
  <c r="X598" i="2"/>
  <c r="Y598" i="2" s="1"/>
  <c r="S599" i="2"/>
  <c r="AC599" i="2" l="1"/>
  <c r="AB599" i="2"/>
  <c r="Z599" i="2"/>
  <c r="AA599" i="2"/>
  <c r="AD599" i="2"/>
  <c r="U599" i="2"/>
  <c r="T599" i="2" s="1"/>
  <c r="A600" i="2"/>
  <c r="B600" i="2"/>
  <c r="W599" i="2"/>
  <c r="V599" i="2" s="1"/>
  <c r="AK599" i="2" l="1"/>
  <c r="AL599" i="2"/>
  <c r="S600" i="2"/>
  <c r="X599" i="2"/>
  <c r="Y599" i="2" s="1"/>
  <c r="Z600" i="2" l="1"/>
  <c r="AC600" i="2"/>
  <c r="AA600" i="2"/>
  <c r="AB600" i="2"/>
  <c r="AD600" i="2"/>
  <c r="U600" i="2"/>
  <c r="T600" i="2" s="1"/>
  <c r="W600" i="2"/>
  <c r="V600" i="2" s="1"/>
  <c r="A601" i="2"/>
  <c r="B601" i="2"/>
  <c r="AL600" i="2" l="1"/>
  <c r="AK600" i="2"/>
  <c r="X600" i="2"/>
  <c r="Y600" i="2" s="1"/>
  <c r="S601" i="2"/>
  <c r="AB601" i="2" l="1"/>
  <c r="AC601" i="2"/>
  <c r="AD601" i="2"/>
  <c r="Z601" i="2"/>
  <c r="AA601" i="2"/>
  <c r="U601" i="2"/>
  <c r="T601" i="2" s="1"/>
  <c r="W601" i="2"/>
  <c r="V601" i="2" s="1"/>
  <c r="A602" i="2"/>
  <c r="B602" i="2"/>
  <c r="AK601" i="2" l="1"/>
  <c r="AL601" i="2"/>
  <c r="X601" i="2"/>
  <c r="Y601" i="2" s="1"/>
  <c r="S602" i="2"/>
  <c r="AC602" i="2" l="1"/>
  <c r="AB602" i="2"/>
  <c r="AA602" i="2"/>
  <c r="AD602" i="2"/>
  <c r="Z602" i="2"/>
  <c r="U602" i="2"/>
  <c r="T602" i="2" s="1"/>
  <c r="A603" i="2"/>
  <c r="B603" i="2"/>
  <c r="W602" i="2"/>
  <c r="V602" i="2" s="1"/>
  <c r="AK602" i="2" l="1"/>
  <c r="AL602" i="2"/>
  <c r="X602" i="2"/>
  <c r="Y602" i="2" s="1"/>
  <c r="S603" i="2"/>
  <c r="AC603" i="2" l="1"/>
  <c r="AA603" i="2"/>
  <c r="Z603" i="2"/>
  <c r="AB603" i="2"/>
  <c r="AD603" i="2"/>
  <c r="U603" i="2"/>
  <c r="T603" i="2" s="1"/>
  <c r="W603" i="2"/>
  <c r="V603" i="2" s="1"/>
  <c r="A604" i="2"/>
  <c r="B604" i="2"/>
  <c r="AK603" i="2" l="1"/>
  <c r="AL603" i="2"/>
  <c r="X603" i="2"/>
  <c r="Y603" i="2" s="1"/>
  <c r="S604" i="2"/>
  <c r="AB604" i="2" l="1"/>
  <c r="Z604" i="2"/>
  <c r="AC604" i="2"/>
  <c r="AA604" i="2"/>
  <c r="AD604" i="2"/>
  <c r="U604" i="2"/>
  <c r="T604" i="2" s="1"/>
  <c r="W604" i="2"/>
  <c r="V604" i="2" s="1"/>
  <c r="A605" i="2"/>
  <c r="B605" i="2"/>
  <c r="AK604" i="2" l="1"/>
  <c r="AL604" i="2"/>
  <c r="X604" i="2"/>
  <c r="Y604" i="2" s="1"/>
  <c r="S605" i="2"/>
  <c r="AB605" i="2" l="1"/>
  <c r="Z605" i="2"/>
  <c r="AA605" i="2"/>
  <c r="AC605" i="2"/>
  <c r="AD605" i="2"/>
  <c r="U605" i="2"/>
  <c r="T605" i="2" s="1"/>
  <c r="W605" i="2"/>
  <c r="V605" i="2" s="1"/>
  <c r="A606" i="2"/>
  <c r="B606" i="2"/>
  <c r="AL605" i="2" l="1"/>
  <c r="AK605" i="2"/>
  <c r="X605" i="2"/>
  <c r="Y605" i="2" s="1"/>
  <c r="S606" i="2"/>
  <c r="AD606" i="2" l="1"/>
  <c r="AC606" i="2"/>
  <c r="AA606" i="2"/>
  <c r="AB606" i="2"/>
  <c r="Z606" i="2"/>
  <c r="U606" i="2"/>
  <c r="T606" i="2" s="1"/>
  <c r="W606" i="2"/>
  <c r="V606" i="2" s="1"/>
  <c r="A607" i="2"/>
  <c r="B607" i="2"/>
  <c r="AL606" i="2" l="1"/>
  <c r="AK606" i="2"/>
  <c r="S607" i="2"/>
  <c r="X606" i="2"/>
  <c r="Y606" i="2" s="1"/>
  <c r="AA607" i="2" l="1"/>
  <c r="AB607" i="2"/>
  <c r="AD607" i="2"/>
  <c r="Z607" i="2"/>
  <c r="AC607" i="2"/>
  <c r="U607" i="2"/>
  <c r="T607" i="2" s="1"/>
  <c r="W607" i="2"/>
  <c r="V607" i="2" s="1"/>
  <c r="A608" i="2"/>
  <c r="B608" i="2"/>
  <c r="AK607" i="2" l="1"/>
  <c r="AL607" i="2"/>
  <c r="X607" i="2"/>
  <c r="Y607" i="2" s="1"/>
  <c r="S608" i="2"/>
  <c r="AA608" i="2" l="1"/>
  <c r="AB608" i="2"/>
  <c r="AC608" i="2"/>
  <c r="AD608" i="2"/>
  <c r="Z608" i="2"/>
  <c r="U608" i="2"/>
  <c r="T608" i="2" s="1"/>
  <c r="W608" i="2"/>
  <c r="V608" i="2" s="1"/>
  <c r="A609" i="2"/>
  <c r="B609" i="2"/>
  <c r="AL608" i="2" l="1"/>
  <c r="AK608" i="2"/>
  <c r="S609" i="2"/>
  <c r="X608" i="2"/>
  <c r="Y608" i="2" s="1"/>
  <c r="Z609" i="2" l="1"/>
  <c r="AA609" i="2"/>
  <c r="AC609" i="2"/>
  <c r="AD609" i="2"/>
  <c r="AB609" i="2"/>
  <c r="U609" i="2"/>
  <c r="T609" i="2" s="1"/>
  <c r="A610" i="2"/>
  <c r="B610" i="2"/>
  <c r="W609" i="2"/>
  <c r="V609" i="2" s="1"/>
  <c r="AL609" i="2" l="1"/>
  <c r="AK609" i="2"/>
  <c r="S610" i="2"/>
  <c r="X609" i="2"/>
  <c r="Y609" i="2" s="1"/>
  <c r="AD610" i="2" l="1"/>
  <c r="AA610" i="2"/>
  <c r="Z610" i="2"/>
  <c r="AC610" i="2"/>
  <c r="AB610" i="2"/>
  <c r="U610" i="2"/>
  <c r="T610" i="2" s="1"/>
  <c r="W610" i="2"/>
  <c r="V610" i="2" s="1"/>
  <c r="A611" i="2"/>
  <c r="B611" i="2"/>
  <c r="AL610" i="2" l="1"/>
  <c r="AK610" i="2"/>
  <c r="X610" i="2"/>
  <c r="Y610" i="2" s="1"/>
  <c r="S611" i="2"/>
  <c r="AB611" i="2" l="1"/>
  <c r="AC611" i="2"/>
  <c r="Z611" i="2"/>
  <c r="AA611" i="2"/>
  <c r="AD611" i="2"/>
  <c r="U611" i="2"/>
  <c r="T611" i="2" s="1"/>
  <c r="W611" i="2"/>
  <c r="V611" i="2" s="1"/>
  <c r="A612" i="2"/>
  <c r="B612" i="2"/>
  <c r="AL611" i="2" l="1"/>
  <c r="AK611" i="2"/>
  <c r="X611" i="2"/>
  <c r="Y611" i="2" s="1"/>
  <c r="S612" i="2"/>
  <c r="AC612" i="2" l="1"/>
  <c r="Z612" i="2"/>
  <c r="AA612" i="2"/>
  <c r="AD612" i="2"/>
  <c r="AB612" i="2"/>
  <c r="U612" i="2"/>
  <c r="T612" i="2" s="1"/>
  <c r="W612" i="2"/>
  <c r="V612" i="2" s="1"/>
  <c r="A613" i="2"/>
  <c r="B613" i="2"/>
  <c r="AL612" i="2" l="1"/>
  <c r="AK612" i="2"/>
  <c r="S613" i="2"/>
  <c r="X612" i="2"/>
  <c r="Y612" i="2" s="1"/>
  <c r="Z613" i="2" l="1"/>
  <c r="AC613" i="2"/>
  <c r="AD613" i="2"/>
  <c r="AA613" i="2"/>
  <c r="AB613" i="2"/>
  <c r="U613" i="2"/>
  <c r="T613" i="2" s="1"/>
  <c r="W613" i="2"/>
  <c r="V613" i="2" s="1"/>
  <c r="A614" i="2"/>
  <c r="B614" i="2"/>
  <c r="AL613" i="2" l="1"/>
  <c r="AK613" i="2"/>
  <c r="S614" i="2"/>
  <c r="X613" i="2"/>
  <c r="Y613" i="2" s="1"/>
  <c r="AB614" i="2" l="1"/>
  <c r="AA614" i="2"/>
  <c r="AC614" i="2"/>
  <c r="Z614" i="2"/>
  <c r="AD614" i="2"/>
  <c r="U614" i="2"/>
  <c r="T614" i="2" s="1"/>
  <c r="W614" i="2"/>
  <c r="V614" i="2" s="1"/>
  <c r="A615" i="2"/>
  <c r="B615" i="2"/>
  <c r="AL614" i="2" l="1"/>
  <c r="AK614" i="2"/>
  <c r="X614" i="2"/>
  <c r="Y614" i="2" s="1"/>
  <c r="S615" i="2"/>
  <c r="AC615" i="2" l="1"/>
  <c r="AA615" i="2"/>
  <c r="Z615" i="2"/>
  <c r="AB615" i="2"/>
  <c r="AD615" i="2"/>
  <c r="U615" i="2"/>
  <c r="T615" i="2" s="1"/>
  <c r="W615" i="2"/>
  <c r="V615" i="2" s="1"/>
  <c r="A616" i="2"/>
  <c r="B616" i="2"/>
  <c r="AL615" i="2" l="1"/>
  <c r="AK615" i="2"/>
  <c r="X615" i="2"/>
  <c r="Y615" i="2" s="1"/>
  <c r="S616" i="2"/>
  <c r="Z616" i="2" l="1"/>
  <c r="AC616" i="2"/>
  <c r="AB616" i="2"/>
  <c r="AD616" i="2"/>
  <c r="AA616" i="2"/>
  <c r="U616" i="2"/>
  <c r="T616" i="2" s="1"/>
  <c r="W616" i="2"/>
  <c r="V616" i="2" s="1"/>
  <c r="A617" i="2"/>
  <c r="B617" i="2"/>
  <c r="AK616" i="2" l="1"/>
  <c r="AL616" i="2"/>
  <c r="S617" i="2"/>
  <c r="X616" i="2"/>
  <c r="Y616" i="2" s="1"/>
  <c r="AB617" i="2" l="1"/>
  <c r="AD617" i="2"/>
  <c r="Z617" i="2"/>
  <c r="AA617" i="2"/>
  <c r="AC617" i="2"/>
  <c r="U617" i="2"/>
  <c r="T617" i="2" s="1"/>
  <c r="W617" i="2"/>
  <c r="V617" i="2" s="1"/>
  <c r="A618" i="2"/>
  <c r="B618" i="2"/>
  <c r="AK617" i="2" l="1"/>
  <c r="AL617" i="2"/>
  <c r="S618" i="2"/>
  <c r="X617" i="2"/>
  <c r="Y617" i="2" s="1"/>
  <c r="AC618" i="2" l="1"/>
  <c r="AB618" i="2"/>
  <c r="AD618" i="2"/>
  <c r="AA618" i="2"/>
  <c r="Z618" i="2"/>
  <c r="U618" i="2"/>
  <c r="T618" i="2" s="1"/>
  <c r="W618" i="2"/>
  <c r="V618" i="2" s="1"/>
  <c r="A619" i="2"/>
  <c r="B619" i="2"/>
  <c r="AK618" i="2" l="1"/>
  <c r="AL618" i="2"/>
  <c r="S619" i="2"/>
  <c r="X618" i="2"/>
  <c r="Y618" i="2" s="1"/>
  <c r="AC619" i="2" l="1"/>
  <c r="AB619" i="2"/>
  <c r="AD619" i="2"/>
  <c r="AA619" i="2"/>
  <c r="Z619" i="2"/>
  <c r="U619" i="2"/>
  <c r="T619" i="2" s="1"/>
  <c r="W619" i="2"/>
  <c r="V619" i="2" s="1"/>
  <c r="A620" i="2"/>
  <c r="B620" i="2"/>
  <c r="AK619" i="2" l="1"/>
  <c r="AL619" i="2"/>
  <c r="X619" i="2"/>
  <c r="Y619" i="2" s="1"/>
  <c r="S620" i="2"/>
  <c r="AB620" i="2" l="1"/>
  <c r="AC620" i="2"/>
  <c r="AD620" i="2"/>
  <c r="AA620" i="2"/>
  <c r="Z620" i="2"/>
  <c r="U620" i="2"/>
  <c r="T620" i="2" s="1"/>
  <c r="A621" i="2"/>
  <c r="B621" i="2"/>
  <c r="W620" i="2"/>
  <c r="V620" i="2" s="1"/>
  <c r="AK620" i="2" l="1"/>
  <c r="AL620" i="2"/>
  <c r="X620" i="2"/>
  <c r="Y620" i="2" s="1"/>
  <c r="S621" i="2"/>
  <c r="AB621" i="2" l="1"/>
  <c r="AA621" i="2"/>
  <c r="AD621" i="2"/>
  <c r="Z621" i="2"/>
  <c r="AC621" i="2"/>
  <c r="U621" i="2"/>
  <c r="T621" i="2" s="1"/>
  <c r="W621" i="2"/>
  <c r="V621" i="2" s="1"/>
  <c r="A622" i="2"/>
  <c r="B622" i="2"/>
  <c r="AL621" i="2" l="1"/>
  <c r="AK621" i="2"/>
  <c r="X621" i="2"/>
  <c r="Y621" i="2" s="1"/>
  <c r="S622" i="2"/>
  <c r="AD622" i="2" l="1"/>
  <c r="AC622" i="2"/>
  <c r="AA622" i="2"/>
  <c r="AB622" i="2"/>
  <c r="Z622" i="2"/>
  <c r="U622" i="2"/>
  <c r="T622" i="2" s="1"/>
  <c r="A623" i="2"/>
  <c r="B623" i="2"/>
  <c r="W622" i="2"/>
  <c r="V622" i="2" s="1"/>
  <c r="AK622" i="2" l="1"/>
  <c r="AL622" i="2"/>
  <c r="X622" i="2"/>
  <c r="Y622" i="2" s="1"/>
  <c r="S623" i="2"/>
  <c r="AA623" i="2" l="1"/>
  <c r="AD623" i="2"/>
  <c r="AC623" i="2"/>
  <c r="Z623" i="2"/>
  <c r="AB623" i="2"/>
  <c r="U623" i="2"/>
  <c r="T623" i="2" s="1"/>
  <c r="A624" i="2"/>
  <c r="B624" i="2"/>
  <c r="W623" i="2"/>
  <c r="V623" i="2" s="1"/>
  <c r="AK623" i="2" l="1"/>
  <c r="AL623" i="2"/>
  <c r="X623" i="2"/>
  <c r="Y623" i="2" s="1"/>
  <c r="S624" i="2"/>
  <c r="AA624" i="2" l="1"/>
  <c r="AB624" i="2"/>
  <c r="Z624" i="2"/>
  <c r="AC624" i="2"/>
  <c r="AD624" i="2"/>
  <c r="U624" i="2"/>
  <c r="T624" i="2" s="1"/>
  <c r="A625" i="2"/>
  <c r="B625" i="2"/>
  <c r="W624" i="2"/>
  <c r="V624" i="2" s="1"/>
  <c r="AL624" i="2" l="1"/>
  <c r="AK624" i="2"/>
  <c r="X624" i="2"/>
  <c r="Y624" i="2" s="1"/>
  <c r="S625" i="2"/>
  <c r="Z625" i="2" l="1"/>
  <c r="AA625" i="2"/>
  <c r="AC625" i="2"/>
  <c r="AD625" i="2"/>
  <c r="AB625" i="2"/>
  <c r="U625" i="2"/>
  <c r="T625" i="2" s="1"/>
  <c r="A626" i="2"/>
  <c r="B626" i="2"/>
  <c r="W625" i="2"/>
  <c r="V625" i="2" s="1"/>
  <c r="AK625" i="2" l="1"/>
  <c r="AL625" i="2"/>
  <c r="X625" i="2"/>
  <c r="Y625" i="2" s="1"/>
  <c r="S626" i="2"/>
  <c r="AD626" i="2" l="1"/>
  <c r="AA626" i="2"/>
  <c r="AB626" i="2"/>
  <c r="Z626" i="2"/>
  <c r="AC626" i="2"/>
  <c r="U626" i="2"/>
  <c r="T626" i="2" s="1"/>
  <c r="W626" i="2"/>
  <c r="V626" i="2" s="1"/>
  <c r="A627" i="2"/>
  <c r="B627" i="2"/>
  <c r="AL626" i="2" l="1"/>
  <c r="AK626" i="2"/>
  <c r="X626" i="2"/>
  <c r="Y626" i="2" s="1"/>
  <c r="S627" i="2"/>
  <c r="AB627" i="2" l="1"/>
  <c r="AC627" i="2"/>
  <c r="AA627" i="2"/>
  <c r="Z627" i="2"/>
  <c r="AD627" i="2"/>
  <c r="U627" i="2"/>
  <c r="T627" i="2" s="1"/>
  <c r="A628" i="2"/>
  <c r="B628" i="2"/>
  <c r="W627" i="2"/>
  <c r="V627" i="2" s="1"/>
  <c r="AK627" i="2" l="1"/>
  <c r="AL627" i="2"/>
  <c r="S628" i="2"/>
  <c r="X627" i="2"/>
  <c r="Y627" i="2" s="1"/>
  <c r="AC628" i="2" l="1"/>
  <c r="Z628" i="2"/>
  <c r="AA628" i="2"/>
  <c r="AB628" i="2"/>
  <c r="AD628" i="2"/>
  <c r="U628" i="2"/>
  <c r="T628" i="2" s="1"/>
  <c r="W628" i="2"/>
  <c r="V628" i="2" s="1"/>
  <c r="A629" i="2"/>
  <c r="B629" i="2"/>
  <c r="AL628" i="2" l="1"/>
  <c r="AK628" i="2"/>
  <c r="X628" i="2"/>
  <c r="Y628" i="2" s="1"/>
  <c r="S629" i="2"/>
  <c r="AC629" i="2" l="1"/>
  <c r="AD629" i="2"/>
  <c r="Z629" i="2"/>
  <c r="AA629" i="2"/>
  <c r="AB629" i="2"/>
  <c r="U629" i="2"/>
  <c r="T629" i="2" s="1"/>
  <c r="W629" i="2"/>
  <c r="V629" i="2" s="1"/>
  <c r="A630" i="2"/>
  <c r="B630" i="2"/>
  <c r="AL629" i="2" l="1"/>
  <c r="AK629" i="2"/>
  <c r="S630" i="2"/>
  <c r="X629" i="2"/>
  <c r="Y629" i="2" s="1"/>
  <c r="AB630" i="2" l="1"/>
  <c r="AA630" i="2"/>
  <c r="AD630" i="2"/>
  <c r="Z630" i="2"/>
  <c r="AC630" i="2"/>
  <c r="U630" i="2"/>
  <c r="T630" i="2" s="1"/>
  <c r="A631" i="2"/>
  <c r="B631" i="2"/>
  <c r="W630" i="2"/>
  <c r="V630" i="2" s="1"/>
  <c r="AL630" i="2" l="1"/>
  <c r="AK630" i="2"/>
  <c r="S631" i="2"/>
  <c r="X630" i="2"/>
  <c r="Y630" i="2" s="1"/>
  <c r="AC631" i="2" l="1"/>
  <c r="Z631" i="2"/>
  <c r="AA631" i="2"/>
  <c r="AD631" i="2"/>
  <c r="AB631" i="2"/>
  <c r="U631" i="2"/>
  <c r="T631" i="2" s="1"/>
  <c r="A632" i="2"/>
  <c r="B632" i="2"/>
  <c r="W631" i="2"/>
  <c r="V631" i="2" s="1"/>
  <c r="AL631" i="2" l="1"/>
  <c r="AK631" i="2"/>
  <c r="X631" i="2"/>
  <c r="Y631" i="2" s="1"/>
  <c r="S632" i="2"/>
  <c r="Z632" i="2" l="1"/>
  <c r="AC632" i="2"/>
  <c r="AA632" i="2"/>
  <c r="AB632" i="2"/>
  <c r="AD632" i="2"/>
  <c r="U632" i="2"/>
  <c r="T632" i="2" s="1"/>
  <c r="W632" i="2"/>
  <c r="V632" i="2" s="1"/>
  <c r="A633" i="2"/>
  <c r="B633" i="2"/>
  <c r="AL632" i="2" l="1"/>
  <c r="AK632" i="2"/>
  <c r="X632" i="2"/>
  <c r="Y632" i="2" s="1"/>
  <c r="S633" i="2"/>
  <c r="Z633" i="2" l="1"/>
  <c r="AB633" i="2"/>
  <c r="AC633" i="2"/>
  <c r="AA633" i="2"/>
  <c r="AD633" i="2"/>
  <c r="U633" i="2"/>
  <c r="T633" i="2" s="1"/>
  <c r="W633" i="2"/>
  <c r="V633" i="2" s="1"/>
  <c r="A634" i="2"/>
  <c r="B634" i="2"/>
  <c r="AL633" i="2" l="1"/>
  <c r="AK633" i="2"/>
  <c r="X633" i="2"/>
  <c r="Y633" i="2" s="1"/>
  <c r="S634" i="2"/>
  <c r="AC634" i="2" l="1"/>
  <c r="AB634" i="2"/>
  <c r="AD634" i="2"/>
  <c r="Z634" i="2"/>
  <c r="AA634" i="2"/>
  <c r="U634" i="2"/>
  <c r="T634" i="2" s="1"/>
  <c r="W634" i="2"/>
  <c r="V634" i="2" s="1"/>
  <c r="A635" i="2"/>
  <c r="B635" i="2"/>
  <c r="AK634" i="2" l="1"/>
  <c r="AL634" i="2"/>
  <c r="X634" i="2"/>
  <c r="Y634" i="2" s="1"/>
  <c r="S635" i="2"/>
  <c r="AB635" i="2" l="1"/>
  <c r="AA635" i="2"/>
  <c r="AD635" i="2"/>
  <c r="Z635" i="2"/>
  <c r="AC635" i="2"/>
  <c r="U635" i="2"/>
  <c r="T635" i="2" s="1"/>
  <c r="A636" i="2"/>
  <c r="B636" i="2"/>
  <c r="W635" i="2"/>
  <c r="V635" i="2" s="1"/>
  <c r="AK635" i="2" l="1"/>
  <c r="AL635" i="2"/>
  <c r="X635" i="2"/>
  <c r="Y635" i="2" s="1"/>
  <c r="S636" i="2"/>
  <c r="AB636" i="2" l="1"/>
  <c r="Z636" i="2"/>
  <c r="AA636" i="2"/>
  <c r="AC636" i="2"/>
  <c r="AD636" i="2"/>
  <c r="U636" i="2"/>
  <c r="T636" i="2" s="1"/>
  <c r="A637" i="2"/>
  <c r="B637" i="2"/>
  <c r="W636" i="2"/>
  <c r="V636" i="2" s="1"/>
  <c r="AL636" i="2" l="1"/>
  <c r="AK636" i="2"/>
  <c r="S637" i="2"/>
  <c r="X636" i="2"/>
  <c r="Y636" i="2" s="1"/>
  <c r="AB637" i="2" l="1"/>
  <c r="Z637" i="2"/>
  <c r="AC637" i="2"/>
  <c r="AD637" i="2"/>
  <c r="AA637" i="2"/>
  <c r="U637" i="2"/>
  <c r="T637" i="2" s="1"/>
  <c r="W637" i="2"/>
  <c r="V637" i="2" s="1"/>
  <c r="A638" i="2"/>
  <c r="B638" i="2"/>
  <c r="AK637" i="2" l="1"/>
  <c r="AL637" i="2"/>
  <c r="S638" i="2"/>
  <c r="X637" i="2"/>
  <c r="Y637" i="2" s="1"/>
  <c r="AD638" i="2" l="1"/>
  <c r="AC638" i="2"/>
  <c r="AA638" i="2"/>
  <c r="Z638" i="2"/>
  <c r="AB638" i="2"/>
  <c r="U638" i="2"/>
  <c r="T638" i="2" s="1"/>
  <c r="A639" i="2"/>
  <c r="B639" i="2"/>
  <c r="W638" i="2"/>
  <c r="V638" i="2" s="1"/>
  <c r="AK638" i="2" l="1"/>
  <c r="AL638" i="2"/>
  <c r="S639" i="2"/>
  <c r="X638" i="2"/>
  <c r="Y638" i="2" s="1"/>
  <c r="AA639" i="2" l="1"/>
  <c r="AC639" i="2"/>
  <c r="AD639" i="2"/>
  <c r="AB639" i="2"/>
  <c r="Z639" i="2"/>
  <c r="U639" i="2"/>
  <c r="T639" i="2" s="1"/>
  <c r="W639" i="2"/>
  <c r="V639" i="2" s="1"/>
  <c r="A640" i="2"/>
  <c r="B640" i="2"/>
  <c r="AL639" i="2" l="1"/>
  <c r="AK639" i="2"/>
  <c r="X639" i="2"/>
  <c r="Y639" i="2" s="1"/>
  <c r="S640" i="2"/>
  <c r="AA640" i="2" l="1"/>
  <c r="AB640" i="2"/>
  <c r="Z640" i="2"/>
  <c r="AD640" i="2"/>
  <c r="AC640" i="2"/>
  <c r="U640" i="2"/>
  <c r="T640" i="2" s="1"/>
  <c r="A641" i="2"/>
  <c r="B641" i="2"/>
  <c r="W640" i="2"/>
  <c r="V640" i="2" s="1"/>
  <c r="AK640" i="2" l="1"/>
  <c r="AL640" i="2"/>
  <c r="X640" i="2"/>
  <c r="Y640" i="2" s="1"/>
  <c r="S641" i="2"/>
  <c r="Z641" i="2" l="1"/>
  <c r="AA641" i="2"/>
  <c r="AC641" i="2"/>
  <c r="AD641" i="2"/>
  <c r="AB641" i="2"/>
  <c r="U641" i="2"/>
  <c r="T641" i="2" s="1"/>
  <c r="W641" i="2"/>
  <c r="V641" i="2" s="1"/>
  <c r="A642" i="2"/>
  <c r="B642" i="2"/>
  <c r="AK641" i="2" l="1"/>
  <c r="AL641" i="2"/>
  <c r="X641" i="2"/>
  <c r="Y641" i="2" s="1"/>
  <c r="S642" i="2"/>
  <c r="AD642" i="2" l="1"/>
  <c r="AA642" i="2"/>
  <c r="Z642" i="2"/>
  <c r="AB642" i="2"/>
  <c r="AC642" i="2"/>
  <c r="U642" i="2"/>
  <c r="T642" i="2" s="1"/>
  <c r="A643" i="2"/>
  <c r="B643" i="2"/>
  <c r="W642" i="2"/>
  <c r="V642" i="2" s="1"/>
  <c r="AL642" i="2" l="1"/>
  <c r="AK642" i="2"/>
  <c r="X642" i="2"/>
  <c r="Y642" i="2" s="1"/>
  <c r="S643" i="2"/>
  <c r="AB643" i="2" l="1"/>
  <c r="AA643" i="2"/>
  <c r="AD643" i="2"/>
  <c r="Z643" i="2"/>
  <c r="AC643" i="2"/>
  <c r="U643" i="2"/>
  <c r="T643" i="2" s="1"/>
  <c r="W643" i="2"/>
  <c r="V643" i="2" s="1"/>
  <c r="A644" i="2"/>
  <c r="B644" i="2"/>
  <c r="AK643" i="2" l="1"/>
  <c r="AL643" i="2"/>
  <c r="X643" i="2"/>
  <c r="Y643" i="2" s="1"/>
  <c r="S644" i="2"/>
  <c r="AC644" i="2" l="1"/>
  <c r="Z644" i="2"/>
  <c r="AA644" i="2"/>
  <c r="AD644" i="2"/>
  <c r="AB644" i="2"/>
  <c r="U644" i="2"/>
  <c r="T644" i="2" s="1"/>
  <c r="W644" i="2"/>
  <c r="V644" i="2" s="1"/>
  <c r="A645" i="2"/>
  <c r="B645" i="2"/>
  <c r="AL644" i="2" l="1"/>
  <c r="AK644" i="2"/>
  <c r="X644" i="2"/>
  <c r="Y644" i="2" s="1"/>
  <c r="S645" i="2"/>
  <c r="AC645" i="2" l="1"/>
  <c r="AD645" i="2"/>
  <c r="AA645" i="2"/>
  <c r="Z645" i="2"/>
  <c r="AB645" i="2"/>
  <c r="U645" i="2"/>
  <c r="T645" i="2" s="1"/>
  <c r="W645" i="2"/>
  <c r="V645" i="2" s="1"/>
  <c r="A646" i="2"/>
  <c r="B646" i="2"/>
  <c r="AL645" i="2" l="1"/>
  <c r="AK645" i="2"/>
  <c r="X645" i="2"/>
  <c r="Y645" i="2" s="1"/>
  <c r="S646" i="2"/>
  <c r="AB646" i="2" l="1"/>
  <c r="AA646" i="2"/>
  <c r="AC646" i="2"/>
  <c r="Z646" i="2"/>
  <c r="AD646" i="2"/>
  <c r="U646" i="2"/>
  <c r="T646" i="2" s="1"/>
  <c r="W646" i="2"/>
  <c r="V646" i="2" s="1"/>
  <c r="A647" i="2"/>
  <c r="B647" i="2"/>
  <c r="AL646" i="2" l="1"/>
  <c r="AK646" i="2"/>
  <c r="X646" i="2"/>
  <c r="Y646" i="2" s="1"/>
  <c r="S647" i="2"/>
  <c r="AC647" i="2" l="1"/>
  <c r="Z647" i="2"/>
  <c r="AB647" i="2"/>
  <c r="AD647" i="2"/>
  <c r="AA647" i="2"/>
  <c r="U647" i="2"/>
  <c r="T647" i="2" s="1"/>
  <c r="W647" i="2"/>
  <c r="V647" i="2" s="1"/>
  <c r="A648" i="2"/>
  <c r="B648" i="2"/>
  <c r="AL647" i="2" l="1"/>
  <c r="AK647" i="2"/>
  <c r="X647" i="2"/>
  <c r="Y647" i="2" s="1"/>
  <c r="S648" i="2"/>
  <c r="Z648" i="2" l="1"/>
  <c r="AC648" i="2"/>
  <c r="AB648" i="2"/>
  <c r="AD648" i="2"/>
  <c r="AA648" i="2"/>
  <c r="U648" i="2"/>
  <c r="T648" i="2" s="1"/>
  <c r="W648" i="2"/>
  <c r="V648" i="2" s="1"/>
  <c r="A649" i="2"/>
  <c r="B649" i="2"/>
  <c r="AL648" i="2" l="1"/>
  <c r="AK648" i="2"/>
  <c r="X648" i="2"/>
  <c r="Y648" i="2" s="1"/>
  <c r="S649" i="2"/>
  <c r="Z649" i="2" l="1"/>
  <c r="AB649" i="2"/>
  <c r="AD649" i="2"/>
  <c r="AC649" i="2"/>
  <c r="AA649" i="2"/>
  <c r="U649" i="2"/>
  <c r="T649" i="2" s="1"/>
  <c r="W649" i="2"/>
  <c r="V649" i="2" s="1"/>
  <c r="A650" i="2"/>
  <c r="B650" i="2"/>
  <c r="AL649" i="2" l="1"/>
  <c r="AK649" i="2"/>
  <c r="X649" i="2"/>
  <c r="Y649" i="2" s="1"/>
  <c r="S650" i="2"/>
  <c r="AC650" i="2" l="1"/>
  <c r="AB650" i="2"/>
  <c r="AA650" i="2"/>
  <c r="Z650" i="2"/>
  <c r="AD650" i="2"/>
  <c r="U650" i="2"/>
  <c r="T650" i="2" s="1"/>
  <c r="W650" i="2"/>
  <c r="V650" i="2" s="1"/>
  <c r="A651" i="2"/>
  <c r="B651" i="2"/>
  <c r="AL650" i="2" l="1"/>
  <c r="AK650" i="2"/>
  <c r="X650" i="2"/>
  <c r="Y650" i="2" s="1"/>
  <c r="S651" i="2"/>
  <c r="AA651" i="2" l="1"/>
  <c r="AD651" i="2"/>
  <c r="Z651" i="2"/>
  <c r="AC651" i="2"/>
  <c r="AB651" i="2"/>
  <c r="U651" i="2"/>
  <c r="T651" i="2" s="1"/>
  <c r="W651" i="2"/>
  <c r="V651" i="2" s="1"/>
  <c r="A652" i="2"/>
  <c r="B652" i="2"/>
  <c r="AL651" i="2" l="1"/>
  <c r="AK651" i="2"/>
  <c r="X651" i="2"/>
  <c r="Y651" i="2" s="1"/>
  <c r="S652" i="2"/>
  <c r="AB652" i="2" l="1"/>
  <c r="AC652" i="2"/>
  <c r="AA652" i="2"/>
  <c r="Z652" i="2"/>
  <c r="AD652" i="2"/>
  <c r="U652" i="2"/>
  <c r="T652" i="2" s="1"/>
  <c r="W652" i="2"/>
  <c r="V652" i="2" s="1"/>
  <c r="A653" i="2"/>
  <c r="B653" i="2"/>
  <c r="AK652" i="2" l="1"/>
  <c r="AL652" i="2"/>
  <c r="X652" i="2"/>
  <c r="Y652" i="2" s="1"/>
  <c r="S653" i="2"/>
  <c r="Z653" i="2" l="1"/>
  <c r="AB653" i="2"/>
  <c r="AA653" i="2"/>
  <c r="AC653" i="2"/>
  <c r="AD653" i="2"/>
  <c r="U653" i="2"/>
  <c r="T653" i="2" s="1"/>
  <c r="W653" i="2"/>
  <c r="V653" i="2" s="1"/>
  <c r="A654" i="2"/>
  <c r="B654" i="2"/>
  <c r="AK653" i="2" l="1"/>
  <c r="AL653" i="2"/>
  <c r="X653" i="2"/>
  <c r="Y653" i="2" s="1"/>
  <c r="S654" i="2"/>
  <c r="AD654" i="2" l="1"/>
  <c r="AC654" i="2"/>
  <c r="AB654" i="2"/>
  <c r="Z654" i="2"/>
  <c r="AA654" i="2"/>
  <c r="U654" i="2"/>
  <c r="T654" i="2" s="1"/>
  <c r="W654" i="2"/>
  <c r="V654" i="2" s="1"/>
  <c r="A655" i="2"/>
  <c r="B655" i="2"/>
  <c r="AK654" i="2" l="1"/>
  <c r="AL654" i="2"/>
  <c r="S655" i="2"/>
  <c r="X654" i="2"/>
  <c r="Y654" i="2" s="1"/>
  <c r="AA655" i="2" l="1"/>
  <c r="AC655" i="2"/>
  <c r="AD655" i="2"/>
  <c r="AB655" i="2"/>
  <c r="Z655" i="2"/>
  <c r="U655" i="2"/>
  <c r="T655" i="2" s="1"/>
  <c r="A656" i="2"/>
  <c r="B656" i="2"/>
  <c r="W655" i="2"/>
  <c r="V655" i="2" s="1"/>
  <c r="AK655" i="2" l="1"/>
  <c r="AL655" i="2"/>
  <c r="S656" i="2"/>
  <c r="X655" i="2"/>
  <c r="Y655" i="2" s="1"/>
  <c r="AA656" i="2" l="1"/>
  <c r="Z656" i="2"/>
  <c r="AC656" i="2"/>
  <c r="AD656" i="2"/>
  <c r="AB656" i="2"/>
  <c r="U656" i="2"/>
  <c r="T656" i="2" s="1"/>
  <c r="W656" i="2"/>
  <c r="V656" i="2" s="1"/>
  <c r="A657" i="2"/>
  <c r="B657" i="2"/>
  <c r="AK656" i="2" l="1"/>
  <c r="AL656" i="2"/>
  <c r="S657" i="2"/>
  <c r="X656" i="2"/>
  <c r="Y656" i="2" s="1"/>
  <c r="Z657" i="2" l="1"/>
  <c r="AA657" i="2"/>
  <c r="AC657" i="2"/>
  <c r="AD657" i="2"/>
  <c r="AB657" i="2"/>
  <c r="U657" i="2"/>
  <c r="T657" i="2" s="1"/>
  <c r="A658" i="2"/>
  <c r="B658" i="2"/>
  <c r="W657" i="2"/>
  <c r="V657" i="2" s="1"/>
  <c r="AK657" i="2" l="1"/>
  <c r="AL657" i="2"/>
  <c r="S658" i="2"/>
  <c r="X657" i="2"/>
  <c r="Y657" i="2" s="1"/>
  <c r="AD658" i="2" l="1"/>
  <c r="AA658" i="2"/>
  <c r="AB658" i="2"/>
  <c r="Z658" i="2"/>
  <c r="AC658" i="2"/>
  <c r="U658" i="2"/>
  <c r="T658" i="2" s="1"/>
  <c r="W658" i="2"/>
  <c r="V658" i="2" s="1"/>
  <c r="A659" i="2"/>
  <c r="B659" i="2"/>
  <c r="AK658" i="2" l="1"/>
  <c r="AL658" i="2"/>
  <c r="X658" i="2"/>
  <c r="Y658" i="2" s="1"/>
  <c r="S659" i="2"/>
  <c r="AB659" i="2" l="1"/>
  <c r="Z659" i="2"/>
  <c r="AA659" i="2"/>
  <c r="AD659" i="2"/>
  <c r="AC659" i="2"/>
  <c r="U659" i="2"/>
  <c r="T659" i="2" s="1"/>
  <c r="W659" i="2"/>
  <c r="V659" i="2" s="1"/>
  <c r="A660" i="2"/>
  <c r="B660" i="2"/>
  <c r="AL659" i="2" l="1"/>
  <c r="AK659" i="2"/>
  <c r="X659" i="2"/>
  <c r="Y659" i="2" s="1"/>
  <c r="S660" i="2"/>
  <c r="AC660" i="2" l="1"/>
  <c r="Z660" i="2"/>
  <c r="AA660" i="2"/>
  <c r="AB660" i="2"/>
  <c r="AD660" i="2"/>
  <c r="U660" i="2"/>
  <c r="T660" i="2" s="1"/>
  <c r="A661" i="2"/>
  <c r="B661" i="2"/>
  <c r="W660" i="2"/>
  <c r="V660" i="2" s="1"/>
  <c r="AL660" i="2" l="1"/>
  <c r="AK660" i="2"/>
  <c r="X660" i="2"/>
  <c r="Y660" i="2" s="1"/>
  <c r="S661" i="2"/>
  <c r="AC661" i="2" l="1"/>
  <c r="AD661" i="2"/>
  <c r="AA661" i="2"/>
  <c r="AB661" i="2"/>
  <c r="Z661" i="2"/>
  <c r="U661" i="2"/>
  <c r="T661" i="2" s="1"/>
  <c r="A662" i="2"/>
  <c r="B662" i="2"/>
  <c r="W661" i="2"/>
  <c r="V661" i="2" s="1"/>
  <c r="AK661" i="2" l="1"/>
  <c r="AL661" i="2"/>
  <c r="X661" i="2"/>
  <c r="Y661" i="2" s="1"/>
  <c r="S662" i="2"/>
  <c r="AB662" i="2" l="1"/>
  <c r="AA662" i="2"/>
  <c r="AD662" i="2"/>
  <c r="AC662" i="2"/>
  <c r="Z662" i="2"/>
  <c r="U662" i="2"/>
  <c r="T662" i="2" s="1"/>
  <c r="W662" i="2"/>
  <c r="V662" i="2" s="1"/>
  <c r="A663" i="2"/>
  <c r="B663" i="2"/>
  <c r="AL662" i="2" l="1"/>
  <c r="AK662" i="2"/>
  <c r="X662" i="2"/>
  <c r="Y662" i="2" s="1"/>
  <c r="S663" i="2"/>
  <c r="AC663" i="2" l="1"/>
  <c r="AB663" i="2"/>
  <c r="Z663" i="2"/>
  <c r="AA663" i="2"/>
  <c r="AD663" i="2"/>
  <c r="U663" i="2"/>
  <c r="T663" i="2" s="1"/>
  <c r="A664" i="2"/>
  <c r="B664" i="2"/>
  <c r="W663" i="2"/>
  <c r="V663" i="2" s="1"/>
  <c r="AK663" i="2" l="1"/>
  <c r="AL663" i="2"/>
  <c r="S664" i="2"/>
  <c r="X663" i="2"/>
  <c r="Y663" i="2" s="1"/>
  <c r="Z664" i="2" l="1"/>
  <c r="AC664" i="2"/>
  <c r="AA664" i="2"/>
  <c r="AD664" i="2"/>
  <c r="AB664" i="2"/>
  <c r="U664" i="2"/>
  <c r="T664" i="2" s="1"/>
  <c r="A665" i="2"/>
  <c r="B665" i="2"/>
  <c r="W664" i="2"/>
  <c r="V664" i="2" s="1"/>
  <c r="AL664" i="2" l="1"/>
  <c r="AK664" i="2"/>
  <c r="S665" i="2"/>
  <c r="X664" i="2"/>
  <c r="Y664" i="2" s="1"/>
  <c r="AB665" i="2" l="1"/>
  <c r="AC665" i="2"/>
  <c r="AD665" i="2"/>
  <c r="Z665" i="2"/>
  <c r="AA665" i="2"/>
  <c r="U665" i="2"/>
  <c r="T665" i="2" s="1"/>
  <c r="A666" i="2"/>
  <c r="B666" i="2"/>
  <c r="W665" i="2"/>
  <c r="V665" i="2" s="1"/>
  <c r="AL665" i="2" l="1"/>
  <c r="AK665" i="2"/>
  <c r="S666" i="2"/>
  <c r="X665" i="2"/>
  <c r="Y665" i="2" s="1"/>
  <c r="AC666" i="2" l="1"/>
  <c r="AB666" i="2"/>
  <c r="AA666" i="2"/>
  <c r="AD666" i="2"/>
  <c r="Z666" i="2"/>
  <c r="U666" i="2"/>
  <c r="T666" i="2" s="1"/>
  <c r="A667" i="2"/>
  <c r="B667" i="2"/>
  <c r="W666" i="2"/>
  <c r="V666" i="2" s="1"/>
  <c r="AL666" i="2" l="1"/>
  <c r="AK666" i="2"/>
  <c r="S667" i="2"/>
  <c r="X666" i="2"/>
  <c r="Y666" i="2" s="1"/>
  <c r="AC667" i="2" l="1"/>
  <c r="AD667" i="2"/>
  <c r="Z667" i="2"/>
  <c r="AA667" i="2"/>
  <c r="AB667" i="2"/>
  <c r="U667" i="2"/>
  <c r="T667" i="2" s="1"/>
  <c r="W667" i="2"/>
  <c r="V667" i="2" s="1"/>
  <c r="A668" i="2"/>
  <c r="B668" i="2"/>
  <c r="AL667" i="2" l="1"/>
  <c r="AK667" i="2"/>
  <c r="X667" i="2"/>
  <c r="Y667" i="2" s="1"/>
  <c r="S668" i="2"/>
  <c r="AB668" i="2" l="1"/>
  <c r="Z668" i="2"/>
  <c r="AC668" i="2"/>
  <c r="AA668" i="2"/>
  <c r="AD668" i="2"/>
  <c r="U668" i="2"/>
  <c r="T668" i="2" s="1"/>
  <c r="W668" i="2"/>
  <c r="V668" i="2" s="1"/>
  <c r="A669" i="2"/>
  <c r="B669" i="2"/>
  <c r="AL668" i="2" l="1"/>
  <c r="AK668" i="2"/>
  <c r="X668" i="2"/>
  <c r="Y668" i="2" s="1"/>
  <c r="S669" i="2"/>
  <c r="AB669" i="2" l="1"/>
  <c r="Z669" i="2"/>
  <c r="AA669" i="2"/>
  <c r="AC669" i="2"/>
  <c r="AD669" i="2"/>
  <c r="U669" i="2"/>
  <c r="T669" i="2" s="1"/>
  <c r="W669" i="2"/>
  <c r="V669" i="2" s="1"/>
  <c r="A670" i="2"/>
  <c r="B670" i="2"/>
  <c r="AL669" i="2" l="1"/>
  <c r="AK669" i="2"/>
  <c r="X669" i="2"/>
  <c r="Y669" i="2" s="1"/>
  <c r="S670" i="2"/>
  <c r="AD670" i="2" l="1"/>
  <c r="AC670" i="2"/>
  <c r="AA670" i="2"/>
  <c r="AB670" i="2"/>
  <c r="Z670" i="2"/>
  <c r="U670" i="2"/>
  <c r="T670" i="2" s="1"/>
  <c r="W670" i="2"/>
  <c r="V670" i="2" s="1"/>
  <c r="A671" i="2"/>
  <c r="B671" i="2"/>
  <c r="AK670" i="2" l="1"/>
  <c r="AL670" i="2"/>
  <c r="S671" i="2"/>
  <c r="X670" i="2"/>
  <c r="Y670" i="2" s="1"/>
  <c r="AA671" i="2" l="1"/>
  <c r="AB671" i="2"/>
  <c r="AC671" i="2"/>
  <c r="AD671" i="2"/>
  <c r="Z671" i="2"/>
  <c r="U671" i="2"/>
  <c r="T671" i="2" s="1"/>
  <c r="A672" i="2"/>
  <c r="B672" i="2"/>
  <c r="W671" i="2"/>
  <c r="V671" i="2" s="1"/>
  <c r="AK671" i="2" l="1"/>
  <c r="AL671" i="2"/>
  <c r="S672" i="2"/>
  <c r="X671" i="2"/>
  <c r="Y671" i="2" s="1"/>
  <c r="AA672" i="2" l="1"/>
  <c r="AB672" i="2"/>
  <c r="Z672" i="2"/>
  <c r="AC672" i="2"/>
  <c r="AD672" i="2"/>
  <c r="U672" i="2"/>
  <c r="T672" i="2" s="1"/>
  <c r="W672" i="2"/>
  <c r="V672" i="2" s="1"/>
  <c r="A673" i="2"/>
  <c r="B673" i="2"/>
  <c r="AL672" i="2" l="1"/>
  <c r="AK672" i="2"/>
  <c r="X672" i="2"/>
  <c r="Y672" i="2" s="1"/>
  <c r="S673" i="2"/>
  <c r="Z673" i="2" l="1"/>
  <c r="AA673" i="2"/>
  <c r="AC673" i="2"/>
  <c r="AD673" i="2"/>
  <c r="AB673" i="2"/>
  <c r="U673" i="2"/>
  <c r="T673" i="2" s="1"/>
  <c r="W673" i="2"/>
  <c r="V673" i="2" s="1"/>
  <c r="A674" i="2"/>
  <c r="B674" i="2"/>
  <c r="AK673" i="2" l="1"/>
  <c r="AL673" i="2"/>
  <c r="X673" i="2"/>
  <c r="Y673" i="2" s="1"/>
  <c r="S674" i="2"/>
  <c r="AD674" i="2" l="1"/>
  <c r="AA674" i="2"/>
  <c r="Z674" i="2"/>
  <c r="AC674" i="2"/>
  <c r="AB674" i="2"/>
  <c r="U674" i="2"/>
  <c r="T674" i="2" s="1"/>
  <c r="A675" i="2"/>
  <c r="B675" i="2"/>
  <c r="W674" i="2"/>
  <c r="V674" i="2" s="1"/>
  <c r="AK674" i="2" l="1"/>
  <c r="AL674" i="2"/>
  <c r="X674" i="2"/>
  <c r="Y674" i="2" s="1"/>
  <c r="S675" i="2"/>
  <c r="AB675" i="2" l="1"/>
  <c r="AD675" i="2"/>
  <c r="AC675" i="2"/>
  <c r="Z675" i="2"/>
  <c r="AA675" i="2"/>
  <c r="U675" i="2"/>
  <c r="T675" i="2" s="1"/>
  <c r="W675" i="2"/>
  <c r="V675" i="2" s="1"/>
  <c r="A676" i="2"/>
  <c r="B676" i="2"/>
  <c r="AL675" i="2" l="1"/>
  <c r="AK675" i="2"/>
  <c r="X675" i="2"/>
  <c r="Y675" i="2" s="1"/>
  <c r="S676" i="2"/>
  <c r="AC676" i="2" l="1"/>
  <c r="Z676" i="2"/>
  <c r="AA676" i="2"/>
  <c r="AD676" i="2"/>
  <c r="AB676" i="2"/>
  <c r="U676" i="2"/>
  <c r="T676" i="2" s="1"/>
  <c r="W676" i="2"/>
  <c r="V676" i="2" s="1"/>
  <c r="A677" i="2"/>
  <c r="B677" i="2"/>
  <c r="AK676" i="2" l="1"/>
  <c r="AL676" i="2"/>
  <c r="X676" i="2"/>
  <c r="Y676" i="2" s="1"/>
  <c r="S677" i="2"/>
  <c r="Z677" i="2" l="1"/>
  <c r="AC677" i="2"/>
  <c r="AD677" i="2"/>
  <c r="AA677" i="2"/>
  <c r="AB677" i="2"/>
  <c r="U677" i="2"/>
  <c r="T677" i="2" s="1"/>
  <c r="A678" i="2"/>
  <c r="B678" i="2"/>
  <c r="W677" i="2"/>
  <c r="V677" i="2" s="1"/>
  <c r="AK677" i="2" l="1"/>
  <c r="AL677" i="2"/>
  <c r="X677" i="2"/>
  <c r="Y677" i="2" s="1"/>
  <c r="S678" i="2"/>
  <c r="AB678" i="2" l="1"/>
  <c r="AA678" i="2"/>
  <c r="AC678" i="2"/>
  <c r="Z678" i="2"/>
  <c r="AD678" i="2"/>
  <c r="U678" i="2"/>
  <c r="T678" i="2" s="1"/>
  <c r="W678" i="2"/>
  <c r="V678" i="2" s="1"/>
  <c r="A679" i="2"/>
  <c r="B679" i="2"/>
  <c r="AL678" i="2" l="1"/>
  <c r="AK678" i="2"/>
  <c r="S679" i="2"/>
  <c r="X678" i="2"/>
  <c r="Y678" i="2" s="1"/>
  <c r="AC679" i="2" l="1"/>
  <c r="AA679" i="2"/>
  <c r="Z679" i="2"/>
  <c r="AD679" i="2"/>
  <c r="AB679" i="2"/>
  <c r="U679" i="2"/>
  <c r="T679" i="2" s="1"/>
  <c r="A680" i="2"/>
  <c r="B680" i="2"/>
  <c r="W679" i="2"/>
  <c r="V679" i="2" s="1"/>
  <c r="AK679" i="2" l="1"/>
  <c r="AL679" i="2"/>
  <c r="X679" i="2"/>
  <c r="Y679" i="2" s="1"/>
  <c r="S680" i="2"/>
  <c r="Z680" i="2" l="1"/>
  <c r="AC680" i="2"/>
  <c r="AA680" i="2"/>
  <c r="AB680" i="2"/>
  <c r="AD680" i="2"/>
  <c r="U680" i="2"/>
  <c r="T680" i="2" s="1"/>
  <c r="W680" i="2"/>
  <c r="V680" i="2" s="1"/>
  <c r="A681" i="2"/>
  <c r="B681" i="2"/>
  <c r="AL680" i="2" l="1"/>
  <c r="AK680" i="2"/>
  <c r="X680" i="2"/>
  <c r="Y680" i="2" s="1"/>
  <c r="S681" i="2"/>
  <c r="AB681" i="2" l="1"/>
  <c r="Z681" i="2"/>
  <c r="AD681" i="2"/>
  <c r="AA681" i="2"/>
  <c r="AC681" i="2"/>
  <c r="U681" i="2"/>
  <c r="T681" i="2" s="1"/>
  <c r="A682" i="2"/>
  <c r="B682" i="2"/>
  <c r="W681" i="2"/>
  <c r="V681" i="2" s="1"/>
  <c r="AL681" i="2" l="1"/>
  <c r="AK681" i="2"/>
  <c r="X681" i="2"/>
  <c r="Y681" i="2" s="1"/>
  <c r="S682" i="2"/>
  <c r="AC682" i="2" l="1"/>
  <c r="AB682" i="2"/>
  <c r="AA682" i="2"/>
  <c r="Z682" i="2"/>
  <c r="AD682" i="2"/>
  <c r="U682" i="2"/>
  <c r="T682" i="2" s="1"/>
  <c r="W682" i="2"/>
  <c r="V682" i="2" s="1"/>
  <c r="A683" i="2"/>
  <c r="B683" i="2"/>
  <c r="AL682" i="2" l="1"/>
  <c r="AK682" i="2"/>
  <c r="X682" i="2"/>
  <c r="Y682" i="2" s="1"/>
  <c r="S683" i="2"/>
  <c r="AC683" i="2" l="1"/>
  <c r="AB683" i="2"/>
  <c r="AD683" i="2"/>
  <c r="AA683" i="2"/>
  <c r="Z683" i="2"/>
  <c r="U683" i="2"/>
  <c r="T683" i="2" s="1"/>
  <c r="A684" i="2"/>
  <c r="B684" i="2"/>
  <c r="W683" i="2"/>
  <c r="V683" i="2" s="1"/>
  <c r="AL683" i="2" l="1"/>
  <c r="AK683" i="2"/>
  <c r="X683" i="2"/>
  <c r="Y683" i="2" s="1"/>
  <c r="S684" i="2"/>
  <c r="AB684" i="2" l="1"/>
  <c r="AC684" i="2"/>
  <c r="AD684" i="2"/>
  <c r="AA684" i="2"/>
  <c r="Z684" i="2"/>
  <c r="U684" i="2"/>
  <c r="T684" i="2" s="1"/>
  <c r="A685" i="2"/>
  <c r="B685" i="2"/>
  <c r="W684" i="2"/>
  <c r="V684" i="2" s="1"/>
  <c r="AL684" i="2" l="1"/>
  <c r="AK684" i="2"/>
  <c r="S685" i="2"/>
  <c r="X684" i="2"/>
  <c r="Y684" i="2" s="1"/>
  <c r="AB685" i="2" l="1"/>
  <c r="AA685" i="2"/>
  <c r="AD685" i="2"/>
  <c r="Z685" i="2"/>
  <c r="AC685" i="2"/>
  <c r="U685" i="2"/>
  <c r="T685" i="2" s="1"/>
  <c r="A686" i="2"/>
  <c r="B686" i="2"/>
  <c r="W685" i="2"/>
  <c r="V685" i="2" s="1"/>
  <c r="AL685" i="2" l="1"/>
  <c r="AK685" i="2"/>
  <c r="X685" i="2"/>
  <c r="Y685" i="2" s="1"/>
  <c r="S686" i="2"/>
  <c r="AD686" i="2" l="1"/>
  <c r="AC686" i="2"/>
  <c r="AA686" i="2"/>
  <c r="AB686" i="2"/>
  <c r="Z686" i="2"/>
  <c r="U686" i="2"/>
  <c r="T686" i="2" s="1"/>
  <c r="W686" i="2"/>
  <c r="V686" i="2" s="1"/>
  <c r="A687" i="2"/>
  <c r="B687" i="2"/>
  <c r="AL686" i="2" l="1"/>
  <c r="AK686" i="2"/>
  <c r="S687" i="2"/>
  <c r="X686" i="2"/>
  <c r="Y686" i="2" s="1"/>
  <c r="AA687" i="2" l="1"/>
  <c r="AD687" i="2"/>
  <c r="AB687" i="2"/>
  <c r="Z687" i="2"/>
  <c r="AC687" i="2"/>
  <c r="U687" i="2"/>
  <c r="T687" i="2" s="1"/>
  <c r="A688" i="2"/>
  <c r="B688" i="2"/>
  <c r="W687" i="2"/>
  <c r="V687" i="2" s="1"/>
  <c r="AL687" i="2" l="1"/>
  <c r="AK687" i="2"/>
  <c r="X687" i="2"/>
  <c r="Y687" i="2" s="1"/>
  <c r="S688" i="2"/>
  <c r="AA688" i="2" l="1"/>
  <c r="AB688" i="2"/>
  <c r="Z688" i="2"/>
  <c r="AC688" i="2"/>
  <c r="AD688" i="2"/>
  <c r="U688" i="2"/>
  <c r="T688" i="2" s="1"/>
  <c r="W688" i="2"/>
  <c r="V688" i="2" s="1"/>
  <c r="A689" i="2"/>
  <c r="B689" i="2"/>
  <c r="AK688" i="2" l="1"/>
  <c r="AL688" i="2"/>
  <c r="X688" i="2"/>
  <c r="Y688" i="2" s="1"/>
  <c r="S689" i="2"/>
  <c r="Z689" i="2" l="1"/>
  <c r="AA689" i="2"/>
  <c r="AC689" i="2"/>
  <c r="AD689" i="2"/>
  <c r="AB689" i="2"/>
  <c r="U689" i="2"/>
  <c r="T689" i="2" s="1"/>
  <c r="W689" i="2"/>
  <c r="V689" i="2" s="1"/>
  <c r="A690" i="2"/>
  <c r="B690" i="2"/>
  <c r="AK689" i="2" l="1"/>
  <c r="AL689" i="2"/>
  <c r="X689" i="2"/>
  <c r="Y689" i="2" s="1"/>
  <c r="S690" i="2"/>
  <c r="AD690" i="2" l="1"/>
  <c r="AA690" i="2"/>
  <c r="AB690" i="2"/>
  <c r="Z690" i="2"/>
  <c r="AC690" i="2"/>
  <c r="U690" i="2"/>
  <c r="T690" i="2" s="1"/>
  <c r="W690" i="2"/>
  <c r="V690" i="2" s="1"/>
  <c r="A691" i="2"/>
  <c r="B691" i="2"/>
  <c r="AK690" i="2" l="1"/>
  <c r="AL690" i="2"/>
  <c r="S691" i="2"/>
  <c r="X690" i="2"/>
  <c r="Y690" i="2" s="1"/>
  <c r="AB691" i="2" l="1"/>
  <c r="AC691" i="2"/>
  <c r="AA691" i="2"/>
  <c r="Z691" i="2"/>
  <c r="AD691" i="2"/>
  <c r="U691" i="2"/>
  <c r="T691" i="2" s="1"/>
  <c r="W691" i="2"/>
  <c r="V691" i="2" s="1"/>
  <c r="A692" i="2"/>
  <c r="B692" i="2"/>
  <c r="AK691" i="2" l="1"/>
  <c r="AL691" i="2"/>
  <c r="X691" i="2"/>
  <c r="Y691" i="2" s="1"/>
  <c r="S692" i="2"/>
  <c r="AC692" i="2" l="1"/>
  <c r="Z692" i="2"/>
  <c r="AA692" i="2"/>
  <c r="AB692" i="2"/>
  <c r="AD692" i="2"/>
  <c r="U692" i="2"/>
  <c r="T692" i="2" s="1"/>
  <c r="W692" i="2"/>
  <c r="V692" i="2" s="1"/>
  <c r="A693" i="2"/>
  <c r="B693" i="2"/>
  <c r="AK692" i="2" l="1"/>
  <c r="AL692" i="2"/>
  <c r="X692" i="2"/>
  <c r="Y692" i="2" s="1"/>
  <c r="S693" i="2"/>
  <c r="AC693" i="2" l="1"/>
  <c r="AD693" i="2"/>
  <c r="Z693" i="2"/>
  <c r="AA693" i="2"/>
  <c r="AB693" i="2"/>
  <c r="U693" i="2"/>
  <c r="T693" i="2" s="1"/>
  <c r="A694" i="2"/>
  <c r="B694" i="2"/>
  <c r="W693" i="2"/>
  <c r="V693" i="2" s="1"/>
  <c r="AL693" i="2" l="1"/>
  <c r="AK693" i="2"/>
  <c r="X693" i="2"/>
  <c r="Y693" i="2" s="1"/>
  <c r="S694" i="2"/>
  <c r="AD694" i="2" l="1"/>
  <c r="AB694" i="2"/>
  <c r="AA694" i="2"/>
  <c r="Z694" i="2"/>
  <c r="AC694" i="2"/>
  <c r="U694" i="2"/>
  <c r="T694" i="2" s="1"/>
  <c r="W694" i="2"/>
  <c r="V694" i="2" s="1"/>
  <c r="A695" i="2"/>
  <c r="B695" i="2"/>
  <c r="AK694" i="2" l="1"/>
  <c r="AL694" i="2"/>
  <c r="X694" i="2"/>
  <c r="Y694" i="2" s="1"/>
  <c r="S695" i="2"/>
  <c r="AC695" i="2" l="1"/>
  <c r="Z695" i="2"/>
  <c r="AD695" i="2"/>
  <c r="AA695" i="2"/>
  <c r="AB695" i="2"/>
  <c r="U695" i="2"/>
  <c r="T695" i="2" s="1"/>
  <c r="A696" i="2"/>
  <c r="B696" i="2"/>
  <c r="W695" i="2"/>
  <c r="V695" i="2" s="1"/>
  <c r="AK695" i="2" l="1"/>
  <c r="AL695" i="2"/>
  <c r="X695" i="2"/>
  <c r="Y695" i="2" s="1"/>
  <c r="S696" i="2"/>
  <c r="Z696" i="2" l="1"/>
  <c r="AC696" i="2"/>
  <c r="AB696" i="2"/>
  <c r="AA696" i="2"/>
  <c r="AD696" i="2"/>
  <c r="U696" i="2"/>
  <c r="T696" i="2" s="1"/>
  <c r="A697" i="2"/>
  <c r="B697" i="2"/>
  <c r="W696" i="2"/>
  <c r="V696" i="2" s="1"/>
  <c r="AL696" i="2" l="1"/>
  <c r="AK696" i="2"/>
  <c r="X696" i="2"/>
  <c r="Y696" i="2" s="1"/>
  <c r="S697" i="2"/>
  <c r="Z697" i="2" l="1"/>
  <c r="AB697" i="2"/>
  <c r="AC697" i="2"/>
  <c r="AA697" i="2"/>
  <c r="AD697" i="2"/>
  <c r="U697" i="2"/>
  <c r="T697" i="2" s="1"/>
  <c r="A698" i="2"/>
  <c r="B698" i="2"/>
  <c r="W697" i="2"/>
  <c r="V697" i="2" s="1"/>
  <c r="AK697" i="2" l="1"/>
  <c r="AL697" i="2"/>
  <c r="X697" i="2"/>
  <c r="Y697" i="2" s="1"/>
  <c r="S698" i="2"/>
  <c r="AC698" i="2" l="1"/>
  <c r="AB698" i="2"/>
  <c r="AD698" i="2"/>
  <c r="AA698" i="2"/>
  <c r="Z698" i="2"/>
  <c r="U698" i="2"/>
  <c r="T698" i="2" s="1"/>
  <c r="A699" i="2"/>
  <c r="B699" i="2"/>
  <c r="W698" i="2"/>
  <c r="V698" i="2" s="1"/>
  <c r="AL698" i="2" l="1"/>
  <c r="AK698" i="2"/>
  <c r="X698" i="2"/>
  <c r="Y698" i="2" s="1"/>
  <c r="S699" i="2"/>
  <c r="AB699" i="2" l="1"/>
  <c r="AA699" i="2"/>
  <c r="AD699" i="2"/>
  <c r="AC699" i="2"/>
  <c r="Z699" i="2"/>
  <c r="U699" i="2"/>
  <c r="T699" i="2" s="1"/>
  <c r="W699" i="2"/>
  <c r="V699" i="2" s="1"/>
  <c r="A700" i="2"/>
  <c r="B700" i="2"/>
  <c r="AK699" i="2" l="1"/>
  <c r="AL699" i="2"/>
  <c r="X699" i="2"/>
  <c r="Y699" i="2" s="1"/>
  <c r="S700" i="2"/>
  <c r="AB700" i="2" l="1"/>
  <c r="Z700" i="2"/>
  <c r="AA700" i="2"/>
  <c r="AC700" i="2"/>
  <c r="AD700" i="2"/>
  <c r="U700" i="2"/>
  <c r="T700" i="2" s="1"/>
  <c r="A701" i="2"/>
  <c r="B701" i="2"/>
  <c r="W700" i="2"/>
  <c r="V700" i="2" s="1"/>
  <c r="AL700" i="2" l="1"/>
  <c r="AK700" i="2"/>
  <c r="S701" i="2"/>
  <c r="X700" i="2"/>
  <c r="Y700" i="2" s="1"/>
  <c r="AB701" i="2" l="1"/>
  <c r="Z701" i="2"/>
  <c r="AC701" i="2"/>
  <c r="AD701" i="2"/>
  <c r="AA701" i="2"/>
  <c r="U701" i="2"/>
  <c r="T701" i="2" s="1"/>
  <c r="W701" i="2"/>
  <c r="V701" i="2" s="1"/>
  <c r="A702" i="2"/>
  <c r="B702" i="2"/>
  <c r="AL701" i="2" l="1"/>
  <c r="AK701" i="2"/>
  <c r="X701" i="2"/>
  <c r="Y701" i="2" s="1"/>
  <c r="S702" i="2"/>
  <c r="AC702" i="2" l="1"/>
  <c r="AA702" i="2"/>
  <c r="AD702" i="2"/>
  <c r="AB702" i="2"/>
  <c r="Z702" i="2"/>
  <c r="U702" i="2"/>
  <c r="T702" i="2" s="1"/>
  <c r="W702" i="2"/>
  <c r="V702" i="2" s="1"/>
  <c r="A703" i="2"/>
  <c r="B703" i="2"/>
  <c r="AL702" i="2" l="1"/>
  <c r="AK702" i="2"/>
  <c r="S703" i="2"/>
  <c r="X702" i="2"/>
  <c r="Y702" i="2" s="1"/>
  <c r="AA703" i="2" l="1"/>
  <c r="AC703" i="2"/>
  <c r="AB703" i="2"/>
  <c r="Z703" i="2"/>
  <c r="AD703" i="2"/>
  <c r="U703" i="2"/>
  <c r="T703" i="2" s="1"/>
  <c r="A704" i="2"/>
  <c r="B704" i="2"/>
  <c r="W703" i="2"/>
  <c r="V703" i="2" s="1"/>
  <c r="AL703" i="2" l="1"/>
  <c r="AK703" i="2"/>
  <c r="X703" i="2"/>
  <c r="Y703" i="2" s="1"/>
  <c r="S704" i="2"/>
  <c r="AA704" i="2" l="1"/>
  <c r="AB704" i="2"/>
  <c r="AD704" i="2"/>
  <c r="Z704" i="2"/>
  <c r="AC704" i="2"/>
  <c r="U704" i="2"/>
  <c r="T704" i="2" s="1"/>
  <c r="W704" i="2"/>
  <c r="V704" i="2" s="1"/>
  <c r="A705" i="2"/>
  <c r="B705" i="2"/>
  <c r="AL704" i="2" l="1"/>
  <c r="AK704" i="2"/>
  <c r="S705" i="2"/>
  <c r="X704" i="2"/>
  <c r="Y704" i="2" s="1"/>
  <c r="Z705" i="2" l="1"/>
  <c r="AA705" i="2"/>
  <c r="AC705" i="2"/>
  <c r="AD705" i="2"/>
  <c r="AB705" i="2"/>
  <c r="U705" i="2"/>
  <c r="T705" i="2" s="1"/>
  <c r="W705" i="2"/>
  <c r="V705" i="2" s="1"/>
  <c r="A706" i="2"/>
  <c r="B706" i="2"/>
  <c r="AL705" i="2" l="1"/>
  <c r="AK705" i="2"/>
  <c r="X705" i="2"/>
  <c r="Y705" i="2" s="1"/>
  <c r="S706" i="2"/>
  <c r="AD706" i="2" l="1"/>
  <c r="AA706" i="2"/>
  <c r="Z706" i="2"/>
  <c r="AB706" i="2"/>
  <c r="AC706" i="2"/>
  <c r="U706" i="2"/>
  <c r="T706" i="2" s="1"/>
  <c r="W706" i="2"/>
  <c r="V706" i="2" s="1"/>
  <c r="A707" i="2"/>
  <c r="B707" i="2"/>
  <c r="AK706" i="2" l="1"/>
  <c r="AL706" i="2"/>
  <c r="X706" i="2"/>
  <c r="Y706" i="2" s="1"/>
  <c r="S707" i="2"/>
  <c r="AB707" i="2" l="1"/>
  <c r="AA707" i="2"/>
  <c r="AD707" i="2"/>
  <c r="Z707" i="2"/>
  <c r="AC707" i="2"/>
  <c r="U707" i="2"/>
  <c r="T707" i="2" s="1"/>
  <c r="W707" i="2"/>
  <c r="V707" i="2" s="1"/>
  <c r="A708" i="2"/>
  <c r="B708" i="2"/>
  <c r="AK707" i="2" l="1"/>
  <c r="AL707" i="2"/>
  <c r="X707" i="2"/>
  <c r="Y707" i="2" s="1"/>
  <c r="S708" i="2"/>
  <c r="AC708" i="2" l="1"/>
  <c r="Z708" i="2"/>
  <c r="AA708" i="2"/>
  <c r="AD708" i="2"/>
  <c r="AB708" i="2"/>
  <c r="U708" i="2"/>
  <c r="T708" i="2" s="1"/>
  <c r="A709" i="2"/>
  <c r="B709" i="2"/>
  <c r="W708" i="2"/>
  <c r="V708" i="2" s="1"/>
  <c r="AL708" i="2" l="1"/>
  <c r="AK708" i="2"/>
  <c r="X708" i="2"/>
  <c r="Y708" i="2" s="1"/>
  <c r="S709" i="2"/>
  <c r="AC709" i="2" l="1"/>
  <c r="AD709" i="2"/>
  <c r="AA709" i="2"/>
  <c r="Z709" i="2"/>
  <c r="AB709" i="2"/>
  <c r="U709" i="2"/>
  <c r="T709" i="2" s="1"/>
  <c r="W709" i="2"/>
  <c r="V709" i="2" s="1"/>
  <c r="A710" i="2"/>
  <c r="B710" i="2"/>
  <c r="AK709" i="2" l="1"/>
  <c r="AL709" i="2"/>
  <c r="S710" i="2"/>
  <c r="X709" i="2"/>
  <c r="Y709" i="2" s="1"/>
  <c r="AB710" i="2" l="1"/>
  <c r="AD710" i="2"/>
  <c r="AA710" i="2"/>
  <c r="AC710" i="2"/>
  <c r="Z710" i="2"/>
  <c r="U710" i="2"/>
  <c r="T710" i="2" s="1"/>
  <c r="W710" i="2"/>
  <c r="V710" i="2" s="1"/>
  <c r="A711" i="2"/>
  <c r="B711" i="2"/>
  <c r="AK710" i="2" l="1"/>
  <c r="AL710" i="2"/>
  <c r="X710" i="2"/>
  <c r="Y710" i="2" s="1"/>
  <c r="S711" i="2"/>
  <c r="AC711" i="2" l="1"/>
  <c r="Z711" i="2"/>
  <c r="AB711" i="2"/>
  <c r="AD711" i="2"/>
  <c r="AA711" i="2"/>
  <c r="U711" i="2"/>
  <c r="T711" i="2" s="1"/>
  <c r="A712" i="2"/>
  <c r="B712" i="2"/>
  <c r="W711" i="2"/>
  <c r="V711" i="2" s="1"/>
  <c r="AL711" i="2" l="1"/>
  <c r="AK711" i="2"/>
  <c r="X711" i="2"/>
  <c r="Y711" i="2" s="1"/>
  <c r="S712" i="2"/>
  <c r="Z712" i="2" l="1"/>
  <c r="AC712" i="2"/>
  <c r="AA712" i="2"/>
  <c r="AB712" i="2"/>
  <c r="AD712" i="2"/>
  <c r="U712" i="2"/>
  <c r="T712" i="2" s="1"/>
  <c r="W712" i="2"/>
  <c r="V712" i="2" s="1"/>
  <c r="A713" i="2"/>
  <c r="B713" i="2"/>
  <c r="AK712" i="2" l="1"/>
  <c r="AL712" i="2"/>
  <c r="S713" i="2"/>
  <c r="X712" i="2"/>
  <c r="Y712" i="2" s="1"/>
  <c r="Z713" i="2" l="1"/>
  <c r="AB713" i="2"/>
  <c r="AD713" i="2"/>
  <c r="AC713" i="2"/>
  <c r="AA713" i="2"/>
  <c r="U713" i="2"/>
  <c r="T713" i="2" s="1"/>
  <c r="W713" i="2"/>
  <c r="V713" i="2" s="1"/>
  <c r="A714" i="2"/>
  <c r="B714" i="2"/>
  <c r="AL713" i="2" l="1"/>
  <c r="AK713" i="2"/>
  <c r="X713" i="2"/>
  <c r="Y713" i="2" s="1"/>
  <c r="S714" i="2"/>
  <c r="AD714" i="2" l="1"/>
  <c r="AC714" i="2"/>
  <c r="AB714" i="2"/>
  <c r="Z714" i="2"/>
  <c r="AA714" i="2"/>
  <c r="U714" i="2"/>
  <c r="T714" i="2" s="1"/>
  <c r="A715" i="2"/>
  <c r="B715" i="2"/>
  <c r="W714" i="2"/>
  <c r="V714" i="2" s="1"/>
  <c r="AL714" i="2" l="1"/>
  <c r="AK714" i="2"/>
  <c r="X714" i="2"/>
  <c r="Y714" i="2" s="1"/>
  <c r="S715" i="2"/>
  <c r="AA715" i="2" l="1"/>
  <c r="AB715" i="2"/>
  <c r="Z715" i="2"/>
  <c r="AC715" i="2"/>
  <c r="AD715" i="2"/>
  <c r="U715" i="2"/>
  <c r="T715" i="2" s="1"/>
  <c r="W715" i="2"/>
  <c r="V715" i="2" s="1"/>
  <c r="A716" i="2"/>
  <c r="B716" i="2"/>
  <c r="AK715" i="2" l="1"/>
  <c r="AL715" i="2"/>
  <c r="X715" i="2"/>
  <c r="Y715" i="2" s="1"/>
  <c r="S716" i="2"/>
  <c r="AB716" i="2" l="1"/>
  <c r="AC716" i="2"/>
  <c r="AA716" i="2"/>
  <c r="Z716" i="2"/>
  <c r="AD716" i="2"/>
  <c r="U716" i="2"/>
  <c r="T716" i="2" s="1"/>
  <c r="W716" i="2"/>
  <c r="V716" i="2" s="1"/>
  <c r="A717" i="2"/>
  <c r="B717" i="2"/>
  <c r="AL716" i="2" l="1"/>
  <c r="AK716" i="2"/>
  <c r="S717" i="2"/>
  <c r="X716" i="2"/>
  <c r="Y716" i="2" s="1"/>
  <c r="Z717" i="2" l="1"/>
  <c r="AB717" i="2"/>
  <c r="AA717" i="2"/>
  <c r="AC717" i="2"/>
  <c r="AD717" i="2"/>
  <c r="U717" i="2"/>
  <c r="T717" i="2" s="1"/>
  <c r="W717" i="2"/>
  <c r="V717" i="2" s="1"/>
  <c r="A718" i="2"/>
  <c r="B718" i="2"/>
  <c r="AL717" i="2" l="1"/>
  <c r="AK717" i="2"/>
  <c r="X717" i="2"/>
  <c r="Y717" i="2" s="1"/>
  <c r="S718" i="2"/>
  <c r="AC718" i="2" l="1"/>
  <c r="AD718" i="2"/>
  <c r="AB718" i="2"/>
  <c r="Z718" i="2"/>
  <c r="AA718" i="2"/>
  <c r="U718" i="2"/>
  <c r="T718" i="2" s="1"/>
  <c r="W718" i="2"/>
  <c r="V718" i="2" s="1"/>
  <c r="A719" i="2"/>
  <c r="B719" i="2"/>
  <c r="AL718" i="2" l="1"/>
  <c r="AK718" i="2"/>
  <c r="S719" i="2"/>
  <c r="X718" i="2"/>
  <c r="Y718" i="2" s="1"/>
  <c r="AA719" i="2" l="1"/>
  <c r="AC719" i="2"/>
  <c r="AD719" i="2"/>
  <c r="AB719" i="2"/>
  <c r="Z719" i="2"/>
  <c r="U719" i="2"/>
  <c r="T719" i="2" s="1"/>
  <c r="W719" i="2"/>
  <c r="V719" i="2" s="1"/>
  <c r="A720" i="2"/>
  <c r="B720" i="2"/>
  <c r="AL719" i="2" l="1"/>
  <c r="AK719" i="2"/>
  <c r="X719" i="2"/>
  <c r="Y719" i="2" s="1"/>
  <c r="S720" i="2"/>
  <c r="AA720" i="2" l="1"/>
  <c r="Z720" i="2"/>
  <c r="AC720" i="2"/>
  <c r="AD720" i="2"/>
  <c r="AB720" i="2"/>
  <c r="U720" i="2"/>
  <c r="T720" i="2" s="1"/>
  <c r="W720" i="2"/>
  <c r="V720" i="2" s="1"/>
  <c r="A721" i="2"/>
  <c r="B721" i="2"/>
  <c r="AL720" i="2" l="1"/>
  <c r="AK720" i="2"/>
  <c r="S721" i="2"/>
  <c r="X720" i="2"/>
  <c r="Y720" i="2" s="1"/>
  <c r="Z721" i="2" l="1"/>
  <c r="AA721" i="2"/>
  <c r="AC721" i="2"/>
  <c r="AD721" i="2"/>
  <c r="AB721" i="2"/>
  <c r="U721" i="2"/>
  <c r="T721" i="2" s="1"/>
  <c r="A722" i="2"/>
  <c r="B722" i="2"/>
  <c r="W721" i="2"/>
  <c r="V721" i="2" s="1"/>
  <c r="AL721" i="2" l="1"/>
  <c r="AK721" i="2"/>
  <c r="X721" i="2"/>
  <c r="Y721" i="2" s="1"/>
  <c r="S722" i="2"/>
  <c r="AD722" i="2" l="1"/>
  <c r="AA722" i="2"/>
  <c r="AB722" i="2"/>
  <c r="Z722" i="2"/>
  <c r="AC722" i="2"/>
  <c r="U722" i="2"/>
  <c r="T722" i="2" s="1"/>
  <c r="A723" i="2"/>
  <c r="B723" i="2"/>
  <c r="W722" i="2"/>
  <c r="V722" i="2" s="1"/>
  <c r="AL722" i="2" l="1"/>
  <c r="AK722" i="2"/>
  <c r="X722" i="2"/>
  <c r="Y722" i="2" s="1"/>
  <c r="S723" i="2"/>
  <c r="AB723" i="2" l="1"/>
  <c r="Z723" i="2"/>
  <c r="AA723" i="2"/>
  <c r="AC723" i="2"/>
  <c r="AD723" i="2"/>
  <c r="U723" i="2"/>
  <c r="T723" i="2" s="1"/>
  <c r="W723" i="2"/>
  <c r="V723" i="2" s="1"/>
  <c r="A724" i="2"/>
  <c r="B724" i="2"/>
  <c r="AL723" i="2" l="1"/>
  <c r="AK723" i="2"/>
  <c r="X723" i="2"/>
  <c r="Y723" i="2" s="1"/>
  <c r="S724" i="2"/>
  <c r="AC724" i="2" l="1"/>
  <c r="Z724" i="2"/>
  <c r="AA724" i="2"/>
  <c r="AB724" i="2"/>
  <c r="AD724" i="2"/>
  <c r="U724" i="2"/>
  <c r="T724" i="2" s="1"/>
  <c r="A725" i="2"/>
  <c r="B725" i="2"/>
  <c r="W724" i="2"/>
  <c r="V724" i="2" s="1"/>
  <c r="AK724" i="2" l="1"/>
  <c r="AL724" i="2"/>
  <c r="X724" i="2"/>
  <c r="Y724" i="2" s="1"/>
  <c r="S725" i="2"/>
  <c r="AC725" i="2" l="1"/>
  <c r="AD725" i="2"/>
  <c r="AA725" i="2"/>
  <c r="Z725" i="2"/>
  <c r="AB725" i="2"/>
  <c r="U725" i="2"/>
  <c r="T725" i="2" s="1"/>
  <c r="A726" i="2"/>
  <c r="B726" i="2"/>
  <c r="W725" i="2"/>
  <c r="V725" i="2" s="1"/>
  <c r="AL725" i="2" l="1"/>
  <c r="AK725" i="2"/>
  <c r="X725" i="2"/>
  <c r="Y725" i="2" s="1"/>
  <c r="S726" i="2"/>
  <c r="AB726" i="2" l="1"/>
  <c r="AA726" i="2"/>
  <c r="AC726" i="2"/>
  <c r="AD726" i="2"/>
  <c r="Z726" i="2"/>
  <c r="U726" i="2"/>
  <c r="T726" i="2" s="1"/>
  <c r="A727" i="2"/>
  <c r="B727" i="2"/>
  <c r="W726" i="2"/>
  <c r="V726" i="2" s="1"/>
  <c r="AL726" i="2" l="1"/>
  <c r="AK726" i="2"/>
  <c r="X726" i="2"/>
  <c r="Y726" i="2" s="1"/>
  <c r="S727" i="2"/>
  <c r="AC727" i="2" l="1"/>
  <c r="AB727" i="2"/>
  <c r="Z727" i="2"/>
  <c r="AA727" i="2"/>
  <c r="AD727" i="2"/>
  <c r="U727" i="2"/>
  <c r="T727" i="2" s="1"/>
  <c r="A728" i="2"/>
  <c r="B728" i="2"/>
  <c r="W727" i="2"/>
  <c r="V727" i="2" s="1"/>
  <c r="AK727" i="2" l="1"/>
  <c r="AL727" i="2"/>
  <c r="X727" i="2"/>
  <c r="Y727" i="2" s="1"/>
  <c r="S728" i="2"/>
  <c r="Z728" i="2" l="1"/>
  <c r="AC728" i="2"/>
  <c r="AB728" i="2"/>
  <c r="AD728" i="2"/>
  <c r="AA728" i="2"/>
  <c r="U728" i="2"/>
  <c r="T728" i="2" s="1"/>
  <c r="W728" i="2"/>
  <c r="V728" i="2" s="1"/>
  <c r="A729" i="2"/>
  <c r="B729" i="2"/>
  <c r="AL728" i="2" l="1"/>
  <c r="AK728" i="2"/>
  <c r="X728" i="2"/>
  <c r="Y728" i="2" s="1"/>
  <c r="S729" i="2"/>
  <c r="AB729" i="2" l="1"/>
  <c r="AC729" i="2"/>
  <c r="Z729" i="2"/>
  <c r="AD729" i="2"/>
  <c r="AA729" i="2"/>
  <c r="U729" i="2"/>
  <c r="T729" i="2" s="1"/>
  <c r="W729" i="2"/>
  <c r="V729" i="2" s="1"/>
  <c r="A730" i="2"/>
  <c r="B730" i="2"/>
  <c r="AL729" i="2" l="1"/>
  <c r="AK729" i="2"/>
  <c r="S730" i="2"/>
  <c r="X729" i="2"/>
  <c r="Y729" i="2" s="1"/>
  <c r="AC730" i="2" l="1"/>
  <c r="AD730" i="2"/>
  <c r="AB730" i="2"/>
  <c r="AA730" i="2"/>
  <c r="Z730" i="2"/>
  <c r="U730" i="2"/>
  <c r="T730" i="2" s="1"/>
  <c r="W730" i="2"/>
  <c r="V730" i="2" s="1"/>
  <c r="A731" i="2"/>
  <c r="B731" i="2"/>
  <c r="AK730" i="2" l="1"/>
  <c r="AL730" i="2"/>
  <c r="X730" i="2"/>
  <c r="Y730" i="2" s="1"/>
  <c r="S731" i="2"/>
  <c r="AC731" i="2" l="1"/>
  <c r="AD731" i="2"/>
  <c r="AA731" i="2"/>
  <c r="Z731" i="2"/>
  <c r="AB731" i="2"/>
  <c r="U731" i="2"/>
  <c r="T731" i="2" s="1"/>
  <c r="W731" i="2"/>
  <c r="V731" i="2" s="1"/>
  <c r="A732" i="2"/>
  <c r="B732" i="2"/>
  <c r="AL731" i="2" l="1"/>
  <c r="AK731" i="2"/>
  <c r="S732" i="2"/>
  <c r="X731" i="2"/>
  <c r="Y731" i="2" s="1"/>
  <c r="AB732" i="2" l="1"/>
  <c r="Z732" i="2"/>
  <c r="AC732" i="2"/>
  <c r="AA732" i="2"/>
  <c r="AD732" i="2"/>
  <c r="U732" i="2"/>
  <c r="T732" i="2" s="1"/>
  <c r="W732" i="2"/>
  <c r="V732" i="2" s="1"/>
  <c r="A733" i="2"/>
  <c r="B733" i="2"/>
  <c r="AK732" i="2" l="1"/>
  <c r="AL732" i="2"/>
  <c r="X732" i="2"/>
  <c r="Y732" i="2" s="1"/>
  <c r="S733" i="2"/>
  <c r="AB733" i="2" l="1"/>
  <c r="Z733" i="2"/>
  <c r="AA733" i="2"/>
  <c r="AC733" i="2"/>
  <c r="AD733" i="2"/>
  <c r="U733" i="2"/>
  <c r="T733" i="2" s="1"/>
  <c r="W733" i="2"/>
  <c r="V733" i="2" s="1"/>
  <c r="A734" i="2"/>
  <c r="B734" i="2"/>
  <c r="AK733" i="2" l="1"/>
  <c r="AL733" i="2"/>
  <c r="X733" i="2"/>
  <c r="Y733" i="2" s="1"/>
  <c r="S734" i="2"/>
  <c r="AD734" i="2" l="1"/>
  <c r="AC734" i="2"/>
  <c r="AA734" i="2"/>
  <c r="Z734" i="2"/>
  <c r="AB734" i="2"/>
  <c r="U734" i="2"/>
  <c r="T734" i="2" s="1"/>
  <c r="A735" i="2"/>
  <c r="B735" i="2"/>
  <c r="W734" i="2"/>
  <c r="V734" i="2" s="1"/>
  <c r="AK734" i="2" l="1"/>
  <c r="AL734" i="2"/>
  <c r="S735" i="2"/>
  <c r="X734" i="2"/>
  <c r="Y734" i="2" s="1"/>
  <c r="AA735" i="2" l="1"/>
  <c r="AB735" i="2"/>
  <c r="Z735" i="2"/>
  <c r="AD735" i="2"/>
  <c r="AC735" i="2"/>
  <c r="U735" i="2"/>
  <c r="T735" i="2" s="1"/>
  <c r="W735" i="2"/>
  <c r="V735" i="2" s="1"/>
  <c r="A736" i="2"/>
  <c r="B736" i="2"/>
  <c r="AL735" i="2" l="1"/>
  <c r="AK735" i="2"/>
  <c r="X735" i="2"/>
  <c r="Y735" i="2" s="1"/>
  <c r="S736" i="2"/>
  <c r="AB736" i="2" l="1"/>
  <c r="AA736" i="2"/>
  <c r="Z736" i="2"/>
  <c r="AC736" i="2"/>
  <c r="AD736" i="2"/>
  <c r="U736" i="2"/>
  <c r="T736" i="2" s="1"/>
  <c r="A737" i="2"/>
  <c r="B737" i="2"/>
  <c r="W736" i="2"/>
  <c r="V736" i="2" s="1"/>
  <c r="AL736" i="2" l="1"/>
  <c r="AK736" i="2"/>
  <c r="X736" i="2"/>
  <c r="Y736" i="2" s="1"/>
  <c r="S737" i="2"/>
  <c r="Z737" i="2" l="1"/>
  <c r="AA737" i="2"/>
  <c r="AC737" i="2"/>
  <c r="AD737" i="2"/>
  <c r="AB737" i="2"/>
  <c r="U737" i="2"/>
  <c r="T737" i="2" s="1"/>
  <c r="W737" i="2"/>
  <c r="V737" i="2" s="1"/>
  <c r="A738" i="2"/>
  <c r="B738" i="2"/>
  <c r="AK737" i="2" l="1"/>
  <c r="AL737" i="2"/>
  <c r="X737" i="2"/>
  <c r="Y737" i="2" s="1"/>
  <c r="S738" i="2"/>
  <c r="AD738" i="2" l="1"/>
  <c r="AA738" i="2"/>
  <c r="Z738" i="2"/>
  <c r="AC738" i="2"/>
  <c r="AB738" i="2"/>
  <c r="U738" i="2"/>
  <c r="T738" i="2" s="1"/>
  <c r="W738" i="2"/>
  <c r="V738" i="2" s="1"/>
  <c r="A739" i="2"/>
  <c r="B739" i="2"/>
  <c r="AK738" i="2" l="1"/>
  <c r="AL738" i="2"/>
  <c r="X738" i="2"/>
  <c r="Y738" i="2" s="1"/>
  <c r="S739" i="2"/>
  <c r="AB739" i="2" l="1"/>
  <c r="AD739" i="2"/>
  <c r="AC739" i="2"/>
  <c r="Z739" i="2"/>
  <c r="AA739" i="2"/>
  <c r="U739" i="2"/>
  <c r="T739" i="2" s="1"/>
  <c r="W739" i="2"/>
  <c r="V739" i="2" s="1"/>
  <c r="A740" i="2"/>
  <c r="B740" i="2"/>
  <c r="AL739" i="2" l="1"/>
  <c r="AK739" i="2"/>
  <c r="X739" i="2"/>
  <c r="Y739" i="2" s="1"/>
  <c r="S740" i="2"/>
  <c r="AC740" i="2" l="1"/>
  <c r="Z740" i="2"/>
  <c r="AA740" i="2"/>
  <c r="AD740" i="2"/>
  <c r="AB740" i="2"/>
  <c r="U740" i="2"/>
  <c r="T740" i="2" s="1"/>
  <c r="W740" i="2"/>
  <c r="V740" i="2" s="1"/>
  <c r="A741" i="2"/>
  <c r="B741" i="2"/>
  <c r="AK740" i="2" l="1"/>
  <c r="AL740" i="2"/>
  <c r="X740" i="2"/>
  <c r="Y740" i="2" s="1"/>
  <c r="S741" i="2"/>
  <c r="Z741" i="2" l="1"/>
  <c r="AC741" i="2"/>
  <c r="AD741" i="2"/>
  <c r="AA741" i="2"/>
  <c r="AB741" i="2"/>
  <c r="U741" i="2"/>
  <c r="T741" i="2" s="1"/>
  <c r="A742" i="2"/>
  <c r="B742" i="2"/>
  <c r="W741" i="2"/>
  <c r="V741" i="2" s="1"/>
  <c r="AK741" i="2" l="1"/>
  <c r="AL741" i="2"/>
  <c r="X741" i="2"/>
  <c r="Y741" i="2" s="1"/>
  <c r="S742" i="2"/>
  <c r="AB742" i="2" l="1"/>
  <c r="AA742" i="2"/>
  <c r="AD742" i="2"/>
  <c r="AC742" i="2"/>
  <c r="Z742" i="2"/>
  <c r="U742" i="2"/>
  <c r="T742" i="2" s="1"/>
  <c r="W742" i="2"/>
  <c r="V742" i="2" s="1"/>
  <c r="A743" i="2"/>
  <c r="B743" i="2"/>
  <c r="AK742" i="2" l="1"/>
  <c r="AL742" i="2"/>
  <c r="X742" i="2"/>
  <c r="Y742" i="2" s="1"/>
  <c r="S743" i="2"/>
  <c r="AC743" i="2" l="1"/>
  <c r="AA743" i="2"/>
  <c r="Z743" i="2"/>
  <c r="AD743" i="2"/>
  <c r="AB743" i="2"/>
  <c r="U743" i="2"/>
  <c r="T743" i="2" s="1"/>
  <c r="W743" i="2"/>
  <c r="V743" i="2" s="1"/>
  <c r="A744" i="2"/>
  <c r="B744" i="2"/>
  <c r="AL743" i="2" l="1"/>
  <c r="AK743" i="2"/>
  <c r="X743" i="2"/>
  <c r="Y743" i="2" s="1"/>
  <c r="S744" i="2"/>
  <c r="Z744" i="2" l="1"/>
  <c r="AC744" i="2"/>
  <c r="AB744" i="2"/>
  <c r="AA744" i="2"/>
  <c r="AD744" i="2"/>
  <c r="U744" i="2"/>
  <c r="T744" i="2" s="1"/>
  <c r="W744" i="2"/>
  <c r="V744" i="2" s="1"/>
  <c r="A745" i="2"/>
  <c r="B745" i="2"/>
  <c r="AK744" i="2" l="1"/>
  <c r="AL744" i="2"/>
  <c r="S745" i="2"/>
  <c r="X744" i="2"/>
  <c r="Y744" i="2" s="1"/>
  <c r="AB745" i="2" l="1"/>
  <c r="AD745" i="2"/>
  <c r="AA745" i="2"/>
  <c r="Z745" i="2"/>
  <c r="AC745" i="2"/>
  <c r="U745" i="2"/>
  <c r="T745" i="2" s="1"/>
  <c r="A746" i="2"/>
  <c r="B746" i="2"/>
  <c r="W745" i="2"/>
  <c r="V745" i="2" s="1"/>
  <c r="AK745" i="2" l="1"/>
  <c r="AL745" i="2"/>
  <c r="S746" i="2"/>
  <c r="X745" i="2"/>
  <c r="Y745" i="2" s="1"/>
  <c r="AC746" i="2" l="1"/>
  <c r="AB746" i="2"/>
  <c r="AA746" i="2"/>
  <c r="Z746" i="2"/>
  <c r="AD746" i="2"/>
  <c r="U746" i="2"/>
  <c r="T746" i="2" s="1"/>
  <c r="W746" i="2"/>
  <c r="V746" i="2" s="1"/>
  <c r="A747" i="2"/>
  <c r="B747" i="2"/>
  <c r="AL746" i="2" l="1"/>
  <c r="AK746" i="2"/>
  <c r="S747" i="2"/>
  <c r="X746" i="2"/>
  <c r="Y746" i="2" s="1"/>
  <c r="AC747" i="2" l="1"/>
  <c r="AB747" i="2"/>
  <c r="AD747" i="2"/>
  <c r="AA747" i="2"/>
  <c r="Z747" i="2"/>
  <c r="U747" i="2"/>
  <c r="T747" i="2" s="1"/>
  <c r="A748" i="2"/>
  <c r="B748" i="2"/>
  <c r="W747" i="2"/>
  <c r="V747" i="2" s="1"/>
  <c r="AK747" i="2" l="1"/>
  <c r="AL747" i="2"/>
  <c r="X747" i="2"/>
  <c r="Y747" i="2" s="1"/>
  <c r="S748" i="2"/>
  <c r="AB748" i="2" l="1"/>
  <c r="AC748" i="2"/>
  <c r="AA748" i="2"/>
  <c r="Z748" i="2"/>
  <c r="AD748" i="2"/>
  <c r="U748" i="2"/>
  <c r="T748" i="2" s="1"/>
  <c r="W748" i="2"/>
  <c r="V748" i="2" s="1"/>
  <c r="A749" i="2"/>
  <c r="B749" i="2"/>
  <c r="AK748" i="2" l="1"/>
  <c r="AL748" i="2"/>
  <c r="S749" i="2"/>
  <c r="X748" i="2"/>
  <c r="Y748" i="2" s="1"/>
  <c r="AB749" i="2" l="1"/>
  <c r="AA749" i="2"/>
  <c r="AD749" i="2"/>
  <c r="Z749" i="2"/>
  <c r="AC749" i="2"/>
  <c r="U749" i="2"/>
  <c r="T749" i="2" s="1"/>
  <c r="A750" i="2"/>
  <c r="B750" i="2"/>
  <c r="W749" i="2"/>
  <c r="V749" i="2" s="1"/>
  <c r="AL749" i="2" l="1"/>
  <c r="AK749" i="2"/>
  <c r="S750" i="2"/>
  <c r="X749" i="2"/>
  <c r="Y749" i="2" s="1"/>
  <c r="AD750" i="2" l="1"/>
  <c r="AC750" i="2"/>
  <c r="AA750" i="2"/>
  <c r="AB750" i="2"/>
  <c r="Z750" i="2"/>
  <c r="U750" i="2"/>
  <c r="T750" i="2" s="1"/>
  <c r="A751" i="2"/>
  <c r="B751" i="2"/>
  <c r="W750" i="2"/>
  <c r="V750" i="2" s="1"/>
  <c r="AK750" i="2" l="1"/>
  <c r="AL750" i="2"/>
  <c r="S751" i="2"/>
  <c r="X750" i="2"/>
  <c r="Y750" i="2" s="1"/>
  <c r="AA751" i="2" l="1"/>
  <c r="AD751" i="2"/>
  <c r="AB751" i="2"/>
  <c r="AC751" i="2"/>
  <c r="Z751" i="2"/>
  <c r="U751" i="2"/>
  <c r="T751" i="2" s="1"/>
  <c r="W751" i="2"/>
  <c r="V751" i="2" s="1"/>
  <c r="A752" i="2"/>
  <c r="B752" i="2"/>
  <c r="AK751" i="2" l="1"/>
  <c r="AL751" i="2"/>
  <c r="X751" i="2"/>
  <c r="Y751" i="2" s="1"/>
  <c r="S752" i="2"/>
  <c r="AB752" i="2" l="1"/>
  <c r="AA752" i="2"/>
  <c r="Z752" i="2"/>
  <c r="AC752" i="2"/>
  <c r="AD752" i="2"/>
  <c r="U752" i="2"/>
  <c r="T752" i="2" s="1"/>
  <c r="W752" i="2"/>
  <c r="V752" i="2" s="1"/>
  <c r="A753" i="2"/>
  <c r="B753" i="2"/>
  <c r="AK752" i="2" l="1"/>
  <c r="AL752" i="2"/>
  <c r="S753" i="2"/>
  <c r="X752" i="2"/>
  <c r="Y752" i="2" s="1"/>
  <c r="Z753" i="2" l="1"/>
  <c r="AA753" i="2"/>
  <c r="AC753" i="2"/>
  <c r="AD753" i="2"/>
  <c r="AB753" i="2"/>
  <c r="U753" i="2"/>
  <c r="T753" i="2" s="1"/>
  <c r="A754" i="2"/>
  <c r="B754" i="2"/>
  <c r="W753" i="2"/>
  <c r="V753" i="2" s="1"/>
  <c r="AK753" i="2" l="1"/>
  <c r="AL753" i="2"/>
  <c r="X753" i="2"/>
  <c r="Y753" i="2" s="1"/>
  <c r="S754" i="2"/>
  <c r="AD754" i="2" l="1"/>
  <c r="AA754" i="2"/>
  <c r="AB754" i="2"/>
  <c r="Z754" i="2"/>
  <c r="AC754" i="2"/>
  <c r="U754" i="2"/>
  <c r="T754" i="2" s="1"/>
  <c r="A755" i="2"/>
  <c r="B755" i="2"/>
  <c r="W754" i="2"/>
  <c r="V754" i="2" s="1"/>
  <c r="AL754" i="2" l="1"/>
  <c r="AK754" i="2"/>
  <c r="X754" i="2"/>
  <c r="Y754" i="2" s="1"/>
  <c r="S755" i="2"/>
  <c r="AB755" i="2" l="1"/>
  <c r="AC755" i="2"/>
  <c r="AA755" i="2"/>
  <c r="Z755" i="2"/>
  <c r="AD755" i="2"/>
  <c r="U755" i="2"/>
  <c r="T755" i="2" s="1"/>
  <c r="A756" i="2"/>
  <c r="B756" i="2"/>
  <c r="W755" i="2"/>
  <c r="V755" i="2" s="1"/>
  <c r="AK755" i="2" l="1"/>
  <c r="AL755" i="2"/>
  <c r="S756" i="2"/>
  <c r="X755" i="2"/>
  <c r="Y755" i="2" s="1"/>
  <c r="AC756" i="2" l="1"/>
  <c r="Z756" i="2"/>
  <c r="AA756" i="2"/>
  <c r="AB756" i="2"/>
  <c r="AD756" i="2"/>
  <c r="U756" i="2"/>
  <c r="T756" i="2" s="1"/>
  <c r="W756" i="2"/>
  <c r="V756" i="2" s="1"/>
  <c r="A757" i="2"/>
  <c r="B757" i="2"/>
  <c r="AK756" i="2" l="1"/>
  <c r="AL756" i="2"/>
  <c r="S757" i="2"/>
  <c r="X756" i="2"/>
  <c r="Y756" i="2" s="1"/>
  <c r="AC757" i="2" l="1"/>
  <c r="AD757" i="2"/>
  <c r="Z757" i="2"/>
  <c r="AA757" i="2"/>
  <c r="AB757" i="2"/>
  <c r="U757" i="2"/>
  <c r="T757" i="2" s="1"/>
  <c r="W757" i="2"/>
  <c r="V757" i="2" s="1"/>
  <c r="A758" i="2"/>
  <c r="B758" i="2"/>
  <c r="AL757" i="2" l="1"/>
  <c r="AK757" i="2"/>
  <c r="S758" i="2"/>
  <c r="X757" i="2"/>
  <c r="Y757" i="2" s="1"/>
  <c r="AD758" i="2" l="1"/>
  <c r="AB758" i="2"/>
  <c r="AA758" i="2"/>
  <c r="Z758" i="2"/>
  <c r="AC758" i="2"/>
  <c r="U758" i="2"/>
  <c r="T758" i="2" s="1"/>
  <c r="W758" i="2"/>
  <c r="V758" i="2" s="1"/>
  <c r="A759" i="2"/>
  <c r="B759" i="2"/>
  <c r="AK758" i="2" l="1"/>
  <c r="AL758" i="2"/>
  <c r="X758" i="2"/>
  <c r="Y758" i="2" s="1"/>
  <c r="S759" i="2"/>
  <c r="AC759" i="2" l="1"/>
  <c r="Z759" i="2"/>
  <c r="AA759" i="2"/>
  <c r="AD759" i="2"/>
  <c r="AB759" i="2"/>
  <c r="U759" i="2"/>
  <c r="T759" i="2" s="1"/>
  <c r="A760" i="2"/>
  <c r="B760" i="2"/>
  <c r="W759" i="2"/>
  <c r="V759" i="2" s="1"/>
  <c r="AK759" i="2" l="1"/>
  <c r="AL759" i="2"/>
  <c r="X759" i="2"/>
  <c r="Y759" i="2" s="1"/>
  <c r="S760" i="2"/>
  <c r="Z760" i="2" l="1"/>
  <c r="AC760" i="2"/>
  <c r="AB760" i="2"/>
  <c r="AA760" i="2"/>
  <c r="AD760" i="2"/>
  <c r="U760" i="2"/>
  <c r="T760" i="2" s="1"/>
  <c r="W760" i="2"/>
  <c r="V760" i="2" s="1"/>
  <c r="A761" i="2"/>
  <c r="B761" i="2"/>
  <c r="AK760" i="2" l="1"/>
  <c r="AL760" i="2"/>
  <c r="X760" i="2"/>
  <c r="Y760" i="2" s="1"/>
  <c r="S761" i="2"/>
  <c r="Z761" i="2" l="1"/>
  <c r="AB761" i="2"/>
  <c r="AC761" i="2"/>
  <c r="AA761" i="2"/>
  <c r="AD761" i="2"/>
  <c r="U761" i="2"/>
  <c r="T761" i="2" s="1"/>
  <c r="A762" i="2"/>
  <c r="B762" i="2"/>
  <c r="W761" i="2"/>
  <c r="V761" i="2" s="1"/>
  <c r="AL761" i="2" l="1"/>
  <c r="AK761" i="2"/>
  <c r="S762" i="2"/>
  <c r="X761" i="2"/>
  <c r="Y761" i="2" s="1"/>
  <c r="AC762" i="2" l="1"/>
  <c r="AB762" i="2"/>
  <c r="AA762" i="2"/>
  <c r="AD762" i="2"/>
  <c r="Z762" i="2"/>
  <c r="U762" i="2"/>
  <c r="T762" i="2" s="1"/>
  <c r="W762" i="2"/>
  <c r="V762" i="2" s="1"/>
  <c r="A763" i="2"/>
  <c r="B763" i="2"/>
  <c r="AL762" i="2" l="1"/>
  <c r="AK762" i="2"/>
  <c r="S763" i="2"/>
  <c r="X762" i="2"/>
  <c r="Y762" i="2" s="1"/>
  <c r="AB763" i="2" l="1"/>
  <c r="AA763" i="2"/>
  <c r="AD763" i="2"/>
  <c r="Z763" i="2"/>
  <c r="AC763" i="2"/>
  <c r="U763" i="2"/>
  <c r="T763" i="2" s="1"/>
  <c r="A764" i="2"/>
  <c r="B764" i="2"/>
  <c r="W763" i="2"/>
  <c r="V763" i="2" s="1"/>
  <c r="AK763" i="2" l="1"/>
  <c r="AL763" i="2"/>
  <c r="X763" i="2"/>
  <c r="Y763" i="2" s="1"/>
  <c r="S764" i="2"/>
  <c r="AB764" i="2" l="1"/>
  <c r="Z764" i="2"/>
  <c r="AD764" i="2"/>
  <c r="AC764" i="2"/>
  <c r="AA764" i="2"/>
  <c r="U764" i="2"/>
  <c r="T764" i="2" s="1"/>
  <c r="W764" i="2"/>
  <c r="V764" i="2" s="1"/>
  <c r="A765" i="2"/>
  <c r="B765" i="2"/>
  <c r="AL764" i="2" l="1"/>
  <c r="AK764" i="2"/>
  <c r="X764" i="2"/>
  <c r="Y764" i="2" s="1"/>
  <c r="S765" i="2"/>
  <c r="AB765" i="2" l="1"/>
  <c r="Z765" i="2"/>
  <c r="AC765" i="2"/>
  <c r="AD765" i="2"/>
  <c r="AA765" i="2"/>
  <c r="U765" i="2"/>
  <c r="T765" i="2" s="1"/>
  <c r="A766" i="2"/>
  <c r="B766" i="2"/>
  <c r="W765" i="2"/>
  <c r="V765" i="2" s="1"/>
  <c r="AK765" i="2" l="1"/>
  <c r="AL765" i="2"/>
  <c r="X765" i="2"/>
  <c r="Y765" i="2" s="1"/>
  <c r="S766" i="2"/>
  <c r="AC766" i="2" l="1"/>
  <c r="AA766" i="2"/>
  <c r="AB766" i="2"/>
  <c r="AD766" i="2"/>
  <c r="Z766" i="2"/>
  <c r="U766" i="2"/>
  <c r="T766" i="2" s="1"/>
  <c r="W766" i="2"/>
  <c r="V766" i="2" s="1"/>
  <c r="A767" i="2"/>
  <c r="B767" i="2"/>
  <c r="AK766" i="2" l="1"/>
  <c r="AL766" i="2"/>
  <c r="X766" i="2"/>
  <c r="Y766" i="2" s="1"/>
  <c r="S767" i="2"/>
  <c r="AA767" i="2" l="1"/>
  <c r="AC767" i="2"/>
  <c r="AD767" i="2"/>
  <c r="AB767" i="2"/>
  <c r="Z767" i="2"/>
  <c r="U767" i="2"/>
  <c r="T767" i="2" s="1"/>
  <c r="W767" i="2"/>
  <c r="V767" i="2" s="1"/>
  <c r="A768" i="2"/>
  <c r="B768" i="2"/>
  <c r="AK767" i="2" l="1"/>
  <c r="AL767" i="2"/>
  <c r="X767" i="2"/>
  <c r="Y767" i="2" s="1"/>
  <c r="S768" i="2"/>
  <c r="AB768" i="2" l="1"/>
  <c r="AA768" i="2"/>
  <c r="AD768" i="2"/>
  <c r="Z768" i="2"/>
  <c r="AC768" i="2"/>
  <c r="U768" i="2"/>
  <c r="T768" i="2" s="1"/>
  <c r="A769" i="2"/>
  <c r="B769" i="2"/>
  <c r="W768" i="2"/>
  <c r="V768" i="2" s="1"/>
  <c r="AK768" i="2" l="1"/>
  <c r="AL768" i="2"/>
  <c r="S769" i="2"/>
  <c r="X768" i="2"/>
  <c r="Y768" i="2" s="1"/>
  <c r="Z769" i="2" l="1"/>
  <c r="AA769" i="2"/>
  <c r="AC769" i="2"/>
  <c r="AD769" i="2"/>
  <c r="AB769" i="2"/>
  <c r="U769" i="2"/>
  <c r="T769" i="2" s="1"/>
  <c r="A770" i="2"/>
  <c r="B770" i="2"/>
  <c r="W769" i="2"/>
  <c r="V769" i="2" s="1"/>
  <c r="AK769" i="2" l="1"/>
  <c r="AL769" i="2"/>
  <c r="S770" i="2"/>
  <c r="X769" i="2"/>
  <c r="Y769" i="2" s="1"/>
  <c r="AD770" i="2" l="1"/>
  <c r="AA770" i="2"/>
  <c r="Z770" i="2"/>
  <c r="AB770" i="2"/>
  <c r="AC770" i="2"/>
  <c r="U770" i="2"/>
  <c r="T770" i="2" s="1"/>
  <c r="A771" i="2"/>
  <c r="B771" i="2"/>
  <c r="W770" i="2"/>
  <c r="V770" i="2" s="1"/>
  <c r="AK770" i="2" l="1"/>
  <c r="AL770" i="2"/>
  <c r="X770" i="2"/>
  <c r="Y770" i="2" s="1"/>
  <c r="S771" i="2"/>
  <c r="AB771" i="2" l="1"/>
  <c r="AA771" i="2"/>
  <c r="Z771" i="2"/>
  <c r="AD771" i="2"/>
  <c r="AC771" i="2"/>
  <c r="U771" i="2"/>
  <c r="T771" i="2" s="1"/>
  <c r="W771" i="2"/>
  <c r="V771" i="2" s="1"/>
  <c r="A772" i="2"/>
  <c r="B772" i="2"/>
  <c r="AK771" i="2" l="1"/>
  <c r="AL771" i="2"/>
  <c r="X771" i="2"/>
  <c r="Y771" i="2" s="1"/>
  <c r="S772" i="2"/>
  <c r="AC772" i="2" l="1"/>
  <c r="Z772" i="2"/>
  <c r="AA772" i="2"/>
  <c r="AD772" i="2"/>
  <c r="AB772" i="2"/>
  <c r="U772" i="2"/>
  <c r="T772" i="2" s="1"/>
  <c r="W772" i="2"/>
  <c r="V772" i="2" s="1"/>
  <c r="A773" i="2"/>
  <c r="B773" i="2"/>
  <c r="AL772" i="2" l="1"/>
  <c r="AK772" i="2"/>
  <c r="S773" i="2"/>
  <c r="X772" i="2"/>
  <c r="Y772" i="2" s="1"/>
  <c r="AC773" i="2" l="1"/>
  <c r="AD773" i="2"/>
  <c r="AA773" i="2"/>
  <c r="Z773" i="2"/>
  <c r="AB773" i="2"/>
  <c r="U773" i="2"/>
  <c r="T773" i="2" s="1"/>
  <c r="W773" i="2"/>
  <c r="V773" i="2" s="1"/>
  <c r="A774" i="2"/>
  <c r="B774" i="2"/>
  <c r="AK773" i="2" l="1"/>
  <c r="AL773" i="2"/>
  <c r="S774" i="2"/>
  <c r="X773" i="2"/>
  <c r="Y773" i="2" s="1"/>
  <c r="AB774" i="2" l="1"/>
  <c r="AD774" i="2"/>
  <c r="AA774" i="2"/>
  <c r="AC774" i="2"/>
  <c r="Z774" i="2"/>
  <c r="U774" i="2"/>
  <c r="T774" i="2" s="1"/>
  <c r="W774" i="2"/>
  <c r="V774" i="2" s="1"/>
  <c r="A775" i="2"/>
  <c r="B775" i="2"/>
  <c r="AK774" i="2" l="1"/>
  <c r="AL774" i="2"/>
  <c r="X774" i="2"/>
  <c r="Y774" i="2" s="1"/>
  <c r="S775" i="2"/>
  <c r="AC775" i="2" l="1"/>
  <c r="AD775" i="2"/>
  <c r="Z775" i="2"/>
  <c r="AB775" i="2"/>
  <c r="AA775" i="2"/>
  <c r="U775" i="2"/>
  <c r="T775" i="2" s="1"/>
  <c r="W775" i="2"/>
  <c r="V775" i="2" s="1"/>
  <c r="A776" i="2"/>
  <c r="B776" i="2"/>
  <c r="AL775" i="2" l="1"/>
  <c r="AK775" i="2"/>
  <c r="S776" i="2"/>
  <c r="X775" i="2"/>
  <c r="Y775" i="2" s="1"/>
  <c r="Z776" i="2" l="1"/>
  <c r="AC776" i="2"/>
  <c r="AB776" i="2"/>
  <c r="AA776" i="2"/>
  <c r="AD776" i="2"/>
  <c r="U776" i="2"/>
  <c r="T776" i="2" s="1"/>
  <c r="A777" i="2"/>
  <c r="B777" i="2"/>
  <c r="W776" i="2"/>
  <c r="V776" i="2" s="1"/>
  <c r="AK776" i="2" l="1"/>
  <c r="AL776" i="2"/>
  <c r="X776" i="2"/>
  <c r="Y776" i="2" s="1"/>
  <c r="S777" i="2"/>
  <c r="Z777" i="2" l="1"/>
  <c r="AB777" i="2"/>
  <c r="AD777" i="2"/>
  <c r="AC777" i="2"/>
  <c r="AA777" i="2"/>
  <c r="U777" i="2"/>
  <c r="T777" i="2" s="1"/>
  <c r="A778" i="2"/>
  <c r="B778" i="2"/>
  <c r="W777" i="2"/>
  <c r="V777" i="2" s="1"/>
  <c r="AK777" i="2" l="1"/>
  <c r="AL777" i="2"/>
  <c r="S778" i="2"/>
  <c r="X777" i="2"/>
  <c r="Y777" i="2" s="1"/>
  <c r="AD778" i="2" l="1"/>
  <c r="AC778" i="2"/>
  <c r="AB778" i="2"/>
  <c r="Z778" i="2"/>
  <c r="AA778" i="2"/>
  <c r="U778" i="2"/>
  <c r="T778" i="2" s="1"/>
  <c r="A779" i="2"/>
  <c r="B779" i="2"/>
  <c r="W778" i="2"/>
  <c r="V778" i="2" s="1"/>
  <c r="AK778" i="2" l="1"/>
  <c r="AL778" i="2"/>
  <c r="X778" i="2"/>
  <c r="Y778" i="2" s="1"/>
  <c r="S779" i="2"/>
  <c r="AA779" i="2" l="1"/>
  <c r="AD779" i="2"/>
  <c r="AB779" i="2"/>
  <c r="Z779" i="2"/>
  <c r="AC779" i="2"/>
  <c r="U779" i="2"/>
  <c r="T779" i="2" s="1"/>
  <c r="W779" i="2"/>
  <c r="V779" i="2" s="1"/>
  <c r="A780" i="2"/>
  <c r="B780" i="2"/>
  <c r="AL779" i="2" l="1"/>
  <c r="AK779" i="2"/>
  <c r="X779" i="2"/>
  <c r="Y779" i="2" s="1"/>
  <c r="S780" i="2"/>
  <c r="AB780" i="2" l="1"/>
  <c r="AC780" i="2"/>
  <c r="AA780" i="2"/>
  <c r="AD780" i="2"/>
  <c r="Z780" i="2"/>
  <c r="U780" i="2"/>
  <c r="T780" i="2" s="1"/>
  <c r="W780" i="2"/>
  <c r="V780" i="2" s="1"/>
  <c r="A781" i="2"/>
  <c r="B781" i="2"/>
  <c r="AK780" i="2" l="1"/>
  <c r="AL780" i="2"/>
  <c r="X780" i="2"/>
  <c r="Y780" i="2" s="1"/>
  <c r="S781" i="2"/>
  <c r="Z781" i="2" l="1"/>
  <c r="AB781" i="2"/>
  <c r="AA781" i="2"/>
  <c r="AC781" i="2"/>
  <c r="AD781" i="2"/>
  <c r="U781" i="2"/>
  <c r="T781" i="2" s="1"/>
  <c r="A782" i="2"/>
  <c r="B782" i="2"/>
  <c r="W781" i="2"/>
  <c r="V781" i="2" s="1"/>
  <c r="AK781" i="2" l="1"/>
  <c r="AL781" i="2"/>
  <c r="S782" i="2"/>
  <c r="X781" i="2"/>
  <c r="Y781" i="2" s="1"/>
  <c r="AC782" i="2" l="1"/>
  <c r="AD782" i="2"/>
  <c r="AB782" i="2"/>
  <c r="Z782" i="2"/>
  <c r="AA782" i="2"/>
  <c r="U782" i="2"/>
  <c r="T782" i="2" s="1"/>
  <c r="A783" i="2"/>
  <c r="B783" i="2"/>
  <c r="W782" i="2"/>
  <c r="V782" i="2" s="1"/>
  <c r="AL782" i="2" l="1"/>
  <c r="AK782" i="2"/>
  <c r="X782" i="2"/>
  <c r="Y782" i="2" s="1"/>
  <c r="S783" i="2"/>
  <c r="AA783" i="2" l="1"/>
  <c r="AC783" i="2"/>
  <c r="AB783" i="2"/>
  <c r="AD783" i="2"/>
  <c r="Z783" i="2"/>
  <c r="U783" i="2"/>
  <c r="T783" i="2" s="1"/>
  <c r="W783" i="2"/>
  <c r="V783" i="2" s="1"/>
  <c r="A784" i="2"/>
  <c r="B784" i="2"/>
  <c r="AL783" i="2" l="1"/>
  <c r="AK783" i="2"/>
  <c r="X783" i="2"/>
  <c r="Y783" i="2" s="1"/>
  <c r="S784" i="2"/>
  <c r="AB784" i="2" l="1"/>
  <c r="Z784" i="2"/>
  <c r="AC784" i="2"/>
  <c r="AD784" i="2"/>
  <c r="AA784" i="2"/>
  <c r="U784" i="2"/>
  <c r="T784" i="2" s="1"/>
  <c r="A785" i="2"/>
  <c r="B785" i="2"/>
  <c r="W784" i="2"/>
  <c r="V784" i="2" s="1"/>
  <c r="AK784" i="2" l="1"/>
  <c r="AL784" i="2"/>
  <c r="S785" i="2"/>
  <c r="X784" i="2"/>
  <c r="Y784" i="2" s="1"/>
  <c r="Z785" i="2" l="1"/>
  <c r="AA785" i="2"/>
  <c r="AC785" i="2"/>
  <c r="AD785" i="2"/>
  <c r="AB785" i="2"/>
  <c r="U785" i="2"/>
  <c r="T785" i="2" s="1"/>
  <c r="W785" i="2"/>
  <c r="V785" i="2" s="1"/>
  <c r="A786" i="2"/>
  <c r="B786" i="2"/>
  <c r="AL785" i="2" l="1"/>
  <c r="AK785" i="2"/>
  <c r="X785" i="2"/>
  <c r="Y785" i="2" s="1"/>
  <c r="S786" i="2"/>
  <c r="AD786" i="2" l="1"/>
  <c r="AA786" i="2"/>
  <c r="AB786" i="2"/>
  <c r="Z786" i="2"/>
  <c r="AC786" i="2"/>
  <c r="U786" i="2"/>
  <c r="T786" i="2" s="1"/>
  <c r="A787" i="2"/>
  <c r="B787" i="2"/>
  <c r="W786" i="2"/>
  <c r="V786" i="2" s="1"/>
  <c r="AK786" i="2" l="1"/>
  <c r="AL786" i="2"/>
  <c r="X786" i="2"/>
  <c r="Y786" i="2" s="1"/>
  <c r="S787" i="2"/>
  <c r="AB787" i="2" l="1"/>
  <c r="Z787" i="2"/>
  <c r="AA787" i="2"/>
  <c r="AC787" i="2"/>
  <c r="AD787" i="2"/>
  <c r="U787" i="2"/>
  <c r="T787" i="2" s="1"/>
  <c r="W787" i="2"/>
  <c r="V787" i="2" s="1"/>
  <c r="A788" i="2"/>
  <c r="B788" i="2"/>
  <c r="AK787" i="2" l="1"/>
  <c r="AL787" i="2"/>
  <c r="S788" i="2"/>
  <c r="X787" i="2"/>
  <c r="Y787" i="2" s="1"/>
  <c r="AC788" i="2" l="1"/>
  <c r="Z788" i="2"/>
  <c r="AA788" i="2"/>
  <c r="AB788" i="2"/>
  <c r="AD788" i="2"/>
  <c r="U788" i="2"/>
  <c r="T788" i="2" s="1"/>
  <c r="W788" i="2"/>
  <c r="V788" i="2" s="1"/>
  <c r="A789" i="2"/>
  <c r="B789" i="2"/>
  <c r="AK788" i="2" l="1"/>
  <c r="AL788" i="2"/>
  <c r="X788" i="2"/>
  <c r="Y788" i="2" s="1"/>
  <c r="S789" i="2"/>
  <c r="AC789" i="2" l="1"/>
  <c r="AD789" i="2"/>
  <c r="AA789" i="2"/>
  <c r="Z789" i="2"/>
  <c r="AB789" i="2"/>
  <c r="U789" i="2"/>
  <c r="T789" i="2" s="1"/>
  <c r="W789" i="2"/>
  <c r="V789" i="2" s="1"/>
  <c r="A790" i="2"/>
  <c r="B790" i="2"/>
  <c r="AL789" i="2" l="1"/>
  <c r="AK789" i="2"/>
  <c r="S790" i="2"/>
  <c r="X789" i="2"/>
  <c r="Y789" i="2" s="1"/>
  <c r="AB790" i="2" l="1"/>
  <c r="AA790" i="2"/>
  <c r="AD790" i="2"/>
  <c r="AC790" i="2"/>
  <c r="Z790" i="2"/>
  <c r="U790" i="2"/>
  <c r="T790" i="2" s="1"/>
  <c r="W790" i="2"/>
  <c r="V790" i="2" s="1"/>
  <c r="A791" i="2"/>
  <c r="B791" i="2"/>
  <c r="AL790" i="2" l="1"/>
  <c r="AK790" i="2"/>
  <c r="X790" i="2"/>
  <c r="Y790" i="2" s="1"/>
  <c r="S791" i="2"/>
  <c r="AC791" i="2" l="1"/>
  <c r="AB791" i="2"/>
  <c r="Z791" i="2"/>
  <c r="AA791" i="2"/>
  <c r="AD791" i="2"/>
  <c r="U791" i="2"/>
  <c r="T791" i="2" s="1"/>
  <c r="A792" i="2"/>
  <c r="B792" i="2"/>
  <c r="W791" i="2"/>
  <c r="V791" i="2" s="1"/>
  <c r="AL791" i="2" l="1"/>
  <c r="AK791" i="2"/>
  <c r="S792" i="2"/>
  <c r="X791" i="2"/>
  <c r="Y791" i="2" s="1"/>
  <c r="Z792" i="2" l="1"/>
  <c r="AC792" i="2"/>
  <c r="AB792" i="2"/>
  <c r="AD792" i="2"/>
  <c r="AA792" i="2"/>
  <c r="U792" i="2"/>
  <c r="T792" i="2" s="1"/>
  <c r="A793" i="2"/>
  <c r="B793" i="2"/>
  <c r="W792" i="2"/>
  <c r="V792" i="2" s="1"/>
  <c r="AK792" i="2" l="1"/>
  <c r="AL792" i="2"/>
  <c r="S793" i="2"/>
  <c r="X792" i="2"/>
  <c r="Y792" i="2" s="1"/>
  <c r="AB793" i="2" l="1"/>
  <c r="AC793" i="2"/>
  <c r="AD793" i="2"/>
  <c r="Z793" i="2"/>
  <c r="AA793" i="2"/>
  <c r="U793" i="2"/>
  <c r="T793" i="2" s="1"/>
  <c r="W793" i="2"/>
  <c r="V793" i="2" s="1"/>
  <c r="A794" i="2"/>
  <c r="B794" i="2"/>
  <c r="AL793" i="2" l="1"/>
  <c r="AK793" i="2"/>
  <c r="S794" i="2"/>
  <c r="X793" i="2"/>
  <c r="Y793" i="2" s="1"/>
  <c r="AC794" i="2" l="1"/>
  <c r="AD794" i="2"/>
  <c r="AB794" i="2"/>
  <c r="AA794" i="2"/>
  <c r="Z794" i="2"/>
  <c r="U794" i="2"/>
  <c r="T794" i="2" s="1"/>
  <c r="A795" i="2"/>
  <c r="B795" i="2"/>
  <c r="W794" i="2"/>
  <c r="V794" i="2" s="1"/>
  <c r="AK794" i="2" l="1"/>
  <c r="AL794" i="2"/>
  <c r="S795" i="2"/>
  <c r="X794" i="2"/>
  <c r="Y794" i="2" s="1"/>
  <c r="AC795" i="2" l="1"/>
  <c r="Z795" i="2"/>
  <c r="AB795" i="2"/>
  <c r="AD795" i="2"/>
  <c r="AA795" i="2"/>
  <c r="U795" i="2"/>
  <c r="T795" i="2" s="1"/>
  <c r="A796" i="2"/>
  <c r="B796" i="2"/>
  <c r="W795" i="2"/>
  <c r="V795" i="2" s="1"/>
  <c r="AK795" i="2" l="1"/>
  <c r="AL795" i="2"/>
  <c r="X795" i="2"/>
  <c r="Y795" i="2" s="1"/>
  <c r="S796" i="2"/>
  <c r="AB796" i="2" l="1"/>
  <c r="Z796" i="2"/>
  <c r="AC796" i="2"/>
  <c r="AA796" i="2"/>
  <c r="AD796" i="2"/>
  <c r="U796" i="2"/>
  <c r="T796" i="2" s="1"/>
  <c r="W796" i="2"/>
  <c r="V796" i="2" s="1"/>
  <c r="A797" i="2"/>
  <c r="B797" i="2"/>
  <c r="AK796" i="2" l="1"/>
  <c r="AL796" i="2"/>
  <c r="X796" i="2"/>
  <c r="Y796" i="2" s="1"/>
  <c r="S797" i="2"/>
  <c r="AB797" i="2" l="1"/>
  <c r="Z797" i="2"/>
  <c r="AA797" i="2"/>
  <c r="AC797" i="2"/>
  <c r="AD797" i="2"/>
  <c r="U797" i="2"/>
  <c r="T797" i="2" s="1"/>
  <c r="W797" i="2"/>
  <c r="V797" i="2" s="1"/>
  <c r="A798" i="2"/>
  <c r="B798" i="2"/>
  <c r="AK797" i="2" l="1"/>
  <c r="AL797" i="2"/>
  <c r="X797" i="2"/>
  <c r="Y797" i="2" s="1"/>
  <c r="S798" i="2"/>
  <c r="AD798" i="2" l="1"/>
  <c r="AC798" i="2"/>
  <c r="AA798" i="2"/>
  <c r="Z798" i="2"/>
  <c r="AB798" i="2"/>
  <c r="U798" i="2"/>
  <c r="T798" i="2" s="1"/>
  <c r="W798" i="2"/>
  <c r="V798" i="2" s="1"/>
  <c r="A799" i="2"/>
  <c r="B799" i="2"/>
  <c r="AL798" i="2" l="1"/>
  <c r="AK798" i="2"/>
  <c r="X798" i="2"/>
  <c r="Y798" i="2" s="1"/>
  <c r="S799" i="2"/>
  <c r="AA799" i="2" l="1"/>
  <c r="AB799" i="2"/>
  <c r="AD799" i="2"/>
  <c r="AC799" i="2"/>
  <c r="Z799" i="2"/>
  <c r="U799" i="2"/>
  <c r="T799" i="2" s="1"/>
  <c r="W799" i="2"/>
  <c r="V799" i="2" s="1"/>
  <c r="A800" i="2"/>
  <c r="B800" i="2"/>
  <c r="AK799" i="2" l="1"/>
  <c r="AL799" i="2"/>
  <c r="X799" i="2"/>
  <c r="Y799" i="2" s="1"/>
  <c r="S800" i="2"/>
  <c r="AB800" i="2" l="1"/>
  <c r="AA800" i="2"/>
  <c r="Z800" i="2"/>
  <c r="AC800" i="2"/>
  <c r="AD800" i="2"/>
  <c r="U800" i="2"/>
  <c r="T800" i="2" s="1"/>
  <c r="W800" i="2"/>
  <c r="V800" i="2" s="1"/>
  <c r="A801" i="2"/>
  <c r="B801" i="2"/>
  <c r="AL800" i="2" l="1"/>
  <c r="AK800" i="2"/>
  <c r="X800" i="2"/>
  <c r="Y800" i="2" s="1"/>
  <c r="S801" i="2"/>
  <c r="Z801" i="2" l="1"/>
  <c r="AA801" i="2"/>
  <c r="AC801" i="2"/>
  <c r="AD801" i="2"/>
  <c r="AB801" i="2"/>
  <c r="U801" i="2"/>
  <c r="T801" i="2" s="1"/>
  <c r="W801" i="2"/>
  <c r="V801" i="2" s="1"/>
  <c r="A802" i="2"/>
  <c r="B802" i="2"/>
  <c r="AK801" i="2" l="1"/>
  <c r="AL801" i="2"/>
  <c r="X801" i="2"/>
  <c r="Y801" i="2" s="1"/>
  <c r="S802" i="2"/>
  <c r="AD802" i="2" l="1"/>
  <c r="AA802" i="2"/>
  <c r="Z802" i="2"/>
  <c r="AC802" i="2"/>
  <c r="AB802" i="2"/>
  <c r="U802" i="2"/>
  <c r="T802" i="2" s="1"/>
  <c r="W802" i="2"/>
  <c r="V802" i="2" s="1"/>
  <c r="A803" i="2"/>
  <c r="B803" i="2"/>
  <c r="AK802" i="2" l="1"/>
  <c r="AL802" i="2"/>
  <c r="X802" i="2"/>
  <c r="Y802" i="2" s="1"/>
  <c r="S803" i="2"/>
  <c r="AB803" i="2" l="1"/>
  <c r="AC803" i="2"/>
  <c r="Z803" i="2"/>
  <c r="AD803" i="2"/>
  <c r="AA803" i="2"/>
  <c r="U803" i="2"/>
  <c r="T803" i="2" s="1"/>
  <c r="W803" i="2"/>
  <c r="V803" i="2" s="1"/>
  <c r="A804" i="2"/>
  <c r="B804" i="2"/>
  <c r="AL803" i="2" l="1"/>
  <c r="AK803" i="2"/>
  <c r="X803" i="2"/>
  <c r="Y803" i="2" s="1"/>
  <c r="S804" i="2"/>
  <c r="AC804" i="2" l="1"/>
  <c r="Z804" i="2"/>
  <c r="AA804" i="2"/>
  <c r="AD804" i="2"/>
  <c r="AB804" i="2"/>
  <c r="U804" i="2"/>
  <c r="T804" i="2" s="1"/>
  <c r="A805" i="2"/>
  <c r="B805" i="2"/>
  <c r="W804" i="2"/>
  <c r="V804" i="2" s="1"/>
  <c r="AK804" i="2" l="1"/>
  <c r="AL804" i="2"/>
  <c r="X804" i="2"/>
  <c r="Y804" i="2" s="1"/>
  <c r="S805" i="2"/>
  <c r="Z805" i="2" l="1"/>
  <c r="AC805" i="2"/>
  <c r="AD805" i="2"/>
  <c r="AA805" i="2"/>
  <c r="AB805" i="2"/>
  <c r="U805" i="2"/>
  <c r="T805" i="2" s="1"/>
  <c r="W805" i="2"/>
  <c r="V805" i="2" s="1"/>
  <c r="A806" i="2"/>
  <c r="B806" i="2"/>
  <c r="AK805" i="2" l="1"/>
  <c r="AL805" i="2"/>
  <c r="X805" i="2"/>
  <c r="Y805" i="2" s="1"/>
  <c r="S806" i="2"/>
  <c r="AB806" i="2" l="1"/>
  <c r="AA806" i="2"/>
  <c r="AC806" i="2"/>
  <c r="Z806" i="2"/>
  <c r="AD806" i="2"/>
  <c r="U806" i="2"/>
  <c r="T806" i="2" s="1"/>
  <c r="W806" i="2"/>
  <c r="V806" i="2" s="1"/>
  <c r="A807" i="2"/>
  <c r="B807" i="2"/>
  <c r="AK806" i="2" l="1"/>
  <c r="AL806" i="2"/>
  <c r="X806" i="2"/>
  <c r="Y806" i="2" s="1"/>
  <c r="S807" i="2"/>
  <c r="AC807" i="2" l="1"/>
  <c r="AA807" i="2"/>
  <c r="AD807" i="2"/>
  <c r="Z807" i="2"/>
  <c r="AB807" i="2"/>
  <c r="U807" i="2"/>
  <c r="T807" i="2" s="1"/>
  <c r="W807" i="2"/>
  <c r="V807" i="2" s="1"/>
  <c r="A808" i="2"/>
  <c r="B808" i="2"/>
  <c r="AK807" i="2" l="1"/>
  <c r="AL807" i="2"/>
  <c r="X807" i="2"/>
  <c r="Y807" i="2" s="1"/>
  <c r="S808" i="2"/>
  <c r="Z808" i="2" l="1"/>
  <c r="AC808" i="2"/>
  <c r="AB808" i="2"/>
  <c r="AA808" i="2"/>
  <c r="AD808" i="2"/>
  <c r="U808" i="2"/>
  <c r="T808" i="2" s="1"/>
  <c r="A809" i="2"/>
  <c r="B809" i="2"/>
  <c r="W808" i="2"/>
  <c r="V808" i="2" s="1"/>
  <c r="AL808" i="2" l="1"/>
  <c r="AK808" i="2"/>
  <c r="S809" i="2"/>
  <c r="X808" i="2"/>
  <c r="Y808" i="2" s="1"/>
  <c r="AB809" i="2" l="1"/>
  <c r="Z809" i="2"/>
  <c r="AD809" i="2"/>
  <c r="AC809" i="2"/>
  <c r="AA809" i="2"/>
  <c r="U809" i="2"/>
  <c r="T809" i="2" s="1"/>
  <c r="W809" i="2"/>
  <c r="V809" i="2" s="1"/>
  <c r="A810" i="2"/>
  <c r="B810" i="2"/>
  <c r="AL809" i="2" l="1"/>
  <c r="AK809" i="2"/>
  <c r="S810" i="2"/>
  <c r="X809" i="2"/>
  <c r="Y809" i="2" s="1"/>
  <c r="AC810" i="2" l="1"/>
  <c r="AB810" i="2"/>
  <c r="AA810" i="2"/>
  <c r="Z810" i="2"/>
  <c r="AD810" i="2"/>
  <c r="U810" i="2"/>
  <c r="T810" i="2" s="1"/>
  <c r="A811" i="2"/>
  <c r="B811" i="2"/>
  <c r="W810" i="2"/>
  <c r="V810" i="2" s="1"/>
  <c r="AK810" i="2" l="1"/>
  <c r="AL810" i="2"/>
  <c r="S811" i="2"/>
  <c r="X810" i="2"/>
  <c r="Y810" i="2" s="1"/>
  <c r="AC811" i="2" l="1"/>
  <c r="AD811" i="2"/>
  <c r="AB811" i="2"/>
  <c r="AA811" i="2"/>
  <c r="Z811" i="2"/>
  <c r="U811" i="2"/>
  <c r="T811" i="2" s="1"/>
  <c r="W811" i="2"/>
  <c r="V811" i="2" s="1"/>
  <c r="A812" i="2"/>
  <c r="B812" i="2"/>
  <c r="AL811" i="2" l="1"/>
  <c r="AK811" i="2"/>
  <c r="X811" i="2"/>
  <c r="Y811" i="2" s="1"/>
  <c r="S812" i="2"/>
  <c r="AB812" i="2" l="1"/>
  <c r="AC812" i="2"/>
  <c r="Z812" i="2"/>
  <c r="AD812" i="2"/>
  <c r="AA812" i="2"/>
  <c r="U812" i="2"/>
  <c r="T812" i="2" s="1"/>
  <c r="W812" i="2"/>
  <c r="V812" i="2" s="1"/>
  <c r="A813" i="2"/>
  <c r="B813" i="2"/>
  <c r="AK812" i="2" l="1"/>
  <c r="AL812" i="2"/>
  <c r="S813" i="2"/>
  <c r="X812" i="2"/>
  <c r="Y812" i="2" s="1"/>
  <c r="AB813" i="2" l="1"/>
  <c r="AA813" i="2"/>
  <c r="AD813" i="2"/>
  <c r="Z813" i="2"/>
  <c r="AC813" i="2"/>
  <c r="U813" i="2"/>
  <c r="T813" i="2" s="1"/>
  <c r="W813" i="2"/>
  <c r="V813" i="2" s="1"/>
  <c r="A814" i="2"/>
  <c r="B814" i="2"/>
  <c r="AK813" i="2" l="1"/>
  <c r="AL813" i="2"/>
  <c r="S814" i="2"/>
  <c r="X813" i="2"/>
  <c r="Y813" i="2" s="1"/>
  <c r="AD814" i="2" l="1"/>
  <c r="AC814" i="2"/>
  <c r="AA814" i="2"/>
  <c r="AB814" i="2"/>
  <c r="Z814" i="2"/>
  <c r="U814" i="2"/>
  <c r="T814" i="2" s="1"/>
  <c r="A815" i="2"/>
  <c r="B815" i="2"/>
  <c r="W814" i="2"/>
  <c r="V814" i="2" s="1"/>
  <c r="AK814" i="2" l="1"/>
  <c r="AL814" i="2"/>
  <c r="X814" i="2"/>
  <c r="Y814" i="2" s="1"/>
  <c r="S815" i="2"/>
  <c r="AA815" i="2" l="1"/>
  <c r="AB815" i="2"/>
  <c r="AD815" i="2"/>
  <c r="AC815" i="2"/>
  <c r="Z815" i="2"/>
  <c r="U815" i="2"/>
  <c r="T815" i="2" s="1"/>
  <c r="A816" i="2"/>
  <c r="B816" i="2"/>
  <c r="W815" i="2"/>
  <c r="V815" i="2" s="1"/>
  <c r="AK815" i="2" l="1"/>
  <c r="AL815" i="2"/>
  <c r="X815" i="2"/>
  <c r="Y815" i="2" s="1"/>
  <c r="S816" i="2"/>
  <c r="AA816" i="2" l="1"/>
  <c r="AB816" i="2"/>
  <c r="Z816" i="2"/>
  <c r="AC816" i="2"/>
  <c r="AD816" i="2"/>
  <c r="U816" i="2"/>
  <c r="T816" i="2" s="1"/>
  <c r="A817" i="2"/>
  <c r="B817" i="2"/>
  <c r="W816" i="2"/>
  <c r="V816" i="2" s="1"/>
  <c r="AK816" i="2" l="1"/>
  <c r="AL816" i="2"/>
  <c r="S817" i="2"/>
  <c r="X816" i="2"/>
  <c r="Y816" i="2" s="1"/>
  <c r="Z817" i="2" l="1"/>
  <c r="AA817" i="2"/>
  <c r="AC817" i="2"/>
  <c r="AD817" i="2"/>
  <c r="AB817" i="2"/>
  <c r="U817" i="2"/>
  <c r="T817" i="2" s="1"/>
  <c r="W817" i="2"/>
  <c r="V817" i="2" s="1"/>
  <c r="A818" i="2"/>
  <c r="B818" i="2"/>
  <c r="AK817" i="2" l="1"/>
  <c r="AL817" i="2"/>
  <c r="X817" i="2"/>
  <c r="Y817" i="2" s="1"/>
  <c r="S818" i="2"/>
  <c r="AD818" i="2" l="1"/>
  <c r="AA818" i="2"/>
  <c r="AB818" i="2"/>
  <c r="Z818" i="2"/>
  <c r="AC818" i="2"/>
  <c r="U818" i="2"/>
  <c r="T818" i="2" s="1"/>
  <c r="W818" i="2"/>
  <c r="V818" i="2" s="1"/>
  <c r="A819" i="2"/>
  <c r="B819" i="2"/>
  <c r="AL818" i="2" l="1"/>
  <c r="AK818" i="2"/>
  <c r="S819" i="2"/>
  <c r="X818" i="2"/>
  <c r="Y818" i="2" s="1"/>
  <c r="AB819" i="2" l="1"/>
  <c r="AC819" i="2"/>
  <c r="AA819" i="2"/>
  <c r="Z819" i="2"/>
  <c r="AD819" i="2"/>
  <c r="U819" i="2"/>
  <c r="T819" i="2" s="1"/>
  <c r="W819" i="2"/>
  <c r="V819" i="2" s="1"/>
  <c r="A820" i="2"/>
  <c r="B820" i="2"/>
  <c r="AL819" i="2" l="1"/>
  <c r="AK819" i="2"/>
  <c r="X819" i="2"/>
  <c r="Y819" i="2" s="1"/>
  <c r="S820" i="2"/>
  <c r="AC820" i="2" l="1"/>
  <c r="Z820" i="2"/>
  <c r="AA820" i="2"/>
  <c r="AB820" i="2"/>
  <c r="AD820" i="2"/>
  <c r="U820" i="2"/>
  <c r="T820" i="2" s="1"/>
  <c r="W820" i="2"/>
  <c r="V820" i="2" s="1"/>
  <c r="A821" i="2"/>
  <c r="B821" i="2"/>
  <c r="AK820" i="2" l="1"/>
  <c r="AL820" i="2"/>
  <c r="X820" i="2"/>
  <c r="Y820" i="2" s="1"/>
  <c r="S821" i="2"/>
  <c r="AC821" i="2" l="1"/>
  <c r="AD821" i="2"/>
  <c r="Z821" i="2"/>
  <c r="AA821" i="2"/>
  <c r="AB821" i="2"/>
  <c r="U821" i="2"/>
  <c r="T821" i="2" s="1"/>
  <c r="A822" i="2"/>
  <c r="B822" i="2"/>
  <c r="W821" i="2"/>
  <c r="V821" i="2" s="1"/>
  <c r="AK821" i="2" l="1"/>
  <c r="AL821" i="2"/>
  <c r="X821" i="2"/>
  <c r="Y821" i="2" s="1"/>
  <c r="S822" i="2"/>
  <c r="AD822" i="2" l="1"/>
  <c r="AB822" i="2"/>
  <c r="AA822" i="2"/>
  <c r="Z822" i="2"/>
  <c r="AC822" i="2"/>
  <c r="U822" i="2"/>
  <c r="T822" i="2" s="1"/>
  <c r="A823" i="2"/>
  <c r="B823" i="2"/>
  <c r="W822" i="2"/>
  <c r="V822" i="2" s="1"/>
  <c r="AK822" i="2" l="1"/>
  <c r="AL822" i="2"/>
  <c r="S823" i="2"/>
  <c r="X822" i="2"/>
  <c r="Y822" i="2" s="1"/>
  <c r="AC823" i="2" l="1"/>
  <c r="Z823" i="2"/>
  <c r="AB823" i="2"/>
  <c r="AD823" i="2"/>
  <c r="AA823" i="2"/>
  <c r="U823" i="2"/>
  <c r="T823" i="2" s="1"/>
  <c r="A824" i="2"/>
  <c r="B824" i="2"/>
  <c r="W823" i="2"/>
  <c r="V823" i="2" s="1"/>
  <c r="AK823" i="2" l="1"/>
  <c r="AL823" i="2"/>
  <c r="X823" i="2"/>
  <c r="Y823" i="2" s="1"/>
  <c r="S824" i="2"/>
  <c r="Z824" i="2" l="1"/>
  <c r="AC824" i="2"/>
  <c r="AB824" i="2"/>
  <c r="AD824" i="2"/>
  <c r="AA824" i="2"/>
  <c r="U824" i="2"/>
  <c r="T824" i="2" s="1"/>
  <c r="A825" i="2"/>
  <c r="B825" i="2"/>
  <c r="W824" i="2"/>
  <c r="V824" i="2" s="1"/>
  <c r="AK824" i="2" l="1"/>
  <c r="AL824" i="2"/>
  <c r="X824" i="2"/>
  <c r="Y824" i="2" s="1"/>
  <c r="S825" i="2"/>
  <c r="Z825" i="2" l="1"/>
  <c r="AB825" i="2"/>
  <c r="AC825" i="2"/>
  <c r="AA825" i="2"/>
  <c r="AD825" i="2"/>
  <c r="U825" i="2"/>
  <c r="T825" i="2" s="1"/>
  <c r="W825" i="2"/>
  <c r="V825" i="2" s="1"/>
  <c r="A826" i="2"/>
  <c r="B826" i="2"/>
  <c r="AK825" i="2" l="1"/>
  <c r="AL825" i="2"/>
  <c r="S826" i="2"/>
  <c r="X825" i="2"/>
  <c r="Y825" i="2" s="1"/>
  <c r="AC826" i="2" l="1"/>
  <c r="AB826" i="2"/>
  <c r="AD826" i="2"/>
  <c r="AA826" i="2"/>
  <c r="Z826" i="2"/>
  <c r="U826" i="2"/>
  <c r="T826" i="2" s="1"/>
  <c r="W826" i="2"/>
  <c r="V826" i="2" s="1"/>
  <c r="A827" i="2"/>
  <c r="B827" i="2"/>
  <c r="AL826" i="2" l="1"/>
  <c r="AK826" i="2"/>
  <c r="X826" i="2"/>
  <c r="Y826" i="2" s="1"/>
  <c r="S827" i="2"/>
  <c r="AB827" i="2" l="1"/>
  <c r="AA827" i="2"/>
  <c r="AC827" i="2"/>
  <c r="Z827" i="2"/>
  <c r="AD827" i="2"/>
  <c r="U827" i="2"/>
  <c r="T827" i="2" s="1"/>
  <c r="W827" i="2"/>
  <c r="V827" i="2" s="1"/>
  <c r="A828" i="2"/>
  <c r="B828" i="2"/>
  <c r="AL827" i="2" l="1"/>
  <c r="AK827" i="2"/>
  <c r="S828" i="2"/>
  <c r="X827" i="2"/>
  <c r="Y827" i="2" s="1"/>
  <c r="AB828" i="2" l="1"/>
  <c r="Z828" i="2"/>
  <c r="AC828" i="2"/>
  <c r="AA828" i="2"/>
  <c r="AD828" i="2"/>
  <c r="U828" i="2"/>
  <c r="T828" i="2" s="1"/>
  <c r="W828" i="2"/>
  <c r="V828" i="2" s="1"/>
  <c r="A829" i="2"/>
  <c r="B829" i="2"/>
  <c r="AK828" i="2" l="1"/>
  <c r="AL828" i="2"/>
  <c r="X828" i="2"/>
  <c r="Y828" i="2" s="1"/>
  <c r="S829" i="2"/>
  <c r="AB829" i="2" l="1"/>
  <c r="AA829" i="2"/>
  <c r="AC829" i="2"/>
  <c r="AD829" i="2"/>
  <c r="Z829" i="2"/>
  <c r="U829" i="2"/>
  <c r="T829" i="2" s="1"/>
  <c r="W829" i="2"/>
  <c r="V829" i="2" s="1"/>
  <c r="A830" i="2"/>
  <c r="B830" i="2"/>
  <c r="AL829" i="2" l="1"/>
  <c r="AK829" i="2"/>
  <c r="X829" i="2"/>
  <c r="Y829" i="2" s="1"/>
  <c r="S830" i="2"/>
  <c r="AC830" i="2" l="1"/>
  <c r="AA830" i="2"/>
  <c r="AB830" i="2"/>
  <c r="Z830" i="2"/>
  <c r="AD830" i="2"/>
  <c r="U830" i="2"/>
  <c r="T830" i="2" s="1"/>
  <c r="A831" i="2"/>
  <c r="B831" i="2"/>
  <c r="W830" i="2"/>
  <c r="V830" i="2" s="1"/>
  <c r="AK830" i="2" l="1"/>
  <c r="AL830" i="2"/>
  <c r="X830" i="2"/>
  <c r="Y830" i="2" s="1"/>
  <c r="S831" i="2"/>
  <c r="AA831" i="2" l="1"/>
  <c r="AC831" i="2"/>
  <c r="AD831" i="2"/>
  <c r="AB831" i="2"/>
  <c r="Z831" i="2"/>
  <c r="U831" i="2"/>
  <c r="T831" i="2" s="1"/>
  <c r="A832" i="2"/>
  <c r="B832" i="2"/>
  <c r="W831" i="2"/>
  <c r="V831" i="2" s="1"/>
  <c r="AK831" i="2" l="1"/>
  <c r="AL831" i="2"/>
  <c r="S832" i="2"/>
  <c r="X831" i="2"/>
  <c r="Y831" i="2" s="1"/>
  <c r="AA832" i="2" l="1"/>
  <c r="AB832" i="2"/>
  <c r="AC832" i="2"/>
  <c r="AD832" i="2"/>
  <c r="Z832" i="2"/>
  <c r="U832" i="2"/>
  <c r="T832" i="2" s="1"/>
  <c r="A833" i="2"/>
  <c r="B833" i="2"/>
  <c r="W832" i="2"/>
  <c r="V832" i="2" s="1"/>
  <c r="AK832" i="2" l="1"/>
  <c r="AL832" i="2"/>
  <c r="X832" i="2"/>
  <c r="Y832" i="2" s="1"/>
  <c r="S833" i="2"/>
  <c r="Z833" i="2" l="1"/>
  <c r="AA833" i="2"/>
  <c r="AC833" i="2"/>
  <c r="AD833" i="2"/>
  <c r="AB833" i="2"/>
  <c r="U833" i="2"/>
  <c r="T833" i="2" s="1"/>
  <c r="W833" i="2"/>
  <c r="V833" i="2" s="1"/>
  <c r="A834" i="2"/>
  <c r="B834" i="2"/>
  <c r="AK833" i="2" l="1"/>
  <c r="AL833" i="2"/>
  <c r="X833" i="2"/>
  <c r="Y833" i="2" s="1"/>
  <c r="S834" i="2"/>
  <c r="AD834" i="2" l="1"/>
  <c r="AA834" i="2"/>
  <c r="Z834" i="2"/>
  <c r="AB834" i="2"/>
  <c r="AC834" i="2"/>
  <c r="U834" i="2"/>
  <c r="T834" i="2" s="1"/>
  <c r="A835" i="2"/>
  <c r="B835" i="2"/>
  <c r="W834" i="2"/>
  <c r="V834" i="2" s="1"/>
  <c r="AL834" i="2" l="1"/>
  <c r="AK834" i="2"/>
  <c r="S835" i="2"/>
  <c r="X834" i="2"/>
  <c r="Y834" i="2" s="1"/>
  <c r="AB835" i="2" l="1"/>
  <c r="AA835" i="2"/>
  <c r="Z835" i="2"/>
  <c r="AD835" i="2"/>
  <c r="AC835" i="2"/>
  <c r="U835" i="2"/>
  <c r="T835" i="2" s="1"/>
  <c r="A836" i="2"/>
  <c r="B836" i="2"/>
  <c r="W835" i="2"/>
  <c r="V835" i="2" s="1"/>
  <c r="AK835" i="2" l="1"/>
  <c r="AL835" i="2"/>
  <c r="X835" i="2"/>
  <c r="Y835" i="2" s="1"/>
  <c r="S836" i="2"/>
  <c r="AC836" i="2" l="1"/>
  <c r="Z836" i="2"/>
  <c r="AA836" i="2"/>
  <c r="AD836" i="2"/>
  <c r="AB836" i="2"/>
  <c r="U836" i="2"/>
  <c r="T836" i="2" s="1"/>
  <c r="W836" i="2"/>
  <c r="V836" i="2" s="1"/>
  <c r="A837" i="2"/>
  <c r="B837" i="2"/>
  <c r="AL836" i="2" l="1"/>
  <c r="AK836" i="2"/>
  <c r="X836" i="2"/>
  <c r="Y836" i="2" s="1"/>
  <c r="S837" i="2"/>
  <c r="AC837" i="2" l="1"/>
  <c r="AD837" i="2"/>
  <c r="AA837" i="2"/>
  <c r="Z837" i="2"/>
  <c r="AB837" i="2"/>
  <c r="U837" i="2"/>
  <c r="T837" i="2" s="1"/>
  <c r="A838" i="2"/>
  <c r="B838" i="2"/>
  <c r="W837" i="2"/>
  <c r="V837" i="2" s="1"/>
  <c r="AK837" i="2" l="1"/>
  <c r="AL837" i="2"/>
  <c r="X837" i="2"/>
  <c r="Y837" i="2" s="1"/>
  <c r="S838" i="2"/>
  <c r="AB838" i="2" l="1"/>
  <c r="AD838" i="2"/>
  <c r="AA838" i="2"/>
  <c r="AC838" i="2"/>
  <c r="Z838" i="2"/>
  <c r="U838" i="2"/>
  <c r="T838" i="2" s="1"/>
  <c r="A839" i="2"/>
  <c r="B839" i="2"/>
  <c r="W838" i="2"/>
  <c r="V838" i="2" s="1"/>
  <c r="AK838" i="2" l="1"/>
  <c r="AL838" i="2"/>
  <c r="X838" i="2"/>
  <c r="Y838" i="2" s="1"/>
  <c r="S839" i="2"/>
  <c r="AC839" i="2" l="1"/>
  <c r="AD839" i="2"/>
  <c r="Z839" i="2"/>
  <c r="AB839" i="2"/>
  <c r="AA839" i="2"/>
  <c r="U839" i="2"/>
  <c r="T839" i="2" s="1"/>
  <c r="W839" i="2"/>
  <c r="V839" i="2" s="1"/>
  <c r="A840" i="2"/>
  <c r="B840" i="2"/>
  <c r="AL839" i="2" l="1"/>
  <c r="AK839" i="2"/>
  <c r="S840" i="2"/>
  <c r="X839" i="2"/>
  <c r="Y839" i="2" s="1"/>
  <c r="Z840" i="2" l="1"/>
  <c r="AC840" i="2"/>
  <c r="AA840" i="2"/>
  <c r="AB840" i="2"/>
  <c r="AD840" i="2"/>
  <c r="U840" i="2"/>
  <c r="T840" i="2" s="1"/>
  <c r="W840" i="2"/>
  <c r="V840" i="2" s="1"/>
  <c r="A841" i="2"/>
  <c r="B841" i="2"/>
  <c r="AK840" i="2" l="1"/>
  <c r="AL840" i="2"/>
  <c r="X840" i="2"/>
  <c r="Y840" i="2" s="1"/>
  <c r="S841" i="2"/>
  <c r="Z841" i="2" l="1"/>
  <c r="AB841" i="2"/>
  <c r="AD841" i="2"/>
  <c r="AA841" i="2"/>
  <c r="AC841" i="2"/>
  <c r="U841" i="2"/>
  <c r="T841" i="2" s="1"/>
  <c r="A842" i="2"/>
  <c r="B842" i="2"/>
  <c r="W841" i="2"/>
  <c r="V841" i="2" s="1"/>
  <c r="AK841" i="2" l="1"/>
  <c r="AL841" i="2"/>
  <c r="X841" i="2"/>
  <c r="Y841" i="2" s="1"/>
  <c r="S842" i="2"/>
  <c r="AD842" i="2" l="1"/>
  <c r="AC842" i="2"/>
  <c r="AB842" i="2"/>
  <c r="Z842" i="2"/>
  <c r="AA842" i="2"/>
  <c r="U842" i="2"/>
  <c r="T842" i="2" s="1"/>
  <c r="W842" i="2"/>
  <c r="V842" i="2" s="1"/>
  <c r="A843" i="2"/>
  <c r="B843" i="2"/>
  <c r="AK842" i="2" l="1"/>
  <c r="AL842" i="2"/>
  <c r="X842" i="2"/>
  <c r="Y842" i="2" s="1"/>
  <c r="S843" i="2"/>
  <c r="AA843" i="2" l="1"/>
  <c r="AD843" i="2"/>
  <c r="AB843" i="2"/>
  <c r="AC843" i="2"/>
  <c r="Z843" i="2"/>
  <c r="U843" i="2"/>
  <c r="T843" i="2" s="1"/>
  <c r="A844" i="2"/>
  <c r="B844" i="2"/>
  <c r="W843" i="2"/>
  <c r="V843" i="2" s="1"/>
  <c r="AK843" i="2" l="1"/>
  <c r="AL843" i="2"/>
  <c r="X843" i="2"/>
  <c r="Y843" i="2" s="1"/>
  <c r="S844" i="2"/>
  <c r="AB844" i="2" l="1"/>
  <c r="AC844" i="2"/>
  <c r="AD844" i="2"/>
  <c r="AA844" i="2"/>
  <c r="Z844" i="2"/>
  <c r="U844" i="2"/>
  <c r="T844" i="2" s="1"/>
  <c r="W844" i="2"/>
  <c r="V844" i="2" s="1"/>
  <c r="A845" i="2"/>
  <c r="B845" i="2"/>
  <c r="AL844" i="2" l="1"/>
  <c r="AK844" i="2"/>
  <c r="S845" i="2"/>
  <c r="X844" i="2"/>
  <c r="Y844" i="2" s="1"/>
  <c r="Z845" i="2" l="1"/>
  <c r="AB845" i="2"/>
  <c r="AA845" i="2"/>
  <c r="AC845" i="2"/>
  <c r="AD845" i="2"/>
  <c r="U845" i="2"/>
  <c r="T845" i="2" s="1"/>
  <c r="W845" i="2"/>
  <c r="V845" i="2" s="1"/>
  <c r="A846" i="2"/>
  <c r="B846" i="2"/>
  <c r="AL845" i="2" l="1"/>
  <c r="AK845" i="2"/>
  <c r="S846" i="2"/>
  <c r="X845" i="2"/>
  <c r="Y845" i="2" s="1"/>
  <c r="AC846" i="2" l="1"/>
  <c r="AB846" i="2"/>
  <c r="Z846" i="2"/>
  <c r="AD846" i="2"/>
  <c r="AA846" i="2"/>
  <c r="U846" i="2"/>
  <c r="T846" i="2" s="1"/>
  <c r="A847" i="2"/>
  <c r="B847" i="2"/>
  <c r="W846" i="2"/>
  <c r="V846" i="2" s="1"/>
  <c r="AK846" i="2" l="1"/>
  <c r="AL846" i="2"/>
  <c r="X846" i="2"/>
  <c r="Y846" i="2" s="1"/>
  <c r="S847" i="2"/>
  <c r="AA847" i="2" l="1"/>
  <c r="AC847" i="2"/>
  <c r="AB847" i="2"/>
  <c r="Z847" i="2"/>
  <c r="AD847" i="2"/>
  <c r="U847" i="2"/>
  <c r="T847" i="2" s="1"/>
  <c r="A848" i="2"/>
  <c r="B848" i="2"/>
  <c r="W847" i="2"/>
  <c r="V847" i="2" s="1"/>
  <c r="AL847" i="2" l="1"/>
  <c r="AK847" i="2"/>
  <c r="X847" i="2"/>
  <c r="Y847" i="2" s="1"/>
  <c r="S848" i="2"/>
  <c r="AA848" i="2" l="1"/>
  <c r="Z848" i="2"/>
  <c r="AC848" i="2"/>
  <c r="AD848" i="2"/>
  <c r="AB848" i="2"/>
  <c r="U848" i="2"/>
  <c r="T848" i="2" s="1"/>
  <c r="W848" i="2"/>
  <c r="V848" i="2" s="1"/>
  <c r="A849" i="2"/>
  <c r="B849" i="2"/>
  <c r="AK848" i="2" l="1"/>
  <c r="AL848" i="2"/>
  <c r="X848" i="2"/>
  <c r="Y848" i="2" s="1"/>
  <c r="S849" i="2"/>
  <c r="Z849" i="2" l="1"/>
  <c r="AA849" i="2"/>
  <c r="AC849" i="2"/>
  <c r="AD849" i="2"/>
  <c r="AB849" i="2"/>
  <c r="U849" i="2"/>
  <c r="T849" i="2" s="1"/>
  <c r="A850" i="2"/>
  <c r="B850" i="2"/>
  <c r="W849" i="2"/>
  <c r="V849" i="2" s="1"/>
  <c r="AK849" i="2" l="1"/>
  <c r="AL849" i="2"/>
  <c r="S850" i="2"/>
  <c r="X849" i="2"/>
  <c r="Y849" i="2" s="1"/>
  <c r="AD850" i="2" l="1"/>
  <c r="AA850" i="2"/>
  <c r="AB850" i="2"/>
  <c r="Z850" i="2"/>
  <c r="AC850" i="2"/>
  <c r="U850" i="2"/>
  <c r="T850" i="2" s="1"/>
  <c r="W850" i="2"/>
  <c r="V850" i="2" s="1"/>
  <c r="A851" i="2"/>
  <c r="B851" i="2"/>
  <c r="AK850" i="2" l="1"/>
  <c r="AL850" i="2"/>
  <c r="X850" i="2"/>
  <c r="Y850" i="2" s="1"/>
  <c r="S851" i="2"/>
  <c r="AB851" i="2" l="1"/>
  <c r="Z851" i="2"/>
  <c r="AC851" i="2"/>
  <c r="AA851" i="2"/>
  <c r="AD851" i="2"/>
  <c r="U851" i="2"/>
  <c r="T851" i="2" s="1"/>
  <c r="W851" i="2"/>
  <c r="V851" i="2" s="1"/>
  <c r="A852" i="2"/>
  <c r="B852" i="2"/>
  <c r="AK851" i="2" l="1"/>
  <c r="AL851" i="2"/>
  <c r="X851" i="2"/>
  <c r="Y851" i="2" s="1"/>
  <c r="S852" i="2"/>
  <c r="AC852" i="2" l="1"/>
  <c r="Z852" i="2"/>
  <c r="AA852" i="2"/>
  <c r="AB852" i="2"/>
  <c r="AD852" i="2"/>
  <c r="U852" i="2"/>
  <c r="T852" i="2" s="1"/>
  <c r="W852" i="2"/>
  <c r="V852" i="2" s="1"/>
  <c r="A853" i="2"/>
  <c r="B853" i="2"/>
  <c r="AK852" i="2" l="1"/>
  <c r="AL852" i="2"/>
  <c r="X852" i="2"/>
  <c r="Y852" i="2" s="1"/>
  <c r="S853" i="2"/>
  <c r="AC853" i="2" l="1"/>
  <c r="AD853" i="2"/>
  <c r="AA853" i="2"/>
  <c r="Z853" i="2"/>
  <c r="AB853" i="2"/>
  <c r="U853" i="2"/>
  <c r="T853" i="2" s="1"/>
  <c r="A854" i="2"/>
  <c r="B854" i="2"/>
  <c r="W853" i="2"/>
  <c r="V853" i="2" s="1"/>
  <c r="AK853" i="2" l="1"/>
  <c r="AL853" i="2"/>
  <c r="X853" i="2"/>
  <c r="Y853" i="2" s="1"/>
  <c r="S854" i="2"/>
  <c r="AB854" i="2" l="1"/>
  <c r="AA854" i="2"/>
  <c r="Z854" i="2"/>
  <c r="AC854" i="2"/>
  <c r="AD854" i="2"/>
  <c r="U854" i="2"/>
  <c r="T854" i="2" s="1"/>
  <c r="A855" i="2"/>
  <c r="B855" i="2"/>
  <c r="W854" i="2"/>
  <c r="V854" i="2" s="1"/>
  <c r="AL854" i="2" l="1"/>
  <c r="AK854" i="2"/>
  <c r="S855" i="2"/>
  <c r="X854" i="2"/>
  <c r="Y854" i="2" s="1"/>
  <c r="AC855" i="2" l="1"/>
  <c r="AB855" i="2"/>
  <c r="Z855" i="2"/>
  <c r="AA855" i="2"/>
  <c r="AD855" i="2"/>
  <c r="U855" i="2"/>
  <c r="T855" i="2" s="1"/>
  <c r="A856" i="2"/>
  <c r="B856" i="2"/>
  <c r="W855" i="2"/>
  <c r="V855" i="2" s="1"/>
  <c r="AL855" i="2" l="1"/>
  <c r="AK855" i="2"/>
  <c r="X855" i="2"/>
  <c r="Y855" i="2" s="1"/>
  <c r="S856" i="2"/>
  <c r="Z856" i="2" l="1"/>
  <c r="AC856" i="2"/>
  <c r="AB856" i="2"/>
  <c r="AA856" i="2"/>
  <c r="AD856" i="2"/>
  <c r="U856" i="2"/>
  <c r="T856" i="2" s="1"/>
  <c r="W856" i="2"/>
  <c r="V856" i="2" s="1"/>
  <c r="A857" i="2"/>
  <c r="B857" i="2"/>
  <c r="AK856" i="2" l="1"/>
  <c r="AL856" i="2"/>
  <c r="X856" i="2"/>
  <c r="Y856" i="2" s="1"/>
  <c r="S857" i="2"/>
  <c r="AB857" i="2" l="1"/>
  <c r="AC857" i="2"/>
  <c r="Z857" i="2"/>
  <c r="AD857" i="2"/>
  <c r="AA857" i="2"/>
  <c r="U857" i="2"/>
  <c r="T857" i="2" s="1"/>
  <c r="W857" i="2"/>
  <c r="V857" i="2" s="1"/>
  <c r="A858" i="2"/>
  <c r="B858" i="2"/>
  <c r="AK857" i="2" l="1"/>
  <c r="AL857" i="2"/>
  <c r="X857" i="2"/>
  <c r="Y857" i="2" s="1"/>
  <c r="S858" i="2"/>
  <c r="AC858" i="2" l="1"/>
  <c r="AD858" i="2"/>
  <c r="AB858" i="2"/>
  <c r="AA858" i="2"/>
  <c r="Z858" i="2"/>
  <c r="U858" i="2"/>
  <c r="T858" i="2" s="1"/>
  <c r="W858" i="2"/>
  <c r="V858" i="2" s="1"/>
  <c r="A859" i="2"/>
  <c r="B859" i="2"/>
  <c r="AK858" i="2" l="1"/>
  <c r="AL858" i="2"/>
  <c r="X858" i="2"/>
  <c r="Y858" i="2" s="1"/>
  <c r="S859" i="2"/>
  <c r="AC859" i="2" l="1"/>
  <c r="AA859" i="2"/>
  <c r="Z859" i="2"/>
  <c r="AD859" i="2"/>
  <c r="AB859" i="2"/>
  <c r="U859" i="2"/>
  <c r="T859" i="2" s="1"/>
  <c r="W859" i="2"/>
  <c r="V859" i="2" s="1"/>
  <c r="A860" i="2"/>
  <c r="B860" i="2"/>
  <c r="AK859" i="2" l="1"/>
  <c r="AL859" i="2"/>
  <c r="X859" i="2"/>
  <c r="Y859" i="2" s="1"/>
  <c r="S860" i="2"/>
  <c r="AB860" i="2" l="1"/>
  <c r="Z860" i="2"/>
  <c r="AC860" i="2"/>
  <c r="AA860" i="2"/>
  <c r="AD860" i="2"/>
  <c r="U860" i="2"/>
  <c r="T860" i="2" s="1"/>
  <c r="W860" i="2"/>
  <c r="V860" i="2" s="1"/>
  <c r="A861" i="2"/>
  <c r="B861" i="2"/>
  <c r="AK860" i="2" l="1"/>
  <c r="AL860" i="2"/>
  <c r="S861" i="2"/>
  <c r="X860" i="2"/>
  <c r="Y860" i="2" s="1"/>
  <c r="AB861" i="2" l="1"/>
  <c r="Z861" i="2"/>
  <c r="AC861" i="2"/>
  <c r="AD861" i="2"/>
  <c r="AA861" i="2"/>
  <c r="U861" i="2"/>
  <c r="T861" i="2" s="1"/>
  <c r="W861" i="2"/>
  <c r="V861" i="2" s="1"/>
  <c r="A862" i="2"/>
  <c r="B862" i="2"/>
  <c r="AL861" i="2" l="1"/>
  <c r="AK861" i="2"/>
  <c r="X861" i="2"/>
  <c r="Y861" i="2" s="1"/>
  <c r="S862" i="2"/>
  <c r="AD862" i="2" l="1"/>
  <c r="AC862" i="2"/>
  <c r="AA862" i="2"/>
  <c r="Z862" i="2"/>
  <c r="AB862" i="2"/>
  <c r="U862" i="2"/>
  <c r="T862" i="2" s="1"/>
  <c r="W862" i="2"/>
  <c r="V862" i="2" s="1"/>
  <c r="A863" i="2"/>
  <c r="B863" i="2"/>
  <c r="AL862" i="2" l="1"/>
  <c r="AK862" i="2"/>
  <c r="X862" i="2"/>
  <c r="Y862" i="2" s="1"/>
  <c r="S863" i="2"/>
  <c r="AA863" i="2" l="1"/>
  <c r="AB863" i="2"/>
  <c r="AD863" i="2"/>
  <c r="AC863" i="2"/>
  <c r="Z863" i="2"/>
  <c r="U863" i="2"/>
  <c r="T863" i="2" s="1"/>
  <c r="A864" i="2"/>
  <c r="B864" i="2"/>
  <c r="W863" i="2"/>
  <c r="V863" i="2" s="1"/>
  <c r="AL863" i="2" l="1"/>
  <c r="AK863" i="2"/>
  <c r="S864" i="2"/>
  <c r="X863" i="2"/>
  <c r="Y863" i="2" s="1"/>
  <c r="AA864" i="2" l="1"/>
  <c r="AB864" i="2"/>
  <c r="Z864" i="2"/>
  <c r="AD864" i="2"/>
  <c r="AC864" i="2"/>
  <c r="U864" i="2"/>
  <c r="T864" i="2" s="1"/>
  <c r="A865" i="2"/>
  <c r="B865" i="2"/>
  <c r="W864" i="2"/>
  <c r="V864" i="2" s="1"/>
  <c r="AK864" i="2" l="1"/>
  <c r="AL864" i="2"/>
  <c r="X864" i="2"/>
  <c r="Y864" i="2" s="1"/>
  <c r="S865" i="2"/>
  <c r="Z865" i="2" l="1"/>
  <c r="AA865" i="2"/>
  <c r="AC865" i="2"/>
  <c r="AD865" i="2"/>
  <c r="AB865" i="2"/>
  <c r="U865" i="2"/>
  <c r="T865" i="2" s="1"/>
  <c r="W865" i="2"/>
  <c r="V865" i="2" s="1"/>
  <c r="A866" i="2"/>
  <c r="B866" i="2"/>
  <c r="AL865" i="2" l="1"/>
  <c r="AK865" i="2"/>
  <c r="S866" i="2"/>
  <c r="X865" i="2"/>
  <c r="Y865" i="2" s="1"/>
  <c r="AD866" i="2" l="1"/>
  <c r="AA866" i="2"/>
  <c r="Z866" i="2"/>
  <c r="AC866" i="2"/>
  <c r="AB866" i="2"/>
  <c r="U866" i="2"/>
  <c r="T866" i="2" s="1"/>
  <c r="W866" i="2"/>
  <c r="V866" i="2" s="1"/>
  <c r="A867" i="2"/>
  <c r="B867" i="2"/>
  <c r="AK866" i="2" l="1"/>
  <c r="AL866" i="2"/>
  <c r="S867" i="2"/>
  <c r="X866" i="2"/>
  <c r="Y866" i="2" s="1"/>
  <c r="AB867" i="2" l="1"/>
  <c r="AC867" i="2"/>
  <c r="Z867" i="2"/>
  <c r="AD867" i="2"/>
  <c r="AA867" i="2"/>
  <c r="U867" i="2"/>
  <c r="T867" i="2" s="1"/>
  <c r="W867" i="2"/>
  <c r="V867" i="2" s="1"/>
  <c r="A868" i="2"/>
  <c r="B868" i="2"/>
  <c r="AK867" i="2" l="1"/>
  <c r="AL867" i="2"/>
  <c r="X867" i="2"/>
  <c r="Y867" i="2" s="1"/>
  <c r="S868" i="2"/>
  <c r="AC868" i="2" l="1"/>
  <c r="Z868" i="2"/>
  <c r="AA868" i="2"/>
  <c r="AD868" i="2"/>
  <c r="AB868" i="2"/>
  <c r="U868" i="2"/>
  <c r="T868" i="2" s="1"/>
  <c r="A869" i="2"/>
  <c r="B869" i="2"/>
  <c r="W868" i="2"/>
  <c r="V868" i="2" s="1"/>
  <c r="AK868" i="2" l="1"/>
  <c r="AL868" i="2"/>
  <c r="X868" i="2"/>
  <c r="Y868" i="2" s="1"/>
  <c r="S869" i="2"/>
  <c r="Z869" i="2" l="1"/>
  <c r="AC869" i="2"/>
  <c r="AD869" i="2"/>
  <c r="AA869" i="2"/>
  <c r="AB869" i="2"/>
  <c r="U869" i="2"/>
  <c r="T869" i="2" s="1"/>
  <c r="A870" i="2"/>
  <c r="B870" i="2"/>
  <c r="W869" i="2"/>
  <c r="V869" i="2" s="1"/>
  <c r="AK869" i="2" l="1"/>
  <c r="AL869" i="2"/>
  <c r="S870" i="2"/>
  <c r="X869" i="2"/>
  <c r="Y869" i="2" s="1"/>
  <c r="AB870" i="2" l="1"/>
  <c r="AA870" i="2"/>
  <c r="AD870" i="2"/>
  <c r="AC870" i="2"/>
  <c r="Z870" i="2"/>
  <c r="U870" i="2"/>
  <c r="T870" i="2" s="1"/>
  <c r="W870" i="2"/>
  <c r="V870" i="2" s="1"/>
  <c r="A871" i="2"/>
  <c r="B871" i="2"/>
  <c r="AL870" i="2" l="1"/>
  <c r="AK870" i="2"/>
  <c r="X870" i="2"/>
  <c r="Y870" i="2" s="1"/>
  <c r="S871" i="2"/>
  <c r="AC871" i="2" l="1"/>
  <c r="AA871" i="2"/>
  <c r="AD871" i="2"/>
  <c r="Z871" i="2"/>
  <c r="AB871" i="2"/>
  <c r="U871" i="2"/>
  <c r="T871" i="2" s="1"/>
  <c r="W871" i="2"/>
  <c r="V871" i="2" s="1"/>
  <c r="A872" i="2"/>
  <c r="B872" i="2"/>
  <c r="AK871" i="2" l="1"/>
  <c r="AL871" i="2"/>
  <c r="X871" i="2"/>
  <c r="Y871" i="2" s="1"/>
  <c r="S872" i="2"/>
  <c r="Z872" i="2" l="1"/>
  <c r="AC872" i="2"/>
  <c r="AA872" i="2"/>
  <c r="AB872" i="2"/>
  <c r="AD872" i="2"/>
  <c r="U872" i="2"/>
  <c r="T872" i="2" s="1"/>
  <c r="W872" i="2"/>
  <c r="V872" i="2" s="1"/>
  <c r="A873" i="2"/>
  <c r="B873" i="2"/>
  <c r="AL872" i="2" l="1"/>
  <c r="AK872" i="2"/>
  <c r="X872" i="2"/>
  <c r="Y872" i="2" s="1"/>
  <c r="S873" i="2"/>
  <c r="AB873" i="2" l="1"/>
  <c r="AD873" i="2"/>
  <c r="AA873" i="2"/>
  <c r="Z873" i="2"/>
  <c r="AC873" i="2"/>
  <c r="U873" i="2"/>
  <c r="T873" i="2" s="1"/>
  <c r="A874" i="2"/>
  <c r="B874" i="2"/>
  <c r="W873" i="2"/>
  <c r="V873" i="2" s="1"/>
  <c r="AK873" i="2" l="1"/>
  <c r="AL873" i="2"/>
  <c r="X873" i="2"/>
  <c r="Y873" i="2" s="1"/>
  <c r="S874" i="2"/>
  <c r="AC874" i="2" l="1"/>
  <c r="AB874" i="2"/>
  <c r="AD874" i="2"/>
  <c r="AA874" i="2"/>
  <c r="Z874" i="2"/>
  <c r="U874" i="2"/>
  <c r="T874" i="2" s="1"/>
  <c r="W874" i="2"/>
  <c r="V874" i="2" s="1"/>
  <c r="A875" i="2"/>
  <c r="B875" i="2"/>
  <c r="AK874" i="2" l="1"/>
  <c r="AL874" i="2"/>
  <c r="X874" i="2"/>
  <c r="Y874" i="2" s="1"/>
  <c r="S875" i="2"/>
  <c r="AC875" i="2" l="1"/>
  <c r="AD875" i="2"/>
  <c r="AB875" i="2"/>
  <c r="AA875" i="2"/>
  <c r="Z875" i="2"/>
  <c r="U875" i="2"/>
  <c r="T875" i="2" s="1"/>
  <c r="W875" i="2"/>
  <c r="V875" i="2" s="1"/>
  <c r="A876" i="2"/>
  <c r="B876" i="2"/>
  <c r="AL875" i="2" l="1"/>
  <c r="AK875" i="2"/>
  <c r="S876" i="2"/>
  <c r="X875" i="2"/>
  <c r="Y875" i="2" s="1"/>
  <c r="AB876" i="2" l="1"/>
  <c r="AA876" i="2"/>
  <c r="AC876" i="2"/>
  <c r="Z876" i="2"/>
  <c r="AD876" i="2"/>
  <c r="U876" i="2"/>
  <c r="T876" i="2" s="1"/>
  <c r="W876" i="2"/>
  <c r="V876" i="2" s="1"/>
  <c r="A877" i="2"/>
  <c r="B877" i="2"/>
  <c r="AK876" i="2" l="1"/>
  <c r="AL876" i="2"/>
  <c r="X876" i="2"/>
  <c r="Y876" i="2" s="1"/>
  <c r="S877" i="2"/>
  <c r="AB877" i="2" l="1"/>
  <c r="AA877" i="2"/>
  <c r="Z877" i="2"/>
  <c r="AC877" i="2"/>
  <c r="AD877" i="2"/>
  <c r="U877" i="2"/>
  <c r="T877" i="2" s="1"/>
  <c r="W877" i="2"/>
  <c r="V877" i="2" s="1"/>
  <c r="A878" i="2"/>
  <c r="B878" i="2"/>
  <c r="AK877" i="2" l="1"/>
  <c r="AL877" i="2"/>
  <c r="X877" i="2"/>
  <c r="Y877" i="2" s="1"/>
  <c r="S878" i="2"/>
  <c r="AD878" i="2" l="1"/>
  <c r="AC878" i="2"/>
  <c r="AA878" i="2"/>
  <c r="AB878" i="2"/>
  <c r="Z878" i="2"/>
  <c r="U878" i="2"/>
  <c r="T878" i="2" s="1"/>
  <c r="W878" i="2"/>
  <c r="V878" i="2" s="1"/>
  <c r="A879" i="2"/>
  <c r="B879" i="2"/>
  <c r="AK878" i="2" l="1"/>
  <c r="AL878" i="2"/>
  <c r="X878" i="2"/>
  <c r="Y878" i="2" s="1"/>
  <c r="S879" i="2"/>
  <c r="AA879" i="2" l="1"/>
  <c r="AD879" i="2"/>
  <c r="AC879" i="2"/>
  <c r="Z879" i="2"/>
  <c r="AB879" i="2"/>
  <c r="U879" i="2"/>
  <c r="T879" i="2" s="1"/>
  <c r="W879" i="2"/>
  <c r="V879" i="2" s="1"/>
  <c r="A880" i="2"/>
  <c r="B880" i="2"/>
  <c r="AK879" i="2" l="1"/>
  <c r="AL879" i="2"/>
  <c r="X879" i="2"/>
  <c r="Y879" i="2" s="1"/>
  <c r="S880" i="2"/>
  <c r="AA880" i="2" l="1"/>
  <c r="AB880" i="2"/>
  <c r="Z880" i="2"/>
  <c r="AC880" i="2"/>
  <c r="AD880" i="2"/>
  <c r="U880" i="2"/>
  <c r="T880" i="2" s="1"/>
  <c r="A881" i="2"/>
  <c r="B881" i="2"/>
  <c r="W880" i="2"/>
  <c r="V880" i="2" s="1"/>
  <c r="AL880" i="2" l="1"/>
  <c r="AK880" i="2"/>
  <c r="S881" i="2"/>
  <c r="X880" i="2"/>
  <c r="Y880" i="2" s="1"/>
  <c r="Z881" i="2" l="1"/>
  <c r="AA881" i="2"/>
  <c r="AC881" i="2"/>
  <c r="AD881" i="2"/>
  <c r="AB881" i="2"/>
  <c r="U881" i="2"/>
  <c r="T881" i="2" s="1"/>
  <c r="W881" i="2"/>
  <c r="V881" i="2" s="1"/>
  <c r="A882" i="2"/>
  <c r="B882" i="2"/>
  <c r="AK881" i="2" l="1"/>
  <c r="AL881" i="2"/>
  <c r="S882" i="2"/>
  <c r="X881" i="2"/>
  <c r="Y881" i="2" s="1"/>
  <c r="AD882" i="2" l="1"/>
  <c r="AA882" i="2"/>
  <c r="AB882" i="2"/>
  <c r="Z882" i="2"/>
  <c r="AC882" i="2"/>
  <c r="U882" i="2"/>
  <c r="T882" i="2" s="1"/>
  <c r="A883" i="2"/>
  <c r="B883" i="2"/>
  <c r="W882" i="2"/>
  <c r="V882" i="2" s="1"/>
  <c r="AK882" i="2" l="1"/>
  <c r="AL882" i="2"/>
  <c r="X882" i="2"/>
  <c r="Y882" i="2" s="1"/>
  <c r="S883" i="2"/>
  <c r="AB883" i="2" l="1"/>
  <c r="AC883" i="2"/>
  <c r="AA883" i="2"/>
  <c r="Z883" i="2"/>
  <c r="AD883" i="2"/>
  <c r="U883" i="2"/>
  <c r="T883" i="2" s="1"/>
  <c r="W883" i="2"/>
  <c r="V883" i="2" s="1"/>
  <c r="A884" i="2"/>
  <c r="B884" i="2"/>
  <c r="AL883" i="2" l="1"/>
  <c r="AK883" i="2"/>
  <c r="X883" i="2"/>
  <c r="Y883" i="2" s="1"/>
  <c r="S884" i="2"/>
  <c r="AC884" i="2" l="1"/>
  <c r="Z884" i="2"/>
  <c r="AA884" i="2"/>
  <c r="AB884" i="2"/>
  <c r="AD884" i="2"/>
  <c r="U884" i="2"/>
  <c r="T884" i="2" s="1"/>
  <c r="W884" i="2"/>
  <c r="V884" i="2" s="1"/>
  <c r="A885" i="2"/>
  <c r="B885" i="2"/>
  <c r="AK884" i="2" l="1"/>
  <c r="AL884" i="2"/>
  <c r="X884" i="2"/>
  <c r="Y884" i="2" s="1"/>
  <c r="S885" i="2"/>
  <c r="AC885" i="2" l="1"/>
  <c r="AD885" i="2"/>
  <c r="Z885" i="2"/>
  <c r="AA885" i="2"/>
  <c r="AB885" i="2"/>
  <c r="U885" i="2"/>
  <c r="T885" i="2" s="1"/>
  <c r="A886" i="2"/>
  <c r="B886" i="2"/>
  <c r="W885" i="2"/>
  <c r="V885" i="2" s="1"/>
  <c r="AK885" i="2" l="1"/>
  <c r="AL885" i="2"/>
  <c r="X885" i="2"/>
  <c r="Y885" i="2" s="1"/>
  <c r="S886" i="2"/>
  <c r="AD886" i="2" l="1"/>
  <c r="AB886" i="2"/>
  <c r="AA886" i="2"/>
  <c r="Z886" i="2"/>
  <c r="AC886" i="2"/>
  <c r="U886" i="2"/>
  <c r="T886" i="2" s="1"/>
  <c r="W886" i="2"/>
  <c r="V886" i="2" s="1"/>
  <c r="A887" i="2"/>
  <c r="B887" i="2"/>
  <c r="AK886" i="2" l="1"/>
  <c r="AL886" i="2"/>
  <c r="X886" i="2"/>
  <c r="Y886" i="2" s="1"/>
  <c r="S887" i="2"/>
  <c r="AC887" i="2" l="1"/>
  <c r="Z887" i="2"/>
  <c r="AA887" i="2"/>
  <c r="AB887" i="2"/>
  <c r="AD887" i="2"/>
  <c r="U887" i="2"/>
  <c r="T887" i="2" s="1"/>
  <c r="W887" i="2"/>
  <c r="V887" i="2" s="1"/>
  <c r="A888" i="2"/>
  <c r="B888" i="2"/>
  <c r="AL887" i="2" l="1"/>
  <c r="AK887" i="2"/>
  <c r="X887" i="2"/>
  <c r="Y887" i="2" s="1"/>
  <c r="S888" i="2"/>
  <c r="Z888" i="2" l="1"/>
  <c r="AC888" i="2"/>
  <c r="AB888" i="2"/>
  <c r="AA888" i="2"/>
  <c r="AD888" i="2"/>
  <c r="U888" i="2"/>
  <c r="T888" i="2" s="1"/>
  <c r="A889" i="2"/>
  <c r="B889" i="2"/>
  <c r="W888" i="2"/>
  <c r="V888" i="2" s="1"/>
  <c r="AK888" i="2" l="1"/>
  <c r="AL888" i="2"/>
  <c r="S889" i="2"/>
  <c r="X888" i="2"/>
  <c r="Y888" i="2" s="1"/>
  <c r="Z889" i="2" l="1"/>
  <c r="AB889" i="2"/>
  <c r="AC889" i="2"/>
  <c r="AA889" i="2"/>
  <c r="AD889" i="2"/>
  <c r="U889" i="2"/>
  <c r="T889" i="2" s="1"/>
  <c r="W889" i="2"/>
  <c r="V889" i="2" s="1"/>
  <c r="A890" i="2"/>
  <c r="B890" i="2"/>
  <c r="AK889" i="2" l="1"/>
  <c r="AL889" i="2"/>
  <c r="S890" i="2"/>
  <c r="X889" i="2"/>
  <c r="Y889" i="2" s="1"/>
  <c r="AC890" i="2" l="1"/>
  <c r="AB890" i="2"/>
  <c r="AD890" i="2"/>
  <c r="AA890" i="2"/>
  <c r="Z890" i="2"/>
  <c r="U890" i="2"/>
  <c r="T890" i="2" s="1"/>
  <c r="W890" i="2"/>
  <c r="V890" i="2" s="1"/>
  <c r="A891" i="2"/>
  <c r="B891" i="2"/>
  <c r="AL890" i="2" l="1"/>
  <c r="AK890" i="2"/>
  <c r="S891" i="2"/>
  <c r="X890" i="2"/>
  <c r="Y890" i="2" s="1"/>
  <c r="AB891" i="2" l="1"/>
  <c r="AA891" i="2"/>
  <c r="Z891" i="2"/>
  <c r="AD891" i="2"/>
  <c r="AC891" i="2"/>
  <c r="U891" i="2"/>
  <c r="T891" i="2" s="1"/>
  <c r="W891" i="2"/>
  <c r="V891" i="2" s="1"/>
  <c r="A892" i="2"/>
  <c r="B892" i="2"/>
  <c r="AL891" i="2" l="1"/>
  <c r="AK891" i="2"/>
  <c r="S892" i="2"/>
  <c r="X891" i="2"/>
  <c r="Y891" i="2" s="1"/>
  <c r="AB892" i="2" l="1"/>
  <c r="Z892" i="2"/>
  <c r="AA892" i="2"/>
  <c r="AC892" i="2"/>
  <c r="AD892" i="2"/>
  <c r="U892" i="2"/>
  <c r="T892" i="2" s="1"/>
  <c r="A893" i="2"/>
  <c r="B893" i="2"/>
  <c r="W892" i="2"/>
  <c r="V892" i="2" s="1"/>
  <c r="AK892" i="2" l="1"/>
  <c r="AL892" i="2"/>
  <c r="S893" i="2"/>
  <c r="X892" i="2"/>
  <c r="Y892" i="2" s="1"/>
  <c r="AB893" i="2" l="1"/>
  <c r="Z893" i="2"/>
  <c r="AC893" i="2"/>
  <c r="AD893" i="2"/>
  <c r="AA893" i="2"/>
  <c r="U893" i="2"/>
  <c r="T893" i="2" s="1"/>
  <c r="A894" i="2"/>
  <c r="B894" i="2"/>
  <c r="W893" i="2"/>
  <c r="V893" i="2" s="1"/>
  <c r="AK893" i="2" l="1"/>
  <c r="AL893" i="2"/>
  <c r="S894" i="2"/>
  <c r="X893" i="2"/>
  <c r="Y893" i="2" s="1"/>
  <c r="AC894" i="2" l="1"/>
  <c r="AA894" i="2"/>
  <c r="AB894" i="2"/>
  <c r="AD894" i="2"/>
  <c r="Z894" i="2"/>
  <c r="U894" i="2"/>
  <c r="T894" i="2" s="1"/>
  <c r="A895" i="2"/>
  <c r="B895" i="2"/>
  <c r="W894" i="2"/>
  <c r="V894" i="2" s="1"/>
  <c r="AK894" i="2" l="1"/>
  <c r="AL894" i="2"/>
  <c r="X894" i="2"/>
  <c r="Y894" i="2" s="1"/>
  <c r="S895" i="2"/>
  <c r="AA895" i="2" l="1"/>
  <c r="AC895" i="2"/>
  <c r="AD895" i="2"/>
  <c r="AB895" i="2"/>
  <c r="Z895" i="2"/>
  <c r="U895" i="2"/>
  <c r="T895" i="2" s="1"/>
  <c r="W895" i="2"/>
  <c r="V895" i="2" s="1"/>
  <c r="A896" i="2"/>
  <c r="B896" i="2"/>
  <c r="AK895" i="2" l="1"/>
  <c r="AL895" i="2"/>
  <c r="X895" i="2"/>
  <c r="Y895" i="2" s="1"/>
  <c r="S896" i="2"/>
  <c r="AA896" i="2" l="1"/>
  <c r="AB896" i="2"/>
  <c r="AC896" i="2"/>
  <c r="AD896" i="2"/>
  <c r="Z896" i="2"/>
  <c r="U896" i="2"/>
  <c r="T896" i="2" s="1"/>
  <c r="W896" i="2"/>
  <c r="V896" i="2" s="1"/>
  <c r="A897" i="2"/>
  <c r="B897" i="2"/>
  <c r="AK896" i="2" l="1"/>
  <c r="AL896" i="2"/>
  <c r="X896" i="2"/>
  <c r="Y896" i="2" s="1"/>
  <c r="S897" i="2"/>
  <c r="Z897" i="2" l="1"/>
  <c r="AA897" i="2"/>
  <c r="AC897" i="2"/>
  <c r="AD897" i="2"/>
  <c r="AB897" i="2"/>
  <c r="U897" i="2"/>
  <c r="T897" i="2" s="1"/>
  <c r="W897" i="2"/>
  <c r="V897" i="2" s="1"/>
  <c r="A898" i="2"/>
  <c r="B898" i="2"/>
  <c r="AK897" i="2" l="1"/>
  <c r="AL897" i="2"/>
  <c r="S898" i="2"/>
  <c r="X897" i="2"/>
  <c r="Y897" i="2" s="1"/>
  <c r="AD898" i="2" l="1"/>
  <c r="AA898" i="2"/>
  <c r="Z898" i="2"/>
  <c r="AB898" i="2"/>
  <c r="AC898" i="2"/>
  <c r="U898" i="2"/>
  <c r="T898" i="2" s="1"/>
  <c r="A899" i="2"/>
  <c r="B899" i="2"/>
  <c r="W898" i="2"/>
  <c r="V898" i="2" s="1"/>
  <c r="AL898" i="2" l="1"/>
  <c r="AK898" i="2"/>
  <c r="S899" i="2"/>
  <c r="X898" i="2"/>
  <c r="Y898" i="2" s="1"/>
  <c r="AB899" i="2" l="1"/>
  <c r="AA899" i="2"/>
  <c r="Z899" i="2"/>
  <c r="AD899" i="2"/>
  <c r="AC899" i="2"/>
  <c r="U899" i="2"/>
  <c r="T899" i="2" s="1"/>
  <c r="W899" i="2"/>
  <c r="V899" i="2" s="1"/>
  <c r="A900" i="2"/>
  <c r="B900" i="2"/>
  <c r="AL899" i="2" l="1"/>
  <c r="AK899" i="2"/>
  <c r="S900" i="2"/>
  <c r="X899" i="2"/>
  <c r="Y899" i="2" s="1"/>
  <c r="AC900" i="2" l="1"/>
  <c r="Z900" i="2"/>
  <c r="AA900" i="2"/>
  <c r="AD900" i="2"/>
  <c r="AB900" i="2"/>
  <c r="U900" i="2"/>
  <c r="T900" i="2" s="1"/>
  <c r="A901" i="2"/>
  <c r="B901" i="2"/>
  <c r="W900" i="2"/>
  <c r="V900" i="2" s="1"/>
  <c r="AL900" i="2" l="1"/>
  <c r="AK900" i="2"/>
  <c r="S901" i="2"/>
  <c r="X900" i="2"/>
  <c r="Y900" i="2" s="1"/>
  <c r="AC901" i="2" l="1"/>
  <c r="AD901" i="2"/>
  <c r="AA901" i="2"/>
  <c r="Z901" i="2"/>
  <c r="AB901" i="2"/>
  <c r="U901" i="2"/>
  <c r="T901" i="2" s="1"/>
  <c r="A902" i="2"/>
  <c r="B902" i="2"/>
  <c r="W901" i="2"/>
  <c r="V901" i="2" s="1"/>
  <c r="AL901" i="2" l="1"/>
  <c r="AK901" i="2"/>
  <c r="X901" i="2"/>
  <c r="Y901" i="2" s="1"/>
  <c r="S902" i="2"/>
  <c r="AB902" i="2" l="1"/>
  <c r="AD902" i="2"/>
  <c r="AA902" i="2"/>
  <c r="AC902" i="2"/>
  <c r="Z902" i="2"/>
  <c r="U902" i="2"/>
  <c r="T902" i="2" s="1"/>
  <c r="A903" i="2"/>
  <c r="B903" i="2"/>
  <c r="W902" i="2"/>
  <c r="V902" i="2" s="1"/>
  <c r="AL902" i="2" l="1"/>
  <c r="AK902" i="2"/>
  <c r="X902" i="2"/>
  <c r="Y902" i="2" s="1"/>
  <c r="S903" i="2"/>
  <c r="AC903" i="2" l="1"/>
  <c r="AD903" i="2"/>
  <c r="Z903" i="2"/>
  <c r="AB903" i="2"/>
  <c r="AA903" i="2"/>
  <c r="U903" i="2"/>
  <c r="T903" i="2" s="1"/>
  <c r="W903" i="2"/>
  <c r="V903" i="2" s="1"/>
  <c r="A904" i="2"/>
  <c r="B904" i="2"/>
  <c r="AL903" i="2" l="1"/>
  <c r="AK903" i="2"/>
  <c r="X903" i="2"/>
  <c r="Y903" i="2" s="1"/>
  <c r="S904" i="2"/>
  <c r="Z904" i="2" l="1"/>
  <c r="AC904" i="2"/>
  <c r="AA904" i="2"/>
  <c r="AD904" i="2"/>
  <c r="AB904" i="2"/>
  <c r="U904" i="2"/>
  <c r="T904" i="2" s="1"/>
  <c r="W904" i="2"/>
  <c r="V904" i="2" s="1"/>
  <c r="A905" i="2"/>
  <c r="B905" i="2"/>
  <c r="AL904" i="2" l="1"/>
  <c r="AK904" i="2"/>
  <c r="X904" i="2"/>
  <c r="Y904" i="2" s="1"/>
  <c r="S905" i="2"/>
  <c r="Z905" i="2" l="1"/>
  <c r="AB905" i="2"/>
  <c r="AD905" i="2"/>
  <c r="AC905" i="2"/>
  <c r="AA905" i="2"/>
  <c r="U905" i="2"/>
  <c r="T905" i="2" s="1"/>
  <c r="W905" i="2"/>
  <c r="V905" i="2" s="1"/>
  <c r="A906" i="2"/>
  <c r="B906" i="2"/>
  <c r="AK905" i="2" l="1"/>
  <c r="AL905" i="2"/>
  <c r="X905" i="2"/>
  <c r="Y905" i="2" s="1"/>
  <c r="S906" i="2"/>
  <c r="AD906" i="2" l="1"/>
  <c r="AC906" i="2"/>
  <c r="AB906" i="2"/>
  <c r="Z906" i="2"/>
  <c r="AA906" i="2"/>
  <c r="U906" i="2"/>
  <c r="T906" i="2" s="1"/>
  <c r="A907" i="2"/>
  <c r="B907" i="2"/>
  <c r="W906" i="2"/>
  <c r="V906" i="2" s="1"/>
  <c r="AK906" i="2" l="1"/>
  <c r="AL906" i="2"/>
  <c r="X906" i="2"/>
  <c r="Y906" i="2" s="1"/>
  <c r="S907" i="2"/>
  <c r="AA907" i="2" l="1"/>
  <c r="AD907" i="2"/>
  <c r="Z907" i="2"/>
  <c r="AC907" i="2"/>
  <c r="AB907" i="2"/>
  <c r="U907" i="2"/>
  <c r="T907" i="2" s="1"/>
  <c r="W907" i="2"/>
  <c r="V907" i="2" s="1"/>
  <c r="A908" i="2"/>
  <c r="B908" i="2"/>
  <c r="AK907" i="2" l="1"/>
  <c r="AL907" i="2"/>
  <c r="X907" i="2"/>
  <c r="Y907" i="2" s="1"/>
  <c r="S908" i="2"/>
  <c r="AB908" i="2" l="1"/>
  <c r="AA908" i="2"/>
  <c r="AD908" i="2"/>
  <c r="AC908" i="2"/>
  <c r="Z908" i="2"/>
  <c r="U908" i="2"/>
  <c r="T908" i="2" s="1"/>
  <c r="A909" i="2"/>
  <c r="B909" i="2"/>
  <c r="W908" i="2"/>
  <c r="V908" i="2" s="1"/>
  <c r="AK908" i="2" l="1"/>
  <c r="AL908" i="2"/>
  <c r="X908" i="2"/>
  <c r="Y908" i="2" s="1"/>
  <c r="S909" i="2"/>
  <c r="Z909" i="2" l="1"/>
  <c r="AB909" i="2"/>
  <c r="AA909" i="2"/>
  <c r="AC909" i="2"/>
  <c r="AD909" i="2"/>
  <c r="U909" i="2"/>
  <c r="T909" i="2" s="1"/>
  <c r="W909" i="2"/>
  <c r="V909" i="2" s="1"/>
  <c r="A910" i="2"/>
  <c r="B910" i="2"/>
  <c r="AL909" i="2" l="1"/>
  <c r="AK909" i="2"/>
  <c r="S910" i="2"/>
  <c r="X909" i="2"/>
  <c r="Y909" i="2" s="1"/>
  <c r="AC910" i="2" l="1"/>
  <c r="AD910" i="2"/>
  <c r="AB910" i="2"/>
  <c r="Z910" i="2"/>
  <c r="AA910" i="2"/>
  <c r="U910" i="2"/>
  <c r="T910" i="2" s="1"/>
  <c r="W910" i="2"/>
  <c r="V910" i="2" s="1"/>
  <c r="A911" i="2"/>
  <c r="B911" i="2"/>
  <c r="AL910" i="2" l="1"/>
  <c r="AK910" i="2"/>
  <c r="X910" i="2"/>
  <c r="Y910" i="2" s="1"/>
  <c r="S911" i="2"/>
  <c r="AA911" i="2" l="1"/>
  <c r="AC911" i="2"/>
  <c r="AB911" i="2"/>
  <c r="Z911" i="2"/>
  <c r="AD911" i="2"/>
  <c r="U911" i="2"/>
  <c r="T911" i="2" s="1"/>
  <c r="A912" i="2"/>
  <c r="B912" i="2"/>
  <c r="W911" i="2"/>
  <c r="V911" i="2" s="1"/>
  <c r="AK911" i="2" l="1"/>
  <c r="AL911" i="2"/>
  <c r="S912" i="2"/>
  <c r="X911" i="2"/>
  <c r="Y911" i="2" s="1"/>
  <c r="AA912" i="2" l="1"/>
  <c r="Z912" i="2"/>
  <c r="AC912" i="2"/>
  <c r="AD912" i="2"/>
  <c r="AB912" i="2"/>
  <c r="U912" i="2"/>
  <c r="T912" i="2" s="1"/>
  <c r="A913" i="2"/>
  <c r="B913" i="2"/>
  <c r="W912" i="2"/>
  <c r="V912" i="2" s="1"/>
  <c r="AL912" i="2" l="1"/>
  <c r="AK912" i="2"/>
  <c r="S913" i="2"/>
  <c r="X912" i="2"/>
  <c r="Y912" i="2" s="1"/>
  <c r="Z913" i="2" l="1"/>
  <c r="AA913" i="2"/>
  <c r="AC913" i="2"/>
  <c r="AD913" i="2"/>
  <c r="AB913" i="2"/>
  <c r="U913" i="2"/>
  <c r="T913" i="2" s="1"/>
  <c r="W913" i="2"/>
  <c r="V913" i="2" s="1"/>
  <c r="A914" i="2"/>
  <c r="B914" i="2"/>
  <c r="AK913" i="2" l="1"/>
  <c r="AL913" i="2"/>
  <c r="S914" i="2"/>
  <c r="X913" i="2"/>
  <c r="Y913" i="2" s="1"/>
  <c r="AD914" i="2" l="1"/>
  <c r="AA914" i="2"/>
  <c r="AB914" i="2"/>
  <c r="Z914" i="2"/>
  <c r="AC914" i="2"/>
  <c r="U914" i="2"/>
  <c r="T914" i="2" s="1"/>
  <c r="W914" i="2"/>
  <c r="V914" i="2" s="1"/>
  <c r="A915" i="2"/>
  <c r="B915" i="2"/>
  <c r="AL914" i="2" l="1"/>
  <c r="AK914" i="2"/>
  <c r="X914" i="2"/>
  <c r="Y914" i="2" s="1"/>
  <c r="S915" i="2"/>
  <c r="AB915" i="2" l="1"/>
  <c r="Z915" i="2"/>
  <c r="AA915" i="2"/>
  <c r="AC915" i="2"/>
  <c r="AD915" i="2"/>
  <c r="U915" i="2"/>
  <c r="T915" i="2" s="1"/>
  <c r="W915" i="2"/>
  <c r="V915" i="2" s="1"/>
  <c r="A916" i="2"/>
  <c r="B916" i="2"/>
  <c r="AL915" i="2" l="1"/>
  <c r="AK915" i="2"/>
  <c r="X915" i="2"/>
  <c r="Y915" i="2" s="1"/>
  <c r="S916" i="2"/>
  <c r="AC916" i="2" l="1"/>
  <c r="Z916" i="2"/>
  <c r="AA916" i="2"/>
  <c r="AB916" i="2"/>
  <c r="AD916" i="2"/>
  <c r="U916" i="2"/>
  <c r="T916" i="2" s="1"/>
  <c r="A917" i="2"/>
  <c r="B917" i="2"/>
  <c r="W916" i="2"/>
  <c r="V916" i="2" s="1"/>
  <c r="AK916" i="2" l="1"/>
  <c r="AL916" i="2"/>
  <c r="X916" i="2"/>
  <c r="Y916" i="2" s="1"/>
  <c r="S917" i="2"/>
  <c r="AC917" i="2" l="1"/>
  <c r="AD917" i="2"/>
  <c r="AA917" i="2"/>
  <c r="Z917" i="2"/>
  <c r="AB917" i="2"/>
  <c r="U917" i="2"/>
  <c r="T917" i="2" s="1"/>
  <c r="W917" i="2"/>
  <c r="V917" i="2" s="1"/>
  <c r="A918" i="2"/>
  <c r="B918" i="2"/>
  <c r="AL917" i="2" l="1"/>
  <c r="AK917" i="2"/>
  <c r="S918" i="2"/>
  <c r="X917" i="2"/>
  <c r="Y917" i="2" s="1"/>
  <c r="AB918" i="2" l="1"/>
  <c r="AA918" i="2"/>
  <c r="Z918" i="2"/>
  <c r="AC918" i="2"/>
  <c r="AD918" i="2"/>
  <c r="U918" i="2"/>
  <c r="T918" i="2" s="1"/>
  <c r="W918" i="2"/>
  <c r="V918" i="2" s="1"/>
  <c r="A919" i="2"/>
  <c r="B919" i="2"/>
  <c r="AL918" i="2" l="1"/>
  <c r="AK918" i="2"/>
  <c r="X918" i="2"/>
  <c r="Y918" i="2" s="1"/>
  <c r="S919" i="2"/>
  <c r="AC919" i="2" l="1"/>
  <c r="AB919" i="2"/>
  <c r="Z919" i="2"/>
  <c r="AA919" i="2"/>
  <c r="AD919" i="2"/>
  <c r="U919" i="2"/>
  <c r="T919" i="2" s="1"/>
  <c r="A920" i="2"/>
  <c r="B920" i="2"/>
  <c r="W919" i="2"/>
  <c r="V919" i="2" s="1"/>
  <c r="AK919" i="2" l="1"/>
  <c r="AL919" i="2"/>
  <c r="S920" i="2"/>
  <c r="X919" i="2"/>
  <c r="Y919" i="2" s="1"/>
  <c r="Z920" i="2" l="1"/>
  <c r="AC920" i="2"/>
  <c r="AB920" i="2"/>
  <c r="AA920" i="2"/>
  <c r="AD920" i="2"/>
  <c r="U920" i="2"/>
  <c r="T920" i="2" s="1"/>
  <c r="W920" i="2"/>
  <c r="V920" i="2" s="1"/>
  <c r="A921" i="2"/>
  <c r="B921" i="2"/>
  <c r="AL920" i="2" l="1"/>
  <c r="AK920" i="2"/>
  <c r="X920" i="2"/>
  <c r="Y920" i="2" s="1"/>
  <c r="S921" i="2"/>
  <c r="AB921" i="2" l="1"/>
  <c r="AC921" i="2"/>
  <c r="AD921" i="2"/>
  <c r="Z921" i="2"/>
  <c r="AA921" i="2"/>
  <c r="U921" i="2"/>
  <c r="T921" i="2" s="1"/>
  <c r="W921" i="2"/>
  <c r="V921" i="2" s="1"/>
  <c r="A922" i="2"/>
  <c r="B922" i="2"/>
  <c r="AL921" i="2" l="1"/>
  <c r="AK921" i="2"/>
  <c r="X921" i="2"/>
  <c r="Y921" i="2" s="1"/>
  <c r="S922" i="2"/>
  <c r="AC922" i="2" l="1"/>
  <c r="AD922" i="2"/>
  <c r="AB922" i="2"/>
  <c r="AA922" i="2"/>
  <c r="Z922" i="2"/>
  <c r="U922" i="2"/>
  <c r="T922" i="2" s="1"/>
  <c r="W922" i="2"/>
  <c r="V922" i="2" s="1"/>
  <c r="A923" i="2"/>
  <c r="B923" i="2"/>
  <c r="AK922" i="2" l="1"/>
  <c r="AL922" i="2"/>
  <c r="X922" i="2"/>
  <c r="Y922" i="2" s="1"/>
  <c r="S923" i="2"/>
  <c r="AC923" i="2" l="1"/>
  <c r="Z923" i="2"/>
  <c r="AA923" i="2"/>
  <c r="AB923" i="2"/>
  <c r="AD923" i="2"/>
  <c r="U923" i="2"/>
  <c r="T923" i="2" s="1"/>
  <c r="W923" i="2"/>
  <c r="V923" i="2" s="1"/>
  <c r="A924" i="2"/>
  <c r="B924" i="2"/>
  <c r="AK923" i="2" l="1"/>
  <c r="AL923" i="2"/>
  <c r="X923" i="2"/>
  <c r="Y923" i="2" s="1"/>
  <c r="S924" i="2"/>
  <c r="AB924" i="2" l="1"/>
  <c r="Z924" i="2"/>
  <c r="AC924" i="2"/>
  <c r="AA924" i="2"/>
  <c r="AD924" i="2"/>
  <c r="U924" i="2"/>
  <c r="T924" i="2" s="1"/>
  <c r="A925" i="2"/>
  <c r="B925" i="2"/>
  <c r="W924" i="2"/>
  <c r="V924" i="2" s="1"/>
  <c r="AL924" i="2" l="1"/>
  <c r="AK924" i="2"/>
  <c r="S925" i="2"/>
  <c r="X924" i="2"/>
  <c r="Y924" i="2" s="1"/>
  <c r="AB925" i="2" l="1"/>
  <c r="Z925" i="2"/>
  <c r="AA925" i="2"/>
  <c r="AC925" i="2"/>
  <c r="AD925" i="2"/>
  <c r="U925" i="2"/>
  <c r="T925" i="2" s="1"/>
  <c r="A926" i="2"/>
  <c r="B926" i="2"/>
  <c r="W925" i="2"/>
  <c r="V925" i="2" s="1"/>
  <c r="AL925" i="2" l="1"/>
  <c r="AK925" i="2"/>
  <c r="S926" i="2"/>
  <c r="X925" i="2"/>
  <c r="Y925" i="2" s="1"/>
  <c r="AD926" i="2" l="1"/>
  <c r="AC926" i="2"/>
  <c r="AA926" i="2"/>
  <c r="Z926" i="2"/>
  <c r="AB926" i="2"/>
  <c r="U926" i="2"/>
  <c r="T926" i="2" s="1"/>
  <c r="A927" i="2"/>
  <c r="B927" i="2"/>
  <c r="W926" i="2"/>
  <c r="V926" i="2" s="1"/>
  <c r="AK926" i="2" l="1"/>
  <c r="AL926" i="2"/>
  <c r="X926" i="2"/>
  <c r="Y926" i="2" s="1"/>
  <c r="S927" i="2"/>
  <c r="AA927" i="2" l="1"/>
  <c r="AB927" i="2"/>
  <c r="AD927" i="2"/>
  <c r="AC927" i="2"/>
  <c r="Z927" i="2"/>
  <c r="U927" i="2"/>
  <c r="T927" i="2" s="1"/>
  <c r="W927" i="2"/>
  <c r="V927" i="2" s="1"/>
  <c r="A928" i="2"/>
  <c r="B928" i="2"/>
  <c r="AK927" i="2" l="1"/>
  <c r="AL927" i="2"/>
  <c r="S928" i="2"/>
  <c r="X927" i="2"/>
  <c r="Y927" i="2" s="1"/>
  <c r="AA928" i="2" l="1"/>
  <c r="AB928" i="2"/>
  <c r="AD928" i="2"/>
  <c r="Z928" i="2"/>
  <c r="AC928" i="2"/>
  <c r="U928" i="2"/>
  <c r="T928" i="2" s="1"/>
  <c r="W928" i="2"/>
  <c r="V928" i="2" s="1"/>
  <c r="A929" i="2"/>
  <c r="B929" i="2"/>
  <c r="AK928" i="2" l="1"/>
  <c r="AL928" i="2"/>
  <c r="X928" i="2"/>
  <c r="Y928" i="2" s="1"/>
  <c r="S929" i="2"/>
  <c r="Z929" i="2" l="1"/>
  <c r="AA929" i="2"/>
  <c r="AC929" i="2"/>
  <c r="AD929" i="2"/>
  <c r="AB929" i="2"/>
  <c r="U929" i="2"/>
  <c r="T929" i="2" s="1"/>
  <c r="W929" i="2"/>
  <c r="V929" i="2" s="1"/>
  <c r="A930" i="2"/>
  <c r="B930" i="2"/>
  <c r="AK929" i="2" l="1"/>
  <c r="AL929" i="2"/>
  <c r="X929" i="2"/>
  <c r="Y929" i="2" s="1"/>
  <c r="S930" i="2"/>
  <c r="AD930" i="2" l="1"/>
  <c r="AA930" i="2"/>
  <c r="Z930" i="2"/>
  <c r="AC930" i="2"/>
  <c r="AB930" i="2"/>
  <c r="U930" i="2"/>
  <c r="T930" i="2" s="1"/>
  <c r="W930" i="2"/>
  <c r="V930" i="2" s="1"/>
  <c r="A931" i="2"/>
  <c r="B931" i="2"/>
  <c r="AL930" i="2" l="1"/>
  <c r="AK930" i="2"/>
  <c r="X930" i="2"/>
  <c r="Y930" i="2" s="1"/>
  <c r="S931" i="2"/>
  <c r="AB931" i="2" l="1"/>
  <c r="AC931" i="2"/>
  <c r="Z931" i="2"/>
  <c r="AD931" i="2"/>
  <c r="AA931" i="2"/>
  <c r="U931" i="2"/>
  <c r="T931" i="2" s="1"/>
  <c r="W931" i="2"/>
  <c r="V931" i="2" s="1"/>
  <c r="A932" i="2"/>
  <c r="B932" i="2"/>
  <c r="AL931" i="2" l="1"/>
  <c r="AK931" i="2"/>
  <c r="S932" i="2"/>
  <c r="X931" i="2"/>
  <c r="Y931" i="2" s="1"/>
  <c r="AC932" i="2" l="1"/>
  <c r="Z932" i="2"/>
  <c r="AA932" i="2"/>
  <c r="AD932" i="2"/>
  <c r="AB932" i="2"/>
  <c r="U932" i="2"/>
  <c r="T932" i="2" s="1"/>
  <c r="A933" i="2"/>
  <c r="B933" i="2"/>
  <c r="W932" i="2"/>
  <c r="V932" i="2" s="1"/>
  <c r="AL932" i="2" l="1"/>
  <c r="AK932" i="2"/>
  <c r="X932" i="2"/>
  <c r="Y932" i="2" s="1"/>
  <c r="S933" i="2"/>
  <c r="Z933" i="2" l="1"/>
  <c r="AC933" i="2"/>
  <c r="AD933" i="2"/>
  <c r="AA933" i="2"/>
  <c r="AB933" i="2"/>
  <c r="U933" i="2"/>
  <c r="T933" i="2" s="1"/>
  <c r="W933" i="2"/>
  <c r="V933" i="2" s="1"/>
  <c r="A934" i="2"/>
  <c r="B934" i="2"/>
  <c r="AK933" i="2" l="1"/>
  <c r="AL933" i="2"/>
  <c r="X933" i="2"/>
  <c r="Y933" i="2" s="1"/>
  <c r="S934" i="2"/>
  <c r="AB934" i="2" l="1"/>
  <c r="AA934" i="2"/>
  <c r="AC934" i="2"/>
  <c r="Z934" i="2"/>
  <c r="AD934" i="2"/>
  <c r="U934" i="2"/>
  <c r="T934" i="2" s="1"/>
  <c r="W934" i="2"/>
  <c r="V934" i="2" s="1"/>
  <c r="A935" i="2"/>
  <c r="B935" i="2"/>
  <c r="AL934" i="2" l="1"/>
  <c r="AK934" i="2"/>
  <c r="S935" i="2"/>
  <c r="X934" i="2"/>
  <c r="Y934" i="2" s="1"/>
  <c r="AC935" i="2" l="1"/>
  <c r="AA935" i="2"/>
  <c r="AD935" i="2"/>
  <c r="Z935" i="2"/>
  <c r="AB935" i="2"/>
  <c r="U935" i="2"/>
  <c r="T935" i="2" s="1"/>
  <c r="A936" i="2"/>
  <c r="B936" i="2"/>
  <c r="W935" i="2"/>
  <c r="V935" i="2" s="1"/>
  <c r="AL935" i="2" l="1"/>
  <c r="AK935" i="2"/>
  <c r="X935" i="2"/>
  <c r="Y935" i="2" s="1"/>
  <c r="S936" i="2"/>
  <c r="Z936" i="2" l="1"/>
  <c r="AC936" i="2"/>
  <c r="AA936" i="2"/>
  <c r="AD936" i="2"/>
  <c r="AB936" i="2"/>
  <c r="U936" i="2"/>
  <c r="T936" i="2" s="1"/>
  <c r="A937" i="2"/>
  <c r="B937" i="2"/>
  <c r="W936" i="2"/>
  <c r="V936" i="2" s="1"/>
  <c r="AL936" i="2" l="1"/>
  <c r="AK936" i="2"/>
  <c r="X936" i="2"/>
  <c r="Y936" i="2" s="1"/>
  <c r="S937" i="2"/>
  <c r="AB937" i="2" l="1"/>
  <c r="Z937" i="2"/>
  <c r="AD937" i="2"/>
  <c r="AA937" i="2"/>
  <c r="AC937" i="2"/>
  <c r="U937" i="2"/>
  <c r="T937" i="2" s="1"/>
  <c r="W937" i="2"/>
  <c r="V937" i="2" s="1"/>
  <c r="A938" i="2"/>
  <c r="B938" i="2"/>
  <c r="AK937" i="2" l="1"/>
  <c r="AL937" i="2"/>
  <c r="X937" i="2"/>
  <c r="Y937" i="2" s="1"/>
  <c r="S938" i="2"/>
  <c r="AC938" i="2" l="1"/>
  <c r="AB938" i="2"/>
  <c r="AA938" i="2"/>
  <c r="Z938" i="2"/>
  <c r="AD938" i="2"/>
  <c r="U938" i="2"/>
  <c r="T938" i="2" s="1"/>
  <c r="W938" i="2"/>
  <c r="V938" i="2" s="1"/>
  <c r="A939" i="2"/>
  <c r="B939" i="2"/>
  <c r="AL938" i="2" l="1"/>
  <c r="AK938" i="2"/>
  <c r="S939" i="2"/>
  <c r="X938" i="2"/>
  <c r="Y938" i="2" s="1"/>
  <c r="AC939" i="2" l="1"/>
  <c r="AD939" i="2"/>
  <c r="AB939" i="2"/>
  <c r="AA939" i="2"/>
  <c r="Z939" i="2"/>
  <c r="U939" i="2"/>
  <c r="T939" i="2" s="1"/>
  <c r="W939" i="2"/>
  <c r="V939" i="2" s="1"/>
  <c r="A940" i="2"/>
  <c r="B940" i="2"/>
  <c r="AL939" i="2" l="1"/>
  <c r="AK939" i="2"/>
  <c r="X939" i="2"/>
  <c r="Y939" i="2" s="1"/>
  <c r="S940" i="2"/>
  <c r="AB940" i="2" l="1"/>
  <c r="AA940" i="2"/>
  <c r="AC940" i="2"/>
  <c r="Z940" i="2"/>
  <c r="AD940" i="2"/>
  <c r="U940" i="2"/>
  <c r="T940" i="2" s="1"/>
  <c r="W940" i="2"/>
  <c r="V940" i="2" s="1"/>
  <c r="A941" i="2"/>
  <c r="B941" i="2"/>
  <c r="AK940" i="2" l="1"/>
  <c r="AL940" i="2"/>
  <c r="X940" i="2"/>
  <c r="Y940" i="2" s="1"/>
  <c r="S941" i="2"/>
  <c r="AB941" i="2" l="1"/>
  <c r="AA941" i="2"/>
  <c r="Z941" i="2"/>
  <c r="AC941" i="2"/>
  <c r="AD941" i="2"/>
  <c r="U941" i="2"/>
  <c r="T941" i="2" s="1"/>
  <c r="W941" i="2"/>
  <c r="V941" i="2" s="1"/>
  <c r="A942" i="2"/>
  <c r="B942" i="2"/>
  <c r="AK941" i="2" l="1"/>
  <c r="AL941" i="2"/>
  <c r="S942" i="2"/>
  <c r="X941" i="2"/>
  <c r="Y941" i="2" s="1"/>
  <c r="AD942" i="2" l="1"/>
  <c r="AC942" i="2"/>
  <c r="AA942" i="2"/>
  <c r="AB942" i="2"/>
  <c r="Z942" i="2"/>
  <c r="U942" i="2"/>
  <c r="T942" i="2" s="1"/>
  <c r="W942" i="2"/>
  <c r="V942" i="2" s="1"/>
  <c r="A943" i="2"/>
  <c r="B943" i="2"/>
  <c r="AK942" i="2" l="1"/>
  <c r="AL942" i="2"/>
  <c r="S943" i="2"/>
  <c r="X942" i="2"/>
  <c r="Y942" i="2" s="1"/>
  <c r="AA943" i="2" l="1"/>
  <c r="AB943" i="2"/>
  <c r="AD943" i="2"/>
  <c r="AC943" i="2"/>
  <c r="Z943" i="2"/>
  <c r="U943" i="2"/>
  <c r="T943" i="2" s="1"/>
  <c r="A944" i="2"/>
  <c r="B944" i="2"/>
  <c r="W943" i="2"/>
  <c r="V943" i="2" s="1"/>
  <c r="AL943" i="2" l="1"/>
  <c r="AK943" i="2"/>
  <c r="S944" i="2"/>
  <c r="X943" i="2"/>
  <c r="Y943" i="2" s="1"/>
  <c r="AA944" i="2" l="1"/>
  <c r="AB944" i="2"/>
  <c r="Z944" i="2"/>
  <c r="AC944" i="2"/>
  <c r="AD944" i="2"/>
  <c r="U944" i="2"/>
  <c r="T944" i="2" s="1"/>
  <c r="W944" i="2"/>
  <c r="V944" i="2" s="1"/>
  <c r="A945" i="2"/>
  <c r="B945" i="2"/>
  <c r="AK944" i="2" l="1"/>
  <c r="AL944" i="2"/>
  <c r="X944" i="2"/>
  <c r="Y944" i="2" s="1"/>
  <c r="S945" i="2"/>
  <c r="Z945" i="2" l="1"/>
  <c r="AA945" i="2"/>
  <c r="AC945" i="2"/>
  <c r="AD945" i="2"/>
  <c r="AB945" i="2"/>
  <c r="U945" i="2"/>
  <c r="T945" i="2" s="1"/>
  <c r="A946" i="2"/>
  <c r="B946" i="2"/>
  <c r="W945" i="2"/>
  <c r="V945" i="2" s="1"/>
  <c r="AL945" i="2" l="1"/>
  <c r="AK945" i="2"/>
  <c r="X945" i="2"/>
  <c r="Y945" i="2" s="1"/>
  <c r="S946" i="2"/>
  <c r="AD946" i="2" l="1"/>
  <c r="AA946" i="2"/>
  <c r="AB946" i="2"/>
  <c r="Z946" i="2"/>
  <c r="AC946" i="2"/>
  <c r="U946" i="2"/>
  <c r="T946" i="2" s="1"/>
  <c r="A947" i="2"/>
  <c r="B947" i="2"/>
  <c r="W946" i="2"/>
  <c r="V946" i="2" s="1"/>
  <c r="AL946" i="2" l="1"/>
  <c r="AK946" i="2"/>
  <c r="S947" i="2"/>
  <c r="X946" i="2"/>
  <c r="Y946" i="2" s="1"/>
  <c r="AB947" i="2" l="1"/>
  <c r="AC947" i="2"/>
  <c r="AA947" i="2"/>
  <c r="Z947" i="2"/>
  <c r="AD947" i="2"/>
  <c r="U947" i="2"/>
  <c r="T947" i="2" s="1"/>
  <c r="A948" i="2"/>
  <c r="B948" i="2"/>
  <c r="W947" i="2"/>
  <c r="V947" i="2" s="1"/>
  <c r="AL947" i="2" l="1"/>
  <c r="AK947" i="2"/>
  <c r="S948" i="2"/>
  <c r="X947" i="2"/>
  <c r="Y947" i="2" s="1"/>
  <c r="AC948" i="2" l="1"/>
  <c r="Z948" i="2"/>
  <c r="AA948" i="2"/>
  <c r="AB948" i="2"/>
  <c r="AD948" i="2"/>
  <c r="U948" i="2"/>
  <c r="T948" i="2" s="1"/>
  <c r="W948" i="2"/>
  <c r="V948" i="2" s="1"/>
  <c r="A949" i="2"/>
  <c r="B949" i="2"/>
  <c r="AL948" i="2" l="1"/>
  <c r="AK948" i="2"/>
  <c r="S949" i="2"/>
  <c r="X948" i="2"/>
  <c r="Y948" i="2" s="1"/>
  <c r="AC949" i="2" l="1"/>
  <c r="AD949" i="2"/>
  <c r="Z949" i="2"/>
  <c r="AA949" i="2"/>
  <c r="AB949" i="2"/>
  <c r="U949" i="2"/>
  <c r="T949" i="2" s="1"/>
  <c r="W949" i="2"/>
  <c r="V949" i="2" s="1"/>
  <c r="A950" i="2"/>
  <c r="B950" i="2"/>
  <c r="AK949" i="2" l="1"/>
  <c r="AL949" i="2"/>
  <c r="S950" i="2"/>
  <c r="X949" i="2"/>
  <c r="Y949" i="2" s="1"/>
  <c r="AD950" i="2" l="1"/>
  <c r="AB950" i="2"/>
  <c r="AA950" i="2"/>
  <c r="Z950" i="2"/>
  <c r="AC950" i="2"/>
  <c r="U950" i="2"/>
  <c r="T950" i="2" s="1"/>
  <c r="A951" i="2"/>
  <c r="B951" i="2"/>
  <c r="W950" i="2"/>
  <c r="V950" i="2" s="1"/>
  <c r="AL950" i="2" l="1"/>
  <c r="AK950" i="2"/>
  <c r="S951" i="2"/>
  <c r="X950" i="2"/>
  <c r="Y950" i="2" s="1"/>
  <c r="AC951" i="2" l="1"/>
  <c r="Z951" i="2"/>
  <c r="AB951" i="2"/>
  <c r="AD951" i="2"/>
  <c r="AA951" i="2"/>
  <c r="U951" i="2"/>
  <c r="T951" i="2" s="1"/>
  <c r="W951" i="2"/>
  <c r="V951" i="2" s="1"/>
  <c r="A952" i="2"/>
  <c r="B952" i="2"/>
  <c r="AL951" i="2" l="1"/>
  <c r="AK951" i="2"/>
  <c r="X951" i="2"/>
  <c r="Y951" i="2" s="1"/>
  <c r="S952" i="2"/>
  <c r="Z952" i="2" l="1"/>
  <c r="AC952" i="2"/>
  <c r="AB952" i="2"/>
  <c r="AA952" i="2"/>
  <c r="AD952" i="2"/>
  <c r="U952" i="2"/>
  <c r="T952" i="2" s="1"/>
  <c r="W952" i="2"/>
  <c r="V952" i="2" s="1"/>
  <c r="A953" i="2"/>
  <c r="B953" i="2"/>
  <c r="AK952" i="2" l="1"/>
  <c r="AL952" i="2"/>
  <c r="S953" i="2"/>
  <c r="X952" i="2"/>
  <c r="Y952" i="2" s="1"/>
  <c r="Z953" i="2" l="1"/>
  <c r="AB953" i="2"/>
  <c r="AC953" i="2"/>
  <c r="AA953" i="2"/>
  <c r="AD953" i="2"/>
  <c r="U953" i="2"/>
  <c r="T953" i="2" s="1"/>
  <c r="A954" i="2"/>
  <c r="B954" i="2"/>
  <c r="W953" i="2"/>
  <c r="V953" i="2" s="1"/>
  <c r="AL953" i="2" l="1"/>
  <c r="AK953" i="2"/>
  <c r="X953" i="2"/>
  <c r="Y953" i="2" s="1"/>
  <c r="S954" i="2"/>
  <c r="AC954" i="2" l="1"/>
  <c r="AB954" i="2"/>
  <c r="AD954" i="2"/>
  <c r="AA954" i="2"/>
  <c r="Z954" i="2"/>
  <c r="U954" i="2"/>
  <c r="T954" i="2" s="1"/>
  <c r="W954" i="2"/>
  <c r="V954" i="2" s="1"/>
  <c r="A955" i="2"/>
  <c r="B955" i="2"/>
  <c r="AL954" i="2" l="1"/>
  <c r="AK954" i="2"/>
  <c r="X954" i="2"/>
  <c r="Y954" i="2" s="1"/>
  <c r="S955" i="2"/>
  <c r="AB955" i="2" l="1"/>
  <c r="AA955" i="2"/>
  <c r="AC955" i="2"/>
  <c r="Z955" i="2"/>
  <c r="AD955" i="2"/>
  <c r="U955" i="2"/>
  <c r="T955" i="2" s="1"/>
  <c r="W955" i="2"/>
  <c r="V955" i="2" s="1"/>
  <c r="A956" i="2"/>
  <c r="B956" i="2"/>
  <c r="AL955" i="2" l="1"/>
  <c r="AK955" i="2"/>
  <c r="X955" i="2"/>
  <c r="Y955" i="2" s="1"/>
  <c r="S956" i="2"/>
  <c r="AB956" i="2" l="1"/>
  <c r="Z956" i="2"/>
  <c r="AA956" i="2"/>
  <c r="AC956" i="2"/>
  <c r="AD956" i="2"/>
  <c r="U956" i="2"/>
  <c r="T956" i="2" s="1"/>
  <c r="W956" i="2"/>
  <c r="V956" i="2" s="1"/>
  <c r="A957" i="2"/>
  <c r="B957" i="2"/>
  <c r="AL956" i="2" l="1"/>
  <c r="AK956" i="2"/>
  <c r="X956" i="2"/>
  <c r="Y956" i="2" s="1"/>
  <c r="S957" i="2"/>
  <c r="AB957" i="2" l="1"/>
  <c r="AC957" i="2"/>
  <c r="AD957" i="2"/>
  <c r="Z957" i="2"/>
  <c r="AA957" i="2"/>
  <c r="U957" i="2"/>
  <c r="T957" i="2" s="1"/>
  <c r="W957" i="2"/>
  <c r="V957" i="2" s="1"/>
  <c r="A958" i="2"/>
  <c r="B958" i="2"/>
  <c r="AL957" i="2" l="1"/>
  <c r="AK957" i="2"/>
  <c r="X957" i="2"/>
  <c r="Y957" i="2" s="1"/>
  <c r="S958" i="2"/>
  <c r="AC958" i="2" l="1"/>
  <c r="AA958" i="2"/>
  <c r="AD958" i="2"/>
  <c r="AB958" i="2"/>
  <c r="Z958" i="2"/>
  <c r="U958" i="2"/>
  <c r="T958" i="2" s="1"/>
  <c r="A959" i="2"/>
  <c r="B959" i="2"/>
  <c r="W958" i="2"/>
  <c r="V958" i="2" s="1"/>
  <c r="AK958" i="2" l="1"/>
  <c r="AL958" i="2"/>
  <c r="X958" i="2"/>
  <c r="Y958" i="2" s="1"/>
  <c r="S959" i="2"/>
  <c r="AA959" i="2" l="1"/>
  <c r="AC959" i="2"/>
  <c r="AD959" i="2"/>
  <c r="AB959" i="2"/>
  <c r="Z959" i="2"/>
  <c r="U959" i="2"/>
  <c r="T959" i="2" s="1"/>
  <c r="W959" i="2"/>
  <c r="V959" i="2" s="1"/>
  <c r="A960" i="2"/>
  <c r="B960" i="2"/>
  <c r="AK959" i="2" l="1"/>
  <c r="AL959" i="2"/>
  <c r="X959" i="2"/>
  <c r="Y959" i="2" s="1"/>
  <c r="S960" i="2"/>
  <c r="AA960" i="2" l="1"/>
  <c r="AB960" i="2"/>
  <c r="Z960" i="2"/>
  <c r="AC960" i="2"/>
  <c r="AD960" i="2"/>
  <c r="U960" i="2"/>
  <c r="T960" i="2" s="1"/>
  <c r="A961" i="2"/>
  <c r="B961" i="2"/>
  <c r="W960" i="2"/>
  <c r="V960" i="2" s="1"/>
  <c r="AL960" i="2" l="1"/>
  <c r="AK960" i="2"/>
  <c r="X960" i="2"/>
  <c r="Y960" i="2" s="1"/>
  <c r="S961" i="2"/>
  <c r="Z961" i="2" l="1"/>
  <c r="AA961" i="2"/>
  <c r="AC961" i="2"/>
  <c r="AD961" i="2"/>
  <c r="AB961" i="2"/>
  <c r="U961" i="2"/>
  <c r="T961" i="2" s="1"/>
  <c r="W961" i="2"/>
  <c r="V961" i="2" s="1"/>
  <c r="A962" i="2"/>
  <c r="B962" i="2"/>
  <c r="AL961" i="2" l="1"/>
  <c r="AK961" i="2"/>
  <c r="X961" i="2"/>
  <c r="Y961" i="2" s="1"/>
  <c r="S962" i="2"/>
  <c r="AD962" i="2" l="1"/>
  <c r="AA962" i="2"/>
  <c r="Z962" i="2"/>
  <c r="AB962" i="2"/>
  <c r="AC962" i="2"/>
  <c r="U962" i="2"/>
  <c r="T962" i="2" s="1"/>
  <c r="A963" i="2"/>
  <c r="B963" i="2"/>
  <c r="W962" i="2"/>
  <c r="V962" i="2" s="1"/>
  <c r="AK962" i="2" l="1"/>
  <c r="AL962" i="2"/>
  <c r="X962" i="2"/>
  <c r="Y962" i="2" s="1"/>
  <c r="S963" i="2"/>
  <c r="AB963" i="2" l="1"/>
  <c r="AA963" i="2"/>
  <c r="AD963" i="2"/>
  <c r="Z963" i="2"/>
  <c r="AC963" i="2"/>
  <c r="U963" i="2"/>
  <c r="T963" i="2" s="1"/>
  <c r="W963" i="2"/>
  <c r="V963" i="2" s="1"/>
  <c r="A964" i="2"/>
  <c r="B964" i="2"/>
  <c r="AL963" i="2" l="1"/>
  <c r="AK963" i="2"/>
  <c r="X963" i="2"/>
  <c r="Y963" i="2" s="1"/>
  <c r="S964" i="2"/>
  <c r="AC964" i="2" l="1"/>
  <c r="Z964" i="2"/>
  <c r="AA964" i="2"/>
  <c r="AD964" i="2"/>
  <c r="AB964" i="2"/>
  <c r="U964" i="2"/>
  <c r="T964" i="2" s="1"/>
  <c r="A965" i="2"/>
  <c r="B965" i="2"/>
  <c r="W964" i="2"/>
  <c r="V964" i="2" s="1"/>
  <c r="AK964" i="2" l="1"/>
  <c r="AL964" i="2"/>
  <c r="X964" i="2"/>
  <c r="Y964" i="2" s="1"/>
  <c r="S965" i="2"/>
  <c r="AC965" i="2" l="1"/>
  <c r="AD965" i="2"/>
  <c r="AA965" i="2"/>
  <c r="Z965" i="2"/>
  <c r="AB965" i="2"/>
  <c r="U965" i="2"/>
  <c r="T965" i="2" s="1"/>
  <c r="W965" i="2"/>
  <c r="V965" i="2" s="1"/>
  <c r="A966" i="2"/>
  <c r="B966" i="2"/>
  <c r="AK965" i="2" l="1"/>
  <c r="AL965" i="2"/>
  <c r="X965" i="2"/>
  <c r="Y965" i="2" s="1"/>
  <c r="S966" i="2"/>
  <c r="AB966" i="2" l="1"/>
  <c r="AD966" i="2"/>
  <c r="AA966" i="2"/>
  <c r="AC966" i="2"/>
  <c r="Z966" i="2"/>
  <c r="U966" i="2"/>
  <c r="T966" i="2" s="1"/>
  <c r="W966" i="2"/>
  <c r="V966" i="2" s="1"/>
  <c r="A967" i="2"/>
  <c r="B967" i="2"/>
  <c r="AL966" i="2" l="1"/>
  <c r="AK966" i="2"/>
  <c r="X966" i="2"/>
  <c r="Y966" i="2" s="1"/>
  <c r="S967" i="2"/>
  <c r="AC967" i="2" l="1"/>
  <c r="Z967" i="2"/>
  <c r="AD967" i="2"/>
  <c r="AB967" i="2"/>
  <c r="AA967" i="2"/>
  <c r="U967" i="2"/>
  <c r="T967" i="2" s="1"/>
  <c r="W967" i="2"/>
  <c r="V967" i="2" s="1"/>
  <c r="A968" i="2"/>
  <c r="B968" i="2"/>
  <c r="AK967" i="2" l="1"/>
  <c r="AL967" i="2"/>
  <c r="X967" i="2"/>
  <c r="Y967" i="2" s="1"/>
  <c r="S968" i="2"/>
  <c r="Z968" i="2" l="1"/>
  <c r="AC968" i="2"/>
  <c r="AA968" i="2"/>
  <c r="AD968" i="2"/>
  <c r="AB968" i="2"/>
  <c r="U968" i="2"/>
  <c r="T968" i="2" s="1"/>
  <c r="W968" i="2"/>
  <c r="V968" i="2" s="1"/>
  <c r="A969" i="2"/>
  <c r="B969" i="2"/>
  <c r="AL968" i="2" l="1"/>
  <c r="AK968" i="2"/>
  <c r="X968" i="2"/>
  <c r="Y968" i="2" s="1"/>
  <c r="S969" i="2"/>
  <c r="Z969" i="2" l="1"/>
  <c r="AB969" i="2"/>
  <c r="AD969" i="2"/>
  <c r="AC969" i="2"/>
  <c r="AA969" i="2"/>
  <c r="U969" i="2"/>
  <c r="T969" i="2" s="1"/>
  <c r="W969" i="2"/>
  <c r="V969" i="2" s="1"/>
  <c r="A970" i="2"/>
  <c r="B970" i="2"/>
  <c r="AK969" i="2" l="1"/>
  <c r="AL969" i="2"/>
  <c r="X969" i="2"/>
  <c r="Y969" i="2" s="1"/>
  <c r="S970" i="2"/>
  <c r="AD970" i="2" l="1"/>
  <c r="AC970" i="2"/>
  <c r="AB970" i="2"/>
  <c r="Z970" i="2"/>
  <c r="AA970" i="2"/>
  <c r="U970" i="2"/>
  <c r="T970" i="2" s="1"/>
  <c r="W970" i="2"/>
  <c r="V970" i="2" s="1"/>
  <c r="A971" i="2"/>
  <c r="B971" i="2"/>
  <c r="AL970" i="2" l="1"/>
  <c r="AK970" i="2"/>
  <c r="S971" i="2"/>
  <c r="X970" i="2"/>
  <c r="Y970" i="2" s="1"/>
  <c r="AC971" i="2" l="1"/>
  <c r="AA971" i="2"/>
  <c r="AD971" i="2"/>
  <c r="AB971" i="2"/>
  <c r="Z971" i="2"/>
  <c r="U971" i="2"/>
  <c r="T971" i="2" s="1"/>
  <c r="A972" i="2"/>
  <c r="B972" i="2"/>
  <c r="W971" i="2"/>
  <c r="V971" i="2" s="1"/>
  <c r="AL971" i="2" l="1"/>
  <c r="AK971" i="2"/>
  <c r="X971" i="2"/>
  <c r="Y971" i="2" s="1"/>
  <c r="S972" i="2"/>
  <c r="AB972" i="2" l="1"/>
  <c r="AA972" i="2"/>
  <c r="Z972" i="2"/>
  <c r="AD972" i="2"/>
  <c r="AC972" i="2"/>
  <c r="U972" i="2"/>
  <c r="T972" i="2" s="1"/>
  <c r="W972" i="2"/>
  <c r="V972" i="2" s="1"/>
  <c r="A973" i="2"/>
  <c r="B973" i="2"/>
  <c r="AL972" i="2" l="1"/>
  <c r="AK972" i="2"/>
  <c r="X972" i="2"/>
  <c r="Y972" i="2" s="1"/>
  <c r="S973" i="2"/>
  <c r="Z973" i="2" l="1"/>
  <c r="AB973" i="2"/>
  <c r="AA973" i="2"/>
  <c r="AC973" i="2"/>
  <c r="AD973" i="2"/>
  <c r="U973" i="2"/>
  <c r="T973" i="2" s="1"/>
  <c r="W973" i="2"/>
  <c r="V973" i="2" s="1"/>
  <c r="A974" i="2"/>
  <c r="B974" i="2"/>
  <c r="AL973" i="2" l="1"/>
  <c r="AK973" i="2"/>
  <c r="S974" i="2"/>
  <c r="X973" i="2"/>
  <c r="Y973" i="2" s="1"/>
  <c r="AC974" i="2" l="1"/>
  <c r="AD974" i="2"/>
  <c r="AB974" i="2"/>
  <c r="Z974" i="2"/>
  <c r="AA974" i="2"/>
  <c r="U974" i="2"/>
  <c r="T974" i="2" s="1"/>
  <c r="A975" i="2"/>
  <c r="B975" i="2"/>
  <c r="W974" i="2"/>
  <c r="V974" i="2" s="1"/>
  <c r="AL974" i="2" l="1"/>
  <c r="AK974" i="2"/>
  <c r="X974" i="2"/>
  <c r="Y974" i="2" s="1"/>
  <c r="S975" i="2"/>
  <c r="AA975" i="2" l="1"/>
  <c r="AC975" i="2"/>
  <c r="AB975" i="2"/>
  <c r="Z975" i="2"/>
  <c r="AD975" i="2"/>
  <c r="U975" i="2"/>
  <c r="T975" i="2" s="1"/>
  <c r="W975" i="2"/>
  <c r="V975" i="2" s="1"/>
  <c r="A976" i="2"/>
  <c r="B976" i="2"/>
  <c r="AL975" i="2" l="1"/>
  <c r="AK975" i="2"/>
  <c r="X975" i="2"/>
  <c r="Y975" i="2" s="1"/>
  <c r="S976" i="2"/>
  <c r="AA976" i="2" l="1"/>
  <c r="Z976" i="2"/>
  <c r="AC976" i="2"/>
  <c r="AD976" i="2"/>
  <c r="AB976" i="2"/>
  <c r="U976" i="2"/>
  <c r="T976" i="2" s="1"/>
  <c r="W976" i="2"/>
  <c r="V976" i="2" s="1"/>
  <c r="A977" i="2"/>
  <c r="B977" i="2"/>
  <c r="AK976" i="2" l="1"/>
  <c r="AL976" i="2"/>
  <c r="X976" i="2"/>
  <c r="Y976" i="2" s="1"/>
  <c r="S977" i="2"/>
  <c r="Z977" i="2" l="1"/>
  <c r="AA977" i="2"/>
  <c r="AC977" i="2"/>
  <c r="AD977" i="2"/>
  <c r="AB977" i="2"/>
  <c r="U977" i="2"/>
  <c r="T977" i="2" s="1"/>
  <c r="A978" i="2"/>
  <c r="B978" i="2"/>
  <c r="W977" i="2"/>
  <c r="V977" i="2" s="1"/>
  <c r="AK977" i="2" l="1"/>
  <c r="AL977" i="2"/>
  <c r="X977" i="2"/>
  <c r="Y977" i="2" s="1"/>
  <c r="S978" i="2"/>
  <c r="AD978" i="2" l="1"/>
  <c r="AA978" i="2"/>
  <c r="AB978" i="2"/>
  <c r="Z978" i="2"/>
  <c r="AC978" i="2"/>
  <c r="U978" i="2"/>
  <c r="T978" i="2" s="1"/>
  <c r="W978" i="2"/>
  <c r="V978" i="2" s="1"/>
  <c r="A979" i="2"/>
  <c r="B979" i="2"/>
  <c r="AK978" i="2" l="1"/>
  <c r="AL978" i="2"/>
  <c r="X978" i="2"/>
  <c r="Y978" i="2" s="1"/>
  <c r="S979" i="2"/>
  <c r="AA979" i="2" l="1"/>
  <c r="AB979" i="2"/>
  <c r="AC979" i="2"/>
  <c r="Z979" i="2"/>
  <c r="AD979" i="2"/>
  <c r="U979" i="2"/>
  <c r="T979" i="2" s="1"/>
  <c r="W979" i="2"/>
  <c r="V979" i="2" s="1"/>
  <c r="A980" i="2"/>
  <c r="B980" i="2"/>
  <c r="AK979" i="2" l="1"/>
  <c r="AL979" i="2"/>
  <c r="X979" i="2"/>
  <c r="Y979" i="2" s="1"/>
  <c r="S980" i="2"/>
  <c r="AC980" i="2" l="1"/>
  <c r="Z980" i="2"/>
  <c r="AA980" i="2"/>
  <c r="AB980" i="2"/>
  <c r="AD980" i="2"/>
  <c r="U980" i="2"/>
  <c r="T980" i="2" s="1"/>
  <c r="W980" i="2"/>
  <c r="V980" i="2" s="1"/>
  <c r="A981" i="2"/>
  <c r="B981" i="2"/>
  <c r="AK980" i="2" l="1"/>
  <c r="AL980" i="2"/>
  <c r="S981" i="2"/>
  <c r="X980" i="2"/>
  <c r="Y980" i="2" s="1"/>
  <c r="AC981" i="2" l="1"/>
  <c r="AD981" i="2"/>
  <c r="AA981" i="2"/>
  <c r="Z981" i="2"/>
  <c r="AB981" i="2"/>
  <c r="U981" i="2"/>
  <c r="T981" i="2" s="1"/>
  <c r="W981" i="2"/>
  <c r="V981" i="2" s="1"/>
  <c r="A982" i="2"/>
  <c r="B982" i="2"/>
  <c r="AL981" i="2" l="1"/>
  <c r="AK981" i="2"/>
  <c r="X981" i="2"/>
  <c r="Y981" i="2" s="1"/>
  <c r="S982" i="2"/>
  <c r="AB982" i="2" l="1"/>
  <c r="AA982" i="2"/>
  <c r="Z982" i="2"/>
  <c r="AC982" i="2"/>
  <c r="AD982" i="2"/>
  <c r="U982" i="2"/>
  <c r="T982" i="2" s="1"/>
  <c r="W982" i="2"/>
  <c r="V982" i="2" s="1"/>
  <c r="A983" i="2"/>
  <c r="B983" i="2"/>
  <c r="AK982" i="2" l="1"/>
  <c r="AL982" i="2"/>
  <c r="X982" i="2"/>
  <c r="Y982" i="2" s="1"/>
  <c r="S983" i="2"/>
  <c r="AB983" i="2" l="1"/>
  <c r="AC983" i="2"/>
  <c r="Z983" i="2"/>
  <c r="AD983" i="2"/>
  <c r="AA983" i="2"/>
  <c r="U983" i="2"/>
  <c r="T983" i="2" s="1"/>
  <c r="W983" i="2"/>
  <c r="V983" i="2" s="1"/>
  <c r="A984" i="2"/>
  <c r="B984" i="2"/>
  <c r="AK983" i="2" l="1"/>
  <c r="AL983" i="2"/>
  <c r="X983" i="2"/>
  <c r="Y983" i="2" s="1"/>
  <c r="S984" i="2"/>
  <c r="Z984" i="2" l="1"/>
  <c r="AC984" i="2"/>
  <c r="AB984" i="2"/>
  <c r="AA984" i="2"/>
  <c r="AD984" i="2"/>
  <c r="U984" i="2"/>
  <c r="T984" i="2" s="1"/>
  <c r="W984" i="2"/>
  <c r="V984" i="2" s="1"/>
  <c r="A985" i="2"/>
  <c r="B985" i="2"/>
  <c r="AL984" i="2" l="1"/>
  <c r="AK984" i="2"/>
  <c r="X984" i="2"/>
  <c r="Y984" i="2" s="1"/>
  <c r="S985" i="2"/>
  <c r="AB985" i="2" l="1"/>
  <c r="AC985" i="2"/>
  <c r="AD985" i="2"/>
  <c r="Z985" i="2"/>
  <c r="AA985" i="2"/>
  <c r="U985" i="2"/>
  <c r="T985" i="2" s="1"/>
  <c r="A986" i="2"/>
  <c r="B986" i="2"/>
  <c r="W985" i="2"/>
  <c r="V985" i="2" s="1"/>
  <c r="AK985" i="2" l="1"/>
  <c r="AL985" i="2"/>
  <c r="X985" i="2"/>
  <c r="Y985" i="2" s="1"/>
  <c r="S986" i="2"/>
  <c r="AC986" i="2" l="1"/>
  <c r="AD986" i="2"/>
  <c r="AB986" i="2"/>
  <c r="Z986" i="2"/>
  <c r="AA986" i="2"/>
  <c r="U986" i="2"/>
  <c r="T986" i="2" s="1"/>
  <c r="A987" i="2"/>
  <c r="B987" i="2"/>
  <c r="W986" i="2"/>
  <c r="V986" i="2" s="1"/>
  <c r="AL986" i="2" l="1"/>
  <c r="AK986" i="2"/>
  <c r="X986" i="2"/>
  <c r="Y986" i="2" s="1"/>
  <c r="S987" i="2"/>
  <c r="AC987" i="2" l="1"/>
  <c r="AB987" i="2"/>
  <c r="Z987" i="2"/>
  <c r="AA987" i="2"/>
  <c r="AD987" i="2"/>
  <c r="U987" i="2"/>
  <c r="T987" i="2" s="1"/>
  <c r="W987" i="2"/>
  <c r="V987" i="2" s="1"/>
  <c r="A988" i="2"/>
  <c r="B988" i="2"/>
  <c r="AL987" i="2" l="1"/>
  <c r="AK987" i="2"/>
  <c r="S988" i="2"/>
  <c r="X987" i="2"/>
  <c r="Y987" i="2" s="1"/>
  <c r="AB988" i="2" l="1"/>
  <c r="Z988" i="2"/>
  <c r="AC988" i="2"/>
  <c r="AA988" i="2"/>
  <c r="AD988" i="2"/>
  <c r="U988" i="2"/>
  <c r="T988" i="2" s="1"/>
  <c r="A989" i="2"/>
  <c r="B989" i="2"/>
  <c r="W988" i="2"/>
  <c r="V988" i="2" s="1"/>
  <c r="AL988" i="2" l="1"/>
  <c r="AK988" i="2"/>
  <c r="X988" i="2"/>
  <c r="Y988" i="2" s="1"/>
  <c r="S989" i="2"/>
  <c r="AB989" i="2" l="1"/>
  <c r="Z989" i="2"/>
  <c r="AA989" i="2"/>
  <c r="AC989" i="2"/>
  <c r="AD989" i="2"/>
  <c r="U989" i="2"/>
  <c r="T989" i="2" s="1"/>
  <c r="A990" i="2"/>
  <c r="B990" i="2"/>
  <c r="W989" i="2"/>
  <c r="V989" i="2" s="1"/>
  <c r="AL989" i="2" l="1"/>
  <c r="AK989" i="2"/>
  <c r="X989" i="2"/>
  <c r="Y989" i="2" s="1"/>
  <c r="S990" i="2"/>
  <c r="AD990" i="2" l="1"/>
  <c r="AC990" i="2"/>
  <c r="AA990" i="2"/>
  <c r="Z990" i="2"/>
  <c r="AB990" i="2"/>
  <c r="U990" i="2"/>
  <c r="T990" i="2" s="1"/>
  <c r="W990" i="2"/>
  <c r="V990" i="2" s="1"/>
  <c r="A991" i="2"/>
  <c r="B991" i="2"/>
  <c r="AL990" i="2" l="1"/>
  <c r="AK990" i="2"/>
  <c r="X990" i="2"/>
  <c r="Y990" i="2" s="1"/>
  <c r="S991" i="2"/>
  <c r="AA991" i="2" l="1"/>
  <c r="AB991" i="2"/>
  <c r="AD991" i="2"/>
  <c r="AC991" i="2"/>
  <c r="Z991" i="2"/>
  <c r="U991" i="2"/>
  <c r="T991" i="2" s="1"/>
  <c r="W991" i="2"/>
  <c r="V991" i="2" s="1"/>
  <c r="A992" i="2"/>
  <c r="B992" i="2"/>
  <c r="AL991" i="2" l="1"/>
  <c r="AK991" i="2"/>
  <c r="X991" i="2"/>
  <c r="Y991" i="2" s="1"/>
  <c r="S992" i="2"/>
  <c r="AA992" i="2" l="1"/>
  <c r="AB992" i="2"/>
  <c r="AD992" i="2"/>
  <c r="Z992" i="2"/>
  <c r="AC992" i="2"/>
  <c r="U992" i="2"/>
  <c r="T992" i="2" s="1"/>
  <c r="W992" i="2"/>
  <c r="V992" i="2" s="1"/>
  <c r="A993" i="2"/>
  <c r="B993" i="2"/>
  <c r="AL992" i="2" l="1"/>
  <c r="AK992" i="2"/>
  <c r="S993" i="2"/>
  <c r="X992" i="2"/>
  <c r="Y992" i="2" s="1"/>
  <c r="Z993" i="2" l="1"/>
  <c r="AA993" i="2"/>
  <c r="AC993" i="2"/>
  <c r="AD993" i="2"/>
  <c r="AB993" i="2"/>
  <c r="U993" i="2"/>
  <c r="T993" i="2" s="1"/>
  <c r="A994" i="2"/>
  <c r="B994" i="2"/>
  <c r="W993" i="2"/>
  <c r="V993" i="2" s="1"/>
  <c r="AL993" i="2" l="1"/>
  <c r="AK993" i="2"/>
  <c r="X993" i="2"/>
  <c r="Y993" i="2" s="1"/>
  <c r="S994" i="2"/>
  <c r="AD994" i="2" l="1"/>
  <c r="AA994" i="2"/>
  <c r="Z994" i="2"/>
  <c r="AC994" i="2"/>
  <c r="AB994" i="2"/>
  <c r="U994" i="2"/>
  <c r="T994" i="2" s="1"/>
  <c r="W994" i="2"/>
  <c r="V994" i="2" s="1"/>
  <c r="A995" i="2"/>
  <c r="B995" i="2"/>
  <c r="AK994" i="2" l="1"/>
  <c r="AL994" i="2"/>
  <c r="S995" i="2"/>
  <c r="X994" i="2"/>
  <c r="Y994" i="2" s="1"/>
  <c r="AA995" i="2" l="1"/>
  <c r="AB995" i="2"/>
  <c r="AD995" i="2"/>
  <c r="Z995" i="2"/>
  <c r="AC995" i="2"/>
  <c r="U995" i="2"/>
  <c r="T995" i="2" s="1"/>
  <c r="W995" i="2"/>
  <c r="V995" i="2" s="1"/>
  <c r="A996" i="2"/>
  <c r="B996" i="2"/>
  <c r="AK995" i="2" l="1"/>
  <c r="AL995" i="2"/>
  <c r="X995" i="2"/>
  <c r="Y995" i="2" s="1"/>
  <c r="S996" i="2"/>
  <c r="AC996" i="2" l="1"/>
  <c r="Z996" i="2"/>
  <c r="AA996" i="2"/>
  <c r="AD996" i="2"/>
  <c r="AB996" i="2"/>
  <c r="U996" i="2"/>
  <c r="T996" i="2" s="1"/>
  <c r="W996" i="2"/>
  <c r="V996" i="2" s="1"/>
  <c r="A997" i="2"/>
  <c r="B997" i="2"/>
  <c r="AL996" i="2" l="1"/>
  <c r="AK996" i="2"/>
  <c r="X996" i="2"/>
  <c r="Y996" i="2" s="1"/>
  <c r="S997" i="2"/>
  <c r="Z997" i="2" l="1"/>
  <c r="AC997" i="2"/>
  <c r="AD997" i="2"/>
  <c r="AA997" i="2"/>
  <c r="AB997" i="2"/>
  <c r="U997" i="2"/>
  <c r="T997" i="2" s="1"/>
  <c r="W997" i="2"/>
  <c r="V997" i="2" s="1"/>
  <c r="A998" i="2"/>
  <c r="B998" i="2"/>
  <c r="AK997" i="2" l="1"/>
  <c r="AL997" i="2"/>
  <c r="S998" i="2"/>
  <c r="X997" i="2"/>
  <c r="Y997" i="2" s="1"/>
  <c r="AB998" i="2" l="1"/>
  <c r="AA998" i="2"/>
  <c r="AD998" i="2"/>
  <c r="AC998" i="2"/>
  <c r="Z998" i="2"/>
  <c r="U998" i="2"/>
  <c r="T998" i="2" s="1"/>
  <c r="A999" i="2"/>
  <c r="B999" i="2"/>
  <c r="W998" i="2"/>
  <c r="V998" i="2" s="1"/>
  <c r="AK998" i="2" l="1"/>
  <c r="AL998" i="2"/>
  <c r="S999" i="2"/>
  <c r="X998" i="2"/>
  <c r="Y998" i="2" s="1"/>
  <c r="AB999" i="2" l="1"/>
  <c r="AC999" i="2"/>
  <c r="Z999" i="2"/>
  <c r="AD999" i="2"/>
  <c r="AA999" i="2"/>
  <c r="U999" i="2"/>
  <c r="T999" i="2" s="1"/>
  <c r="W999" i="2"/>
  <c r="V999" i="2" s="1"/>
  <c r="A1000" i="2"/>
  <c r="S1000" i="2"/>
  <c r="B1000" i="2"/>
  <c r="AK999" i="2" l="1"/>
  <c r="AL999" i="2"/>
  <c r="Z1000" i="2"/>
  <c r="AC1000" i="2"/>
  <c r="AA1000" i="2"/>
  <c r="AB1000" i="2"/>
  <c r="AD1000" i="2"/>
  <c r="U1000" i="2"/>
  <c r="X999" i="2"/>
  <c r="Y999" i="2" s="1"/>
  <c r="W1000" i="2"/>
  <c r="AK1000" i="2" l="1"/>
  <c r="AL1000" i="2"/>
  <c r="V1000" i="2"/>
  <c r="T1000" i="2"/>
  <c r="X1000" i="2" l="1"/>
  <c r="Y1000" i="2" s="1"/>
  <c r="A3" i="1"/>
  <c r="K85" i="2" l="1"/>
  <c r="H3" i="1"/>
  <c r="A4" i="1"/>
  <c r="H4" i="1" s="1"/>
  <c r="A5" i="1" l="1"/>
  <c r="H5" i="1" l="1"/>
  <c r="A6" i="1"/>
  <c r="H6" i="1" l="1"/>
  <c r="A7" i="1"/>
  <c r="H7" i="1" l="1"/>
  <c r="A8" i="1"/>
  <c r="H8" i="1" l="1"/>
  <c r="A9" i="1"/>
  <c r="H9" i="1" l="1"/>
  <c r="A10" i="1"/>
  <c r="H10" i="1" l="1"/>
  <c r="A11" i="1"/>
  <c r="H11" i="1" l="1"/>
  <c r="A12" i="1"/>
  <c r="H12" i="1" l="1"/>
  <c r="A13" i="1"/>
  <c r="H13" i="1" s="1"/>
  <c r="A14" i="1" l="1"/>
  <c r="H14" i="1" s="1"/>
  <c r="A15" i="1" l="1"/>
  <c r="H15" i="1" s="1"/>
  <c r="A16" i="1" l="1"/>
  <c r="H16" i="1" l="1"/>
  <c r="A17" i="1"/>
  <c r="H17" i="1" s="1"/>
  <c r="A18" i="1" l="1"/>
  <c r="H18" i="1" s="1"/>
  <c r="A19" i="1" l="1"/>
  <c r="H19" i="1" s="1"/>
  <c r="A20" i="1"/>
  <c r="H20" i="1" s="1"/>
  <c r="A21" i="1" l="1"/>
  <c r="H21" i="1" s="1"/>
  <c r="A22" i="1" l="1"/>
  <c r="H22" i="1" s="1"/>
  <c r="A23" i="1" l="1"/>
  <c r="H23" i="1" s="1"/>
  <c r="A24" i="1" l="1"/>
  <c r="H24" i="1" s="1"/>
  <c r="A25" i="1" l="1"/>
  <c r="H25" i="1" s="1"/>
  <c r="A26" i="1" l="1"/>
  <c r="H26" i="1" s="1"/>
  <c r="A27" i="1" l="1"/>
  <c r="H27" i="1" s="1"/>
  <c r="A28" i="1" l="1"/>
  <c r="H28" i="1" s="1"/>
  <c r="A29" i="1" l="1"/>
  <c r="H29" i="1" s="1"/>
  <c r="A30" i="1" l="1"/>
  <c r="H30" i="1" s="1"/>
  <c r="A31" i="1" l="1"/>
  <c r="H31" i="1" s="1"/>
  <c r="A32" i="1" l="1"/>
  <c r="H32" i="1" s="1"/>
  <c r="A33" i="1" l="1"/>
  <c r="H33" i="1" s="1"/>
  <c r="A34" i="1" l="1"/>
  <c r="H34" i="1" s="1"/>
  <c r="A35" i="1" l="1"/>
  <c r="H35" i="1" s="1"/>
  <c r="A36" i="1" l="1"/>
  <c r="H36" i="1" s="1"/>
  <c r="A37" i="1" l="1"/>
  <c r="H37" i="1" s="1"/>
  <c r="A38" i="1" l="1"/>
  <c r="H38" i="1" s="1"/>
  <c r="A39" i="1" l="1"/>
  <c r="H39" i="1" s="1"/>
  <c r="A40" i="1" l="1"/>
  <c r="H40" i="1" s="1"/>
  <c r="A41" i="1" l="1"/>
  <c r="H41" i="1" s="1"/>
  <c r="A42" i="1" l="1"/>
  <c r="H42" i="1" s="1"/>
  <c r="A43" i="1" l="1"/>
  <c r="H43" i="1" s="1"/>
  <c r="A44" i="1" l="1"/>
  <c r="H44" i="1" s="1"/>
  <c r="A45" i="1" l="1"/>
  <c r="H45" i="1" s="1"/>
  <c r="A46" i="1" l="1"/>
  <c r="H46" i="1" s="1"/>
  <c r="A47" i="1" l="1"/>
  <c r="H47" i="1" s="1"/>
  <c r="A48" i="1" l="1"/>
  <c r="H48" i="1" s="1"/>
  <c r="A49" i="1" l="1"/>
  <c r="H49" i="1" s="1"/>
  <c r="A50" i="1" l="1"/>
  <c r="H50" i="1" s="1"/>
  <c r="A51" i="1" l="1"/>
  <c r="H51" i="1" s="1"/>
  <c r="A52" i="1" l="1"/>
  <c r="H52" i="1" s="1"/>
  <c r="A53" i="1" l="1"/>
  <c r="H53" i="1" s="1"/>
  <c r="A54" i="1" l="1"/>
  <c r="H54" i="1" s="1"/>
  <c r="A55" i="1" l="1"/>
  <c r="H55" i="1" s="1"/>
  <c r="A56" i="1" l="1"/>
  <c r="H56" i="1" s="1"/>
  <c r="A57" i="1" l="1"/>
  <c r="H57" i="1" s="1"/>
  <c r="A58" i="1" l="1"/>
  <c r="H58" i="1" s="1"/>
  <c r="A59" i="1" l="1"/>
  <c r="H59" i="1" s="1"/>
  <c r="A60" i="1" l="1"/>
  <c r="H60" i="1" s="1"/>
  <c r="A61" i="1" l="1"/>
  <c r="H61" i="1" s="1"/>
  <c r="A62" i="1" l="1"/>
  <c r="H62" i="1" s="1"/>
  <c r="A63" i="1" l="1"/>
  <c r="H63" i="1" s="1"/>
  <c r="A64" i="1" l="1"/>
  <c r="H64" i="1" s="1"/>
  <c r="A65" i="1" l="1"/>
  <c r="H65" i="1" s="1"/>
  <c r="A66" i="1" l="1"/>
  <c r="H66" i="1" s="1"/>
  <c r="A67" i="1" l="1"/>
  <c r="H67" i="1" s="1"/>
  <c r="A68" i="1" l="1"/>
  <c r="H68" i="1" s="1"/>
  <c r="A69" i="1" l="1"/>
  <c r="H69" i="1" s="1"/>
  <c r="A70" i="1" l="1"/>
  <c r="H70" i="1" s="1"/>
  <c r="A71" i="1" l="1"/>
  <c r="H71" i="1" s="1"/>
  <c r="A72" i="1" l="1"/>
  <c r="H72" i="1" s="1"/>
  <c r="A73" i="1" l="1"/>
  <c r="H73" i="1" s="1"/>
  <c r="A74" i="1" l="1"/>
  <c r="H74" i="1" s="1"/>
  <c r="A75" i="1" l="1"/>
  <c r="H75" i="1" s="1"/>
  <c r="A76" i="1" l="1"/>
  <c r="H76" i="1" s="1"/>
  <c r="A77" i="1" l="1"/>
  <c r="H77" i="1" s="1"/>
  <c r="A78" i="1" l="1"/>
  <c r="H78" i="1" s="1"/>
  <c r="A79" i="1" l="1"/>
  <c r="H79" i="1" s="1"/>
  <c r="A80" i="1" l="1"/>
  <c r="H80" i="1" s="1"/>
  <c r="A81" i="1" l="1"/>
  <c r="H81" i="1" s="1"/>
  <c r="A82" i="1" l="1"/>
  <c r="H82" i="1" s="1"/>
  <c r="A83" i="1" l="1"/>
  <c r="H83" i="1" s="1"/>
  <c r="A84" i="1" l="1"/>
  <c r="H84" i="1" s="1"/>
  <c r="A85" i="1" l="1"/>
  <c r="H85" i="1" s="1"/>
  <c r="A86" i="1" l="1"/>
  <c r="H86" i="1" s="1"/>
  <c r="A87" i="1" l="1"/>
  <c r="H87" i="1" s="1"/>
  <c r="A88" i="1" l="1"/>
  <c r="H88" i="1" s="1"/>
  <c r="A89" i="1" l="1"/>
  <c r="H89" i="1" s="1"/>
  <c r="A90" i="1" l="1"/>
  <c r="H90" i="1" s="1"/>
  <c r="A91" i="1" l="1"/>
  <c r="H91" i="1" s="1"/>
  <c r="A92" i="1" l="1"/>
  <c r="H92" i="1" s="1"/>
  <c r="A93" i="1" l="1"/>
  <c r="H93" i="1" s="1"/>
  <c r="A94" i="1" l="1"/>
  <c r="H94" i="1" s="1"/>
  <c r="A95" i="1" l="1"/>
  <c r="H95" i="1" s="1"/>
  <c r="A96" i="1" l="1"/>
  <c r="H96" i="1" s="1"/>
  <c r="A97" i="1" l="1"/>
  <c r="H97" i="1" s="1"/>
  <c r="A98" i="1" l="1"/>
  <c r="H98" i="1" s="1"/>
  <c r="A99" i="1" l="1"/>
  <c r="H99" i="1" s="1"/>
  <c r="A100" i="1" l="1"/>
  <c r="H100" i="1" s="1"/>
  <c r="A101" i="1" l="1"/>
  <c r="H101" i="1" s="1"/>
  <c r="A102" i="1" l="1"/>
  <c r="H102" i="1" s="1"/>
  <c r="A103" i="1" l="1"/>
  <c r="H103" i="1" s="1"/>
  <c r="A104" i="1" l="1"/>
  <c r="H104" i="1" s="1"/>
  <c r="A105" i="1" l="1"/>
  <c r="H105" i="1" s="1"/>
  <c r="A106" i="1" l="1"/>
  <c r="H106" i="1" s="1"/>
  <c r="A107" i="1" l="1"/>
  <c r="A108" i="1" l="1"/>
  <c r="H107" i="1"/>
  <c r="K2" i="2"/>
  <c r="O12" i="2"/>
  <c r="M14" i="2"/>
  <c r="AH14" i="2" s="1"/>
  <c r="I80" i="2"/>
  <c r="J47" i="2"/>
  <c r="J80" i="2"/>
  <c r="I12" i="2"/>
  <c r="O32" i="2"/>
  <c r="O74" i="2"/>
  <c r="J74" i="2"/>
  <c r="M46" i="2"/>
  <c r="AH46" i="2" s="1"/>
  <c r="I53" i="2"/>
  <c r="I35" i="2"/>
  <c r="O40" i="2"/>
  <c r="M81" i="2"/>
  <c r="AH81" i="2" s="1"/>
  <c r="I98" i="2"/>
  <c r="M34" i="2"/>
  <c r="AH34" i="2" s="1"/>
  <c r="O51" i="2"/>
  <c r="I94" i="2"/>
  <c r="J37" i="2"/>
  <c r="O48" i="2"/>
  <c r="J98" i="2"/>
  <c r="O27" i="2"/>
  <c r="O58" i="2"/>
  <c r="M6" i="2"/>
  <c r="AH6" i="2" s="1"/>
  <c r="I47" i="2"/>
  <c r="O55" i="2"/>
  <c r="I97" i="2"/>
  <c r="J57" i="2"/>
  <c r="M40" i="2"/>
  <c r="AH40" i="2" s="1"/>
  <c r="M44" i="2"/>
  <c r="AH44" i="2" s="1"/>
  <c r="O69" i="2"/>
  <c r="I44" i="2"/>
  <c r="O86" i="2"/>
  <c r="I25" i="2"/>
  <c r="O80" i="2"/>
  <c r="M59" i="2"/>
  <c r="AH59" i="2" s="1"/>
  <c r="O41" i="2"/>
  <c r="I36" i="2"/>
  <c r="M80" i="2"/>
  <c r="AH80" i="2" s="1"/>
  <c r="O88" i="2"/>
  <c r="J25" i="2"/>
  <c r="J73" i="2"/>
  <c r="O59" i="2"/>
  <c r="I75" i="2"/>
  <c r="M31" i="2"/>
  <c r="AH31" i="2" s="1"/>
  <c r="I71" i="2"/>
  <c r="O29" i="2"/>
  <c r="J85" i="2"/>
  <c r="O81" i="2"/>
  <c r="M69" i="2"/>
  <c r="AH69" i="2" s="1"/>
  <c r="M61" i="2"/>
  <c r="AH61" i="2" s="1"/>
  <c r="M37" i="2"/>
  <c r="AH37" i="2" s="1"/>
  <c r="O87" i="2"/>
  <c r="O98" i="2"/>
  <c r="O49" i="2"/>
  <c r="M97" i="2"/>
  <c r="AH97" i="2" s="1"/>
  <c r="M84" i="2"/>
  <c r="AH84" i="2" s="1"/>
  <c r="I26" i="2"/>
  <c r="J45" i="2"/>
  <c r="I74" i="2"/>
  <c r="I10" i="2"/>
  <c r="I79" i="2"/>
  <c r="O91" i="2"/>
  <c r="J26" i="2"/>
  <c r="O2" i="2"/>
  <c r="J20" i="2"/>
  <c r="M22" i="2"/>
  <c r="AH22" i="2" s="1"/>
  <c r="O57" i="2"/>
  <c r="I41" i="2"/>
  <c r="J29" i="2"/>
  <c r="M45" i="2"/>
  <c r="AH45" i="2" s="1"/>
  <c r="M72" i="2"/>
  <c r="AH72" i="2" s="1"/>
  <c r="J30" i="2"/>
  <c r="M86" i="2"/>
  <c r="AH86" i="2" s="1"/>
  <c r="O94" i="2"/>
  <c r="M100" i="2"/>
  <c r="AH100" i="2" s="1"/>
  <c r="I11" i="2"/>
  <c r="J82" i="2"/>
  <c r="M94" i="2"/>
  <c r="AH94" i="2" s="1"/>
  <c r="M98" i="2"/>
  <c r="AH98" i="2" s="1"/>
  <c r="M21" i="2"/>
  <c r="AH21" i="2" s="1"/>
  <c r="I100" i="2"/>
  <c r="M33" i="2"/>
  <c r="AH33" i="2" s="1"/>
  <c r="M15" i="2"/>
  <c r="AH15" i="2" s="1"/>
  <c r="M29" i="2"/>
  <c r="AH29" i="2" s="1"/>
  <c r="O84" i="2"/>
  <c r="J51" i="2"/>
  <c r="O73" i="2"/>
  <c r="J72" i="2"/>
  <c r="O8" i="2"/>
  <c r="I88" i="2"/>
  <c r="M91" i="2"/>
  <c r="AH91" i="2" s="1"/>
  <c r="J2" i="2"/>
  <c r="O75" i="2"/>
  <c r="M79" i="2"/>
  <c r="AH79" i="2" s="1"/>
  <c r="M71" i="2"/>
  <c r="AH71" i="2" s="1"/>
  <c r="M8" i="2"/>
  <c r="AH8" i="2" s="1"/>
  <c r="J31" i="2"/>
  <c r="M89" i="2"/>
  <c r="AH89" i="2" s="1"/>
  <c r="J90" i="2"/>
  <c r="I4" i="2"/>
  <c r="M36" i="2"/>
  <c r="AH36" i="2" s="1"/>
  <c r="O23" i="2"/>
  <c r="O96" i="2"/>
  <c r="O44" i="2"/>
  <c r="M55" i="2"/>
  <c r="AH55" i="2" s="1"/>
  <c r="M101" i="2"/>
  <c r="AH101" i="2" s="1"/>
  <c r="J40" i="2"/>
  <c r="O104" i="2"/>
  <c r="I60" i="2"/>
  <c r="I61" i="2"/>
  <c r="J23" i="2"/>
  <c r="M60" i="2"/>
  <c r="AH60" i="2" s="1"/>
  <c r="I81" i="2"/>
  <c r="I17" i="2"/>
  <c r="M32" i="2"/>
  <c r="AH32" i="2" s="1"/>
  <c r="J4" i="2"/>
  <c r="J83" i="2"/>
  <c r="I99" i="2"/>
  <c r="J6" i="2"/>
  <c r="I22" i="2"/>
  <c r="M65" i="2"/>
  <c r="AH65" i="2" s="1"/>
  <c r="J3" i="2"/>
  <c r="J12" i="2"/>
  <c r="I34" i="2"/>
  <c r="O4" i="2"/>
  <c r="O64" i="2"/>
  <c r="M85" i="2"/>
  <c r="AH85" i="2" s="1"/>
  <c r="O35" i="2"/>
  <c r="M99" i="2"/>
  <c r="AH99" i="2" s="1"/>
  <c r="I48" i="2"/>
  <c r="M12" i="2"/>
  <c r="AH12" i="2" s="1"/>
  <c r="I30" i="2"/>
  <c r="AE30" i="2" s="1"/>
  <c r="I84" i="2"/>
  <c r="M41" i="2"/>
  <c r="AH41" i="2" s="1"/>
  <c r="J58" i="2"/>
  <c r="O85" i="2"/>
  <c r="J65" i="2"/>
  <c r="O93" i="2"/>
  <c r="M87" i="2"/>
  <c r="AH87" i="2" s="1"/>
  <c r="I40" i="2"/>
  <c r="M96" i="2"/>
  <c r="AH96" i="2" s="1"/>
  <c r="J35" i="2"/>
  <c r="I32" i="2"/>
  <c r="J88" i="2"/>
  <c r="M38" i="2"/>
  <c r="AH38" i="2" s="1"/>
  <c r="J14" i="2"/>
  <c r="O6" i="2"/>
  <c r="O89" i="2"/>
  <c r="J53" i="2"/>
  <c r="J41" i="2"/>
  <c r="M10" i="2"/>
  <c r="AH10" i="2" s="1"/>
  <c r="I55" i="2"/>
  <c r="I86" i="2"/>
  <c r="J95" i="2"/>
  <c r="J93" i="2"/>
  <c r="M25" i="2"/>
  <c r="AH25" i="2" s="1"/>
  <c r="I14" i="2"/>
  <c r="J71" i="2"/>
  <c r="J64" i="2"/>
  <c r="J59" i="2"/>
  <c r="O100" i="2"/>
  <c r="J38" i="2"/>
  <c r="I72" i="2"/>
  <c r="J100" i="2"/>
  <c r="M17" i="2"/>
  <c r="AH17" i="2" s="1"/>
  <c r="I87" i="2"/>
  <c r="O30" i="2"/>
  <c r="M48" i="2"/>
  <c r="AH48" i="2" s="1"/>
  <c r="J104" i="2"/>
  <c r="I49" i="2"/>
  <c r="M82" i="2"/>
  <c r="AH82" i="2" s="1"/>
  <c r="J69" i="2"/>
  <c r="J79" i="2"/>
  <c r="I5" i="2"/>
  <c r="J48" i="2"/>
  <c r="J8" i="2"/>
  <c r="J89" i="2"/>
  <c r="I51" i="2"/>
  <c r="I46" i="2"/>
  <c r="M3" i="2"/>
  <c r="AH3" i="2" s="1"/>
  <c r="M83" i="2"/>
  <c r="AH83" i="2" s="1"/>
  <c r="J5" i="2"/>
  <c r="M95" i="2"/>
  <c r="AH95" i="2" s="1"/>
  <c r="I38" i="2"/>
  <c r="J34" i="2"/>
  <c r="M75" i="2"/>
  <c r="AH75" i="2" s="1"/>
  <c r="M57" i="2"/>
  <c r="AH57" i="2" s="1"/>
  <c r="M53" i="2"/>
  <c r="AH53" i="2" s="1"/>
  <c r="M11" i="2"/>
  <c r="AH11" i="2" s="1"/>
  <c r="M2" i="2"/>
  <c r="AH2" i="2" s="1"/>
  <c r="O83" i="2"/>
  <c r="M5" i="2"/>
  <c r="AH5" i="2" s="1"/>
  <c r="J33" i="2"/>
  <c r="O95" i="2"/>
  <c r="I85" i="2"/>
  <c r="I37" i="2"/>
  <c r="M27" i="2"/>
  <c r="AH27" i="2" s="1"/>
  <c r="I82" i="2"/>
  <c r="I45" i="2"/>
  <c r="O3" i="2"/>
  <c r="J17" i="2"/>
  <c r="J44" i="2"/>
  <c r="I89" i="2"/>
  <c r="M26" i="2"/>
  <c r="AH26" i="2" s="1"/>
  <c r="J84" i="2"/>
  <c r="I6" i="2"/>
  <c r="O17" i="2"/>
  <c r="M30" i="2"/>
  <c r="AH30" i="2" s="1"/>
  <c r="J46" i="2"/>
  <c r="I57" i="2"/>
  <c r="O31" i="2"/>
  <c r="J87" i="2"/>
  <c r="I96" i="2"/>
  <c r="O82" i="2"/>
  <c r="O99" i="2"/>
  <c r="M104" i="2"/>
  <c r="AH104" i="2" s="1"/>
  <c r="I69" i="2"/>
  <c r="I29" i="2"/>
  <c r="I8" i="2"/>
  <c r="J32" i="2"/>
  <c r="J81" i="2"/>
  <c r="I73" i="2"/>
  <c r="J22" i="2"/>
  <c r="O5" i="2"/>
  <c r="O45" i="2"/>
  <c r="J99" i="2"/>
  <c r="O34" i="2"/>
  <c r="M74" i="2"/>
  <c r="AH74" i="2" s="1"/>
  <c r="I95" i="2"/>
  <c r="M4" i="2"/>
  <c r="AH4" i="2" s="1"/>
  <c r="J97" i="2"/>
  <c r="J61" i="2"/>
  <c r="J60" i="2"/>
  <c r="J75" i="2"/>
  <c r="I93" i="2"/>
  <c r="AE93" i="2" s="1"/>
  <c r="O33" i="2"/>
  <c r="O61" i="2"/>
  <c r="O15" i="2"/>
  <c r="I58" i="2"/>
  <c r="I59" i="2"/>
  <c r="AE59" i="2" s="1"/>
  <c r="J94" i="2"/>
  <c r="I91" i="2"/>
  <c r="O11" i="2"/>
  <c r="M58" i="2"/>
  <c r="AH58" i="2" s="1"/>
  <c r="O65" i="2"/>
  <c r="M20" i="2"/>
  <c r="AH20" i="2" s="1"/>
  <c r="M73" i="2"/>
  <c r="AH73" i="2" s="1"/>
  <c r="J101" i="2"/>
  <c r="I21" i="2"/>
  <c r="I2" i="2"/>
  <c r="J49" i="2"/>
  <c r="O72" i="2"/>
  <c r="I31" i="2"/>
  <c r="J11" i="2"/>
  <c r="M51" i="2"/>
  <c r="AH51" i="2" s="1"/>
  <c r="I90" i="2"/>
  <c r="O26" i="2"/>
  <c r="J55" i="2"/>
  <c r="O97" i="2"/>
  <c r="I20" i="2"/>
  <c r="O14" i="2"/>
  <c r="M35" i="2"/>
  <c r="AH35" i="2" s="1"/>
  <c r="J91" i="2"/>
  <c r="I3" i="2"/>
  <c r="O90" i="2"/>
  <c r="O47" i="2"/>
  <c r="O20" i="2"/>
  <c r="M23" i="2"/>
  <c r="AH23" i="2" s="1"/>
  <c r="M88" i="2"/>
  <c r="AH88" i="2" s="1"/>
  <c r="O36" i="2"/>
  <c r="O60" i="2"/>
  <c r="I23" i="2"/>
  <c r="I27" i="2"/>
  <c r="J21" i="2"/>
  <c r="O46" i="2"/>
  <c r="I64" i="2"/>
  <c r="J86" i="2"/>
  <c r="I65" i="2"/>
  <c r="J10" i="2"/>
  <c r="O79" i="2"/>
  <c r="O101" i="2"/>
  <c r="M93" i="2"/>
  <c r="AH93" i="2" s="1"/>
  <c r="I83" i="2"/>
  <c r="I104" i="2"/>
  <c r="O25" i="2"/>
  <c r="O53" i="2"/>
  <c r="M47" i="2"/>
  <c r="AH47" i="2" s="1"/>
  <c r="O21" i="2"/>
  <c r="M49" i="2"/>
  <c r="AH49" i="2" s="1"/>
  <c r="I101" i="2"/>
  <c r="I15" i="2"/>
  <c r="M90" i="2"/>
  <c r="AH90" i="2" s="1"/>
  <c r="O71" i="2"/>
  <c r="O22" i="2"/>
  <c r="I33" i="2"/>
  <c r="M64" i="2"/>
  <c r="AH64" i="2" s="1"/>
  <c r="O10" i="2"/>
  <c r="J15" i="2"/>
  <c r="J36" i="2"/>
  <c r="O37" i="2"/>
  <c r="O38" i="2"/>
  <c r="J96" i="2"/>
  <c r="J27" i="2"/>
  <c r="AE85" i="2" l="1"/>
  <c r="AE64" i="2"/>
  <c r="A64" i="5" s="1"/>
  <c r="AE58" i="2"/>
  <c r="C58" i="5" s="1"/>
  <c r="AE72" i="2"/>
  <c r="AE104" i="2"/>
  <c r="A104" i="5" s="1"/>
  <c r="AE20" i="2"/>
  <c r="AE23" i="2"/>
  <c r="A23" i="5" s="1"/>
  <c r="AE6" i="2"/>
  <c r="AE29" i="2"/>
  <c r="A29" i="5" s="1"/>
  <c r="AE65" i="2"/>
  <c r="AE73" i="2"/>
  <c r="AE83" i="2"/>
  <c r="C83" i="5" s="1"/>
  <c r="AE82" i="2"/>
  <c r="AE89" i="2"/>
  <c r="A89" i="5" s="1"/>
  <c r="AE33" i="2"/>
  <c r="C33" i="5" s="1"/>
  <c r="AE31" i="2"/>
  <c r="C31" i="5" s="1"/>
  <c r="AE37" i="2"/>
  <c r="A37" i="5" s="1"/>
  <c r="AE38" i="2"/>
  <c r="C38" i="5" s="1"/>
  <c r="AE45" i="2"/>
  <c r="AE95" i="2"/>
  <c r="AE40" i="2"/>
  <c r="AE101" i="2"/>
  <c r="C101" i="5" s="1"/>
  <c r="AE57" i="2"/>
  <c r="A57" i="5" s="1"/>
  <c r="AE69" i="2"/>
  <c r="AE90" i="2"/>
  <c r="A90" i="5" s="1"/>
  <c r="AE47" i="2"/>
  <c r="C47" i="5" s="1"/>
  <c r="AE91" i="2"/>
  <c r="AE80" i="2"/>
  <c r="AE49" i="2"/>
  <c r="AE55" i="2"/>
  <c r="AE61" i="2"/>
  <c r="AE41" i="2"/>
  <c r="AE97" i="2"/>
  <c r="AE60" i="2"/>
  <c r="AE79" i="2"/>
  <c r="AE75" i="2"/>
  <c r="AE36" i="2"/>
  <c r="AE44" i="2"/>
  <c r="AE5" i="2"/>
  <c r="AE22" i="2"/>
  <c r="AE17" i="2"/>
  <c r="AE88" i="2"/>
  <c r="AE10" i="2"/>
  <c r="AE98" i="2"/>
  <c r="AE3" i="2"/>
  <c r="AE46" i="2"/>
  <c r="AE32" i="2"/>
  <c r="AE81" i="2"/>
  <c r="AE74" i="2"/>
  <c r="AE94" i="2"/>
  <c r="AE35" i="2"/>
  <c r="AE12" i="2"/>
  <c r="AE51" i="2"/>
  <c r="AE87" i="2"/>
  <c r="AE48" i="2"/>
  <c r="AE34" i="2"/>
  <c r="AE99" i="2"/>
  <c r="AE4" i="2"/>
  <c r="AE11" i="2"/>
  <c r="AE53" i="2"/>
  <c r="AE14" i="2"/>
  <c r="AE84" i="2"/>
  <c r="AE2" i="2"/>
  <c r="A2" i="5" s="1"/>
  <c r="AE15" i="2"/>
  <c r="AE27" i="2"/>
  <c r="AE21" i="2"/>
  <c r="AE8" i="2"/>
  <c r="AE96" i="2"/>
  <c r="AE86" i="2"/>
  <c r="AE100" i="2"/>
  <c r="AE26" i="2"/>
  <c r="AE71" i="2"/>
  <c r="AE25" i="2"/>
  <c r="C64" i="5"/>
  <c r="A30" i="5"/>
  <c r="C30" i="5"/>
  <c r="AI64" i="2" a="1"/>
  <c r="AI64" i="2" s="1"/>
  <c r="AJ64" i="2" s="1" a="1"/>
  <c r="AJ64" i="2" s="1"/>
  <c r="AG64" i="2"/>
  <c r="A109" i="1"/>
  <c r="H108" i="1"/>
  <c r="N4" i="2"/>
  <c r="B4" i="2" s="1"/>
  <c r="N5" i="2"/>
  <c r="B5" i="2" s="1"/>
  <c r="N6" i="2"/>
  <c r="B6" i="2" s="1"/>
  <c r="N2" i="2"/>
  <c r="B2" i="2" s="1"/>
  <c r="R85" i="2"/>
  <c r="L2" i="2"/>
  <c r="A2" i="2" s="1"/>
  <c r="R2" i="2"/>
  <c r="N3" i="2"/>
  <c r="B3" i="2" s="1"/>
  <c r="A58" i="5" l="1"/>
  <c r="E64" i="5"/>
  <c r="C104" i="5"/>
  <c r="C29" i="5"/>
  <c r="A83" i="5"/>
  <c r="C23" i="5"/>
  <c r="A33" i="5"/>
  <c r="C89" i="5"/>
  <c r="C37" i="5"/>
  <c r="A31" i="5"/>
  <c r="C57" i="5"/>
  <c r="A47" i="5"/>
  <c r="A38" i="5"/>
  <c r="A101" i="5"/>
  <c r="C90" i="5"/>
  <c r="A96" i="5"/>
  <c r="C96" i="5"/>
  <c r="C11" i="5"/>
  <c r="A11" i="5"/>
  <c r="A75" i="5"/>
  <c r="C75" i="5"/>
  <c r="A79" i="5"/>
  <c r="C79" i="5"/>
  <c r="C41" i="5"/>
  <c r="A41" i="5"/>
  <c r="A26" i="5"/>
  <c r="C26" i="5"/>
  <c r="A27" i="5"/>
  <c r="C27" i="5"/>
  <c r="C34" i="5"/>
  <c r="A34" i="5"/>
  <c r="A12" i="5"/>
  <c r="C12" i="5"/>
  <c r="C46" i="5"/>
  <c r="A46" i="5"/>
  <c r="A3" i="5"/>
  <c r="C3" i="5"/>
  <c r="A85" i="5"/>
  <c r="B85" i="5"/>
  <c r="C85" i="5"/>
  <c r="A45" i="5"/>
  <c r="C45" i="5"/>
  <c r="A55" i="5"/>
  <c r="C55" i="5"/>
  <c r="C17" i="5"/>
  <c r="A17" i="5"/>
  <c r="C100" i="5"/>
  <c r="A100" i="5"/>
  <c r="A15" i="5"/>
  <c r="C15" i="5"/>
  <c r="A48" i="5"/>
  <c r="C48" i="5"/>
  <c r="C35" i="5"/>
  <c r="A35" i="5"/>
  <c r="C10" i="5"/>
  <c r="A10" i="5"/>
  <c r="A44" i="5"/>
  <c r="C44" i="5"/>
  <c r="A69" i="5"/>
  <c r="C69" i="5"/>
  <c r="A80" i="5"/>
  <c r="C80" i="5"/>
  <c r="A49" i="5"/>
  <c r="C49" i="5"/>
  <c r="A86" i="5"/>
  <c r="C86" i="5"/>
  <c r="C53" i="5"/>
  <c r="A53" i="5"/>
  <c r="A87" i="5"/>
  <c r="C87" i="5"/>
  <c r="C94" i="5"/>
  <c r="A94" i="5"/>
  <c r="C88" i="5"/>
  <c r="A88" i="5"/>
  <c r="A36" i="5"/>
  <c r="C36" i="5"/>
  <c r="C82" i="5"/>
  <c r="A82" i="5"/>
  <c r="A73" i="5"/>
  <c r="C73" i="5"/>
  <c r="C95" i="5"/>
  <c r="A95" i="5"/>
  <c r="A97" i="5"/>
  <c r="C97" i="5"/>
  <c r="A6" i="5"/>
  <c r="C6" i="5"/>
  <c r="A91" i="5"/>
  <c r="C91" i="5"/>
  <c r="A74" i="5"/>
  <c r="C74" i="5"/>
  <c r="A93" i="5"/>
  <c r="C93" i="5"/>
  <c r="A20" i="5"/>
  <c r="C20" i="5"/>
  <c r="A25" i="5"/>
  <c r="C25" i="5"/>
  <c r="A8" i="5"/>
  <c r="C8" i="5"/>
  <c r="C4" i="5"/>
  <c r="A4" i="5"/>
  <c r="B2" i="5"/>
  <c r="C2" i="5"/>
  <c r="A81" i="5"/>
  <c r="C81" i="5"/>
  <c r="C22" i="5"/>
  <c r="A22" i="5"/>
  <c r="A84" i="5"/>
  <c r="C84" i="5"/>
  <c r="A60" i="5"/>
  <c r="C60" i="5"/>
  <c r="A61" i="5"/>
  <c r="C61" i="5"/>
  <c r="A51" i="5"/>
  <c r="C51" i="5"/>
  <c r="C59" i="5"/>
  <c r="A59" i="5"/>
  <c r="C65" i="5"/>
  <c r="A65" i="5"/>
  <c r="C71" i="5"/>
  <c r="A71" i="5"/>
  <c r="A21" i="5"/>
  <c r="C21" i="5"/>
  <c r="A99" i="5"/>
  <c r="C99" i="5"/>
  <c r="A98" i="5"/>
  <c r="C98" i="5"/>
  <c r="A32" i="5"/>
  <c r="C32" i="5"/>
  <c r="C5" i="5"/>
  <c r="A5" i="5"/>
  <c r="A14" i="5"/>
  <c r="C14" i="5"/>
  <c r="A72" i="5"/>
  <c r="C72" i="5"/>
  <c r="C40" i="5"/>
  <c r="A40" i="5"/>
  <c r="A110" i="1"/>
  <c r="H109" i="1"/>
  <c r="M102" i="2"/>
  <c r="AH102" i="2" s="1"/>
  <c r="J66" i="2"/>
  <c r="M66" i="2"/>
  <c r="AH66" i="2" s="1"/>
  <c r="J102" i="2"/>
  <c r="O102" i="2"/>
  <c r="I102" i="2"/>
  <c r="I66" i="2"/>
  <c r="O66" i="2"/>
  <c r="S2" i="2"/>
  <c r="Z2" i="2" s="1"/>
  <c r="AE66" i="2" l="1"/>
  <c r="A66" i="5" s="1"/>
  <c r="AE102" i="2"/>
  <c r="AK2" i="2"/>
  <c r="AL2" i="2"/>
  <c r="A111" i="1"/>
  <c r="H110" i="1"/>
  <c r="AD2" i="2"/>
  <c r="U2" i="2"/>
  <c r="T2" i="2" s="1"/>
  <c r="W2" i="2"/>
  <c r="V2" i="2" s="1"/>
  <c r="AA2" i="2"/>
  <c r="AB2" i="2"/>
  <c r="AC2" i="2"/>
  <c r="C66" i="5" l="1"/>
  <c r="A102" i="5"/>
  <c r="C102" i="5"/>
  <c r="A112" i="1"/>
  <c r="H111" i="1"/>
  <c r="I103" i="2"/>
  <c r="J103" i="2"/>
  <c r="J24" i="2"/>
  <c r="I24" i="2"/>
  <c r="M24" i="2"/>
  <c r="AH24" i="2" s="1"/>
  <c r="O24" i="2"/>
  <c r="O103" i="2"/>
  <c r="M103" i="2"/>
  <c r="AH103" i="2" s="1"/>
  <c r="X2" i="2"/>
  <c r="Y2" i="2" s="1"/>
  <c r="AE103" i="2" l="1"/>
  <c r="AE24" i="2"/>
  <c r="A24" i="5" s="1"/>
  <c r="A113" i="1"/>
  <c r="H112" i="1"/>
  <c r="C24" i="5" l="1"/>
  <c r="A103" i="5"/>
  <c r="C103" i="5"/>
  <c r="A114" i="1"/>
  <c r="H113" i="1"/>
  <c r="O52" i="2"/>
  <c r="J52" i="2"/>
  <c r="M52" i="2"/>
  <c r="AH52" i="2" s="1"/>
  <c r="I52" i="2"/>
  <c r="AE52" i="2" l="1"/>
  <c r="A115" i="1"/>
  <c r="H114" i="1"/>
  <c r="C52" i="5" l="1"/>
  <c r="A52" i="5"/>
  <c r="A116" i="1"/>
  <c r="H115" i="1"/>
  <c r="J76" i="2"/>
  <c r="O67" i="2"/>
  <c r="M76" i="2"/>
  <c r="AH76" i="2" s="1"/>
  <c r="J67" i="2"/>
  <c r="O76" i="2"/>
  <c r="I67" i="2"/>
  <c r="I76" i="2"/>
  <c r="M67" i="2"/>
  <c r="AH67" i="2" s="1"/>
  <c r="AE76" i="2" l="1"/>
  <c r="A76" i="5" s="1"/>
  <c r="AE67" i="2"/>
  <c r="A117" i="1"/>
  <c r="H116" i="1"/>
  <c r="I19" i="2"/>
  <c r="C76" i="5" l="1"/>
  <c r="A67" i="5"/>
  <c r="C67" i="5"/>
  <c r="A118" i="1"/>
  <c r="H117" i="1"/>
  <c r="I70" i="2"/>
  <c r="O19" i="2"/>
  <c r="J19" i="2"/>
  <c r="AE19" i="2" s="1"/>
  <c r="M19" i="2"/>
  <c r="AH19" i="2" s="1"/>
  <c r="M70" i="2"/>
  <c r="AH70" i="2" s="1"/>
  <c r="O70" i="2"/>
  <c r="J70" i="2"/>
  <c r="AE70" i="2" l="1"/>
  <c r="A19" i="5"/>
  <c r="C19" i="5"/>
  <c r="AI19" i="2" a="1"/>
  <c r="AI19" i="2" s="1"/>
  <c r="AJ19" i="2" s="1" a="1"/>
  <c r="AJ19" i="2" s="1"/>
  <c r="AG19" i="2"/>
  <c r="E19" i="5" s="1"/>
  <c r="A119" i="1"/>
  <c r="H118" i="1"/>
  <c r="C70" i="5" l="1"/>
  <c r="A70" i="5"/>
  <c r="A120" i="1"/>
  <c r="H119" i="1"/>
  <c r="A121" i="1" l="1"/>
  <c r="H120" i="1"/>
  <c r="A122" i="1" l="1"/>
  <c r="H121" i="1"/>
  <c r="A123" i="1" l="1"/>
  <c r="H122" i="1"/>
  <c r="A124" i="1" l="1"/>
  <c r="H123" i="1"/>
  <c r="A125" i="1" l="1"/>
  <c r="H124" i="1"/>
  <c r="A126" i="1" l="1"/>
  <c r="H125" i="1"/>
  <c r="A127" i="1" l="1"/>
  <c r="H126" i="1"/>
  <c r="A128" i="1" l="1"/>
  <c r="H127" i="1"/>
  <c r="A129" i="1" l="1"/>
  <c r="H128" i="1"/>
  <c r="A130" i="1" l="1"/>
  <c r="H129" i="1"/>
  <c r="A131" i="1" l="1"/>
  <c r="H130" i="1"/>
  <c r="A132" i="1" l="1"/>
  <c r="H131" i="1"/>
  <c r="A133" i="1" l="1"/>
  <c r="H132" i="1"/>
  <c r="A134" i="1" l="1"/>
  <c r="H133" i="1"/>
  <c r="A135" i="1" l="1"/>
  <c r="H134" i="1"/>
  <c r="A136" i="1" l="1"/>
  <c r="H135" i="1"/>
  <c r="A137" i="1" l="1"/>
  <c r="H136" i="1"/>
  <c r="A138" i="1" l="1"/>
  <c r="H137" i="1"/>
  <c r="A139" i="1" l="1"/>
  <c r="H138" i="1"/>
  <c r="A140" i="1" l="1"/>
  <c r="H139" i="1"/>
  <c r="A141" i="1" l="1"/>
  <c r="H141" i="1" s="1"/>
  <c r="H140" i="1"/>
  <c r="A142" i="1" l="1"/>
  <c r="A143" i="1" l="1"/>
  <c r="H142" i="1"/>
  <c r="A144" i="1" l="1"/>
  <c r="H143" i="1"/>
  <c r="A145" i="1" l="1"/>
  <c r="H144" i="1"/>
  <c r="A146" i="1" l="1"/>
  <c r="H145" i="1"/>
  <c r="A147" i="1" l="1"/>
  <c r="H146" i="1"/>
  <c r="A148" i="1" l="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H147" i="1"/>
  <c r="K79" i="2" l="1"/>
  <c r="B79" i="5" s="1"/>
  <c r="K34" i="2"/>
  <c r="K32" i="2"/>
  <c r="K25" i="2"/>
  <c r="K8" i="2"/>
  <c r="R79" i="2"/>
  <c r="O120" i="2"/>
  <c r="K53" i="2"/>
  <c r="B53" i="5" s="1"/>
  <c r="K116" i="2"/>
  <c r="K99" i="2"/>
  <c r="B99" i="5" s="1"/>
  <c r="M121" i="2"/>
  <c r="AH121" i="2" s="1"/>
  <c r="K129" i="2"/>
  <c r="K105" i="2"/>
  <c r="K82" i="2"/>
  <c r="B82" i="5" s="1"/>
  <c r="K21" i="2"/>
  <c r="B21" i="5" s="1"/>
  <c r="K15" i="2"/>
  <c r="B15" i="5" s="1"/>
  <c r="O121" i="2"/>
  <c r="K90" i="2"/>
  <c r="B90" i="5" s="1"/>
  <c r="K138" i="2"/>
  <c r="K93" i="2"/>
  <c r="B93" i="5" s="1"/>
  <c r="K16" i="2"/>
  <c r="K31" i="2"/>
  <c r="M142" i="2"/>
  <c r="AH142" i="2" s="1"/>
  <c r="K20" i="2"/>
  <c r="B20" i="5" s="1"/>
  <c r="J145" i="2"/>
  <c r="K62" i="2"/>
  <c r="K59" i="2"/>
  <c r="B59" i="5" s="1"/>
  <c r="K95" i="2"/>
  <c r="B95" i="5" s="1"/>
  <c r="K6" i="2"/>
  <c r="B6" i="5" s="1"/>
  <c r="K45" i="2"/>
  <c r="M144" i="2"/>
  <c r="AH144" i="2" s="1"/>
  <c r="J119" i="2"/>
  <c r="K133" i="2"/>
  <c r="K5" i="2"/>
  <c r="B5" i="5" s="1"/>
  <c r="K77" i="2"/>
  <c r="K38" i="2"/>
  <c r="B38" i="5" s="1"/>
  <c r="O146" i="2"/>
  <c r="I120" i="2"/>
  <c r="K128" i="2"/>
  <c r="O145" i="2"/>
  <c r="K27" i="2"/>
  <c r="B27" i="5" s="1"/>
  <c r="K56" i="2"/>
  <c r="K66" i="2"/>
  <c r="B66" i="5" s="1"/>
  <c r="K28" i="2"/>
  <c r="K11" i="2"/>
  <c r="K73" i="2"/>
  <c r="B73" i="5" s="1"/>
  <c r="K137" i="2"/>
  <c r="K74" i="2"/>
  <c r="B74" i="5" s="1"/>
  <c r="K126" i="2"/>
  <c r="K37" i="2"/>
  <c r="K52" i="2"/>
  <c r="B52" i="5" s="1"/>
  <c r="K103" i="2"/>
  <c r="B103" i="5" s="1"/>
  <c r="K97" i="2"/>
  <c r="B97" i="5" s="1"/>
  <c r="K33" i="2"/>
  <c r="B33" i="5" s="1"/>
  <c r="I143" i="2"/>
  <c r="K36" i="2"/>
  <c r="B36" i="5" s="1"/>
  <c r="K69" i="2"/>
  <c r="B69" i="5" s="1"/>
  <c r="K119" i="2"/>
  <c r="K110" i="2"/>
  <c r="K84" i="2"/>
  <c r="B84" i="5" s="1"/>
  <c r="K140" i="2"/>
  <c r="K88" i="2"/>
  <c r="B88" i="5" s="1"/>
  <c r="K50" i="2"/>
  <c r="K122" i="2"/>
  <c r="K98" i="2"/>
  <c r="B98" i="5" s="1"/>
  <c r="K65" i="2"/>
  <c r="B65" i="5" s="1"/>
  <c r="J144" i="2"/>
  <c r="K83" i="2"/>
  <c r="B83" i="5" s="1"/>
  <c r="K94" i="2"/>
  <c r="B94" i="5" s="1"/>
  <c r="K49" i="2"/>
  <c r="B49" i="5" s="1"/>
  <c r="K40" i="2"/>
  <c r="B40" i="5" s="1"/>
  <c r="K118" i="2"/>
  <c r="K61" i="2"/>
  <c r="K70" i="2"/>
  <c r="B70" i="5" s="1"/>
  <c r="K114" i="2"/>
  <c r="K13" i="2"/>
  <c r="K121" i="2"/>
  <c r="K78" i="2"/>
  <c r="K92" i="2"/>
  <c r="K42" i="2"/>
  <c r="K145" i="2"/>
  <c r="K14" i="2"/>
  <c r="B14" i="5" s="1"/>
  <c r="K135" i="2"/>
  <c r="I142" i="2"/>
  <c r="O147" i="2"/>
  <c r="K58" i="2"/>
  <c r="B58" i="5" s="1"/>
  <c r="K139" i="2"/>
  <c r="K17" i="2"/>
  <c r="B17" i="5" s="1"/>
  <c r="K141" i="2"/>
  <c r="K146" i="2"/>
  <c r="K67" i="2"/>
  <c r="B67" i="5" s="1"/>
  <c r="K113" i="2"/>
  <c r="K123" i="2"/>
  <c r="K9" i="2"/>
  <c r="K125" i="2"/>
  <c r="K30" i="2"/>
  <c r="B30" i="5" s="1"/>
  <c r="K19" i="2"/>
  <c r="B19" i="5" s="1"/>
  <c r="K43" i="2"/>
  <c r="K71" i="2"/>
  <c r="B71" i="5" s="1"/>
  <c r="K23" i="2"/>
  <c r="B23" i="5" s="1"/>
  <c r="K81" i="2"/>
  <c r="B81" i="5" s="1"/>
  <c r="K22" i="2"/>
  <c r="B22" i="5" s="1"/>
  <c r="K100" i="2"/>
  <c r="B100" i="5" s="1"/>
  <c r="K102" i="2"/>
  <c r="B102" i="5" s="1"/>
  <c r="K111" i="2"/>
  <c r="K86" i="2"/>
  <c r="B86" i="5" s="1"/>
  <c r="M143" i="2"/>
  <c r="AH143" i="2" s="1"/>
  <c r="I121" i="2"/>
  <c r="K89" i="2"/>
  <c r="B89" i="5" s="1"/>
  <c r="J143" i="2"/>
  <c r="K64" i="2"/>
  <c r="B64" i="5" s="1"/>
  <c r="K136" i="2"/>
  <c r="K24" i="2"/>
  <c r="B24" i="5" s="1"/>
  <c r="K96" i="2"/>
  <c r="B96" i="5" s="1"/>
  <c r="K107" i="2"/>
  <c r="K115" i="2"/>
  <c r="K7" i="2"/>
  <c r="J121" i="2"/>
  <c r="K76" i="2"/>
  <c r="B76" i="5" s="1"/>
  <c r="K120" i="2"/>
  <c r="K109" i="2"/>
  <c r="M120" i="2"/>
  <c r="AH120" i="2" s="1"/>
  <c r="K54" i="2"/>
  <c r="K60" i="2"/>
  <c r="B60" i="5" s="1"/>
  <c r="K4" i="2"/>
  <c r="K91" i="2"/>
  <c r="B91" i="5" s="1"/>
  <c r="K112" i="2"/>
  <c r="K68" i="2"/>
  <c r="K57" i="2"/>
  <c r="B57" i="5" s="1"/>
  <c r="K108" i="2"/>
  <c r="K47" i="2"/>
  <c r="B47" i="5" s="1"/>
  <c r="I146" i="2"/>
  <c r="K12" i="2"/>
  <c r="B12" i="5" s="1"/>
  <c r="K55" i="2"/>
  <c r="J120" i="2"/>
  <c r="K143" i="2"/>
  <c r="K130" i="2"/>
  <c r="K26" i="2"/>
  <c r="B26" i="5" s="1"/>
  <c r="J147" i="2"/>
  <c r="K124" i="2"/>
  <c r="K104" i="2"/>
  <c r="B104" i="5" s="1"/>
  <c r="K147" i="2"/>
  <c r="K63" i="2"/>
  <c r="K10" i="2"/>
  <c r="B10" i="5" s="1"/>
  <c r="K106" i="2"/>
  <c r="K3" i="2"/>
  <c r="O142" i="2"/>
  <c r="K51" i="2"/>
  <c r="K132" i="2"/>
  <c r="K35" i="2"/>
  <c r="B35" i="5" s="1"/>
  <c r="J142" i="2"/>
  <c r="K80" i="2"/>
  <c r="B80" i="5" s="1"/>
  <c r="K18" i="2"/>
  <c r="K134" i="2"/>
  <c r="O143" i="2"/>
  <c r="O119" i="2"/>
  <c r="K44" i="2"/>
  <c r="B44" i="5" s="1"/>
  <c r="K142" i="2"/>
  <c r="K29" i="2"/>
  <c r="K48" i="2"/>
  <c r="B48" i="5" s="1"/>
  <c r="K87" i="2"/>
  <c r="B87" i="5" s="1"/>
  <c r="K41" i="2"/>
  <c r="B41" i="5" s="1"/>
  <c r="K101" i="2"/>
  <c r="B101" i="5" s="1"/>
  <c r="K72" i="2"/>
  <c r="B72" i="5" s="1"/>
  <c r="K144" i="2"/>
  <c r="M145" i="2"/>
  <c r="AH145" i="2" s="1"/>
  <c r="K75" i="2"/>
  <c r="K46" i="2"/>
  <c r="B46" i="5" s="1"/>
  <c r="K127" i="2"/>
  <c r="K117" i="2"/>
  <c r="J146" i="2"/>
  <c r="K131" i="2"/>
  <c r="K39" i="2"/>
  <c r="O144" i="2"/>
  <c r="I145" i="2"/>
  <c r="I144" i="2"/>
  <c r="M147" i="2"/>
  <c r="AH147" i="2" s="1"/>
  <c r="M146" i="2"/>
  <c r="AH146" i="2" s="1"/>
  <c r="M119" i="2"/>
  <c r="AH119" i="2" s="1"/>
  <c r="I119" i="2"/>
  <c r="I147" i="2"/>
  <c r="O111" i="2"/>
  <c r="O105" i="2"/>
  <c r="I128" i="2"/>
  <c r="J131" i="2"/>
  <c r="J115" i="2"/>
  <c r="M130" i="2"/>
  <c r="AH130" i="2" s="1"/>
  <c r="O114" i="2"/>
  <c r="J114" i="2"/>
  <c r="O123" i="2"/>
  <c r="M137" i="2"/>
  <c r="AH137" i="2" s="1"/>
  <c r="M111" i="2"/>
  <c r="AH111" i="2" s="1"/>
  <c r="J109" i="2"/>
  <c r="I139" i="2"/>
  <c r="O127" i="2"/>
  <c r="J123" i="2"/>
  <c r="O116" i="2"/>
  <c r="J138" i="2"/>
  <c r="M131" i="2"/>
  <c r="AH131" i="2" s="1"/>
  <c r="J135" i="2"/>
  <c r="J136" i="2"/>
  <c r="J106" i="2"/>
  <c r="I140" i="2"/>
  <c r="J126" i="2"/>
  <c r="I138" i="2"/>
  <c r="M115" i="2"/>
  <c r="AH115" i="2" s="1"/>
  <c r="O130" i="2"/>
  <c r="M109" i="2"/>
  <c r="AH109" i="2" s="1"/>
  <c r="O131" i="2"/>
  <c r="J137" i="2"/>
  <c r="O125" i="2"/>
  <c r="M122" i="2"/>
  <c r="AH122" i="2" s="1"/>
  <c r="M134" i="2"/>
  <c r="AH134" i="2" s="1"/>
  <c r="O129" i="2"/>
  <c r="M138" i="2"/>
  <c r="AH138" i="2" s="1"/>
  <c r="J107" i="2"/>
  <c r="O124" i="2"/>
  <c r="J127" i="2"/>
  <c r="J129" i="2"/>
  <c r="I112" i="2"/>
  <c r="O128" i="2"/>
  <c r="M107" i="2"/>
  <c r="AH107" i="2" s="1"/>
  <c r="O136" i="2"/>
  <c r="M140" i="2"/>
  <c r="AH140" i="2" s="1"/>
  <c r="M132" i="2"/>
  <c r="AH132" i="2" s="1"/>
  <c r="O113" i="2"/>
  <c r="O134" i="2"/>
  <c r="O126" i="2"/>
  <c r="J134" i="2"/>
  <c r="M106" i="2"/>
  <c r="AH106" i="2" s="1"/>
  <c r="J122" i="2"/>
  <c r="O140" i="2"/>
  <c r="I116" i="2"/>
  <c r="M135" i="2"/>
  <c r="AH135" i="2" s="1"/>
  <c r="J108" i="2"/>
  <c r="I123" i="2"/>
  <c r="I124" i="2"/>
  <c r="M127" i="2"/>
  <c r="AH127" i="2" s="1"/>
  <c r="I134" i="2"/>
  <c r="I108" i="2"/>
  <c r="J139" i="2"/>
  <c r="I127" i="2"/>
  <c r="AE127" i="2" s="1"/>
  <c r="O133" i="2"/>
  <c r="M136" i="2"/>
  <c r="AH136" i="2" s="1"/>
  <c r="I130" i="2"/>
  <c r="M126" i="2"/>
  <c r="AH126" i="2" s="1"/>
  <c r="M125" i="2"/>
  <c r="AH125" i="2" s="1"/>
  <c r="I136" i="2"/>
  <c r="M105" i="2"/>
  <c r="AH105" i="2" s="1"/>
  <c r="I131" i="2"/>
  <c r="O107" i="2"/>
  <c r="J128" i="2"/>
  <c r="I133" i="2"/>
  <c r="I135" i="2"/>
  <c r="I125" i="2"/>
  <c r="I106" i="2"/>
  <c r="I129" i="2"/>
  <c r="O106" i="2"/>
  <c r="M117" i="2"/>
  <c r="AH117" i="2" s="1"/>
  <c r="O118" i="2"/>
  <c r="J113" i="2"/>
  <c r="O137" i="2"/>
  <c r="I126" i="2"/>
  <c r="J112" i="2"/>
  <c r="J111" i="2"/>
  <c r="I114" i="2"/>
  <c r="J132" i="2"/>
  <c r="O135" i="2"/>
  <c r="I105" i="2"/>
  <c r="M141" i="2"/>
  <c r="AH141" i="2" s="1"/>
  <c r="M128" i="2"/>
  <c r="AH128" i="2" s="1"/>
  <c r="I109" i="2"/>
  <c r="J116" i="2"/>
  <c r="J133" i="2"/>
  <c r="O108" i="2"/>
  <c r="M133" i="2"/>
  <c r="AH133" i="2" s="1"/>
  <c r="M139" i="2"/>
  <c r="AH139" i="2" s="1"/>
  <c r="O109" i="2"/>
  <c r="M114" i="2"/>
  <c r="AH114" i="2" s="1"/>
  <c r="I137" i="2"/>
  <c r="M113" i="2"/>
  <c r="AH113" i="2" s="1"/>
  <c r="J125" i="2"/>
  <c r="J117" i="2"/>
  <c r="J124" i="2"/>
  <c r="I141" i="2"/>
  <c r="M118" i="2"/>
  <c r="AH118" i="2" s="1"/>
  <c r="O141" i="2"/>
  <c r="I118" i="2"/>
  <c r="O112" i="2"/>
  <c r="O115" i="2"/>
  <c r="I115" i="2"/>
  <c r="M116" i="2"/>
  <c r="AH116" i="2" s="1"/>
  <c r="I122" i="2"/>
  <c r="I117" i="2"/>
  <c r="I107" i="2"/>
  <c r="I111" i="2"/>
  <c r="M129" i="2"/>
  <c r="AH129" i="2" s="1"/>
  <c r="J130" i="2"/>
  <c r="O122" i="2"/>
  <c r="J140" i="2"/>
  <c r="M110" i="2"/>
  <c r="AH110" i="2" s="1"/>
  <c r="I132" i="2"/>
  <c r="M124" i="2"/>
  <c r="AH124" i="2" s="1"/>
  <c r="M123" i="2"/>
  <c r="AH123" i="2" s="1"/>
  <c r="J110" i="2"/>
  <c r="O132" i="2"/>
  <c r="I113" i="2"/>
  <c r="M112" i="2"/>
  <c r="AH112" i="2" s="1"/>
  <c r="I110" i="2"/>
  <c r="O139" i="2"/>
  <c r="O117" i="2"/>
  <c r="O138" i="2"/>
  <c r="M108" i="2"/>
  <c r="AH108" i="2" s="1"/>
  <c r="J141" i="2"/>
  <c r="J105" i="2"/>
  <c r="O110" i="2"/>
  <c r="J118" i="2"/>
  <c r="A1001" i="1"/>
  <c r="O50" i="2"/>
  <c r="I9" i="2"/>
  <c r="J43" i="2"/>
  <c r="O77" i="2"/>
  <c r="O68" i="2"/>
  <c r="I54" i="2"/>
  <c r="M68" i="2"/>
  <c r="AH68" i="2" s="1"/>
  <c r="I42" i="2"/>
  <c r="M77" i="2"/>
  <c r="AH77" i="2" s="1"/>
  <c r="O42" i="2"/>
  <c r="M56" i="2"/>
  <c r="AH56" i="2" s="1"/>
  <c r="I7" i="2"/>
  <c r="J16" i="2"/>
  <c r="J18" i="2"/>
  <c r="J28" i="2"/>
  <c r="I56" i="2"/>
  <c r="O18" i="2"/>
  <c r="M39" i="2"/>
  <c r="AH39" i="2" s="1"/>
  <c r="J92" i="2"/>
  <c r="I28" i="2"/>
  <c r="M92" i="2"/>
  <c r="AH92" i="2" s="1"/>
  <c r="J77" i="2"/>
  <c r="O9" i="2"/>
  <c r="I63" i="2"/>
  <c r="M62" i="2"/>
  <c r="AH62" i="2" s="1"/>
  <c r="I16" i="2"/>
  <c r="M42" i="2"/>
  <c r="AH42" i="2" s="1"/>
  <c r="J39" i="2"/>
  <c r="O39" i="2"/>
  <c r="M63" i="2"/>
  <c r="AH63" i="2" s="1"/>
  <c r="J13" i="2"/>
  <c r="M50" i="2"/>
  <c r="AH50" i="2" s="1"/>
  <c r="M13" i="2"/>
  <c r="AH13" i="2" s="1"/>
  <c r="O63" i="2"/>
  <c r="J68" i="2"/>
  <c r="M9" i="2"/>
  <c r="AH9" i="2" s="1"/>
  <c r="M16" i="2"/>
  <c r="AH16" i="2" s="1"/>
  <c r="O13" i="2"/>
  <c r="J9" i="2"/>
  <c r="I62" i="2"/>
  <c r="J56" i="2"/>
  <c r="O54" i="2"/>
  <c r="O56" i="2"/>
  <c r="O16" i="2"/>
  <c r="O78" i="2"/>
  <c r="I77" i="2"/>
  <c r="O62" i="2"/>
  <c r="I13" i="2"/>
  <c r="I39" i="2"/>
  <c r="I18" i="2"/>
  <c r="I78" i="2"/>
  <c r="M28" i="2"/>
  <c r="AH28" i="2" s="1"/>
  <c r="M43" i="2"/>
  <c r="AH43" i="2" s="1"/>
  <c r="O28" i="2"/>
  <c r="I68" i="2"/>
  <c r="M18" i="2"/>
  <c r="AH18" i="2" s="1"/>
  <c r="I92" i="2"/>
  <c r="J42" i="2"/>
  <c r="J7" i="2"/>
  <c r="J62" i="2"/>
  <c r="M7" i="2"/>
  <c r="AH7" i="2" s="1"/>
  <c r="J78" i="2"/>
  <c r="J50" i="2"/>
  <c r="O7" i="2"/>
  <c r="I43" i="2"/>
  <c r="J54" i="2"/>
  <c r="M78" i="2"/>
  <c r="AH78" i="2" s="1"/>
  <c r="I50" i="2"/>
  <c r="O43" i="2"/>
  <c r="O92" i="2"/>
  <c r="J63" i="2"/>
  <c r="M54" i="2"/>
  <c r="AH54" i="2" s="1"/>
  <c r="R8" i="2" l="1"/>
  <c r="B8" i="5"/>
  <c r="R25" i="2"/>
  <c r="B25" i="5"/>
  <c r="R32" i="2"/>
  <c r="B32" i="5"/>
  <c r="R34" i="2"/>
  <c r="B34" i="5"/>
  <c r="B75" i="5"/>
  <c r="B61" i="5"/>
  <c r="B55" i="5"/>
  <c r="B51" i="5"/>
  <c r="B45" i="5"/>
  <c r="B37" i="5"/>
  <c r="B31" i="5"/>
  <c r="B29" i="5"/>
  <c r="B11" i="5"/>
  <c r="B4" i="5"/>
  <c r="AE77" i="2"/>
  <c r="C77" i="5" s="1"/>
  <c r="AE119" i="2"/>
  <c r="AE145" i="2"/>
  <c r="A145" i="5" s="1"/>
  <c r="AE106" i="2"/>
  <c r="A106" i="5" s="1"/>
  <c r="AE137" i="2"/>
  <c r="B137" i="5" s="1"/>
  <c r="AE18" i="2"/>
  <c r="C18" i="5" s="1"/>
  <c r="AE109" i="2"/>
  <c r="A109" i="5" s="1"/>
  <c r="AE136" i="2"/>
  <c r="B136" i="5" s="1"/>
  <c r="AE147" i="2"/>
  <c r="B147" i="5" s="1"/>
  <c r="AE144" i="2"/>
  <c r="C144" i="5" s="1"/>
  <c r="AE132" i="2"/>
  <c r="B132" i="5" s="1"/>
  <c r="AE114" i="2"/>
  <c r="A114" i="5" s="1"/>
  <c r="AE135" i="2"/>
  <c r="B135" i="5" s="1"/>
  <c r="AE50" i="2"/>
  <c r="A50" i="5" s="1"/>
  <c r="AE43" i="2"/>
  <c r="AE122" i="2"/>
  <c r="AE105" i="2"/>
  <c r="AE126" i="2"/>
  <c r="AE129" i="2"/>
  <c r="AE116" i="2"/>
  <c r="AE28" i="2"/>
  <c r="C28" i="5" s="1"/>
  <c r="AE62" i="2"/>
  <c r="A62" i="5" s="1"/>
  <c r="AE112" i="2"/>
  <c r="B112" i="5" s="1"/>
  <c r="AE128" i="2"/>
  <c r="A128" i="5" s="1"/>
  <c r="AE113" i="2"/>
  <c r="AE107" i="2"/>
  <c r="A107" i="5" s="1"/>
  <c r="AE9" i="2"/>
  <c r="AE56" i="2"/>
  <c r="AE131" i="2"/>
  <c r="AE68" i="2"/>
  <c r="AE138" i="2"/>
  <c r="AE39" i="2"/>
  <c r="AE130" i="2"/>
  <c r="AE134" i="2"/>
  <c r="A134" i="5" s="1"/>
  <c r="AE140" i="2"/>
  <c r="AE92" i="2"/>
  <c r="A92" i="5" s="1"/>
  <c r="AE78" i="2"/>
  <c r="AE110" i="2"/>
  <c r="AE115" i="2"/>
  <c r="C115" i="5" s="1"/>
  <c r="AE141" i="2"/>
  <c r="AE125" i="2"/>
  <c r="AE124" i="2"/>
  <c r="AE16" i="2"/>
  <c r="C16" i="5" s="1"/>
  <c r="AE42" i="2"/>
  <c r="AE111" i="2"/>
  <c r="C111" i="5" s="1"/>
  <c r="AE123" i="2"/>
  <c r="AE139" i="2"/>
  <c r="AE120" i="2"/>
  <c r="AE133" i="2"/>
  <c r="AE143" i="2"/>
  <c r="AE13" i="2"/>
  <c r="AE63" i="2"/>
  <c r="AE7" i="2"/>
  <c r="AE54" i="2"/>
  <c r="AE117" i="2"/>
  <c r="AE118" i="2"/>
  <c r="AE108" i="2"/>
  <c r="AE146" i="2"/>
  <c r="AE121" i="2"/>
  <c r="AE142" i="2"/>
  <c r="B3" i="5"/>
  <c r="A127" i="5"/>
  <c r="B127" i="5"/>
  <c r="C127" i="5"/>
  <c r="AI134" i="2" a="1"/>
  <c r="AI134" i="2" s="1"/>
  <c r="AJ134" i="2" s="1" a="1"/>
  <c r="AJ134" i="2" s="1"/>
  <c r="AG134" i="2"/>
  <c r="AI18" i="2" a="1"/>
  <c r="AI18" i="2" s="1"/>
  <c r="AJ18" i="2" s="1" a="1"/>
  <c r="AJ18" i="2" s="1"/>
  <c r="AG18" i="2"/>
  <c r="AI112" i="2" a="1"/>
  <c r="AI112" i="2" s="1"/>
  <c r="AJ112" i="2" s="1" a="1"/>
  <c r="AJ112" i="2" s="1"/>
  <c r="AG112" i="2"/>
  <c r="AI122" i="2" a="1"/>
  <c r="AI122" i="2" s="1"/>
  <c r="AJ122" i="2" s="1" a="1"/>
  <c r="AJ122" i="2" s="1"/>
  <c r="AG122" i="2"/>
  <c r="AI137" i="2" a="1"/>
  <c r="AI137" i="2" s="1"/>
  <c r="AJ137" i="2" s="1" a="1"/>
  <c r="AJ137" i="2" s="1"/>
  <c r="AG137" i="2"/>
  <c r="R29" i="2"/>
  <c r="R104" i="2"/>
  <c r="R57" i="2"/>
  <c r="R64" i="2"/>
  <c r="R71" i="2"/>
  <c r="R145" i="2"/>
  <c r="R94" i="2"/>
  <c r="R69" i="2"/>
  <c r="R52" i="2"/>
  <c r="R11" i="2"/>
  <c r="R59" i="2"/>
  <c r="R21" i="2"/>
  <c r="R72" i="2"/>
  <c r="R80" i="2"/>
  <c r="R55" i="2"/>
  <c r="R102" i="2"/>
  <c r="R58" i="2"/>
  <c r="R70" i="2"/>
  <c r="R83" i="2"/>
  <c r="R88" i="2"/>
  <c r="R36" i="2"/>
  <c r="R37" i="2"/>
  <c r="R93" i="2"/>
  <c r="R82" i="2"/>
  <c r="R53" i="2"/>
  <c r="R101" i="2"/>
  <c r="R44" i="2"/>
  <c r="R12" i="2"/>
  <c r="R89" i="2"/>
  <c r="R100" i="2"/>
  <c r="R19" i="2"/>
  <c r="R67" i="2"/>
  <c r="R61" i="2"/>
  <c r="R66" i="2"/>
  <c r="R46" i="2"/>
  <c r="R41" i="2"/>
  <c r="R35" i="2"/>
  <c r="R10" i="2"/>
  <c r="R26" i="2"/>
  <c r="R91" i="2"/>
  <c r="R120" i="2"/>
  <c r="R96" i="2"/>
  <c r="R22" i="2"/>
  <c r="R30" i="2"/>
  <c r="R146" i="2"/>
  <c r="R65" i="2"/>
  <c r="R84" i="2"/>
  <c r="R33" i="2"/>
  <c r="R74" i="2"/>
  <c r="R38" i="2"/>
  <c r="R45" i="2"/>
  <c r="R20" i="2"/>
  <c r="R90" i="2"/>
  <c r="R75" i="2"/>
  <c r="R87" i="2"/>
  <c r="R47" i="2"/>
  <c r="R76" i="2"/>
  <c r="R24" i="2"/>
  <c r="R81" i="2"/>
  <c r="R121" i="2"/>
  <c r="R40" i="2"/>
  <c r="R98" i="2"/>
  <c r="R97" i="2"/>
  <c r="R27" i="2"/>
  <c r="R48" i="2"/>
  <c r="R51" i="2"/>
  <c r="R60" i="2"/>
  <c r="R86" i="2"/>
  <c r="R23" i="2"/>
  <c r="R17" i="2"/>
  <c r="R14" i="2"/>
  <c r="R49" i="2"/>
  <c r="R103" i="2"/>
  <c r="R73" i="2"/>
  <c r="R95" i="2"/>
  <c r="R31" i="2"/>
  <c r="R15" i="2"/>
  <c r="R99" i="2"/>
  <c r="B3" i="4"/>
  <c r="F3" i="4" s="1"/>
  <c r="C3" i="4"/>
  <c r="G3" i="4" s="1"/>
  <c r="B14" i="4"/>
  <c r="F14" i="4" s="1"/>
  <c r="C4" i="4"/>
  <c r="G4" i="4" s="1"/>
  <c r="C7" i="4"/>
  <c r="G7" i="4" s="1"/>
  <c r="B7" i="4"/>
  <c r="F7" i="4" s="1"/>
  <c r="C9" i="4"/>
  <c r="G9" i="4" s="1"/>
  <c r="C10" i="4"/>
  <c r="G10" i="4" s="1"/>
  <c r="C13" i="4"/>
  <c r="G13" i="4" s="1"/>
  <c r="C5" i="4"/>
  <c r="G5" i="4" s="1"/>
  <c r="C8" i="4"/>
  <c r="G8" i="4" s="1"/>
  <c r="B5" i="4"/>
  <c r="F5" i="4" s="1"/>
  <c r="B6" i="4"/>
  <c r="F6" i="4" s="1"/>
  <c r="AI13" i="2" s="1" a="1"/>
  <c r="AI13" i="2" s="1"/>
  <c r="B9" i="4"/>
  <c r="F9" i="4" s="1"/>
  <c r="AI29" i="2" s="1" a="1"/>
  <c r="AI29" i="2" s="1"/>
  <c r="C11" i="4"/>
  <c r="G11" i="4" s="1"/>
  <c r="C14" i="4"/>
  <c r="G14" i="4" s="1"/>
  <c r="B11" i="4"/>
  <c r="F11" i="4" s="1"/>
  <c r="AI55" i="2" s="1" a="1"/>
  <c r="AI55" i="2" s="1"/>
  <c r="B12" i="4"/>
  <c r="F12" i="4" s="1"/>
  <c r="AI132" i="2" s="1" a="1"/>
  <c r="AI132" i="2" s="1"/>
  <c r="B4" i="4"/>
  <c r="F4" i="4" s="1"/>
  <c r="B13" i="4"/>
  <c r="F13" i="4" s="1"/>
  <c r="C12" i="4"/>
  <c r="G12" i="4" s="1"/>
  <c r="B8" i="4"/>
  <c r="F8" i="4" s="1"/>
  <c r="C6" i="4"/>
  <c r="G6" i="4" s="1"/>
  <c r="B10" i="4"/>
  <c r="F10" i="4" s="1"/>
  <c r="AI61" i="2" s="1" a="1"/>
  <c r="AI61" i="2" s="1"/>
  <c r="AJ61" i="2" s="1" a="1"/>
  <c r="AJ61" i="2" s="1"/>
  <c r="R4" i="2"/>
  <c r="L4" i="2"/>
  <c r="L6" i="2"/>
  <c r="R6" i="2"/>
  <c r="R147" i="2"/>
  <c r="R143" i="2"/>
  <c r="R119" i="2"/>
  <c r="R5" i="2"/>
  <c r="L5" i="2"/>
  <c r="N13" i="2"/>
  <c r="B13" i="2" s="1"/>
  <c r="R144" i="2"/>
  <c r="N18" i="2"/>
  <c r="B18" i="2" s="1"/>
  <c r="R142" i="2"/>
  <c r="L3" i="2"/>
  <c r="R3" i="2"/>
  <c r="S3" i="2" s="1"/>
  <c r="AB3" i="2" s="1"/>
  <c r="L147" i="2"/>
  <c r="A147" i="2" s="1"/>
  <c r="N147" i="2"/>
  <c r="B147" i="2" s="1"/>
  <c r="N146" i="2"/>
  <c r="B146" i="2" s="1"/>
  <c r="L146" i="2"/>
  <c r="A146" i="2" s="1"/>
  <c r="L145" i="2"/>
  <c r="A145" i="2" s="1"/>
  <c r="N145" i="2"/>
  <c r="B145" i="2" s="1"/>
  <c r="L144" i="2"/>
  <c r="A144" i="2" s="1"/>
  <c r="N144" i="2"/>
  <c r="B144" i="2" s="1"/>
  <c r="N142" i="2"/>
  <c r="B142" i="2" s="1"/>
  <c r="N143" i="2"/>
  <c r="B143" i="2" s="1"/>
  <c r="L143" i="2"/>
  <c r="A143" i="2" s="1"/>
  <c r="L142" i="2"/>
  <c r="A142" i="2" s="1"/>
  <c r="L121" i="2"/>
  <c r="A121" i="2" s="1"/>
  <c r="N120" i="2"/>
  <c r="B120" i="2" s="1"/>
  <c r="N121" i="2"/>
  <c r="B121" i="2" s="1"/>
  <c r="L120" i="2"/>
  <c r="A120" i="2" s="1"/>
  <c r="N119" i="2"/>
  <c r="B119" i="2" s="1"/>
  <c r="L119" i="2"/>
  <c r="A119" i="2" s="1"/>
  <c r="L49" i="2"/>
  <c r="A49" i="2" s="1"/>
  <c r="N48" i="2"/>
  <c r="B48" i="2" s="1"/>
  <c r="N49" i="2"/>
  <c r="B49" i="2" s="1"/>
  <c r="L48" i="2"/>
  <c r="A48" i="2" s="1"/>
  <c r="N47" i="2"/>
  <c r="B47" i="2" s="1"/>
  <c r="L47" i="2"/>
  <c r="A47" i="2" s="1"/>
  <c r="L46" i="2"/>
  <c r="A46" i="2" s="1"/>
  <c r="N46" i="2"/>
  <c r="B46" i="2" s="1"/>
  <c r="L45" i="2"/>
  <c r="A45" i="2" s="1"/>
  <c r="N45" i="2"/>
  <c r="B45" i="2" s="1"/>
  <c r="L44" i="2"/>
  <c r="A44" i="2" s="1"/>
  <c r="N44" i="2"/>
  <c r="B44" i="2" s="1"/>
  <c r="L68" i="2"/>
  <c r="A68" i="2" s="1"/>
  <c r="R68" i="2"/>
  <c r="L43" i="2"/>
  <c r="A43" i="2" s="1"/>
  <c r="R43" i="2"/>
  <c r="R63" i="2"/>
  <c r="L63" i="2"/>
  <c r="A63" i="2" s="1"/>
  <c r="N124" i="2"/>
  <c r="B124" i="2" s="1"/>
  <c r="R132" i="2"/>
  <c r="L132" i="2"/>
  <c r="A132" i="2" s="1"/>
  <c r="R133" i="2"/>
  <c r="L133" i="2"/>
  <c r="A133" i="2" s="1"/>
  <c r="N114" i="2"/>
  <c r="B114" i="2" s="1"/>
  <c r="R124" i="2"/>
  <c r="L124" i="2"/>
  <c r="A124" i="2" s="1"/>
  <c r="R126" i="2"/>
  <c r="L126" i="2"/>
  <c r="A126" i="2" s="1"/>
  <c r="N138" i="2"/>
  <c r="B138" i="2" s="1"/>
  <c r="N109" i="2"/>
  <c r="B109" i="2" s="1"/>
  <c r="R141" i="2"/>
  <c r="L141" i="2"/>
  <c r="A141" i="2" s="1"/>
  <c r="R28" i="2"/>
  <c r="L28" i="2"/>
  <c r="A28" i="2" s="1"/>
  <c r="L78" i="2"/>
  <c r="A78" i="2" s="1"/>
  <c r="R78" i="2"/>
  <c r="R77" i="2"/>
  <c r="N112" i="2"/>
  <c r="B112" i="2" s="1"/>
  <c r="R108" i="2"/>
  <c r="L108" i="2"/>
  <c r="A108" i="2" s="1"/>
  <c r="N129" i="2"/>
  <c r="B129" i="2" s="1"/>
  <c r="R128" i="2"/>
  <c r="L128" i="2"/>
  <c r="A128" i="2" s="1"/>
  <c r="R112" i="2"/>
  <c r="L112" i="2"/>
  <c r="A112" i="2" s="1"/>
  <c r="R130" i="2"/>
  <c r="L130" i="2"/>
  <c r="A130" i="2" s="1"/>
  <c r="R123" i="2"/>
  <c r="L123" i="2"/>
  <c r="A123" i="2" s="1"/>
  <c r="N130" i="2"/>
  <c r="B130" i="2" s="1"/>
  <c r="L39" i="2"/>
  <c r="A39" i="2" s="1"/>
  <c r="R39" i="2"/>
  <c r="N42" i="2"/>
  <c r="B42" i="2" s="1"/>
  <c r="L97" i="2"/>
  <c r="A97" i="2" s="1"/>
  <c r="L98" i="2"/>
  <c r="A98" i="2" s="1"/>
  <c r="L37" i="2"/>
  <c r="A37" i="2" s="1"/>
  <c r="L23" i="2"/>
  <c r="A23" i="2" s="1"/>
  <c r="L33" i="2"/>
  <c r="A33" i="2" s="1"/>
  <c r="L84" i="2"/>
  <c r="A84" i="2" s="1"/>
  <c r="L57" i="2"/>
  <c r="A57" i="2" s="1"/>
  <c r="L59" i="2"/>
  <c r="A59" i="2" s="1"/>
  <c r="L60" i="2"/>
  <c r="A60" i="2" s="1"/>
  <c r="L64" i="2"/>
  <c r="A64" i="2" s="1"/>
  <c r="L15" i="2"/>
  <c r="A15" i="2" s="1"/>
  <c r="L40" i="2"/>
  <c r="A40" i="2" s="1"/>
  <c r="L41" i="2"/>
  <c r="A41" i="2" s="1"/>
  <c r="L38" i="2"/>
  <c r="A38" i="2" s="1"/>
  <c r="L26" i="2"/>
  <c r="A26" i="2" s="1"/>
  <c r="L82" i="2"/>
  <c r="A82" i="2" s="1"/>
  <c r="L91" i="2"/>
  <c r="A91" i="2" s="1"/>
  <c r="L99" i="2"/>
  <c r="A99" i="2" s="1"/>
  <c r="L35" i="2"/>
  <c r="A35" i="2" s="1"/>
  <c r="L53" i="2"/>
  <c r="A53" i="2" s="1"/>
  <c r="L10" i="2"/>
  <c r="A10" i="2" s="1"/>
  <c r="L30" i="2"/>
  <c r="A30" i="2" s="1"/>
  <c r="L58" i="2"/>
  <c r="A58" i="2" s="1"/>
  <c r="L93" i="2"/>
  <c r="A93" i="2" s="1"/>
  <c r="L72" i="2"/>
  <c r="A72" i="2" s="1"/>
  <c r="L96" i="2"/>
  <c r="A96" i="2" s="1"/>
  <c r="L77" i="2"/>
  <c r="A77" i="2" s="1"/>
  <c r="L94" i="2"/>
  <c r="A94" i="2" s="1"/>
  <c r="L101" i="2"/>
  <c r="A101" i="2" s="1"/>
  <c r="L80" i="2"/>
  <c r="A80" i="2" s="1"/>
  <c r="L61" i="2"/>
  <c r="A61" i="2" s="1"/>
  <c r="L17" i="2"/>
  <c r="A17" i="2" s="1"/>
  <c r="L20" i="2"/>
  <c r="A20" i="2" s="1"/>
  <c r="L104" i="2"/>
  <c r="A104" i="2" s="1"/>
  <c r="L71" i="2"/>
  <c r="A71" i="2" s="1"/>
  <c r="L22" i="2"/>
  <c r="A22" i="2" s="1"/>
  <c r="L90" i="2"/>
  <c r="A90" i="2" s="1"/>
  <c r="L11" i="2"/>
  <c r="A11" i="2" s="1"/>
  <c r="L87" i="2"/>
  <c r="A87" i="2" s="1"/>
  <c r="L31" i="2"/>
  <c r="A31" i="2" s="1"/>
  <c r="L73" i="2"/>
  <c r="A73" i="2" s="1"/>
  <c r="L7" i="2"/>
  <c r="A7" i="2" s="1"/>
  <c r="L12" i="2"/>
  <c r="A12" i="2" s="1"/>
  <c r="L32" i="2"/>
  <c r="L8" i="2"/>
  <c r="L29" i="2"/>
  <c r="A29" i="2" s="1"/>
  <c r="L65" i="2"/>
  <c r="A65" i="2" s="1"/>
  <c r="R7" i="2"/>
  <c r="L14" i="2"/>
  <c r="A14" i="2" s="1"/>
  <c r="L34" i="2"/>
  <c r="L21" i="2"/>
  <c r="A21" i="2" s="1"/>
  <c r="L74" i="2"/>
  <c r="A74" i="2" s="1"/>
  <c r="L36" i="2"/>
  <c r="A36" i="2" s="1"/>
  <c r="L86" i="2"/>
  <c r="A86" i="2" s="1"/>
  <c r="L83" i="2"/>
  <c r="A83" i="2" s="1"/>
  <c r="L69" i="2"/>
  <c r="A69" i="2" s="1"/>
  <c r="L25" i="2"/>
  <c r="L75" i="2"/>
  <c r="A75" i="2" s="1"/>
  <c r="L85" i="2"/>
  <c r="AF85" i="2" s="1"/>
  <c r="D85" i="5" s="1"/>
  <c r="L81" i="2"/>
  <c r="A81" i="2" s="1"/>
  <c r="L95" i="2"/>
  <c r="A95" i="2" s="1"/>
  <c r="L27" i="2"/>
  <c r="A27" i="2" s="1"/>
  <c r="L55" i="2"/>
  <c r="A55" i="2" s="1"/>
  <c r="L89" i="2"/>
  <c r="A89" i="2" s="1"/>
  <c r="L100" i="2"/>
  <c r="A100" i="2" s="1"/>
  <c r="L79" i="2"/>
  <c r="AF79" i="2" s="1"/>
  <c r="D79" i="5" s="1"/>
  <c r="L51" i="2"/>
  <c r="A51" i="2" s="1"/>
  <c r="L88" i="2"/>
  <c r="A88" i="2" s="1"/>
  <c r="L102" i="2"/>
  <c r="A102" i="2" s="1"/>
  <c r="L66" i="2"/>
  <c r="A66" i="2" s="1"/>
  <c r="L103" i="2"/>
  <c r="A103" i="2" s="1"/>
  <c r="L24" i="2"/>
  <c r="A24" i="2" s="1"/>
  <c r="L52" i="2"/>
  <c r="A52" i="2" s="1"/>
  <c r="L67" i="2"/>
  <c r="A67" i="2" s="1"/>
  <c r="L76" i="2"/>
  <c r="A76" i="2" s="1"/>
  <c r="L70" i="2"/>
  <c r="A70" i="2" s="1"/>
  <c r="L19" i="2"/>
  <c r="A19" i="2" s="1"/>
  <c r="N56" i="2"/>
  <c r="B56" i="2" s="1"/>
  <c r="R114" i="2"/>
  <c r="L114" i="2"/>
  <c r="A114" i="2" s="1"/>
  <c r="N139" i="2"/>
  <c r="B139" i="2" s="1"/>
  <c r="R138" i="2"/>
  <c r="L138" i="2"/>
  <c r="A138" i="2" s="1"/>
  <c r="N117" i="2"/>
  <c r="B117" i="2" s="1"/>
  <c r="N125" i="2"/>
  <c r="B125" i="2" s="1"/>
  <c r="N135" i="2"/>
  <c r="B135" i="2" s="1"/>
  <c r="R139" i="2"/>
  <c r="L139" i="2"/>
  <c r="A139" i="2" s="1"/>
  <c r="N134" i="2"/>
  <c r="B134" i="2" s="1"/>
  <c r="R107" i="2"/>
  <c r="L107" i="2"/>
  <c r="A107" i="2" s="1"/>
  <c r="N78" i="2"/>
  <c r="B78" i="2" s="1"/>
  <c r="N26" i="2"/>
  <c r="B26" i="2" s="1"/>
  <c r="N23" i="2"/>
  <c r="B23" i="2" s="1"/>
  <c r="N55" i="2"/>
  <c r="B55" i="2" s="1"/>
  <c r="N64" i="2"/>
  <c r="B64" i="2" s="1"/>
  <c r="N96" i="2"/>
  <c r="B96" i="2" s="1"/>
  <c r="N95" i="2"/>
  <c r="B95" i="2" s="1"/>
  <c r="N90" i="2"/>
  <c r="B90" i="2" s="1"/>
  <c r="N10" i="2"/>
  <c r="B10" i="2" s="1"/>
  <c r="N97" i="2"/>
  <c r="B97" i="2" s="1"/>
  <c r="N15" i="2"/>
  <c r="B15" i="2" s="1"/>
  <c r="N14" i="2"/>
  <c r="B14" i="2" s="1"/>
  <c r="N99" i="2"/>
  <c r="B99" i="2" s="1"/>
  <c r="N27" i="2"/>
  <c r="B27" i="2" s="1"/>
  <c r="N59" i="2"/>
  <c r="B59" i="2" s="1"/>
  <c r="N20" i="2"/>
  <c r="B20" i="2" s="1"/>
  <c r="N83" i="2"/>
  <c r="B83" i="2" s="1"/>
  <c r="N72" i="2"/>
  <c r="B72" i="2" s="1"/>
  <c r="N30" i="2"/>
  <c r="B30" i="2" s="1"/>
  <c r="N29" i="2"/>
  <c r="B29" i="2" s="1"/>
  <c r="N91" i="2"/>
  <c r="B91" i="2" s="1"/>
  <c r="N94" i="2"/>
  <c r="B94" i="2" s="1"/>
  <c r="N60" i="2"/>
  <c r="B60" i="2" s="1"/>
  <c r="N35" i="2"/>
  <c r="B35" i="2" s="1"/>
  <c r="N21" i="2"/>
  <c r="B21" i="2" s="1"/>
  <c r="N88" i="2"/>
  <c r="B88" i="2" s="1"/>
  <c r="N57" i="2"/>
  <c r="B57" i="2" s="1"/>
  <c r="N33" i="2"/>
  <c r="B33" i="2" s="1"/>
  <c r="N75" i="2"/>
  <c r="B75" i="2" s="1"/>
  <c r="N101" i="2"/>
  <c r="B101" i="2" s="1"/>
  <c r="N65" i="2"/>
  <c r="B65" i="2" s="1"/>
  <c r="N37" i="2"/>
  <c r="B37" i="2" s="1"/>
  <c r="N104" i="2"/>
  <c r="B104" i="2" s="1"/>
  <c r="N31" i="2"/>
  <c r="B31" i="2" s="1"/>
  <c r="N61" i="2"/>
  <c r="B61" i="2" s="1"/>
  <c r="N12" i="2"/>
  <c r="B12" i="2" s="1"/>
  <c r="N32" i="2"/>
  <c r="N51" i="2"/>
  <c r="B51" i="2" s="1"/>
  <c r="N25" i="2"/>
  <c r="N82" i="2"/>
  <c r="B82" i="2" s="1"/>
  <c r="N36" i="2"/>
  <c r="B36" i="2" s="1"/>
  <c r="N100" i="2"/>
  <c r="B100" i="2" s="1"/>
  <c r="N86" i="2"/>
  <c r="B86" i="2" s="1"/>
  <c r="N58" i="2"/>
  <c r="B58" i="2" s="1"/>
  <c r="N69" i="2"/>
  <c r="B69" i="2" s="1"/>
  <c r="N84" i="2"/>
  <c r="B84" i="2" s="1"/>
  <c r="N40" i="2"/>
  <c r="B40" i="2" s="1"/>
  <c r="N74" i="2"/>
  <c r="B74" i="2" s="1"/>
  <c r="N53" i="2"/>
  <c r="B53" i="2" s="1"/>
  <c r="N8" i="2"/>
  <c r="N81" i="2"/>
  <c r="B81" i="2" s="1"/>
  <c r="N89" i="2"/>
  <c r="B89" i="2" s="1"/>
  <c r="N98" i="2"/>
  <c r="B98" i="2" s="1"/>
  <c r="N80" i="2"/>
  <c r="B80" i="2" s="1"/>
  <c r="N38" i="2"/>
  <c r="B38" i="2" s="1"/>
  <c r="N41" i="2"/>
  <c r="B41" i="2" s="1"/>
  <c r="N34" i="2"/>
  <c r="N7" i="2"/>
  <c r="B7" i="2" s="1"/>
  <c r="N17" i="2"/>
  <c r="B17" i="2" s="1"/>
  <c r="N79" i="2"/>
  <c r="N22" i="2"/>
  <c r="B22" i="2" s="1"/>
  <c r="N87" i="2"/>
  <c r="B87" i="2" s="1"/>
  <c r="N11" i="2"/>
  <c r="B11" i="2" s="1"/>
  <c r="N93" i="2"/>
  <c r="B93" i="2" s="1"/>
  <c r="N71" i="2"/>
  <c r="B71" i="2" s="1"/>
  <c r="N85" i="2"/>
  <c r="N73" i="2"/>
  <c r="B73" i="2" s="1"/>
  <c r="N66" i="2"/>
  <c r="B66" i="2" s="1"/>
  <c r="N102" i="2"/>
  <c r="B102" i="2" s="1"/>
  <c r="N24" i="2"/>
  <c r="B24" i="2" s="1"/>
  <c r="N103" i="2"/>
  <c r="B103" i="2" s="1"/>
  <c r="N52" i="2"/>
  <c r="B52" i="2" s="1"/>
  <c r="N76" i="2"/>
  <c r="B76" i="2" s="1"/>
  <c r="N67" i="2"/>
  <c r="B67" i="2" s="1"/>
  <c r="N19" i="2"/>
  <c r="B19" i="2" s="1"/>
  <c r="N70" i="2"/>
  <c r="B70" i="2" s="1"/>
  <c r="N50" i="2"/>
  <c r="B50" i="2" s="1"/>
  <c r="N92" i="2"/>
  <c r="B92" i="2" s="1"/>
  <c r="R129" i="2"/>
  <c r="L129" i="2"/>
  <c r="A129" i="2" s="1"/>
  <c r="N110" i="2"/>
  <c r="B110" i="2" s="1"/>
  <c r="R137" i="2"/>
  <c r="L137" i="2"/>
  <c r="A137" i="2" s="1"/>
  <c r="N126" i="2"/>
  <c r="B126" i="2" s="1"/>
  <c r="R134" i="2"/>
  <c r="L134" i="2"/>
  <c r="A134" i="2" s="1"/>
  <c r="N132" i="2"/>
  <c r="B132" i="2" s="1"/>
  <c r="N122" i="2"/>
  <c r="B122" i="2" s="1"/>
  <c r="N115" i="2"/>
  <c r="B115" i="2" s="1"/>
  <c r="N111" i="2"/>
  <c r="B111" i="2" s="1"/>
  <c r="R110" i="2"/>
  <c r="L110" i="2"/>
  <c r="A110" i="2" s="1"/>
  <c r="R42" i="2"/>
  <c r="L42" i="2"/>
  <c r="A42" i="2" s="1"/>
  <c r="N54" i="2"/>
  <c r="B54" i="2" s="1"/>
  <c r="N62" i="2"/>
  <c r="B62" i="2" s="1"/>
  <c r="R62" i="2"/>
  <c r="L62" i="2"/>
  <c r="A62" i="2" s="1"/>
  <c r="N77" i="2"/>
  <c r="B77" i="2" s="1"/>
  <c r="N108" i="2"/>
  <c r="B108" i="2" s="1"/>
  <c r="R109" i="2"/>
  <c r="L109" i="2"/>
  <c r="A109" i="2" s="1"/>
  <c r="R105" i="2"/>
  <c r="L105" i="2"/>
  <c r="A105" i="2" s="1"/>
  <c r="N128" i="2"/>
  <c r="B128" i="2" s="1"/>
  <c r="R127" i="2"/>
  <c r="L127" i="2"/>
  <c r="A127" i="2" s="1"/>
  <c r="N127" i="2"/>
  <c r="B127" i="2" s="1"/>
  <c r="N140" i="2"/>
  <c r="B140" i="2" s="1"/>
  <c r="N131" i="2"/>
  <c r="B131" i="2" s="1"/>
  <c r="N137" i="2"/>
  <c r="B137" i="2" s="1"/>
  <c r="R9" i="2"/>
  <c r="L9" i="2"/>
  <c r="A9" i="2" s="1"/>
  <c r="N43" i="2"/>
  <c r="B43" i="2" s="1"/>
  <c r="N63" i="2"/>
  <c r="B63" i="2" s="1"/>
  <c r="L56" i="2"/>
  <c r="A56" i="2" s="1"/>
  <c r="R56" i="2"/>
  <c r="R131" i="2"/>
  <c r="L131" i="2"/>
  <c r="A131" i="2" s="1"/>
  <c r="R115" i="2"/>
  <c r="L115" i="2"/>
  <c r="A115" i="2" s="1"/>
  <c r="N113" i="2"/>
  <c r="B113" i="2" s="1"/>
  <c r="N133" i="2"/>
  <c r="B133" i="2" s="1"/>
  <c r="N141" i="2"/>
  <c r="B141" i="2" s="1"/>
  <c r="R116" i="2"/>
  <c r="L116" i="2"/>
  <c r="A116" i="2" s="1"/>
  <c r="N136" i="2"/>
  <c r="B136" i="2" s="1"/>
  <c r="R118" i="2"/>
  <c r="L118" i="2"/>
  <c r="A118" i="2" s="1"/>
  <c r="N28" i="2"/>
  <c r="B28" i="2" s="1"/>
  <c r="N16" i="2"/>
  <c r="B16" i="2" s="1"/>
  <c r="R18" i="2"/>
  <c r="L18" i="2"/>
  <c r="A18" i="2" s="1"/>
  <c r="N39" i="2"/>
  <c r="B39" i="2" s="1"/>
  <c r="R16" i="2"/>
  <c r="L16" i="2"/>
  <c r="A16" i="2" s="1"/>
  <c r="N68" i="2"/>
  <c r="B68" i="2" s="1"/>
  <c r="R140" i="2"/>
  <c r="L140" i="2"/>
  <c r="A140" i="2" s="1"/>
  <c r="N118" i="2"/>
  <c r="B118" i="2" s="1"/>
  <c r="R106" i="2"/>
  <c r="L106" i="2"/>
  <c r="A106" i="2" s="1"/>
  <c r="N106" i="2"/>
  <c r="B106" i="2" s="1"/>
  <c r="N107" i="2"/>
  <c r="B107" i="2" s="1"/>
  <c r="R113" i="2"/>
  <c r="L113" i="2"/>
  <c r="A113" i="2" s="1"/>
  <c r="R117" i="2"/>
  <c r="L117" i="2"/>
  <c r="A117" i="2" s="1"/>
  <c r="R54" i="2"/>
  <c r="L54" i="2"/>
  <c r="A54" i="2" s="1"/>
  <c r="R13" i="2"/>
  <c r="L13" i="2"/>
  <c r="A13" i="2" s="1"/>
  <c r="N9" i="2"/>
  <c r="B9" i="2" s="1"/>
  <c r="R92" i="2"/>
  <c r="L92" i="2"/>
  <c r="A92" i="2" s="1"/>
  <c r="R50" i="2"/>
  <c r="L50" i="2"/>
  <c r="A50" i="2" s="1"/>
  <c r="R111" i="2"/>
  <c r="L111" i="2"/>
  <c r="A111" i="2" s="1"/>
  <c r="N123" i="2"/>
  <c r="B123" i="2" s="1"/>
  <c r="N116" i="2"/>
  <c r="B116" i="2" s="1"/>
  <c r="R136" i="2"/>
  <c r="L136" i="2"/>
  <c r="A136" i="2" s="1"/>
  <c r="R135" i="2"/>
  <c r="L135" i="2"/>
  <c r="A135" i="2" s="1"/>
  <c r="R125" i="2"/>
  <c r="L125" i="2"/>
  <c r="A125" i="2" s="1"/>
  <c r="N105" i="2"/>
  <c r="B105" i="2" s="1"/>
  <c r="R122" i="2"/>
  <c r="L122" i="2"/>
  <c r="A122" i="2" s="1"/>
  <c r="AI104" i="2" l="1" a="1"/>
  <c r="AI104" i="2" s="1"/>
  <c r="AI75" i="2" a="1"/>
  <c r="AI75" i="2" s="1"/>
  <c r="AJ75" i="2" s="1" a="1"/>
  <c r="AJ75" i="2" s="1"/>
  <c r="AG61" i="2"/>
  <c r="E61" i="5" s="1"/>
  <c r="AI50" i="2" a="1"/>
  <c r="AI50" i="2" s="1"/>
  <c r="AG50" i="2" s="1"/>
  <c r="E50" i="5" s="1"/>
  <c r="AJ55" i="2" a="1"/>
  <c r="AJ55" i="2" s="1"/>
  <c r="AG55" i="2" s="1"/>
  <c r="E55" i="5" s="1"/>
  <c r="AI43" i="2" a="1"/>
  <c r="AI43" i="2" s="1"/>
  <c r="AJ43" i="2" s="1" a="1"/>
  <c r="AJ43" i="2" s="1"/>
  <c r="AI51" i="2" a="1"/>
  <c r="AI51" i="2" s="1"/>
  <c r="AJ51" i="2" s="1" a="1"/>
  <c r="AJ51" i="2" s="1"/>
  <c r="AI77" i="2" a="1"/>
  <c r="AI77" i="2" s="1"/>
  <c r="AJ77" i="2" s="1" a="1"/>
  <c r="AJ77" i="2" s="1"/>
  <c r="AI45" i="2" a="1"/>
  <c r="AI45" i="2" s="1"/>
  <c r="AJ45" i="2" s="1" a="1"/>
  <c r="AJ45" i="2" s="1"/>
  <c r="AG45" i="2" s="1"/>
  <c r="E45" i="5" s="1"/>
  <c r="A77" i="5"/>
  <c r="AI11" i="2" a="1"/>
  <c r="AI11" i="2" s="1"/>
  <c r="AJ11" i="2" s="1" a="1"/>
  <c r="AJ11" i="2" s="1"/>
  <c r="AI37" i="2" a="1"/>
  <c r="AI37" i="2" s="1"/>
  <c r="AJ37" i="2" s="1" a="1"/>
  <c r="AJ37" i="2" s="1"/>
  <c r="AJ29" i="2" a="1"/>
  <c r="AJ29" i="2" s="1"/>
  <c r="AF34" i="2"/>
  <c r="D34" i="5" s="1"/>
  <c r="AF32" i="2"/>
  <c r="D32" i="5" s="1"/>
  <c r="AI83" i="2" a="1"/>
  <c r="AI83" i="2" s="1"/>
  <c r="AJ83" i="2" s="1" a="1"/>
  <c r="AJ83" i="2" s="1"/>
  <c r="AI31" i="2" a="1"/>
  <c r="AI31" i="2" s="1"/>
  <c r="AJ31" i="2" s="1" a="1"/>
  <c r="AJ31" i="2" s="1"/>
  <c r="AF25" i="2"/>
  <c r="D25" i="5" s="1"/>
  <c r="AG29" i="2"/>
  <c r="E29" i="5" s="1"/>
  <c r="AI16" i="2" a="1"/>
  <c r="AI16" i="2" s="1"/>
  <c r="AJ16" i="2" s="1" a="1"/>
  <c r="AJ16" i="2" s="1"/>
  <c r="AJ13" i="2" a="1"/>
  <c r="AJ13" i="2" s="1"/>
  <c r="AF5" i="2"/>
  <c r="D5" i="5" s="1"/>
  <c r="AF8" i="2"/>
  <c r="D8" i="5" s="1"/>
  <c r="AF6" i="2"/>
  <c r="D6" i="5" s="1"/>
  <c r="AG13" i="2"/>
  <c r="E13" i="5" s="1"/>
  <c r="B18" i="5"/>
  <c r="B77" i="5"/>
  <c r="AI6" i="2" a="1"/>
  <c r="AI6" i="2" s="1"/>
  <c r="AG6" i="2" s="1"/>
  <c r="E6" i="5" s="1"/>
  <c r="AI4" i="2" a="1"/>
  <c r="AI4" i="2" s="1"/>
  <c r="AF4" i="2"/>
  <c r="D4" i="5" s="1"/>
  <c r="AI3" i="2" a="1"/>
  <c r="AI3" i="2" s="1"/>
  <c r="AJ3" i="2" s="1" a="1"/>
  <c r="AJ3" i="2" s="1"/>
  <c r="A135" i="5"/>
  <c r="A136" i="5"/>
  <c r="B111" i="5"/>
  <c r="A111" i="5"/>
  <c r="C135" i="5"/>
  <c r="E137" i="5"/>
  <c r="C114" i="5"/>
  <c r="E112" i="5"/>
  <c r="A112" i="5"/>
  <c r="A115" i="5"/>
  <c r="B115" i="5"/>
  <c r="C109" i="5"/>
  <c r="B109" i="5"/>
  <c r="C112" i="5"/>
  <c r="A18" i="5"/>
  <c r="B145" i="5"/>
  <c r="C107" i="5"/>
  <c r="C145" i="5"/>
  <c r="C136" i="5"/>
  <c r="C92" i="5"/>
  <c r="B92" i="5"/>
  <c r="C106" i="5"/>
  <c r="B106" i="5"/>
  <c r="B114" i="5"/>
  <c r="E18" i="5"/>
  <c r="C50" i="5"/>
  <c r="C134" i="5"/>
  <c r="B134" i="5"/>
  <c r="B144" i="5"/>
  <c r="A144" i="5"/>
  <c r="E134" i="5"/>
  <c r="B16" i="5"/>
  <c r="A147" i="5"/>
  <c r="C147" i="5"/>
  <c r="B50" i="5"/>
  <c r="C62" i="5"/>
  <c r="AF3" i="2"/>
  <c r="D3" i="5" s="1"/>
  <c r="AF2" i="2"/>
  <c r="D2" i="5" s="1"/>
  <c r="A16" i="5"/>
  <c r="B107" i="5"/>
  <c r="B62" i="5"/>
  <c r="AI138" i="2" a="1"/>
  <c r="AI138" i="2" s="1"/>
  <c r="AJ138" i="2" s="1" a="1"/>
  <c r="AJ138" i="2" s="1"/>
  <c r="AI2" i="2" a="1"/>
  <c r="AI2" i="2" s="1"/>
  <c r="A137" i="5"/>
  <c r="C137" i="5"/>
  <c r="A132" i="5"/>
  <c r="B28" i="5"/>
  <c r="B128" i="5"/>
  <c r="A28" i="5"/>
  <c r="C132" i="5"/>
  <c r="C128" i="5"/>
  <c r="A121" i="5"/>
  <c r="B121" i="5"/>
  <c r="C121" i="5"/>
  <c r="A7" i="5"/>
  <c r="B7" i="5"/>
  <c r="C7" i="5"/>
  <c r="A39" i="5"/>
  <c r="B39" i="5"/>
  <c r="C39" i="5"/>
  <c r="A9" i="5"/>
  <c r="B9" i="5"/>
  <c r="C9" i="5"/>
  <c r="A78" i="5"/>
  <c r="B78" i="5"/>
  <c r="C78" i="5"/>
  <c r="E122" i="5"/>
  <c r="A122" i="5"/>
  <c r="B122" i="5"/>
  <c r="C122" i="5"/>
  <c r="A146" i="5"/>
  <c r="B146" i="5"/>
  <c r="C146" i="5"/>
  <c r="A63" i="5"/>
  <c r="B63" i="5"/>
  <c r="C63" i="5"/>
  <c r="A68" i="5"/>
  <c r="B68" i="5"/>
  <c r="C68" i="5"/>
  <c r="A42" i="5"/>
  <c r="B42" i="5"/>
  <c r="C42" i="5"/>
  <c r="B119" i="5"/>
  <c r="C119" i="5"/>
  <c r="A119" i="5"/>
  <c r="A140" i="5"/>
  <c r="B140" i="5"/>
  <c r="C140" i="5"/>
  <c r="A43" i="5"/>
  <c r="B43" i="5"/>
  <c r="C43" i="5"/>
  <c r="C108" i="5"/>
  <c r="A108" i="5"/>
  <c r="B108" i="5"/>
  <c r="A13" i="5"/>
  <c r="B13" i="5"/>
  <c r="C13" i="5"/>
  <c r="B131" i="5"/>
  <c r="C131" i="5"/>
  <c r="A131" i="5"/>
  <c r="A124" i="5"/>
  <c r="B124" i="5"/>
  <c r="C124" i="5"/>
  <c r="A116" i="5"/>
  <c r="B116" i="5"/>
  <c r="C116" i="5"/>
  <c r="A130" i="5"/>
  <c r="B130" i="5"/>
  <c r="C130" i="5"/>
  <c r="A118" i="5"/>
  <c r="B118" i="5"/>
  <c r="C118" i="5"/>
  <c r="A56" i="5"/>
  <c r="B56" i="5"/>
  <c r="C56" i="5"/>
  <c r="C120" i="5"/>
  <c r="A120" i="5"/>
  <c r="B120" i="5"/>
  <c r="B125" i="5"/>
  <c r="C125" i="5"/>
  <c r="A125" i="5"/>
  <c r="A129" i="5"/>
  <c r="B129" i="5"/>
  <c r="C129" i="5"/>
  <c r="A117" i="5"/>
  <c r="B117" i="5"/>
  <c r="C117" i="5"/>
  <c r="B143" i="5"/>
  <c r="C143" i="5"/>
  <c r="A143" i="5"/>
  <c r="A139" i="5"/>
  <c r="B139" i="5"/>
  <c r="C139" i="5"/>
  <c r="A141" i="5"/>
  <c r="B141" i="5"/>
  <c r="C141" i="5"/>
  <c r="C138" i="5"/>
  <c r="A138" i="5"/>
  <c r="B138" i="5"/>
  <c r="B113" i="5"/>
  <c r="C113" i="5"/>
  <c r="A113" i="5"/>
  <c r="C126" i="5"/>
  <c r="A126" i="5"/>
  <c r="B126" i="5"/>
  <c r="A142" i="5"/>
  <c r="B142" i="5"/>
  <c r="C142" i="5"/>
  <c r="A54" i="5"/>
  <c r="B54" i="5"/>
  <c r="C54" i="5"/>
  <c r="A133" i="5"/>
  <c r="B133" i="5"/>
  <c r="C133" i="5"/>
  <c r="A123" i="5"/>
  <c r="B123" i="5"/>
  <c r="C123" i="5"/>
  <c r="A110" i="5"/>
  <c r="B110" i="5"/>
  <c r="C110" i="5"/>
  <c r="A105" i="5"/>
  <c r="B105" i="5"/>
  <c r="C105" i="5"/>
  <c r="AG132" i="2"/>
  <c r="E132" i="5" s="1"/>
  <c r="AG138" i="2"/>
  <c r="E138" i="5" s="1"/>
  <c r="AG83" i="2"/>
  <c r="E83" i="5" s="1"/>
  <c r="AG104" i="2"/>
  <c r="E104" i="5" s="1"/>
  <c r="AF77" i="2"/>
  <c r="D77" i="5" s="1"/>
  <c r="AF40" i="2"/>
  <c r="D40" i="5" s="1"/>
  <c r="AF24" i="2"/>
  <c r="D24" i="5" s="1"/>
  <c r="AF132" i="2"/>
  <c r="D132" i="5" s="1"/>
  <c r="AF20" i="2"/>
  <c r="D20" i="5" s="1"/>
  <c r="AF84" i="2"/>
  <c r="D84" i="5" s="1"/>
  <c r="AF22" i="2"/>
  <c r="D22" i="5" s="1"/>
  <c r="AF35" i="2"/>
  <c r="D35" i="5" s="1"/>
  <c r="AF126" i="2"/>
  <c r="D126" i="5" s="1"/>
  <c r="AF100" i="2"/>
  <c r="D100" i="5" s="1"/>
  <c r="AF106" i="2"/>
  <c r="D106" i="5" s="1"/>
  <c r="AF93" i="2"/>
  <c r="D93" i="5" s="1"/>
  <c r="AF83" i="2"/>
  <c r="D83" i="5" s="1"/>
  <c r="AF102" i="2"/>
  <c r="D102" i="5" s="1"/>
  <c r="AF80" i="2"/>
  <c r="D80" i="5" s="1"/>
  <c r="AF16" i="2"/>
  <c r="D16" i="5" s="1"/>
  <c r="AF69" i="2"/>
  <c r="D69" i="5" s="1"/>
  <c r="AF123" i="2"/>
  <c r="D123" i="5" s="1"/>
  <c r="AF57" i="2"/>
  <c r="D57" i="5" s="1"/>
  <c r="AF15" i="2"/>
  <c r="D15" i="5" s="1"/>
  <c r="AF119" i="2"/>
  <c r="D119" i="5" s="1"/>
  <c r="AF9" i="2"/>
  <c r="D9" i="5" s="1"/>
  <c r="AF143" i="2"/>
  <c r="D143" i="5" s="1"/>
  <c r="AF27" i="2"/>
  <c r="D27" i="5" s="1"/>
  <c r="AF121" i="2"/>
  <c r="D121" i="5" s="1"/>
  <c r="AF76" i="2"/>
  <c r="D76" i="5" s="1"/>
  <c r="AF87" i="2"/>
  <c r="D87" i="5" s="1"/>
  <c r="AF45" i="2"/>
  <c r="D45" i="5" s="1"/>
  <c r="AF65" i="2"/>
  <c r="D65" i="5" s="1"/>
  <c r="AF96" i="2"/>
  <c r="D96" i="5" s="1"/>
  <c r="AF41" i="2"/>
  <c r="D41" i="5" s="1"/>
  <c r="AF140" i="2"/>
  <c r="D140" i="5" s="1"/>
  <c r="AF89" i="2"/>
  <c r="D89" i="5" s="1"/>
  <c r="AF44" i="2"/>
  <c r="D44" i="5" s="1"/>
  <c r="AF62" i="2"/>
  <c r="D62" i="5" s="1"/>
  <c r="AF70" i="2"/>
  <c r="D70" i="5" s="1"/>
  <c r="AF115" i="2"/>
  <c r="D115" i="5" s="1"/>
  <c r="AF142" i="2"/>
  <c r="D142" i="5" s="1"/>
  <c r="AF59" i="2"/>
  <c r="D59" i="5" s="1"/>
  <c r="AF50" i="2"/>
  <c r="D50" i="5" s="1"/>
  <c r="AF71" i="2"/>
  <c r="D71" i="5" s="1"/>
  <c r="AF104" i="2"/>
  <c r="D104" i="5" s="1"/>
  <c r="AF31" i="2"/>
  <c r="D31" i="5" s="1"/>
  <c r="AF122" i="2"/>
  <c r="D122" i="5" s="1"/>
  <c r="AF23" i="2"/>
  <c r="D23" i="5" s="1"/>
  <c r="AF147" i="2"/>
  <c r="D147" i="5" s="1"/>
  <c r="AF137" i="2"/>
  <c r="D137" i="5" s="1"/>
  <c r="AF135" i="2"/>
  <c r="D135" i="5" s="1"/>
  <c r="AF75" i="2"/>
  <c r="D75" i="5" s="1"/>
  <c r="AF38" i="2"/>
  <c r="D38" i="5" s="1"/>
  <c r="AF118" i="2"/>
  <c r="D118" i="5" s="1"/>
  <c r="AF120" i="2"/>
  <c r="D120" i="5" s="1"/>
  <c r="AF46" i="2"/>
  <c r="D46" i="5" s="1"/>
  <c r="AF61" i="2"/>
  <c r="D61" i="5" s="1"/>
  <c r="AF107" i="2"/>
  <c r="D107" i="5" s="1"/>
  <c r="AF101" i="2"/>
  <c r="D101" i="5" s="1"/>
  <c r="AF28" i="2"/>
  <c r="D28" i="5" s="1"/>
  <c r="AF42" i="2"/>
  <c r="D42" i="5" s="1"/>
  <c r="AF68" i="2"/>
  <c r="D68" i="5" s="1"/>
  <c r="AF72" i="2"/>
  <c r="D72" i="5" s="1"/>
  <c r="AF133" i="2"/>
  <c r="D133" i="5" s="1"/>
  <c r="AF94" i="2"/>
  <c r="D94" i="5" s="1"/>
  <c r="AF111" i="2"/>
  <c r="D111" i="5" s="1"/>
  <c r="AF18" i="2"/>
  <c r="D18" i="5" s="1"/>
  <c r="AF95" i="2"/>
  <c r="D95" i="5" s="1"/>
  <c r="AF49" i="2"/>
  <c r="D49" i="5" s="1"/>
  <c r="AF86" i="2"/>
  <c r="D86" i="5" s="1"/>
  <c r="AF51" i="2"/>
  <c r="D51" i="5" s="1"/>
  <c r="AF97" i="2"/>
  <c r="D97" i="5" s="1"/>
  <c r="AF141" i="2"/>
  <c r="D141" i="5" s="1"/>
  <c r="AF47" i="2"/>
  <c r="D47" i="5" s="1"/>
  <c r="AF39" i="2"/>
  <c r="D39" i="5" s="1"/>
  <c r="AF56" i="2"/>
  <c r="D56" i="5" s="1"/>
  <c r="AF78" i="2"/>
  <c r="D78" i="5" s="1"/>
  <c r="AF91" i="2"/>
  <c r="D91" i="5" s="1"/>
  <c r="AF105" i="2"/>
  <c r="D105" i="5" s="1"/>
  <c r="AF92" i="2"/>
  <c r="D92" i="5" s="1"/>
  <c r="AF109" i="2"/>
  <c r="D109" i="5" s="1"/>
  <c r="AF127" i="2"/>
  <c r="D127" i="5" s="1"/>
  <c r="AF37" i="2"/>
  <c r="D37" i="5" s="1"/>
  <c r="AF58" i="2"/>
  <c r="D58" i="5" s="1"/>
  <c r="AF55" i="2"/>
  <c r="D55" i="5" s="1"/>
  <c r="AF117" i="2"/>
  <c r="D117" i="5" s="1"/>
  <c r="AF128" i="2"/>
  <c r="D128" i="5" s="1"/>
  <c r="AF114" i="2"/>
  <c r="D114" i="5" s="1"/>
  <c r="AF64" i="2"/>
  <c r="D64" i="5" s="1"/>
  <c r="AF29" i="2"/>
  <c r="D29" i="5" s="1"/>
  <c r="AF13" i="2"/>
  <c r="D13" i="5" s="1"/>
  <c r="AF136" i="2"/>
  <c r="D136" i="5" s="1"/>
  <c r="AF134" i="2"/>
  <c r="D134" i="5" s="1"/>
  <c r="AF110" i="2"/>
  <c r="D110" i="5" s="1"/>
  <c r="AF125" i="2"/>
  <c r="D125" i="5" s="1"/>
  <c r="AF130" i="2"/>
  <c r="D130" i="5" s="1"/>
  <c r="AF129" i="2"/>
  <c r="D129" i="5" s="1"/>
  <c r="AF74" i="2"/>
  <c r="D74" i="5" s="1"/>
  <c r="AF146" i="2"/>
  <c r="D146" i="5" s="1"/>
  <c r="AF26" i="2"/>
  <c r="D26" i="5" s="1"/>
  <c r="AF138" i="2"/>
  <c r="D138" i="5" s="1"/>
  <c r="AF67" i="2"/>
  <c r="D67" i="5" s="1"/>
  <c r="AF112" i="2"/>
  <c r="D112" i="5" s="1"/>
  <c r="AF53" i="2"/>
  <c r="D53" i="5" s="1"/>
  <c r="AF36" i="2"/>
  <c r="D36" i="5" s="1"/>
  <c r="AF113" i="2"/>
  <c r="D113" i="5" s="1"/>
  <c r="AF124" i="2"/>
  <c r="D124" i="5" s="1"/>
  <c r="AF116" i="2"/>
  <c r="D116" i="5" s="1"/>
  <c r="AF11" i="2"/>
  <c r="D11" i="5" s="1"/>
  <c r="AF145" i="2"/>
  <c r="D145" i="5" s="1"/>
  <c r="AF7" i="2"/>
  <c r="D7" i="5" s="1"/>
  <c r="AF144" i="2"/>
  <c r="D144" i="5" s="1"/>
  <c r="AF73" i="2"/>
  <c r="D73" i="5" s="1"/>
  <c r="AF14" i="2"/>
  <c r="D14" i="5" s="1"/>
  <c r="AF60" i="2"/>
  <c r="D60" i="5" s="1"/>
  <c r="AF48" i="2"/>
  <c r="D48" i="5" s="1"/>
  <c r="AF98" i="2"/>
  <c r="D98" i="5" s="1"/>
  <c r="AF81" i="2"/>
  <c r="D81" i="5" s="1"/>
  <c r="AF63" i="2"/>
  <c r="D63" i="5" s="1"/>
  <c r="AF90" i="2"/>
  <c r="D90" i="5" s="1"/>
  <c r="AF33" i="2"/>
  <c r="D33" i="5" s="1"/>
  <c r="AF30" i="2"/>
  <c r="D30" i="5" s="1"/>
  <c r="AF10" i="2"/>
  <c r="D10" i="5" s="1"/>
  <c r="AF66" i="2"/>
  <c r="D66" i="5" s="1"/>
  <c r="AF19" i="2"/>
  <c r="D19" i="5" s="1"/>
  <c r="AF12" i="2"/>
  <c r="D12" i="5" s="1"/>
  <c r="AF82" i="2"/>
  <c r="D82" i="5" s="1"/>
  <c r="AF88" i="2"/>
  <c r="D88" i="5" s="1"/>
  <c r="AF43" i="2"/>
  <c r="D43" i="5" s="1"/>
  <c r="AF21" i="2"/>
  <c r="D21" i="5" s="1"/>
  <c r="AF52" i="2"/>
  <c r="D52" i="5" s="1"/>
  <c r="AF139" i="2"/>
  <c r="D139" i="5" s="1"/>
  <c r="AF54" i="2"/>
  <c r="D54" i="5" s="1"/>
  <c r="AF99" i="2"/>
  <c r="D99" i="5" s="1"/>
  <c r="AF103" i="2"/>
  <c r="D103" i="5" s="1"/>
  <c r="AF17" i="2"/>
  <c r="D17" i="5" s="1"/>
  <c r="AF108" i="2"/>
  <c r="D108" i="5" s="1"/>
  <c r="AF131" i="2"/>
  <c r="D131" i="5" s="1"/>
  <c r="AJ50" i="2" a="1"/>
  <c r="AJ50" i="2" s="1"/>
  <c r="AJ132" i="2" a="1"/>
  <c r="AJ132" i="2" s="1"/>
  <c r="B8" i="2"/>
  <c r="AI85" i="2" a="1"/>
  <c r="AI85" i="2" s="1"/>
  <c r="AG85" i="2" s="1"/>
  <c r="E85" i="5" s="1"/>
  <c r="AI98" i="2" a="1"/>
  <c r="AI98" i="2" s="1"/>
  <c r="AG98" i="2" s="1"/>
  <c r="E98" i="5" s="1"/>
  <c r="AI48" i="2" a="1"/>
  <c r="AI48" i="2" s="1"/>
  <c r="AG48" i="2" s="1"/>
  <c r="E48" i="5" s="1"/>
  <c r="AI25" i="2" a="1"/>
  <c r="AI25" i="2" s="1"/>
  <c r="AG25" i="2" s="1"/>
  <c r="E25" i="5" s="1"/>
  <c r="AI93" i="2" a="1"/>
  <c r="AI93" i="2" s="1"/>
  <c r="AG93" i="2" s="1"/>
  <c r="E93" i="5" s="1"/>
  <c r="AI65" i="2" a="1"/>
  <c r="AI65" i="2" s="1"/>
  <c r="AG65" i="2" s="1"/>
  <c r="E65" i="5" s="1"/>
  <c r="AI30" i="2" a="1"/>
  <c r="AI30" i="2" s="1"/>
  <c r="AG30" i="2" s="1"/>
  <c r="E30" i="5" s="1"/>
  <c r="AI88" i="2" a="1"/>
  <c r="AI88" i="2" s="1"/>
  <c r="AG88" i="2" s="1"/>
  <c r="E88" i="5" s="1"/>
  <c r="AI27" i="2" a="1"/>
  <c r="AI27" i="2" s="1"/>
  <c r="AG27" i="2" s="1"/>
  <c r="E27" i="5" s="1"/>
  <c r="AI101" i="2" a="1"/>
  <c r="AI101" i="2" s="1"/>
  <c r="AG101" i="2" s="1"/>
  <c r="E101" i="5" s="1"/>
  <c r="AI46" i="2" a="1"/>
  <c r="AI46" i="2" s="1"/>
  <c r="AI80" i="2" a="1"/>
  <c r="AI80" i="2" s="1"/>
  <c r="AI87" i="2" a="1"/>
  <c r="AI87" i="2" s="1"/>
  <c r="AG87" i="2" s="1"/>
  <c r="E87" i="5" s="1"/>
  <c r="AI79" i="2" a="1"/>
  <c r="AI79" i="2" s="1"/>
  <c r="AG79" i="2" s="1"/>
  <c r="E79" i="5" s="1"/>
  <c r="AI76" i="2" a="1"/>
  <c r="AI76" i="2" s="1"/>
  <c r="AG76" i="2" s="1"/>
  <c r="E76" i="5" s="1"/>
  <c r="AI129" i="2" a="1"/>
  <c r="AI129" i="2" s="1"/>
  <c r="AI118" i="2" a="1"/>
  <c r="AI118" i="2" s="1"/>
  <c r="AG118" i="2" s="1"/>
  <c r="E118" i="5" s="1"/>
  <c r="AI133" i="2" a="1"/>
  <c r="AI133" i="2" s="1"/>
  <c r="AG133" i="2" s="1"/>
  <c r="E133" i="5" s="1"/>
  <c r="AI128" i="2" a="1"/>
  <c r="AI128" i="2" s="1"/>
  <c r="AG128" i="2" s="1"/>
  <c r="E128" i="5" s="1"/>
  <c r="AI22" i="2" a="1"/>
  <c r="AI22" i="2" s="1"/>
  <c r="AI35" i="2" a="1"/>
  <c r="AI35" i="2" s="1"/>
  <c r="AG35" i="2" s="1"/>
  <c r="E35" i="5" s="1"/>
  <c r="AI20" i="2" a="1"/>
  <c r="AI20" i="2" s="1"/>
  <c r="AG20" i="2" s="1"/>
  <c r="E20" i="5" s="1"/>
  <c r="AI47" i="2" a="1"/>
  <c r="AI47" i="2" s="1"/>
  <c r="AG47" i="2" s="1"/>
  <c r="E47" i="5" s="1"/>
  <c r="AI69" i="2" a="1"/>
  <c r="AI69" i="2" s="1"/>
  <c r="AI8" i="2" a="1"/>
  <c r="AI8" i="2" s="1"/>
  <c r="AG8" i="2" s="1"/>
  <c r="E8" i="5" s="1"/>
  <c r="AI17" i="2" a="1"/>
  <c r="AI17" i="2" s="1"/>
  <c r="AG17" i="2" s="1"/>
  <c r="E17" i="5" s="1"/>
  <c r="AI5" i="2" a="1"/>
  <c r="AI5" i="2" s="1"/>
  <c r="AG5" i="2" s="1"/>
  <c r="E5" i="5" s="1"/>
  <c r="AI12" i="2" a="1"/>
  <c r="AI12" i="2" s="1"/>
  <c r="AG12" i="2" s="1"/>
  <c r="E12" i="5" s="1"/>
  <c r="AI66" i="2" a="1"/>
  <c r="AI66" i="2" s="1"/>
  <c r="AG66" i="2" s="1"/>
  <c r="E66" i="5" s="1"/>
  <c r="AI124" i="2" a="1"/>
  <c r="AI124" i="2" s="1"/>
  <c r="AG124" i="2" s="1"/>
  <c r="E124" i="5" s="1"/>
  <c r="AI116" i="2" a="1"/>
  <c r="AI116" i="2" s="1"/>
  <c r="AI113" i="2" a="1"/>
  <c r="AI113" i="2" s="1"/>
  <c r="AG113" i="2" s="1"/>
  <c r="E113" i="5" s="1"/>
  <c r="AI111" i="2" a="1"/>
  <c r="AI111" i="2" s="1"/>
  <c r="AG111" i="2" s="1"/>
  <c r="E111" i="5" s="1"/>
  <c r="AI39" i="2" a="1"/>
  <c r="AI39" i="2" s="1"/>
  <c r="AG39" i="2" s="1"/>
  <c r="E39" i="5" s="1"/>
  <c r="AI139" i="2" a="1"/>
  <c r="AI139" i="2" s="1"/>
  <c r="AG139" i="2" s="1"/>
  <c r="E139" i="5" s="1"/>
  <c r="AI115" i="2" a="1"/>
  <c r="AI115" i="2" s="1"/>
  <c r="AG115" i="2" s="1"/>
  <c r="E115" i="5" s="1"/>
  <c r="B85" i="2"/>
  <c r="B79" i="2"/>
  <c r="AJ104" i="2" a="1"/>
  <c r="AJ104" i="2" s="1"/>
  <c r="AI147" i="2" a="1"/>
  <c r="AI147" i="2" s="1"/>
  <c r="AI92" i="2" a="1"/>
  <c r="AI92" i="2" s="1"/>
  <c r="AG92" i="2" s="1"/>
  <c r="E92" i="5" s="1"/>
  <c r="AI146" i="2" a="1"/>
  <c r="AI146" i="2" s="1"/>
  <c r="AG146" i="2" s="1"/>
  <c r="E146" i="5" s="1"/>
  <c r="AI123" i="2" a="1"/>
  <c r="AI123" i="2" s="1"/>
  <c r="AG123" i="2" s="1"/>
  <c r="E123" i="5" s="1"/>
  <c r="AI143" i="2" a="1"/>
  <c r="AI143" i="2" s="1"/>
  <c r="AG143" i="2" s="1"/>
  <c r="E143" i="5" s="1"/>
  <c r="AI56" i="2" a="1"/>
  <c r="AI56" i="2" s="1"/>
  <c r="AG56" i="2" s="1"/>
  <c r="E56" i="5" s="1"/>
  <c r="AI107" i="2" a="1"/>
  <c r="AI107" i="2" s="1"/>
  <c r="AI63" i="2" a="1"/>
  <c r="AI63" i="2" s="1"/>
  <c r="AG63" i="2" s="1"/>
  <c r="E63" i="5" s="1"/>
  <c r="AI130" i="2" a="1"/>
  <c r="AI130" i="2" s="1"/>
  <c r="AG130" i="2" s="1"/>
  <c r="E130" i="5" s="1"/>
  <c r="AI110" i="2" a="1"/>
  <c r="AI110" i="2" s="1"/>
  <c r="AG110" i="2" s="1"/>
  <c r="E110" i="5" s="1"/>
  <c r="AI120" i="2" a="1"/>
  <c r="AI120" i="2" s="1"/>
  <c r="AG120" i="2" s="1"/>
  <c r="E120" i="5" s="1"/>
  <c r="AI140" i="2" a="1"/>
  <c r="AI140" i="2" s="1"/>
  <c r="AI49" i="2" a="1"/>
  <c r="AI49" i="2" s="1"/>
  <c r="AG49" i="2" s="1"/>
  <c r="E49" i="5" s="1"/>
  <c r="AI33" i="2" a="1"/>
  <c r="AI33" i="2" s="1"/>
  <c r="AG33" i="2" s="1"/>
  <c r="E33" i="5" s="1"/>
  <c r="AI100" i="2" a="1"/>
  <c r="AI100" i="2" s="1"/>
  <c r="AG100" i="2" s="1"/>
  <c r="E100" i="5" s="1"/>
  <c r="AI89" i="2" a="1"/>
  <c r="AI89" i="2" s="1"/>
  <c r="AG89" i="2" s="1"/>
  <c r="E89" i="5" s="1"/>
  <c r="AI15" i="2" a="1"/>
  <c r="AI15" i="2" s="1"/>
  <c r="AG15" i="2" s="1"/>
  <c r="E15" i="5" s="1"/>
  <c r="AI34" i="2" a="1"/>
  <c r="AI34" i="2" s="1"/>
  <c r="AG34" i="2" s="1"/>
  <c r="E34" i="5" s="1"/>
  <c r="AI21" i="2" a="1"/>
  <c r="AI21" i="2" s="1"/>
  <c r="AG21" i="2" s="1"/>
  <c r="E21" i="5" s="1"/>
  <c r="AI10" i="2" a="1"/>
  <c r="AI10" i="2" s="1"/>
  <c r="AG10" i="2" s="1"/>
  <c r="E10" i="5" s="1"/>
  <c r="AI32" i="2" a="1"/>
  <c r="AI32" i="2" s="1"/>
  <c r="AG32" i="2" s="1"/>
  <c r="E32" i="5" s="1"/>
  <c r="AI38" i="2" a="1"/>
  <c r="AI38" i="2" s="1"/>
  <c r="AI14" i="2" a="1"/>
  <c r="AI14" i="2" s="1"/>
  <c r="AG14" i="2" s="1"/>
  <c r="E14" i="5" s="1"/>
  <c r="AI96" i="2" a="1"/>
  <c r="AI96" i="2" s="1"/>
  <c r="AI102" i="2" a="1"/>
  <c r="AI102" i="2" s="1"/>
  <c r="AI103" i="2" a="1"/>
  <c r="AI103" i="2" s="1"/>
  <c r="AG103" i="2" s="1"/>
  <c r="E103" i="5" s="1"/>
  <c r="AI24" i="2" a="1"/>
  <c r="AI24" i="2" s="1"/>
  <c r="AI70" i="2" a="1"/>
  <c r="AI70" i="2" s="1"/>
  <c r="AG70" i="2" s="1"/>
  <c r="E70" i="5" s="1"/>
  <c r="AI42" i="2" a="1"/>
  <c r="AI42" i="2" s="1"/>
  <c r="AG42" i="2" s="1"/>
  <c r="E42" i="5" s="1"/>
  <c r="AI109" i="2" a="1"/>
  <c r="AI109" i="2" s="1"/>
  <c r="AI28" i="2" a="1"/>
  <c r="AI28" i="2" s="1"/>
  <c r="AG28" i="2" s="1"/>
  <c r="E28" i="5" s="1"/>
  <c r="AI135" i="2" a="1"/>
  <c r="AI135" i="2" s="1"/>
  <c r="AG135" i="2" s="1"/>
  <c r="E135" i="5" s="1"/>
  <c r="AI9" i="2" a="1"/>
  <c r="AI9" i="2" s="1"/>
  <c r="AG9" i="2" s="1"/>
  <c r="E9" i="5" s="1"/>
  <c r="AI144" i="2" a="1"/>
  <c r="AI144" i="2" s="1"/>
  <c r="AI131" i="2" a="1"/>
  <c r="AI131" i="2" s="1"/>
  <c r="AG131" i="2" s="1"/>
  <c r="E131" i="5" s="1"/>
  <c r="AI108" i="2" a="1"/>
  <c r="AI108" i="2" s="1"/>
  <c r="AG108" i="2" s="1"/>
  <c r="E108" i="5" s="1"/>
  <c r="AI106" i="2" a="1"/>
  <c r="AI106" i="2" s="1"/>
  <c r="AG106" i="2" s="1"/>
  <c r="E106" i="5" s="1"/>
  <c r="AI105" i="2" a="1"/>
  <c r="AI105" i="2" s="1"/>
  <c r="AG105" i="2" s="1"/>
  <c r="E105" i="5" s="1"/>
  <c r="AI78" i="2" a="1"/>
  <c r="AI78" i="2" s="1"/>
  <c r="AG78" i="2" s="1"/>
  <c r="E78" i="5" s="1"/>
  <c r="AI127" i="2" a="1"/>
  <c r="AI127" i="2" s="1"/>
  <c r="AG127" i="2" s="1"/>
  <c r="E127" i="5" s="1"/>
  <c r="AI121" i="2" a="1"/>
  <c r="AI121" i="2" s="1"/>
  <c r="AG121" i="2" s="1"/>
  <c r="E121" i="5" s="1"/>
  <c r="AI126" i="2" a="1"/>
  <c r="AI126" i="2" s="1"/>
  <c r="AG126" i="2" s="1"/>
  <c r="E126" i="5" s="1"/>
  <c r="AI54" i="2" a="1"/>
  <c r="AI54" i="2" s="1"/>
  <c r="AG54" i="2" s="1"/>
  <c r="E54" i="5" s="1"/>
  <c r="AI125" i="2" a="1"/>
  <c r="AI125" i="2" s="1"/>
  <c r="AI68" i="2" a="1"/>
  <c r="AI68" i="2" s="1"/>
  <c r="AG68" i="2" s="1"/>
  <c r="E68" i="5" s="1"/>
  <c r="B32" i="2"/>
  <c r="B34" i="2"/>
  <c r="B25" i="2"/>
  <c r="AI73" i="2" a="1"/>
  <c r="AI73" i="2" s="1"/>
  <c r="AG73" i="2" s="1"/>
  <c r="E73" i="5" s="1"/>
  <c r="AI36" i="2" a="1"/>
  <c r="AI36" i="2" s="1"/>
  <c r="AI41" i="2" a="1"/>
  <c r="AI41" i="2" s="1"/>
  <c r="AG41" i="2" s="1"/>
  <c r="E41" i="5" s="1"/>
  <c r="AI57" i="2" a="1"/>
  <c r="AI57" i="2" s="1"/>
  <c r="AG57" i="2" s="1"/>
  <c r="E57" i="5" s="1"/>
  <c r="AI71" i="2" a="1"/>
  <c r="AI71" i="2" s="1"/>
  <c r="AG71" i="2" s="1"/>
  <c r="E71" i="5" s="1"/>
  <c r="AI58" i="2" a="1"/>
  <c r="AI58" i="2" s="1"/>
  <c r="AI40" i="2" a="1"/>
  <c r="AI40" i="2" s="1"/>
  <c r="AG40" i="2" s="1"/>
  <c r="E40" i="5" s="1"/>
  <c r="AI95" i="2" a="1"/>
  <c r="AI95" i="2" s="1"/>
  <c r="AI60" i="2" a="1"/>
  <c r="AI60" i="2" s="1"/>
  <c r="AI82" i="2" a="1"/>
  <c r="AI82" i="2" s="1"/>
  <c r="AG82" i="2" s="1"/>
  <c r="E82" i="5" s="1"/>
  <c r="AI84" i="2" a="1"/>
  <c r="AI84" i="2" s="1"/>
  <c r="AI26" i="2" a="1"/>
  <c r="AI26" i="2" s="1"/>
  <c r="AG26" i="2" s="1"/>
  <c r="E26" i="5" s="1"/>
  <c r="AI59" i="2" a="1"/>
  <c r="AI59" i="2" s="1"/>
  <c r="AG59" i="2" s="1"/>
  <c r="E59" i="5" s="1"/>
  <c r="AI90" i="2" a="1"/>
  <c r="AI90" i="2" s="1"/>
  <c r="AG90" i="2" s="1"/>
  <c r="E90" i="5" s="1"/>
  <c r="AI23" i="2" a="1"/>
  <c r="AI23" i="2" s="1"/>
  <c r="AG23" i="2" s="1"/>
  <c r="E23" i="5" s="1"/>
  <c r="AI67" i="2" a="1"/>
  <c r="AI67" i="2" s="1"/>
  <c r="AI53" i="2" a="1"/>
  <c r="AI53" i="2" s="1"/>
  <c r="AG53" i="2" s="1"/>
  <c r="E53" i="5" s="1"/>
  <c r="AI99" i="2" a="1"/>
  <c r="AI99" i="2" s="1"/>
  <c r="AG99" i="2" s="1"/>
  <c r="E99" i="5" s="1"/>
  <c r="AI86" i="2" a="1"/>
  <c r="AI86" i="2" s="1"/>
  <c r="AI97" i="2" a="1"/>
  <c r="AI97" i="2" s="1"/>
  <c r="AG97" i="2" s="1"/>
  <c r="E97" i="5" s="1"/>
  <c r="AI74" i="2" a="1"/>
  <c r="AI74" i="2" s="1"/>
  <c r="AG74" i="2" s="1"/>
  <c r="E74" i="5" s="1"/>
  <c r="AI72" i="2" a="1"/>
  <c r="AI72" i="2" s="1"/>
  <c r="AI81" i="2" a="1"/>
  <c r="AI81" i="2" s="1"/>
  <c r="AG81" i="2" s="1"/>
  <c r="E81" i="5" s="1"/>
  <c r="AI91" i="2" a="1"/>
  <c r="AI91" i="2" s="1"/>
  <c r="AG91" i="2" s="1"/>
  <c r="E91" i="5" s="1"/>
  <c r="AI94" i="2" a="1"/>
  <c r="AI94" i="2" s="1"/>
  <c r="AG94" i="2" s="1"/>
  <c r="E94" i="5" s="1"/>
  <c r="AI44" i="2" a="1"/>
  <c r="AI44" i="2" s="1"/>
  <c r="AG44" i="2" s="1"/>
  <c r="E44" i="5" s="1"/>
  <c r="AI52" i="2" a="1"/>
  <c r="AI52" i="2" s="1"/>
  <c r="AG52" i="2" s="1"/>
  <c r="E52" i="5" s="1"/>
  <c r="AI114" i="2" a="1"/>
  <c r="AI114" i="2" s="1"/>
  <c r="AI145" i="2" a="1"/>
  <c r="AI145" i="2" s="1"/>
  <c r="AI136" i="2" a="1"/>
  <c r="AI136" i="2" s="1"/>
  <c r="AG136" i="2" s="1"/>
  <c r="E136" i="5" s="1"/>
  <c r="AI142" i="2" a="1"/>
  <c r="AI142" i="2" s="1"/>
  <c r="AG142" i="2" s="1"/>
  <c r="E142" i="5" s="1"/>
  <c r="AI119" i="2" a="1"/>
  <c r="AI119" i="2" s="1"/>
  <c r="AI141" i="2" a="1"/>
  <c r="AI141" i="2" s="1"/>
  <c r="AG141" i="2" s="1"/>
  <c r="E141" i="5" s="1"/>
  <c r="AI117" i="2" a="1"/>
  <c r="AI117" i="2" s="1"/>
  <c r="AI62" i="2" a="1"/>
  <c r="AI62" i="2" s="1"/>
  <c r="AG62" i="2" s="1"/>
  <c r="E62" i="5" s="1"/>
  <c r="AI7" i="2" a="1"/>
  <c r="AI7" i="2" s="1"/>
  <c r="AG7" i="2" s="1"/>
  <c r="E7" i="5" s="1"/>
  <c r="AA3" i="2"/>
  <c r="A79" i="2"/>
  <c r="A85" i="2"/>
  <c r="A25" i="2"/>
  <c r="A8" i="2"/>
  <c r="A34" i="2"/>
  <c r="A32" i="2"/>
  <c r="S6" i="2"/>
  <c r="Z6" i="2" s="1"/>
  <c r="A6" i="2"/>
  <c r="Z3" i="2"/>
  <c r="U3" i="2"/>
  <c r="T3" i="2" s="1"/>
  <c r="AD3" i="2"/>
  <c r="W3" i="2"/>
  <c r="V3" i="2" s="1"/>
  <c r="A3" i="2"/>
  <c r="A5" i="2"/>
  <c r="A4" i="2"/>
  <c r="AC3" i="2"/>
  <c r="S5" i="2"/>
  <c r="S4" i="2"/>
  <c r="Z4" i="2" s="1"/>
  <c r="S9" i="2"/>
  <c r="AB9" i="2" s="1"/>
  <c r="S147" i="2"/>
  <c r="S146" i="2"/>
  <c r="S145" i="2"/>
  <c r="S144" i="2"/>
  <c r="S143" i="2"/>
  <c r="S142" i="2"/>
  <c r="S121" i="2"/>
  <c r="S120" i="2"/>
  <c r="S119" i="2"/>
  <c r="S49" i="2"/>
  <c r="S48" i="2"/>
  <c r="S13" i="2"/>
  <c r="AC13" i="2" s="1"/>
  <c r="S47" i="2"/>
  <c r="S46" i="2"/>
  <c r="S45" i="2"/>
  <c r="S44" i="2"/>
  <c r="S50" i="2"/>
  <c r="Z50" i="2" s="1"/>
  <c r="S92" i="2"/>
  <c r="AA92" i="2" s="1"/>
  <c r="S105" i="2"/>
  <c r="Z105" i="2" s="1"/>
  <c r="S62" i="2"/>
  <c r="S110" i="2"/>
  <c r="Z110" i="2" s="1"/>
  <c r="S129" i="2"/>
  <c r="Z129" i="2" s="1"/>
  <c r="S126" i="2"/>
  <c r="S132" i="2"/>
  <c r="Z132" i="2" s="1"/>
  <c r="S125" i="2"/>
  <c r="Z125" i="2" s="1"/>
  <c r="S117" i="2"/>
  <c r="Z117" i="2" s="1"/>
  <c r="S18" i="2"/>
  <c r="S56" i="2"/>
  <c r="S134" i="2"/>
  <c r="S137" i="2"/>
  <c r="Z137" i="2" s="1"/>
  <c r="S59" i="2"/>
  <c r="S40" i="2"/>
  <c r="S85" i="2"/>
  <c r="S25" i="2"/>
  <c r="S89" i="2"/>
  <c r="S10" i="2"/>
  <c r="S74" i="2"/>
  <c r="S95" i="2"/>
  <c r="S69" i="2"/>
  <c r="S58" i="2"/>
  <c r="S30" i="2"/>
  <c r="S97" i="2"/>
  <c r="S35" i="2"/>
  <c r="S61" i="2"/>
  <c r="S90" i="2"/>
  <c r="S15" i="2"/>
  <c r="S72" i="2"/>
  <c r="S79" i="2"/>
  <c r="S71" i="2"/>
  <c r="S51" i="2"/>
  <c r="S82" i="2"/>
  <c r="S64" i="2"/>
  <c r="S12" i="2"/>
  <c r="S104" i="2"/>
  <c r="S20" i="2"/>
  <c r="S83" i="2"/>
  <c r="S96" i="2"/>
  <c r="S94" i="2"/>
  <c r="S73" i="2"/>
  <c r="S23" i="2"/>
  <c r="S27" i="2"/>
  <c r="S31" i="2"/>
  <c r="S22" i="2"/>
  <c r="S98" i="2"/>
  <c r="S32" i="2"/>
  <c r="S29" i="2"/>
  <c r="S7" i="2"/>
  <c r="Z7" i="2" s="1"/>
  <c r="S86" i="2"/>
  <c r="S8" i="2"/>
  <c r="S55" i="2"/>
  <c r="S84" i="2"/>
  <c r="S99" i="2"/>
  <c r="S38" i="2"/>
  <c r="S80" i="2"/>
  <c r="S53" i="2"/>
  <c r="S87" i="2"/>
  <c r="S60" i="2"/>
  <c r="S36" i="2"/>
  <c r="S101" i="2"/>
  <c r="S21" i="2"/>
  <c r="S100" i="2"/>
  <c r="S14" i="2"/>
  <c r="S57" i="2"/>
  <c r="S33" i="2"/>
  <c r="S81" i="2"/>
  <c r="S17" i="2"/>
  <c r="S65" i="2"/>
  <c r="S91" i="2"/>
  <c r="S34" i="2"/>
  <c r="S93" i="2"/>
  <c r="S11" i="2"/>
  <c r="S26" i="2"/>
  <c r="S41" i="2"/>
  <c r="S75" i="2"/>
  <c r="S88" i="2"/>
  <c r="S37" i="2"/>
  <c r="S102" i="2"/>
  <c r="S66" i="2"/>
  <c r="S24" i="2"/>
  <c r="S103" i="2"/>
  <c r="S52" i="2"/>
  <c r="S76" i="2"/>
  <c r="S67" i="2"/>
  <c r="S19" i="2"/>
  <c r="S70" i="2"/>
  <c r="S122" i="2"/>
  <c r="S127" i="2"/>
  <c r="Z127" i="2" s="1"/>
  <c r="S112" i="2"/>
  <c r="Z112" i="2" s="1"/>
  <c r="S63" i="2"/>
  <c r="S140" i="2"/>
  <c r="Z140" i="2" s="1"/>
  <c r="S16" i="2"/>
  <c r="S131" i="2"/>
  <c r="Z131" i="2" s="1"/>
  <c r="S42" i="2"/>
  <c r="S108" i="2"/>
  <c r="Z108" i="2" s="1"/>
  <c r="S78" i="2"/>
  <c r="S28" i="2"/>
  <c r="S133" i="2"/>
  <c r="Z133" i="2" s="1"/>
  <c r="S123" i="2"/>
  <c r="Z123" i="2" s="1"/>
  <c r="S141" i="2"/>
  <c r="Z141" i="2" s="1"/>
  <c r="S68" i="2"/>
  <c r="S136" i="2"/>
  <c r="Z136" i="2" s="1"/>
  <c r="S111" i="2"/>
  <c r="S54" i="2"/>
  <c r="S106" i="2"/>
  <c r="Z106" i="2" s="1"/>
  <c r="S118" i="2"/>
  <c r="Z118" i="2" s="1"/>
  <c r="S107" i="2"/>
  <c r="Z107" i="2" s="1"/>
  <c r="S139" i="2"/>
  <c r="Z139" i="2" s="1"/>
  <c r="S39" i="2"/>
  <c r="S130" i="2"/>
  <c r="Z130" i="2" s="1"/>
  <c r="S124" i="2"/>
  <c r="Z124" i="2" s="1"/>
  <c r="S113" i="2"/>
  <c r="Z113" i="2" s="1"/>
  <c r="S116" i="2"/>
  <c r="Z116" i="2" s="1"/>
  <c r="S115" i="2"/>
  <c r="Z115" i="2" s="1"/>
  <c r="S135" i="2"/>
  <c r="Z135" i="2" s="1"/>
  <c r="S109" i="2"/>
  <c r="S138" i="2"/>
  <c r="Z138" i="2" s="1"/>
  <c r="S114" i="2"/>
  <c r="Z114" i="2" s="1"/>
  <c r="S128" i="2"/>
  <c r="S77" i="2"/>
  <c r="S43" i="2"/>
  <c r="AG75" i="2" l="1"/>
  <c r="E75" i="5" s="1"/>
  <c r="AG11" i="2"/>
  <c r="E11" i="5" s="1"/>
  <c r="AG43" i="2"/>
  <c r="E43" i="5" s="1"/>
  <c r="AG51" i="2"/>
  <c r="E51" i="5" s="1"/>
  <c r="AG77" i="2"/>
  <c r="E77" i="5" s="1"/>
  <c r="AG37" i="2"/>
  <c r="E37" i="5" s="1"/>
  <c r="AJ6" i="2" a="1"/>
  <c r="AJ6" i="2" s="1"/>
  <c r="AG31" i="2"/>
  <c r="E31" i="5" s="1"/>
  <c r="AG16" i="2"/>
  <c r="E16" i="5" s="1"/>
  <c r="AJ4" i="2" a="1"/>
  <c r="AJ4" i="2" s="1"/>
  <c r="AG4" i="2"/>
  <c r="E4" i="5" s="1"/>
  <c r="AG3" i="2"/>
  <c r="E3" i="5" s="1"/>
  <c r="AB50" i="2"/>
  <c r="AJ2" i="2" a="1"/>
  <c r="AJ2" i="2" s="1"/>
  <c r="AG2" i="2"/>
  <c r="E2" i="5" s="1"/>
  <c r="D64" i="3"/>
  <c r="D42" i="3"/>
  <c r="G62" i="3"/>
  <c r="D63" i="3"/>
  <c r="C62" i="3"/>
  <c r="G42" i="3"/>
  <c r="D48" i="3"/>
  <c r="E62" i="3"/>
  <c r="I62" i="3"/>
  <c r="Q19" i="3"/>
  <c r="H57" i="3"/>
  <c r="G49" i="3"/>
  <c r="E57" i="3"/>
  <c r="F42" i="3"/>
  <c r="E42" i="3"/>
  <c r="F68" i="3"/>
  <c r="F62" i="3"/>
  <c r="C63" i="3"/>
  <c r="I67" i="3"/>
  <c r="H62" i="3"/>
  <c r="AK137" i="2"/>
  <c r="AL137" i="2"/>
  <c r="AK132" i="2"/>
  <c r="AL132" i="2"/>
  <c r="D57" i="3"/>
  <c r="M82" i="3"/>
  <c r="C47" i="3"/>
  <c r="I47" i="3"/>
  <c r="I42" i="3"/>
  <c r="H49" i="3"/>
  <c r="G57" i="3"/>
  <c r="H64" i="3"/>
  <c r="D62" i="3"/>
  <c r="R87" i="3"/>
  <c r="N47" i="3"/>
  <c r="C42" i="3"/>
  <c r="E47" i="3"/>
  <c r="D47" i="3"/>
  <c r="E48" i="3"/>
  <c r="H42" i="3"/>
  <c r="F47" i="3"/>
  <c r="F49" i="3"/>
  <c r="R47" i="3"/>
  <c r="H18" i="3"/>
  <c r="G18" i="3"/>
  <c r="I18" i="3"/>
  <c r="C18" i="3"/>
  <c r="F18" i="3"/>
  <c r="E18" i="3"/>
  <c r="I48" i="3"/>
  <c r="H48" i="3"/>
  <c r="G48" i="3"/>
  <c r="I57" i="3"/>
  <c r="H47" i="3"/>
  <c r="G47" i="3"/>
  <c r="F48" i="3"/>
  <c r="E49" i="3"/>
  <c r="I43" i="3"/>
  <c r="I64" i="3"/>
  <c r="G58" i="3"/>
  <c r="N57" i="3"/>
  <c r="D49" i="3"/>
  <c r="AK6" i="2"/>
  <c r="AL6" i="2"/>
  <c r="F57" i="3"/>
  <c r="C48" i="3"/>
  <c r="C57" i="3"/>
  <c r="I49" i="3"/>
  <c r="C49" i="3"/>
  <c r="N52" i="3"/>
  <c r="M59" i="3"/>
  <c r="N68" i="3"/>
  <c r="F69" i="3"/>
  <c r="P42" i="3"/>
  <c r="Q18" i="3"/>
  <c r="H63" i="3"/>
  <c r="D67" i="3"/>
  <c r="F67" i="3"/>
  <c r="I63" i="3"/>
  <c r="F89" i="3"/>
  <c r="C59" i="3"/>
  <c r="R58" i="3"/>
  <c r="O47" i="3"/>
  <c r="N67" i="3"/>
  <c r="C64" i="3"/>
  <c r="P32" i="3"/>
  <c r="Q43" i="3"/>
  <c r="E63" i="3"/>
  <c r="P89" i="3"/>
  <c r="I39" i="3"/>
  <c r="E58" i="3"/>
  <c r="R44" i="3"/>
  <c r="E33" i="3"/>
  <c r="Q59" i="3"/>
  <c r="S83" i="3"/>
  <c r="N72" i="3"/>
  <c r="E64" i="3"/>
  <c r="C58" i="3"/>
  <c r="G32" i="3"/>
  <c r="H59" i="3"/>
  <c r="F63" i="3"/>
  <c r="E43" i="3"/>
  <c r="R57" i="3"/>
  <c r="O44" i="3"/>
  <c r="O33" i="3"/>
  <c r="D79" i="3"/>
  <c r="Q47" i="3"/>
  <c r="P82" i="3"/>
  <c r="G64" i="3"/>
  <c r="O57" i="3"/>
  <c r="G59" i="3"/>
  <c r="R83" i="3"/>
  <c r="F59" i="3"/>
  <c r="M47" i="3"/>
  <c r="E37" i="3"/>
  <c r="H77" i="3"/>
  <c r="D87" i="3"/>
  <c r="P52" i="3"/>
  <c r="C67" i="3"/>
  <c r="D58" i="3"/>
  <c r="E59" i="3"/>
  <c r="M88" i="3"/>
  <c r="S57" i="3"/>
  <c r="P47" i="3"/>
  <c r="O42" i="3"/>
  <c r="M58" i="3"/>
  <c r="R49" i="3"/>
  <c r="E68" i="3"/>
  <c r="P57" i="3"/>
  <c r="F64" i="3"/>
  <c r="H74" i="3"/>
  <c r="F37" i="3"/>
  <c r="H89" i="3"/>
  <c r="M32" i="3"/>
  <c r="E89" i="3"/>
  <c r="S79" i="3"/>
  <c r="I32" i="3"/>
  <c r="D59" i="3"/>
  <c r="D44" i="3"/>
  <c r="M52" i="3"/>
  <c r="M53" i="3"/>
  <c r="H43" i="3"/>
  <c r="O49" i="3"/>
  <c r="S68" i="3"/>
  <c r="F43" i="3"/>
  <c r="Q38" i="3"/>
  <c r="P87" i="3"/>
  <c r="I58" i="3"/>
  <c r="E38" i="3"/>
  <c r="R78" i="3"/>
  <c r="H67" i="3"/>
  <c r="P59" i="3"/>
  <c r="M57" i="3"/>
  <c r="Q57" i="3"/>
  <c r="E67" i="3"/>
  <c r="H87" i="3"/>
  <c r="G77" i="3"/>
  <c r="H58" i="3"/>
  <c r="I59" i="3"/>
  <c r="M33" i="3"/>
  <c r="M77" i="3"/>
  <c r="O38" i="3"/>
  <c r="G63" i="3"/>
  <c r="N63" i="3"/>
  <c r="S47" i="3"/>
  <c r="D43" i="3"/>
  <c r="F58" i="3"/>
  <c r="Q79" i="3"/>
  <c r="D38" i="3"/>
  <c r="R88" i="3"/>
  <c r="G67" i="3"/>
  <c r="R33" i="3"/>
  <c r="O87" i="3"/>
  <c r="O18" i="3"/>
  <c r="AC6" i="2"/>
  <c r="AL107" i="2"/>
  <c r="AK107" i="2"/>
  <c r="AK138" i="2"/>
  <c r="AL138" i="2"/>
  <c r="C78" i="3"/>
  <c r="N53" i="3"/>
  <c r="R27" i="3"/>
  <c r="G27" i="3"/>
  <c r="P18" i="3"/>
  <c r="G82" i="3"/>
  <c r="I44" i="3"/>
  <c r="I69" i="3"/>
  <c r="N84" i="3"/>
  <c r="E73" i="3"/>
  <c r="I73" i="3"/>
  <c r="S64" i="3"/>
  <c r="E88" i="3"/>
  <c r="S54" i="3"/>
  <c r="R54" i="3"/>
  <c r="D78" i="3"/>
  <c r="M34" i="3"/>
  <c r="C77" i="3"/>
  <c r="G38" i="3"/>
  <c r="C87" i="3"/>
  <c r="O52" i="3"/>
  <c r="G68" i="3"/>
  <c r="H39" i="3"/>
  <c r="D88" i="3"/>
  <c r="S77" i="3"/>
  <c r="O48" i="3"/>
  <c r="S72" i="3"/>
  <c r="N42" i="3"/>
  <c r="N34" i="3"/>
  <c r="S59" i="3"/>
  <c r="N89" i="3"/>
  <c r="H44" i="3"/>
  <c r="M37" i="3"/>
  <c r="N83" i="3"/>
  <c r="R64" i="3"/>
  <c r="N78" i="3"/>
  <c r="G39" i="3"/>
  <c r="D83" i="3"/>
  <c r="N87" i="3"/>
  <c r="P88" i="3"/>
  <c r="P83" i="3"/>
  <c r="Q49" i="3"/>
  <c r="O77" i="3"/>
  <c r="G87" i="3"/>
  <c r="O72" i="3"/>
  <c r="Q39" i="3"/>
  <c r="O67" i="3"/>
  <c r="Q34" i="3"/>
  <c r="G72" i="3"/>
  <c r="D89" i="3"/>
  <c r="H79" i="3"/>
  <c r="F87" i="3"/>
  <c r="O74" i="3"/>
  <c r="R43" i="3"/>
  <c r="Q72" i="3"/>
  <c r="R38" i="3"/>
  <c r="P64" i="3"/>
  <c r="H84" i="3"/>
  <c r="G79" i="3"/>
  <c r="D84" i="3"/>
  <c r="Q73" i="3"/>
  <c r="M44" i="3"/>
  <c r="Q68" i="3"/>
  <c r="S37" i="3"/>
  <c r="E78" i="3"/>
  <c r="C84" i="3"/>
  <c r="G74" i="3"/>
  <c r="Q78" i="3"/>
  <c r="M48" i="3"/>
  <c r="S74" i="3"/>
  <c r="M43" i="3"/>
  <c r="R68" i="3"/>
  <c r="AL116" i="2"/>
  <c r="AK116" i="2"/>
  <c r="AK139" i="2"/>
  <c r="AL139" i="2"/>
  <c r="AK136" i="2"/>
  <c r="AL136" i="2"/>
  <c r="AK7" i="2"/>
  <c r="AL7" i="2"/>
  <c r="AL125" i="2"/>
  <c r="AK125" i="2"/>
  <c r="AK105" i="2"/>
  <c r="AL105" i="2"/>
  <c r="AL113" i="2"/>
  <c r="AK113" i="2"/>
  <c r="F26" i="3"/>
  <c r="M21" i="3"/>
  <c r="D73" i="3"/>
  <c r="S67" i="3"/>
  <c r="E74" i="3"/>
  <c r="H68" i="3"/>
  <c r="I84" i="3"/>
  <c r="Q64" i="3"/>
  <c r="S52" i="3"/>
  <c r="F74" i="3"/>
  <c r="G37" i="3"/>
  <c r="F38" i="3"/>
  <c r="M54" i="3"/>
  <c r="Q53" i="3"/>
  <c r="H69" i="3"/>
  <c r="I79" i="3"/>
  <c r="C89" i="3"/>
  <c r="P54" i="3"/>
  <c r="E79" i="3"/>
  <c r="C44" i="3"/>
  <c r="N54" i="3"/>
  <c r="F82" i="3"/>
  <c r="C72" i="3"/>
  <c r="D82" i="3"/>
  <c r="N48" i="3"/>
  <c r="S73" i="3"/>
  <c r="N43" i="3"/>
  <c r="N37" i="3"/>
  <c r="M64" i="3"/>
  <c r="N32" i="3"/>
  <c r="C82" i="3"/>
  <c r="M84" i="3"/>
  <c r="P74" i="3"/>
  <c r="O82" i="3"/>
  <c r="P48" i="3"/>
  <c r="N74" i="3"/>
  <c r="E69" i="3"/>
  <c r="M49" i="3"/>
  <c r="O83" i="3"/>
  <c r="M69" i="3"/>
  <c r="O78" i="3"/>
  <c r="N73" i="3"/>
  <c r="Q42" i="3"/>
  <c r="P69" i="3"/>
  <c r="Q37" i="3"/>
  <c r="O63" i="3"/>
  <c r="G83" i="3"/>
  <c r="Q44" i="3"/>
  <c r="P72" i="3"/>
  <c r="S42" i="3"/>
  <c r="P67" i="3"/>
  <c r="R34" i="3"/>
  <c r="I89" i="3"/>
  <c r="Q74" i="3"/>
  <c r="S43" i="3"/>
  <c r="Q69" i="3"/>
  <c r="S38" i="3"/>
  <c r="H72" i="3"/>
  <c r="D72" i="3"/>
  <c r="S48" i="3"/>
  <c r="R74" i="3"/>
  <c r="R69" i="3"/>
  <c r="M39" i="3"/>
  <c r="AK118" i="2"/>
  <c r="AL118" i="2"/>
  <c r="AK141" i="2"/>
  <c r="AL141" i="2"/>
  <c r="AK127" i="2"/>
  <c r="AL127" i="2"/>
  <c r="AL50" i="2"/>
  <c r="AK50" i="2"/>
  <c r="AC4" i="2"/>
  <c r="AK4" i="2"/>
  <c r="AL4" i="2"/>
  <c r="AK108" i="2"/>
  <c r="AL108" i="2"/>
  <c r="F25" i="3"/>
  <c r="AK114" i="2"/>
  <c r="AL114" i="2"/>
  <c r="D39" i="3"/>
  <c r="C34" i="3"/>
  <c r="O54" i="3"/>
  <c r="C73" i="3"/>
  <c r="R63" i="3"/>
  <c r="D34" i="3"/>
  <c r="C88" i="3"/>
  <c r="G43" i="3"/>
  <c r="E77" i="3"/>
  <c r="F33" i="3"/>
  <c r="D33" i="3"/>
  <c r="I74" i="3"/>
  <c r="H33" i="3"/>
  <c r="Q52" i="3"/>
  <c r="I72" i="3"/>
  <c r="F88" i="3"/>
  <c r="O53" i="3"/>
  <c r="Q54" i="3"/>
  <c r="F79" i="3"/>
  <c r="C38" i="3"/>
  <c r="M38" i="3"/>
  <c r="S62" i="3"/>
  <c r="M89" i="3"/>
  <c r="O39" i="3"/>
  <c r="P62" i="3"/>
  <c r="N79" i="3"/>
  <c r="M73" i="3"/>
  <c r="H73" i="3"/>
  <c r="N39" i="3"/>
  <c r="M67" i="3"/>
  <c r="P37" i="3"/>
  <c r="M62" i="3"/>
  <c r="O89" i="3"/>
  <c r="H78" i="3"/>
  <c r="F84" i="3"/>
  <c r="N69" i="3"/>
  <c r="P38" i="3"/>
  <c r="N64" i="3"/>
  <c r="P33" i="3"/>
  <c r="E84" i="3"/>
  <c r="O88" i="3"/>
  <c r="Q84" i="3"/>
  <c r="Q63" i="3"/>
  <c r="P78" i="3"/>
  <c r="H38" i="3"/>
  <c r="F78" i="3"/>
  <c r="C83" i="3"/>
  <c r="G73" i="3"/>
  <c r="O58" i="3"/>
  <c r="Q87" i="3"/>
  <c r="S33" i="3"/>
  <c r="Q82" i="3"/>
  <c r="S49" i="3"/>
  <c r="D77" i="3"/>
  <c r="I82" i="3"/>
  <c r="F73" i="3"/>
  <c r="O62" i="3"/>
  <c r="R89" i="3"/>
  <c r="Q58" i="3"/>
  <c r="R84" i="3"/>
  <c r="O73" i="3"/>
  <c r="I87" i="3"/>
  <c r="H82" i="3"/>
  <c r="E87" i="3"/>
  <c r="I77" i="3"/>
  <c r="Q62" i="3"/>
  <c r="S89" i="3"/>
  <c r="S84" i="3"/>
  <c r="AK124" i="2"/>
  <c r="AL124" i="2"/>
  <c r="AK106" i="2"/>
  <c r="AL106" i="2"/>
  <c r="AK123" i="2"/>
  <c r="AL123" i="2"/>
  <c r="AL131" i="2"/>
  <c r="AK131" i="2"/>
  <c r="AK129" i="2"/>
  <c r="AL129" i="2"/>
  <c r="AK3" i="2"/>
  <c r="AL3" i="2"/>
  <c r="AK112" i="2"/>
  <c r="AL112" i="2"/>
  <c r="S26" i="3"/>
  <c r="I33" i="3"/>
  <c r="G78" i="3"/>
  <c r="G34" i="3"/>
  <c r="D74" i="3"/>
  <c r="I78" i="3"/>
  <c r="I37" i="3"/>
  <c r="R79" i="3"/>
  <c r="R53" i="3"/>
  <c r="G33" i="3"/>
  <c r="I83" i="3"/>
  <c r="S53" i="3"/>
  <c r="C33" i="3"/>
  <c r="G84" i="3"/>
  <c r="C79" i="3"/>
  <c r="P53" i="3"/>
  <c r="D32" i="3"/>
  <c r="H37" i="3"/>
  <c r="N49" i="3"/>
  <c r="M78" i="3"/>
  <c r="N44" i="3"/>
  <c r="S69" i="3"/>
  <c r="S63" i="3"/>
  <c r="O34" i="3"/>
  <c r="S58" i="3"/>
  <c r="N88" i="3"/>
  <c r="D68" i="3"/>
  <c r="Q89" i="3"/>
  <c r="N82" i="3"/>
  <c r="N58" i="3"/>
  <c r="N77" i="3"/>
  <c r="P44" i="3"/>
  <c r="N38" i="3"/>
  <c r="O84" i="3"/>
  <c r="Q77" i="3"/>
  <c r="O79" i="3"/>
  <c r="Q48" i="3"/>
  <c r="D37" i="3"/>
  <c r="P43" i="3"/>
  <c r="O69" i="3"/>
  <c r="R39" i="3"/>
  <c r="O64" i="3"/>
  <c r="Q33" i="3"/>
  <c r="F44" i="3"/>
  <c r="C37" i="3"/>
  <c r="H88" i="3"/>
  <c r="P73" i="3"/>
  <c r="R42" i="3"/>
  <c r="P68" i="3"/>
  <c r="R37" i="3"/>
  <c r="I88" i="3"/>
  <c r="E44" i="3"/>
  <c r="E82" i="3"/>
  <c r="G88" i="3"/>
  <c r="P77" i="3"/>
  <c r="S44" i="3"/>
  <c r="R73" i="3"/>
  <c r="S39" i="3"/>
  <c r="Q67" i="3"/>
  <c r="C43" i="3"/>
  <c r="F83" i="3"/>
  <c r="E39" i="3"/>
  <c r="R77" i="3"/>
  <c r="R72" i="3"/>
  <c r="M42" i="3"/>
  <c r="AK135" i="2"/>
  <c r="AL135" i="2"/>
  <c r="AK130" i="2"/>
  <c r="AL130" i="2"/>
  <c r="AK133" i="2"/>
  <c r="AL133" i="2"/>
  <c r="AL110" i="2"/>
  <c r="AK110" i="2"/>
  <c r="O21" i="3"/>
  <c r="E32" i="3"/>
  <c r="F34" i="3"/>
  <c r="H83" i="3"/>
  <c r="D69" i="3"/>
  <c r="G44" i="3"/>
  <c r="I38" i="3"/>
  <c r="I34" i="3"/>
  <c r="E34" i="3"/>
  <c r="R67" i="3"/>
  <c r="S78" i="3"/>
  <c r="R52" i="3"/>
  <c r="C39" i="3"/>
  <c r="S82" i="3"/>
  <c r="C32" i="3"/>
  <c r="H34" i="3"/>
  <c r="S34" i="3"/>
  <c r="F32" i="3"/>
  <c r="H32" i="3"/>
  <c r="G89" i="3"/>
  <c r="R62" i="3"/>
  <c r="N33" i="3"/>
  <c r="M87" i="3"/>
  <c r="M79" i="3"/>
  <c r="P49" i="3"/>
  <c r="M74" i="3"/>
  <c r="O43" i="3"/>
  <c r="E83" i="3"/>
  <c r="M68" i="3"/>
  <c r="O37" i="3"/>
  <c r="M63" i="3"/>
  <c r="O32" i="3"/>
  <c r="F77" i="3"/>
  <c r="C68" i="3"/>
  <c r="M72" i="3"/>
  <c r="P39" i="3"/>
  <c r="O68" i="3"/>
  <c r="P34" i="3"/>
  <c r="N62" i="3"/>
  <c r="F72" i="3"/>
  <c r="P84" i="3"/>
  <c r="M83" i="3"/>
  <c r="P79" i="3"/>
  <c r="R48" i="3"/>
  <c r="C74" i="3"/>
  <c r="E72" i="3"/>
  <c r="N59" i="3"/>
  <c r="Q88" i="3"/>
  <c r="Q83" i="3"/>
  <c r="O59" i="3"/>
  <c r="G69" i="3"/>
  <c r="C69" i="3"/>
  <c r="F39" i="3"/>
  <c r="Q32" i="3"/>
  <c r="P58" i="3"/>
  <c r="S88" i="3"/>
  <c r="R32" i="3"/>
  <c r="R82" i="3"/>
  <c r="I68" i="3"/>
  <c r="P63" i="3"/>
  <c r="S32" i="3"/>
  <c r="R59" i="3"/>
  <c r="S87" i="3"/>
  <c r="AK115" i="2"/>
  <c r="AL115" i="2"/>
  <c r="AL140" i="2"/>
  <c r="AK140" i="2"/>
  <c r="AK117" i="2"/>
  <c r="AL117" i="2"/>
  <c r="AJ52" i="2" a="1"/>
  <c r="AJ52" i="2" s="1"/>
  <c r="AJ74" i="2" a="1"/>
  <c r="AJ74" i="2" s="1"/>
  <c r="AJ23" i="2" a="1"/>
  <c r="AJ23" i="2" s="1"/>
  <c r="AJ60" i="2" a="1"/>
  <c r="AJ60" i="2" s="1"/>
  <c r="AG60" i="2" s="1"/>
  <c r="E60" i="5" s="1"/>
  <c r="AJ41" i="2" a="1"/>
  <c r="AJ41" i="2" s="1"/>
  <c r="AJ125" i="2" a="1"/>
  <c r="AJ125" i="2" s="1"/>
  <c r="AG125" i="2" s="1"/>
  <c r="E125" i="5" s="1"/>
  <c r="AJ105" i="2" a="1"/>
  <c r="AJ105" i="2" s="1"/>
  <c r="AJ103" i="2" a="1"/>
  <c r="AJ103" i="2" s="1"/>
  <c r="AJ10" i="2" a="1"/>
  <c r="AJ10" i="2" s="1"/>
  <c r="AJ33" i="2" a="1"/>
  <c r="AJ33" i="2" s="1"/>
  <c r="AJ147" i="2" a="1"/>
  <c r="AJ147" i="2" s="1"/>
  <c r="AG147" i="2" s="1"/>
  <c r="E147" i="5" s="1"/>
  <c r="AJ39" i="2" a="1"/>
  <c r="AJ39" i="2" s="1"/>
  <c r="AJ113" i="2" a="1"/>
  <c r="AJ113" i="2" s="1"/>
  <c r="AJ8" i="2" a="1"/>
  <c r="AJ8" i="2" s="1"/>
  <c r="AJ128" i="2" a="1"/>
  <c r="AJ128" i="2" s="1"/>
  <c r="AJ133" i="2" a="1"/>
  <c r="AJ133" i="2" s="1"/>
  <c r="AJ101" i="2" a="1"/>
  <c r="AJ101" i="2" s="1"/>
  <c r="AJ25" i="2" a="1"/>
  <c r="AJ25" i="2" s="1"/>
  <c r="AJ141" i="2" a="1"/>
  <c r="AJ141" i="2" s="1"/>
  <c r="AJ44" i="2" a="1"/>
  <c r="AJ44" i="2" s="1"/>
  <c r="AJ97" i="2" a="1"/>
  <c r="AJ97" i="2" s="1"/>
  <c r="AJ90" i="2" a="1"/>
  <c r="AJ90" i="2" s="1"/>
  <c r="AJ95" i="2" a="1"/>
  <c r="AJ95" i="2" s="1"/>
  <c r="AG95" i="2" s="1"/>
  <c r="E95" i="5" s="1"/>
  <c r="AJ36" i="2" a="1"/>
  <c r="AJ36" i="2" s="1"/>
  <c r="AG36" i="2" s="1"/>
  <c r="E36" i="5" s="1"/>
  <c r="AJ108" i="2" a="1"/>
  <c r="AJ108" i="2" s="1"/>
  <c r="AJ102" i="2" a="1"/>
  <c r="AJ102" i="2" s="1"/>
  <c r="AG102" i="2" s="1"/>
  <c r="E102" i="5" s="1"/>
  <c r="AJ21" i="2" a="1"/>
  <c r="AJ21" i="2" s="1"/>
  <c r="AJ49" i="2" a="1"/>
  <c r="AJ49" i="2" s="1"/>
  <c r="AJ63" i="2" a="1"/>
  <c r="AJ63" i="2" s="1"/>
  <c r="AJ115" i="2" a="1"/>
  <c r="AJ115" i="2" s="1"/>
  <c r="AJ111" i="2" a="1"/>
  <c r="AJ111" i="2" s="1"/>
  <c r="AJ124" i="2" a="1"/>
  <c r="AJ124" i="2" s="1"/>
  <c r="AJ69" i="2" a="1"/>
  <c r="AJ69" i="2" s="1"/>
  <c r="AG69" i="2" s="1"/>
  <c r="E69" i="5" s="1"/>
  <c r="AJ129" i="2" a="1"/>
  <c r="AJ129" i="2" s="1"/>
  <c r="AG129" i="2" s="1"/>
  <c r="E129" i="5" s="1"/>
  <c r="AJ76" i="2" a="1"/>
  <c r="AJ76" i="2" s="1"/>
  <c r="AJ27" i="2" a="1"/>
  <c r="AJ27" i="2" s="1"/>
  <c r="AJ48" i="2" a="1"/>
  <c r="AJ48" i="2" s="1"/>
  <c r="AC9" i="2"/>
  <c r="AA6" i="2"/>
  <c r="AJ7" i="2" a="1"/>
  <c r="AJ7" i="2" s="1"/>
  <c r="AJ94" i="2" a="1"/>
  <c r="AJ94" i="2" s="1"/>
  <c r="AJ86" i="2" a="1"/>
  <c r="AJ86" i="2" s="1"/>
  <c r="AG86" i="2" s="1"/>
  <c r="E86" i="5" s="1"/>
  <c r="AJ59" i="2" a="1"/>
  <c r="AJ59" i="2" s="1"/>
  <c r="AJ40" i="2" a="1"/>
  <c r="AJ40" i="2" s="1"/>
  <c r="AJ73" i="2" a="1"/>
  <c r="AJ73" i="2" s="1"/>
  <c r="AJ121" i="2" a="1"/>
  <c r="AJ121" i="2" s="1"/>
  <c r="AJ131" i="2" a="1"/>
  <c r="AJ131" i="2" s="1"/>
  <c r="AJ96" i="2" a="1"/>
  <c r="AJ96" i="2" s="1"/>
  <c r="AG96" i="2" s="1"/>
  <c r="E96" i="5" s="1"/>
  <c r="AJ34" i="2" a="1"/>
  <c r="AJ34" i="2" s="1"/>
  <c r="AJ140" i="2" a="1"/>
  <c r="AJ140" i="2" s="1"/>
  <c r="AG140" i="2" s="1"/>
  <c r="E140" i="5" s="1"/>
  <c r="AJ110" i="2" a="1"/>
  <c r="AJ110" i="2" s="1"/>
  <c r="AJ107" i="2" a="1"/>
  <c r="AJ107" i="2" s="1"/>
  <c r="AG107" i="2" s="1"/>
  <c r="E107" i="5" s="1"/>
  <c r="AJ116" i="2" a="1"/>
  <c r="AJ116" i="2" s="1"/>
  <c r="AG116" i="2" s="1"/>
  <c r="E116" i="5" s="1"/>
  <c r="AJ66" i="2" a="1"/>
  <c r="AJ66" i="2" s="1"/>
  <c r="AJ47" i="2" a="1"/>
  <c r="AJ47" i="2" s="1"/>
  <c r="AJ79" i="2" a="1"/>
  <c r="AJ79" i="2" s="1"/>
  <c r="AJ88" i="2" a="1"/>
  <c r="AJ88" i="2" s="1"/>
  <c r="AJ98" i="2" a="1"/>
  <c r="AJ98" i="2" s="1"/>
  <c r="AJ142" i="2" a="1"/>
  <c r="AJ142" i="2" s="1"/>
  <c r="AJ91" i="2" a="1"/>
  <c r="AJ91" i="2" s="1"/>
  <c r="AJ99" i="2" a="1"/>
  <c r="AJ99" i="2" s="1"/>
  <c r="AJ26" i="2" a="1"/>
  <c r="AJ26" i="2" s="1"/>
  <c r="AJ58" i="2" a="1"/>
  <c r="AJ58" i="2" s="1"/>
  <c r="AG58" i="2" s="1"/>
  <c r="E58" i="5" s="1"/>
  <c r="AJ127" i="2" a="1"/>
  <c r="AJ127" i="2" s="1"/>
  <c r="AJ144" i="2" a="1"/>
  <c r="AJ144" i="2" s="1"/>
  <c r="AG144" i="2" s="1"/>
  <c r="E144" i="5" s="1"/>
  <c r="AJ28" i="2" a="1"/>
  <c r="AJ28" i="2" s="1"/>
  <c r="AJ42" i="2" a="1"/>
  <c r="AJ42" i="2" s="1"/>
  <c r="AJ14" i="2" a="1"/>
  <c r="AJ14" i="2" s="1"/>
  <c r="AJ15" i="2" a="1"/>
  <c r="AJ15" i="2" s="1"/>
  <c r="AJ120" i="2" a="1"/>
  <c r="AJ120" i="2" s="1"/>
  <c r="AJ130" i="2" a="1"/>
  <c r="AJ130" i="2" s="1"/>
  <c r="AJ123" i="2" a="1"/>
  <c r="AJ123" i="2" s="1"/>
  <c r="AJ12" i="2" a="1"/>
  <c r="AJ12" i="2" s="1"/>
  <c r="AJ20" i="2" a="1"/>
  <c r="AJ20" i="2" s="1"/>
  <c r="AJ87" i="2" a="1"/>
  <c r="AJ87" i="2" s="1"/>
  <c r="AJ30" i="2" a="1"/>
  <c r="AJ30" i="2" s="1"/>
  <c r="AJ85" i="2" a="1"/>
  <c r="AJ85" i="2" s="1"/>
  <c r="AJ62" i="2" a="1"/>
  <c r="AJ62" i="2" s="1"/>
  <c r="AJ119" i="2" a="1"/>
  <c r="AJ119" i="2" s="1"/>
  <c r="AG119" i="2" s="1"/>
  <c r="E119" i="5" s="1"/>
  <c r="AJ136" i="2" a="1"/>
  <c r="AJ136" i="2" s="1"/>
  <c r="AJ81" i="2" a="1"/>
  <c r="AJ81" i="2" s="1"/>
  <c r="AJ53" i="2" a="1"/>
  <c r="AJ53" i="2" s="1"/>
  <c r="AJ84" i="2" a="1"/>
  <c r="AJ84" i="2" s="1"/>
  <c r="AG84" i="2" s="1"/>
  <c r="E84" i="5" s="1"/>
  <c r="AJ71" i="2" a="1"/>
  <c r="AJ71" i="2" s="1"/>
  <c r="AJ54" i="2" a="1"/>
  <c r="AJ54" i="2" s="1"/>
  <c r="AJ9" i="2" a="1"/>
  <c r="AJ9" i="2" s="1"/>
  <c r="AJ109" i="2" a="1"/>
  <c r="AJ109" i="2" s="1"/>
  <c r="AG109" i="2" s="1"/>
  <c r="E109" i="5" s="1"/>
  <c r="AJ70" i="2" a="1"/>
  <c r="AJ70" i="2" s="1"/>
  <c r="AJ38" i="2" a="1"/>
  <c r="AJ38" i="2" s="1"/>
  <c r="AG38" i="2" s="1"/>
  <c r="E38" i="5" s="1"/>
  <c r="AJ89" i="2" a="1"/>
  <c r="AJ89" i="2" s="1"/>
  <c r="AJ56" i="2" a="1"/>
  <c r="AJ56" i="2" s="1"/>
  <c r="AJ146" i="2" a="1"/>
  <c r="AJ146" i="2" s="1"/>
  <c r="AJ139" i="2" a="1"/>
  <c r="AJ139" i="2" s="1"/>
  <c r="AJ5" i="2" a="1"/>
  <c r="AJ5" i="2" s="1"/>
  <c r="AJ35" i="2" a="1"/>
  <c r="AJ35" i="2" s="1"/>
  <c r="AJ80" i="2" a="1"/>
  <c r="AJ80" i="2" s="1"/>
  <c r="AG80" i="2" s="1"/>
  <c r="E80" i="5" s="1"/>
  <c r="AJ65" i="2" a="1"/>
  <c r="AJ65" i="2" s="1"/>
  <c r="AJ117" i="2" a="1"/>
  <c r="AJ117" i="2" s="1"/>
  <c r="AG117" i="2" s="1"/>
  <c r="E117" i="5" s="1"/>
  <c r="AJ145" i="2" a="1"/>
  <c r="AJ145" i="2" s="1"/>
  <c r="AG145" i="2" s="1"/>
  <c r="E145" i="5" s="1"/>
  <c r="AJ114" i="2" a="1"/>
  <c r="AJ114" i="2" s="1"/>
  <c r="AG114" i="2" s="1"/>
  <c r="E114" i="5" s="1"/>
  <c r="AJ72" i="2" a="1"/>
  <c r="AJ72" i="2" s="1"/>
  <c r="AG72" i="2" s="1"/>
  <c r="E72" i="5" s="1"/>
  <c r="AJ67" i="2" a="1"/>
  <c r="AJ67" i="2" s="1"/>
  <c r="AG67" i="2" s="1"/>
  <c r="E67" i="5" s="1"/>
  <c r="AJ82" i="2" a="1"/>
  <c r="AJ82" i="2" s="1"/>
  <c r="AJ57" i="2" a="1"/>
  <c r="AJ57" i="2" s="1"/>
  <c r="AJ68" i="2" a="1"/>
  <c r="AJ68" i="2" s="1"/>
  <c r="AJ126" i="2" a="1"/>
  <c r="AJ126" i="2" s="1"/>
  <c r="AJ78" i="2" a="1"/>
  <c r="AJ78" i="2" s="1"/>
  <c r="AJ106" i="2" a="1"/>
  <c r="AJ106" i="2" s="1"/>
  <c r="AJ135" i="2" a="1"/>
  <c r="AJ135" i="2" s="1"/>
  <c r="AJ24" i="2" a="1"/>
  <c r="AJ24" i="2" s="1"/>
  <c r="AG24" i="2" s="1"/>
  <c r="E24" i="5" s="1"/>
  <c r="AJ32" i="2" a="1"/>
  <c r="AJ32" i="2" s="1"/>
  <c r="AJ100" i="2" a="1"/>
  <c r="AJ100" i="2" s="1"/>
  <c r="AJ143" i="2" a="1"/>
  <c r="AJ143" i="2" s="1"/>
  <c r="AJ92" i="2" a="1"/>
  <c r="AJ92" i="2" s="1"/>
  <c r="AJ17" i="2" a="1"/>
  <c r="AJ17" i="2" s="1"/>
  <c r="AJ22" i="2" a="1"/>
  <c r="AJ22" i="2" s="1"/>
  <c r="AG22" i="2" s="1"/>
  <c r="E22" i="5" s="1"/>
  <c r="AJ118" i="2" a="1"/>
  <c r="AJ118" i="2" s="1"/>
  <c r="AJ46" i="2" a="1"/>
  <c r="AJ46" i="2" s="1"/>
  <c r="AG46" i="2" s="1"/>
  <c r="E46" i="5" s="1"/>
  <c r="AJ93" i="2" a="1"/>
  <c r="AJ93" i="2" s="1"/>
  <c r="G25" i="3"/>
  <c r="M23" i="3"/>
  <c r="S25" i="3"/>
  <c r="P20" i="3"/>
  <c r="AC92" i="2"/>
  <c r="AB6" i="2"/>
  <c r="AD92" i="2"/>
  <c r="AB92" i="2"/>
  <c r="AD6" i="2"/>
  <c r="U6" i="2"/>
  <c r="T6" i="2" s="1"/>
  <c r="W6" i="2"/>
  <c r="V6" i="2" s="1"/>
  <c r="R22" i="3"/>
  <c r="I24" i="3"/>
  <c r="P23" i="3"/>
  <c r="Q26" i="3"/>
  <c r="R21" i="3"/>
  <c r="P19" i="3"/>
  <c r="M25" i="3"/>
  <c r="G24" i="3"/>
  <c r="Q25" i="3"/>
  <c r="Q21" i="3"/>
  <c r="S23" i="3"/>
  <c r="Q27" i="3"/>
  <c r="I27" i="3"/>
  <c r="P26" i="3"/>
  <c r="E25" i="3"/>
  <c r="P22" i="3"/>
  <c r="R20" i="3"/>
  <c r="H27" i="3"/>
  <c r="M22" i="3"/>
  <c r="I26" i="3"/>
  <c r="M27" i="3"/>
  <c r="O25" i="3"/>
  <c r="E27" i="3"/>
  <c r="O20" i="3"/>
  <c r="E24" i="3"/>
  <c r="Q23" i="3"/>
  <c r="I23" i="3"/>
  <c r="R19" i="3"/>
  <c r="O26" i="3"/>
  <c r="AD13" i="2"/>
  <c r="Z9" i="2"/>
  <c r="S21" i="3"/>
  <c r="S22" i="3"/>
  <c r="AA9" i="2"/>
  <c r="F23" i="3"/>
  <c r="R26" i="3"/>
  <c r="H24" i="3"/>
  <c r="M19" i="3"/>
  <c r="S19" i="3"/>
  <c r="G26" i="3"/>
  <c r="R18" i="3"/>
  <c r="S20" i="3"/>
  <c r="C27" i="3"/>
  <c r="O24" i="3"/>
  <c r="G23" i="3"/>
  <c r="Q22" i="3"/>
  <c r="F27" i="3"/>
  <c r="S18" i="3"/>
  <c r="F24" i="3"/>
  <c r="R24" i="3"/>
  <c r="H23" i="3"/>
  <c r="P21" i="3"/>
  <c r="C24" i="3"/>
  <c r="P27" i="3"/>
  <c r="M18" i="3"/>
  <c r="AA13" i="2"/>
  <c r="AB13" i="2"/>
  <c r="W9" i="2"/>
  <c r="V9" i="2" s="1"/>
  <c r="M20" i="3"/>
  <c r="E26" i="3"/>
  <c r="M24" i="3"/>
  <c r="O19" i="3"/>
  <c r="C25" i="3"/>
  <c r="R23" i="3"/>
  <c r="I25" i="3"/>
  <c r="O27" i="3"/>
  <c r="S27" i="3"/>
  <c r="Q20" i="3"/>
  <c r="P24" i="3"/>
  <c r="R25" i="3"/>
  <c r="H26" i="3"/>
  <c r="O23" i="3"/>
  <c r="Q24" i="3"/>
  <c r="C26" i="3"/>
  <c r="P25" i="3"/>
  <c r="H25" i="3"/>
  <c r="O22" i="3"/>
  <c r="E23" i="3"/>
  <c r="M26" i="3"/>
  <c r="C23" i="3"/>
  <c r="S24" i="3"/>
  <c r="AD9" i="2"/>
  <c r="U9" i="2"/>
  <c r="T9" i="2" s="1"/>
  <c r="F22" i="3"/>
  <c r="I22" i="3"/>
  <c r="F20" i="3"/>
  <c r="C22" i="3"/>
  <c r="G19" i="3"/>
  <c r="H21" i="3"/>
  <c r="G20" i="3"/>
  <c r="I21" i="3"/>
  <c r="E21" i="3"/>
  <c r="E22" i="3"/>
  <c r="C21" i="3"/>
  <c r="F19" i="3"/>
  <c r="H22" i="3"/>
  <c r="I19" i="3"/>
  <c r="C20" i="3"/>
  <c r="E19" i="3"/>
  <c r="I20" i="3"/>
  <c r="H19" i="3"/>
  <c r="G21" i="3"/>
  <c r="H20" i="3"/>
  <c r="G22" i="3"/>
  <c r="F21" i="3"/>
  <c r="E20" i="3"/>
  <c r="C19" i="3"/>
  <c r="Z92" i="2"/>
  <c r="W4" i="2"/>
  <c r="V4" i="2" s="1"/>
  <c r="AD4" i="2"/>
  <c r="AC5" i="2" s="1"/>
  <c r="U4" i="2"/>
  <c r="T4" i="2" s="1"/>
  <c r="AA4" i="2"/>
  <c r="AB4" i="2"/>
  <c r="Z5" i="2"/>
  <c r="AD5" i="2"/>
  <c r="U5" i="2"/>
  <c r="T5" i="2" s="1"/>
  <c r="W5" i="2"/>
  <c r="V5" i="2" s="1"/>
  <c r="AA5" i="2"/>
  <c r="AB5" i="2"/>
  <c r="X3" i="2"/>
  <c r="Y3" i="2" s="1"/>
  <c r="AA147" i="2"/>
  <c r="AD147" i="2"/>
  <c r="AC147" i="2"/>
  <c r="U147" i="2"/>
  <c r="T147" i="2" s="1"/>
  <c r="AB147" i="2"/>
  <c r="W147" i="2"/>
  <c r="V147" i="2" s="1"/>
  <c r="Z147" i="2"/>
  <c r="AC146" i="2"/>
  <c r="Z146" i="2"/>
  <c r="AB146" i="2"/>
  <c r="U146" i="2"/>
  <c r="T146" i="2" s="1"/>
  <c r="W146" i="2"/>
  <c r="V146" i="2" s="1"/>
  <c r="AD146" i="2"/>
  <c r="AA146" i="2"/>
  <c r="AA145" i="2"/>
  <c r="AD145" i="2"/>
  <c r="AC145" i="2"/>
  <c r="U145" i="2"/>
  <c r="T145" i="2" s="1"/>
  <c r="W145" i="2"/>
  <c r="V145" i="2" s="1"/>
  <c r="Z145" i="2"/>
  <c r="AB145" i="2"/>
  <c r="AA144" i="2"/>
  <c r="Z144" i="2"/>
  <c r="AD144" i="2"/>
  <c r="U144" i="2"/>
  <c r="T144" i="2" s="1"/>
  <c r="AC144" i="2"/>
  <c r="AB144" i="2"/>
  <c r="W144" i="2"/>
  <c r="V144" i="2" s="1"/>
  <c r="U92" i="2"/>
  <c r="T92" i="2" s="1"/>
  <c r="AA143" i="2"/>
  <c r="AB143" i="2"/>
  <c r="AD143" i="2"/>
  <c r="AC143" i="2"/>
  <c r="Z143" i="2"/>
  <c r="U143" i="2"/>
  <c r="T143" i="2" s="1"/>
  <c r="W143" i="2"/>
  <c r="V143" i="2" s="1"/>
  <c r="Z13" i="2"/>
  <c r="AC142" i="2"/>
  <c r="Z142" i="2"/>
  <c r="AA142" i="2"/>
  <c r="U142" i="2"/>
  <c r="T142" i="2" s="1"/>
  <c r="W142" i="2"/>
  <c r="V142" i="2" s="1"/>
  <c r="AD142" i="2"/>
  <c r="AB142" i="2"/>
  <c r="U13" i="2"/>
  <c r="T13" i="2" s="1"/>
  <c r="AC121" i="2"/>
  <c r="AA121" i="2"/>
  <c r="AB121" i="2"/>
  <c r="AD121" i="2"/>
  <c r="U121" i="2"/>
  <c r="T121" i="2" s="1"/>
  <c r="W121" i="2"/>
  <c r="V121" i="2" s="1"/>
  <c r="Z121" i="2"/>
  <c r="W13" i="2"/>
  <c r="V13" i="2" s="1"/>
  <c r="AA120" i="2"/>
  <c r="AB120" i="2"/>
  <c r="AD120" i="2"/>
  <c r="U120" i="2"/>
  <c r="T120" i="2" s="1"/>
  <c r="Z120" i="2"/>
  <c r="W120" i="2"/>
  <c r="V120" i="2" s="1"/>
  <c r="AC120" i="2"/>
  <c r="AA119" i="2"/>
  <c r="AC119" i="2"/>
  <c r="U119" i="2"/>
  <c r="T119" i="2" s="1"/>
  <c r="W119" i="2"/>
  <c r="V119" i="2" s="1"/>
  <c r="AB119" i="2"/>
  <c r="Z119" i="2"/>
  <c r="AD119" i="2"/>
  <c r="Z49" i="2"/>
  <c r="U49" i="2"/>
  <c r="AD49" i="2"/>
  <c r="W49" i="2"/>
  <c r="V49" i="2" s="1"/>
  <c r="Z48" i="2"/>
  <c r="AA48" i="2"/>
  <c r="AD48" i="2"/>
  <c r="AB48" i="2"/>
  <c r="U48" i="2"/>
  <c r="T48" i="2" s="1"/>
  <c r="W48" i="2"/>
  <c r="V48" i="2" s="1"/>
  <c r="AC48" i="2"/>
  <c r="W50" i="2"/>
  <c r="V50" i="2" s="1"/>
  <c r="Z47" i="2"/>
  <c r="W47" i="2"/>
  <c r="V47" i="2" s="1"/>
  <c r="AD47" i="2"/>
  <c r="U47" i="2"/>
  <c r="T47" i="2" s="1"/>
  <c r="AC47" i="2"/>
  <c r="AB47" i="2"/>
  <c r="AA47" i="2"/>
  <c r="U50" i="2"/>
  <c r="T50" i="2" s="1"/>
  <c r="W92" i="2"/>
  <c r="V92" i="2" s="1"/>
  <c r="Z46" i="2"/>
  <c r="W46" i="2"/>
  <c r="V46" i="2" s="1"/>
  <c r="AD46" i="2"/>
  <c r="U46" i="2"/>
  <c r="T46" i="2" s="1"/>
  <c r="AC46" i="2"/>
  <c r="AA46" i="2"/>
  <c r="AB46" i="2"/>
  <c r="Z45" i="2"/>
  <c r="U45" i="2"/>
  <c r="T45" i="2" s="1"/>
  <c r="W45" i="2"/>
  <c r="AD45" i="2"/>
  <c r="Z44" i="2"/>
  <c r="U44" i="2"/>
  <c r="T44" i="2" s="1"/>
  <c r="W44" i="2"/>
  <c r="V44" i="2" s="1"/>
  <c r="AC44" i="2"/>
  <c r="AA44" i="2"/>
  <c r="AB44" i="2"/>
  <c r="AD44" i="2"/>
  <c r="AD50" i="2"/>
  <c r="AA50" i="2"/>
  <c r="AC50" i="2"/>
  <c r="U128" i="2"/>
  <c r="T128" i="2" s="1"/>
  <c r="W128" i="2"/>
  <c r="V128" i="2" s="1"/>
  <c r="AC128" i="2"/>
  <c r="AA128" i="2"/>
  <c r="AB128" i="2"/>
  <c r="AD128" i="2"/>
  <c r="U109" i="2"/>
  <c r="T109" i="2" s="1"/>
  <c r="W109" i="2"/>
  <c r="V109" i="2" s="1"/>
  <c r="AC109" i="2"/>
  <c r="AA109" i="2"/>
  <c r="AD109" i="2"/>
  <c r="AB109" i="2"/>
  <c r="W111" i="2"/>
  <c r="V111" i="2" s="1"/>
  <c r="U111" i="2"/>
  <c r="T111" i="2" s="1"/>
  <c r="AA111" i="2"/>
  <c r="AB111" i="2"/>
  <c r="AC111" i="2"/>
  <c r="AD111" i="2"/>
  <c r="W122" i="2"/>
  <c r="V122" i="2" s="1"/>
  <c r="U122" i="2"/>
  <c r="T122" i="2" s="1"/>
  <c r="AD122" i="2"/>
  <c r="AC122" i="2"/>
  <c r="AB122" i="2"/>
  <c r="AA122" i="2"/>
  <c r="Z66" i="2"/>
  <c r="AD66" i="2"/>
  <c r="AA66" i="2"/>
  <c r="AB66" i="2"/>
  <c r="W66" i="2"/>
  <c r="V66" i="2" s="1"/>
  <c r="U66" i="2"/>
  <c r="T66" i="2" s="1"/>
  <c r="AC66" i="2"/>
  <c r="Z11" i="2"/>
  <c r="U11" i="2"/>
  <c r="T11" i="2" s="1"/>
  <c r="AC11" i="2"/>
  <c r="AA11" i="2"/>
  <c r="W11" i="2"/>
  <c r="V11" i="2" s="1"/>
  <c r="AD11" i="2"/>
  <c r="AB11" i="2"/>
  <c r="Z57" i="2"/>
  <c r="W57" i="2"/>
  <c r="V57" i="2" s="1"/>
  <c r="U57" i="2"/>
  <c r="T57" i="2" s="1"/>
  <c r="AA57" i="2"/>
  <c r="AC57" i="2"/>
  <c r="AD57" i="2"/>
  <c r="AB57" i="2"/>
  <c r="Z53" i="2"/>
  <c r="W53" i="2"/>
  <c r="V53" i="2" s="1"/>
  <c r="AD53" i="2"/>
  <c r="AA53" i="2"/>
  <c r="AB53" i="2"/>
  <c r="AC53" i="2"/>
  <c r="U53" i="2"/>
  <c r="T53" i="2" s="1"/>
  <c r="U7" i="2"/>
  <c r="T7" i="2" s="1"/>
  <c r="W7" i="2"/>
  <c r="V7" i="2" s="1"/>
  <c r="AB7" i="2"/>
  <c r="AA7" i="2"/>
  <c r="AD7" i="2"/>
  <c r="AC7" i="2"/>
  <c r="Z73" i="2"/>
  <c r="AD73" i="2"/>
  <c r="U73" i="2"/>
  <c r="T73" i="2" s="1"/>
  <c r="AB73" i="2"/>
  <c r="W73" i="2"/>
  <c r="V73" i="2" s="1"/>
  <c r="AC73" i="2"/>
  <c r="AA73" i="2"/>
  <c r="Z82" i="2"/>
  <c r="W82" i="2"/>
  <c r="V82" i="2" s="1"/>
  <c r="AD82" i="2"/>
  <c r="U82" i="2"/>
  <c r="T82" i="2" s="1"/>
  <c r="AB82" i="2"/>
  <c r="AC82" i="2"/>
  <c r="AA82" i="2"/>
  <c r="Z35" i="2"/>
  <c r="U35" i="2"/>
  <c r="T35" i="2" s="1"/>
  <c r="W35" i="2"/>
  <c r="V35" i="2" s="1"/>
  <c r="AD35" i="2"/>
  <c r="AB35" i="2"/>
  <c r="AA35" i="2"/>
  <c r="AC35" i="2"/>
  <c r="Z89" i="2"/>
  <c r="AC89" i="2"/>
  <c r="AD89" i="2"/>
  <c r="U89" i="2"/>
  <c r="T89" i="2" s="1"/>
  <c r="AA89" i="2"/>
  <c r="W89" i="2"/>
  <c r="V89" i="2" s="1"/>
  <c r="AB89" i="2"/>
  <c r="U134" i="2"/>
  <c r="T134" i="2" s="1"/>
  <c r="W134" i="2"/>
  <c r="V134" i="2" s="1"/>
  <c r="AB134" i="2"/>
  <c r="AC134" i="2"/>
  <c r="AA134" i="2"/>
  <c r="AD134" i="2"/>
  <c r="U126" i="2"/>
  <c r="T126" i="2" s="1"/>
  <c r="W126" i="2"/>
  <c r="V126" i="2" s="1"/>
  <c r="AA126" i="2"/>
  <c r="AC126" i="2"/>
  <c r="AB126" i="2"/>
  <c r="AD126" i="2"/>
  <c r="U130" i="2"/>
  <c r="T130" i="2" s="1"/>
  <c r="W130" i="2"/>
  <c r="V130" i="2" s="1"/>
  <c r="AD130" i="2"/>
  <c r="AA130" i="2"/>
  <c r="AC130" i="2"/>
  <c r="AB130" i="2"/>
  <c r="W118" i="2"/>
  <c r="V118" i="2" s="1"/>
  <c r="U118" i="2"/>
  <c r="T118" i="2" s="1"/>
  <c r="AC118" i="2"/>
  <c r="AA118" i="2"/>
  <c r="AD118" i="2"/>
  <c r="AB118" i="2"/>
  <c r="U133" i="2"/>
  <c r="T133" i="2" s="1"/>
  <c r="W133" i="2"/>
  <c r="V133" i="2" s="1"/>
  <c r="AA133" i="2"/>
  <c r="AD133" i="2"/>
  <c r="AB133" i="2"/>
  <c r="AC133" i="2"/>
  <c r="Z70" i="2"/>
  <c r="W70" i="2"/>
  <c r="V70" i="2" s="1"/>
  <c r="U70" i="2"/>
  <c r="T70" i="2" s="1"/>
  <c r="AD70" i="2"/>
  <c r="AA70" i="2"/>
  <c r="AB70" i="2"/>
  <c r="AC70" i="2"/>
  <c r="Z102" i="2"/>
  <c r="AD102" i="2"/>
  <c r="U102" i="2"/>
  <c r="T102" i="2" s="1"/>
  <c r="W102" i="2"/>
  <c r="V102" i="2" s="1"/>
  <c r="AA102" i="2"/>
  <c r="AC102" i="2"/>
  <c r="Z93" i="2"/>
  <c r="AD93" i="2"/>
  <c r="AB93" i="2"/>
  <c r="U93" i="2"/>
  <c r="T93" i="2" s="1"/>
  <c r="W93" i="2"/>
  <c r="V93" i="2" s="1"/>
  <c r="AC93" i="2"/>
  <c r="AA93" i="2"/>
  <c r="Z14" i="2"/>
  <c r="U14" i="2"/>
  <c r="T14" i="2" s="1"/>
  <c r="W14" i="2"/>
  <c r="V14" i="2" s="1"/>
  <c r="AA14" i="2"/>
  <c r="AD14" i="2"/>
  <c r="AA74" i="2" s="1"/>
  <c r="AB14" i="2"/>
  <c r="AC14" i="2"/>
  <c r="Z80" i="2"/>
  <c r="W80" i="2"/>
  <c r="V80" i="2" s="1"/>
  <c r="AD80" i="2"/>
  <c r="U80" i="2"/>
  <c r="T80" i="2" s="1"/>
  <c r="AA80" i="2"/>
  <c r="AB80" i="2"/>
  <c r="AC80" i="2"/>
  <c r="Z29" i="2"/>
  <c r="AD29" i="2"/>
  <c r="AC29" i="2"/>
  <c r="AB29" i="2"/>
  <c r="AA29" i="2"/>
  <c r="U29" i="2"/>
  <c r="T29" i="2" s="1"/>
  <c r="W29" i="2"/>
  <c r="V29" i="2" s="1"/>
  <c r="Z94" i="2"/>
  <c r="W94" i="2"/>
  <c r="V94" i="2" s="1"/>
  <c r="U94" i="2"/>
  <c r="T94" i="2" s="1"/>
  <c r="AC94" i="2"/>
  <c r="AB94" i="2"/>
  <c r="AD94" i="2"/>
  <c r="AA94" i="2"/>
  <c r="Z51" i="2"/>
  <c r="U51" i="2"/>
  <c r="W51" i="2"/>
  <c r="V51" i="2" s="1"/>
  <c r="AD51" i="2"/>
  <c r="Z97" i="2"/>
  <c r="U97" i="2"/>
  <c r="T97" i="2" s="1"/>
  <c r="AC97" i="2"/>
  <c r="AD97" i="2"/>
  <c r="W97" i="2"/>
  <c r="V97" i="2" s="1"/>
  <c r="AA97" i="2"/>
  <c r="AB97" i="2"/>
  <c r="Z25" i="2"/>
  <c r="AA25" i="2"/>
  <c r="W25" i="2"/>
  <c r="V25" i="2" s="1"/>
  <c r="AC25" i="2"/>
  <c r="U25" i="2"/>
  <c r="T25" i="2" s="1"/>
  <c r="AD25" i="2"/>
  <c r="AB25" i="2"/>
  <c r="Z56" i="2"/>
  <c r="W56" i="2"/>
  <c r="V56" i="2" s="1"/>
  <c r="U56" i="2"/>
  <c r="T56" i="2" s="1"/>
  <c r="AB56" i="2"/>
  <c r="AC56" i="2"/>
  <c r="AD56" i="2"/>
  <c r="AA56" i="2"/>
  <c r="U135" i="2"/>
  <c r="W135" i="2"/>
  <c r="V135" i="2" s="1"/>
  <c r="AD135" i="2"/>
  <c r="U113" i="2"/>
  <c r="T113" i="2" s="1"/>
  <c r="W113" i="2"/>
  <c r="V113" i="2" s="1"/>
  <c r="AD113" i="2"/>
  <c r="AB113" i="2"/>
  <c r="AA113" i="2"/>
  <c r="AC113" i="2"/>
  <c r="Z39" i="2"/>
  <c r="U39" i="2"/>
  <c r="W39" i="2"/>
  <c r="V39" i="2" s="1"/>
  <c r="AD39" i="2"/>
  <c r="U136" i="2"/>
  <c r="W136" i="2"/>
  <c r="V136" i="2" s="1"/>
  <c r="AD136" i="2"/>
  <c r="Z28" i="2"/>
  <c r="U28" i="2"/>
  <c r="T28" i="2" s="1"/>
  <c r="W28" i="2"/>
  <c r="V28" i="2" s="1"/>
  <c r="AD28" i="2"/>
  <c r="Z63" i="2"/>
  <c r="W63" i="2"/>
  <c r="V63" i="2" s="1"/>
  <c r="U63" i="2"/>
  <c r="T63" i="2" s="1"/>
  <c r="AB63" i="2"/>
  <c r="AC63" i="2"/>
  <c r="AD63" i="2"/>
  <c r="AA63" i="2"/>
  <c r="W19" i="2"/>
  <c r="V19" i="2" s="1"/>
  <c r="U19" i="2"/>
  <c r="T19" i="2" s="1"/>
  <c r="AD19" i="2"/>
  <c r="AC19" i="2"/>
  <c r="AA19" i="2"/>
  <c r="AB19" i="2"/>
  <c r="Z19" i="2"/>
  <c r="Z34" i="2"/>
  <c r="W34" i="2"/>
  <c r="V34" i="2" s="1"/>
  <c r="U34" i="2"/>
  <c r="T34" i="2" s="1"/>
  <c r="AA34" i="2"/>
  <c r="AD34" i="2"/>
  <c r="AB34" i="2"/>
  <c r="AC34" i="2"/>
  <c r="Z100" i="2"/>
  <c r="AA100" i="2"/>
  <c r="AD100" i="2"/>
  <c r="AC100" i="2"/>
  <c r="U100" i="2"/>
  <c r="T100" i="2" s="1"/>
  <c r="W100" i="2"/>
  <c r="V100" i="2" s="1"/>
  <c r="AB100" i="2"/>
  <c r="Z38" i="2"/>
  <c r="W38" i="2"/>
  <c r="V38" i="2" s="1"/>
  <c r="U38" i="2"/>
  <c r="T38" i="2" s="1"/>
  <c r="AC38" i="2"/>
  <c r="AA38" i="2"/>
  <c r="AB38" i="2"/>
  <c r="AD38" i="2"/>
  <c r="Z32" i="2"/>
  <c r="W32" i="2"/>
  <c r="V32" i="2" s="1"/>
  <c r="U32" i="2"/>
  <c r="AD32" i="2"/>
  <c r="Z96" i="2"/>
  <c r="W96" i="2"/>
  <c r="V96" i="2" s="1"/>
  <c r="U96" i="2"/>
  <c r="T96" i="2" s="1"/>
  <c r="AA96" i="2"/>
  <c r="AB96" i="2"/>
  <c r="AC96" i="2"/>
  <c r="AD96" i="2"/>
  <c r="Z71" i="2"/>
  <c r="AB71" i="2"/>
  <c r="U71" i="2"/>
  <c r="T71" i="2" s="1"/>
  <c r="AC71" i="2"/>
  <c r="AA71" i="2"/>
  <c r="AD71" i="2"/>
  <c r="W71" i="2"/>
  <c r="V71" i="2" s="1"/>
  <c r="Z30" i="2"/>
  <c r="AC30" i="2"/>
  <c r="AD30" i="2"/>
  <c r="U30" i="2"/>
  <c r="T30" i="2" s="1"/>
  <c r="AA30" i="2"/>
  <c r="AB30" i="2"/>
  <c r="W30" i="2"/>
  <c r="V30" i="2" s="1"/>
  <c r="Z85" i="2"/>
  <c r="W85" i="2"/>
  <c r="V85" i="2" s="1"/>
  <c r="U85" i="2"/>
  <c r="T85" i="2" s="1"/>
  <c r="AC85" i="2"/>
  <c r="AB85" i="2"/>
  <c r="AD85" i="2"/>
  <c r="AA85" i="2"/>
  <c r="Z18" i="2"/>
  <c r="U18" i="2"/>
  <c r="T18" i="2" s="1"/>
  <c r="W18" i="2"/>
  <c r="V18" i="2" s="1"/>
  <c r="AB18" i="2"/>
  <c r="AC18" i="2"/>
  <c r="AA18" i="2"/>
  <c r="AD18" i="2"/>
  <c r="U129" i="2"/>
  <c r="T129" i="2" s="1"/>
  <c r="W129" i="2"/>
  <c r="V129" i="2" s="1"/>
  <c r="AD129" i="2"/>
  <c r="AC129" i="2"/>
  <c r="AB129" i="2"/>
  <c r="AA129" i="2"/>
  <c r="U106" i="2"/>
  <c r="T106" i="2" s="1"/>
  <c r="W106" i="2"/>
  <c r="V106" i="2" s="1"/>
  <c r="AD106" i="2"/>
  <c r="AC106" i="2"/>
  <c r="AB106" i="2"/>
  <c r="AA106" i="2"/>
  <c r="Z68" i="2"/>
  <c r="W68" i="2"/>
  <c r="V68" i="2" s="1"/>
  <c r="U68" i="2"/>
  <c r="T68" i="2" s="1"/>
  <c r="AD68" i="2"/>
  <c r="AB68" i="2"/>
  <c r="AA68" i="2"/>
  <c r="AC68" i="2"/>
  <c r="Z78" i="2"/>
  <c r="U78" i="2"/>
  <c r="T78" i="2" s="1"/>
  <c r="W78" i="2"/>
  <c r="V78" i="2" s="1"/>
  <c r="AD78" i="2"/>
  <c r="U131" i="2"/>
  <c r="T131" i="2" s="1"/>
  <c r="W131" i="2"/>
  <c r="V131" i="2" s="1"/>
  <c r="AC131" i="2"/>
  <c r="AD131" i="2"/>
  <c r="AB131" i="2"/>
  <c r="AA131" i="2"/>
  <c r="Z67" i="2"/>
  <c r="U67" i="2"/>
  <c r="T67" i="2" s="1"/>
  <c r="W67" i="2"/>
  <c r="V67" i="2" s="1"/>
  <c r="AA67" i="2"/>
  <c r="AC67" i="2"/>
  <c r="AB67" i="2"/>
  <c r="AD67" i="2"/>
  <c r="Z37" i="2"/>
  <c r="U37" i="2"/>
  <c r="T37" i="2" s="1"/>
  <c r="AD37" i="2"/>
  <c r="AB37" i="2"/>
  <c r="W37" i="2"/>
  <c r="V37" i="2" s="1"/>
  <c r="AA37" i="2"/>
  <c r="AC37" i="2"/>
  <c r="Z91" i="2"/>
  <c r="AD91" i="2"/>
  <c r="AB102" i="2" s="1"/>
  <c r="AC91" i="2"/>
  <c r="AB91" i="2"/>
  <c r="AA91" i="2"/>
  <c r="U91" i="2"/>
  <c r="T91" i="2" s="1"/>
  <c r="W91" i="2"/>
  <c r="V91" i="2" s="1"/>
  <c r="Z21" i="2"/>
  <c r="U21" i="2"/>
  <c r="T21" i="2" s="1"/>
  <c r="AB21" i="2"/>
  <c r="AD21" i="2"/>
  <c r="W21" i="2"/>
  <c r="V21" i="2" s="1"/>
  <c r="AA21" i="2"/>
  <c r="AC21" i="2"/>
  <c r="Z99" i="2"/>
  <c r="U99" i="2"/>
  <c r="T99" i="2" s="1"/>
  <c r="W99" i="2"/>
  <c r="V99" i="2" s="1"/>
  <c r="AB99" i="2"/>
  <c r="AA99" i="2"/>
  <c r="AD99" i="2"/>
  <c r="AC99" i="2"/>
  <c r="Z98" i="2"/>
  <c r="AB98" i="2"/>
  <c r="AD98" i="2"/>
  <c r="AC98" i="2"/>
  <c r="W98" i="2"/>
  <c r="V98" i="2" s="1"/>
  <c r="AA98" i="2"/>
  <c r="U98" i="2"/>
  <c r="T98" i="2" s="1"/>
  <c r="Z83" i="2"/>
  <c r="U83" i="2"/>
  <c r="T83" i="2" s="1"/>
  <c r="AB83" i="2"/>
  <c r="W83" i="2"/>
  <c r="V83" i="2" s="1"/>
  <c r="AA83" i="2"/>
  <c r="AD83" i="2"/>
  <c r="AC83" i="2"/>
  <c r="Z79" i="2"/>
  <c r="W79" i="2"/>
  <c r="V79" i="2" s="1"/>
  <c r="AD79" i="2"/>
  <c r="U79" i="2"/>
  <c r="T79" i="2" s="1"/>
  <c r="AB79" i="2"/>
  <c r="AC79" i="2"/>
  <c r="AA79" i="2"/>
  <c r="Z58" i="2"/>
  <c r="AB58" i="2"/>
  <c r="W58" i="2"/>
  <c r="V58" i="2" s="1"/>
  <c r="U58" i="2"/>
  <c r="T58" i="2" s="1"/>
  <c r="AD58" i="2"/>
  <c r="AA58" i="2"/>
  <c r="AC58" i="2"/>
  <c r="Z40" i="2"/>
  <c r="AB40" i="2"/>
  <c r="AC40" i="2"/>
  <c r="AA40" i="2"/>
  <c r="W40" i="2"/>
  <c r="V40" i="2" s="1"/>
  <c r="U40" i="2"/>
  <c r="T40" i="2" s="1"/>
  <c r="AD40" i="2"/>
  <c r="U114" i="2"/>
  <c r="T114" i="2" s="1"/>
  <c r="W114" i="2"/>
  <c r="V114" i="2" s="1"/>
  <c r="AA114" i="2"/>
  <c r="AB114" i="2"/>
  <c r="AC114" i="2"/>
  <c r="AD114" i="2"/>
  <c r="U139" i="2"/>
  <c r="T139" i="2" s="1"/>
  <c r="W139" i="2"/>
  <c r="V139" i="2" s="1"/>
  <c r="AC139" i="2"/>
  <c r="AA139" i="2"/>
  <c r="AB139" i="2"/>
  <c r="AD139" i="2"/>
  <c r="Z54" i="2"/>
  <c r="U54" i="2"/>
  <c r="T54" i="2" s="1"/>
  <c r="W54" i="2"/>
  <c r="V54" i="2" s="1"/>
  <c r="AD54" i="2"/>
  <c r="AC54" i="2" s="1"/>
  <c r="AB54" i="2"/>
  <c r="AA54" i="2"/>
  <c r="Z16" i="2"/>
  <c r="U16" i="2"/>
  <c r="T16" i="2" s="1"/>
  <c r="W16" i="2"/>
  <c r="V16" i="2" s="1"/>
  <c r="AA16" i="2"/>
  <c r="AC16" i="2"/>
  <c r="AD16" i="2"/>
  <c r="AB16" i="2"/>
  <c r="W112" i="2"/>
  <c r="V112" i="2" s="1"/>
  <c r="U112" i="2"/>
  <c r="T112" i="2" s="1"/>
  <c r="AB112" i="2"/>
  <c r="AC112" i="2"/>
  <c r="AD112" i="2"/>
  <c r="AA112" i="2"/>
  <c r="Z76" i="2"/>
  <c r="W76" i="2"/>
  <c r="V76" i="2" s="1"/>
  <c r="U76" i="2"/>
  <c r="AA76" i="2"/>
  <c r="AB76" i="2"/>
  <c r="AD76" i="2"/>
  <c r="Z88" i="2"/>
  <c r="U88" i="2"/>
  <c r="T88" i="2" s="1"/>
  <c r="W88" i="2"/>
  <c r="V88" i="2" s="1"/>
  <c r="AD88" i="2"/>
  <c r="AC88" i="2"/>
  <c r="AA88" i="2"/>
  <c r="AB88" i="2"/>
  <c r="Z65" i="2"/>
  <c r="W65" i="2"/>
  <c r="V65" i="2" s="1"/>
  <c r="U65" i="2"/>
  <c r="T65" i="2" s="1"/>
  <c r="AB65" i="2"/>
  <c r="AD65" i="2"/>
  <c r="AA65" i="2"/>
  <c r="AC65" i="2"/>
  <c r="Z101" i="2"/>
  <c r="AB101" i="2"/>
  <c r="AC101" i="2"/>
  <c r="U101" i="2"/>
  <c r="T101" i="2" s="1"/>
  <c r="W101" i="2"/>
  <c r="V101" i="2" s="1"/>
  <c r="AA101" i="2"/>
  <c r="AD101" i="2"/>
  <c r="Z84" i="2"/>
  <c r="W84" i="2"/>
  <c r="V84" i="2" s="1"/>
  <c r="AD84" i="2"/>
  <c r="U84" i="2"/>
  <c r="T84" i="2" s="1"/>
  <c r="AB84" i="2"/>
  <c r="AC84" i="2"/>
  <c r="AA84" i="2"/>
  <c r="Z22" i="2"/>
  <c r="U22" i="2"/>
  <c r="AD22" i="2"/>
  <c r="AA22" i="2"/>
  <c r="W22" i="2"/>
  <c r="V22" i="2" s="1"/>
  <c r="Z20" i="2"/>
  <c r="W20" i="2"/>
  <c r="V20" i="2" s="1"/>
  <c r="U20" i="2"/>
  <c r="T20" i="2" s="1"/>
  <c r="AD20" i="2"/>
  <c r="AB20" i="2"/>
  <c r="AC20" i="2"/>
  <c r="AA20" i="2"/>
  <c r="Z72" i="2"/>
  <c r="AB72" i="2"/>
  <c r="AA72" i="2"/>
  <c r="AD72" i="2"/>
  <c r="W72" i="2"/>
  <c r="V72" i="2" s="1"/>
  <c r="U72" i="2"/>
  <c r="T72" i="2" s="1"/>
  <c r="AC72" i="2"/>
  <c r="Z69" i="2"/>
  <c r="W69" i="2"/>
  <c r="AD69" i="2"/>
  <c r="U69" i="2"/>
  <c r="T69" i="2" s="1"/>
  <c r="Z59" i="2"/>
  <c r="AA59" i="2"/>
  <c r="AC59" i="2"/>
  <c r="AB59" i="2"/>
  <c r="U59" i="2"/>
  <c r="T59" i="2" s="1"/>
  <c r="W59" i="2"/>
  <c r="V59" i="2" s="1"/>
  <c r="AD59" i="2"/>
  <c r="U117" i="2"/>
  <c r="T117" i="2" s="1"/>
  <c r="W117" i="2"/>
  <c r="V117" i="2" s="1"/>
  <c r="AC117" i="2"/>
  <c r="AA117" i="2"/>
  <c r="AD117" i="2"/>
  <c r="AB117" i="2"/>
  <c r="U125" i="2"/>
  <c r="T125" i="2" s="1"/>
  <c r="W125" i="2"/>
  <c r="AD125" i="2"/>
  <c r="U110" i="2"/>
  <c r="T110" i="2" s="1"/>
  <c r="W110" i="2"/>
  <c r="V110" i="2" s="1"/>
  <c r="AB110" i="2"/>
  <c r="AA110" i="2"/>
  <c r="AC110" i="2"/>
  <c r="AD110" i="2"/>
  <c r="U115" i="2"/>
  <c r="T115" i="2" s="1"/>
  <c r="W115" i="2"/>
  <c r="V115" i="2" s="1"/>
  <c r="AD115" i="2"/>
  <c r="AA115" i="2"/>
  <c r="AB115" i="2"/>
  <c r="AC115" i="2"/>
  <c r="U141" i="2"/>
  <c r="T141" i="2" s="1"/>
  <c r="W141" i="2"/>
  <c r="V141" i="2" s="1"/>
  <c r="AA141" i="2"/>
  <c r="AD141" i="2"/>
  <c r="AC141" i="2"/>
  <c r="AB141" i="2"/>
  <c r="U108" i="2"/>
  <c r="T108" i="2" s="1"/>
  <c r="W108" i="2"/>
  <c r="V108" i="2" s="1"/>
  <c r="AB108" i="2"/>
  <c r="AD108" i="2"/>
  <c r="AC108" i="2"/>
  <c r="AA108" i="2"/>
  <c r="Z52" i="2"/>
  <c r="U52" i="2"/>
  <c r="W52" i="2"/>
  <c r="V52" i="2" s="1"/>
  <c r="AD52" i="2"/>
  <c r="Z75" i="2"/>
  <c r="U75" i="2"/>
  <c r="T75" i="2" s="1"/>
  <c r="W75" i="2"/>
  <c r="V75" i="2" s="1"/>
  <c r="AD75" i="2"/>
  <c r="AA75" i="2"/>
  <c r="AB75" i="2"/>
  <c r="AC75" i="2"/>
  <c r="Z17" i="2"/>
  <c r="U17" i="2"/>
  <c r="T17" i="2" s="1"/>
  <c r="AD17" i="2"/>
  <c r="W17" i="2"/>
  <c r="V17" i="2" s="1"/>
  <c r="AC17" i="2"/>
  <c r="AA17" i="2"/>
  <c r="AB17" i="2"/>
  <c r="Z36" i="2"/>
  <c r="W36" i="2"/>
  <c r="V36" i="2" s="1"/>
  <c r="U36" i="2"/>
  <c r="T36" i="2" s="1"/>
  <c r="AD36" i="2"/>
  <c r="AC36" i="2"/>
  <c r="AA36" i="2"/>
  <c r="AB36" i="2"/>
  <c r="Z55" i="2"/>
  <c r="AD55" i="2"/>
  <c r="W55" i="2"/>
  <c r="V55" i="2" s="1"/>
  <c r="U55" i="2"/>
  <c r="Z31" i="2"/>
  <c r="AA31" i="2"/>
  <c r="AC31" i="2"/>
  <c r="AD31" i="2"/>
  <c r="AB31" i="2"/>
  <c r="W31" i="2"/>
  <c r="V31" i="2" s="1"/>
  <c r="U31" i="2"/>
  <c r="T31" i="2" s="1"/>
  <c r="Z104" i="2"/>
  <c r="AA104" i="2"/>
  <c r="AD104" i="2"/>
  <c r="U104" i="2"/>
  <c r="T104" i="2" s="1"/>
  <c r="W104" i="2"/>
  <c r="V104" i="2" s="1"/>
  <c r="AC104" i="2"/>
  <c r="AB104" i="2"/>
  <c r="Z15" i="2"/>
  <c r="U15" i="2"/>
  <c r="T15" i="2" s="1"/>
  <c r="AC15" i="2"/>
  <c r="W15" i="2"/>
  <c r="V15" i="2" s="1"/>
  <c r="AB15" i="2"/>
  <c r="AD15" i="2"/>
  <c r="AA15" i="2"/>
  <c r="Z95" i="2"/>
  <c r="U95" i="2"/>
  <c r="T95" i="2" s="1"/>
  <c r="AD95" i="2"/>
  <c r="AC95" i="2"/>
  <c r="W95" i="2"/>
  <c r="V95" i="2" s="1"/>
  <c r="AA95" i="2"/>
  <c r="Z62" i="2"/>
  <c r="U62" i="2"/>
  <c r="W62" i="2"/>
  <c r="V62" i="2" s="1"/>
  <c r="AD62" i="2"/>
  <c r="Z77" i="2"/>
  <c r="W77" i="2"/>
  <c r="V77" i="2" s="1"/>
  <c r="AA77" i="2"/>
  <c r="AB77" i="2"/>
  <c r="AC77" i="2"/>
  <c r="U77" i="2"/>
  <c r="T77" i="2" s="1"/>
  <c r="AD77" i="2"/>
  <c r="U138" i="2"/>
  <c r="T138" i="2" s="1"/>
  <c r="W138" i="2"/>
  <c r="V138" i="2" s="1"/>
  <c r="AA138" i="2"/>
  <c r="AD138" i="2"/>
  <c r="AC138" i="2"/>
  <c r="AB138" i="2"/>
  <c r="U107" i="2"/>
  <c r="T107" i="2" s="1"/>
  <c r="W107" i="2"/>
  <c r="V107" i="2" s="1"/>
  <c r="AD107" i="2"/>
  <c r="AC107" i="2"/>
  <c r="AB107" i="2"/>
  <c r="AA107" i="2"/>
  <c r="Z42" i="2"/>
  <c r="W42" i="2"/>
  <c r="V42" i="2" s="1"/>
  <c r="U42" i="2"/>
  <c r="T42" i="2" s="1"/>
  <c r="AB42" i="2"/>
  <c r="AD42" i="2"/>
  <c r="AA42" i="2"/>
  <c r="AC42" i="2"/>
  <c r="U140" i="2"/>
  <c r="T140" i="2" s="1"/>
  <c r="W140" i="2"/>
  <c r="V140" i="2" s="1"/>
  <c r="AC140" i="2"/>
  <c r="AD140" i="2"/>
  <c r="AA140" i="2"/>
  <c r="AB140" i="2"/>
  <c r="U127" i="2"/>
  <c r="W127" i="2"/>
  <c r="V127" i="2" s="1"/>
  <c r="AD127" i="2"/>
  <c r="Z103" i="2"/>
  <c r="U103" i="2"/>
  <c r="T103" i="2" s="1"/>
  <c r="W103" i="2"/>
  <c r="V103" i="2" s="1"/>
  <c r="AA103" i="2"/>
  <c r="AB103" i="2"/>
  <c r="AD103" i="2"/>
  <c r="AC103" i="2"/>
  <c r="Z41" i="2"/>
  <c r="AC41" i="2"/>
  <c r="U41" i="2"/>
  <c r="T41" i="2" s="1"/>
  <c r="W41" i="2"/>
  <c r="V41" i="2" s="1"/>
  <c r="AA41" i="2"/>
  <c r="AB41" i="2"/>
  <c r="AD41" i="2"/>
  <c r="Z81" i="2"/>
  <c r="U81" i="2"/>
  <c r="W81" i="2"/>
  <c r="V81" i="2" s="1"/>
  <c r="AD81" i="2"/>
  <c r="Z60" i="2"/>
  <c r="AA60" i="2"/>
  <c r="AC60" i="2"/>
  <c r="AB60" i="2"/>
  <c r="AD60" i="2"/>
  <c r="W60" i="2"/>
  <c r="V60" i="2" s="1"/>
  <c r="U60" i="2"/>
  <c r="T60" i="2" s="1"/>
  <c r="Z8" i="2"/>
  <c r="W8" i="2"/>
  <c r="V8" i="2" s="1"/>
  <c r="AD8" i="2"/>
  <c r="U8" i="2"/>
  <c r="T8" i="2" s="1"/>
  <c r="AB8" i="2"/>
  <c r="AC8" i="2"/>
  <c r="AA8" i="2"/>
  <c r="Z27" i="2"/>
  <c r="U27" i="2"/>
  <c r="T27" i="2" s="1"/>
  <c r="W27" i="2"/>
  <c r="V27" i="2" s="1"/>
  <c r="AD27" i="2"/>
  <c r="AC27" i="2"/>
  <c r="AB27" i="2"/>
  <c r="AA27" i="2"/>
  <c r="Z12" i="2"/>
  <c r="AD12" i="2"/>
  <c r="AC12" i="2"/>
  <c r="AB12" i="2"/>
  <c r="W12" i="2"/>
  <c r="V12" i="2" s="1"/>
  <c r="U12" i="2"/>
  <c r="T12" i="2" s="1"/>
  <c r="AA12" i="2"/>
  <c r="W90" i="2"/>
  <c r="V90" i="2" s="1"/>
  <c r="AB90" i="2"/>
  <c r="AA90" i="2"/>
  <c r="AC90" i="2"/>
  <c r="AD90" i="2"/>
  <c r="U90" i="2"/>
  <c r="T90" i="2" s="1"/>
  <c r="Z90" i="2"/>
  <c r="Z74" i="2"/>
  <c r="AC74" i="2"/>
  <c r="U74" i="2"/>
  <c r="T74" i="2" s="1"/>
  <c r="W74" i="2"/>
  <c r="V74" i="2" s="1"/>
  <c r="AB74" i="2"/>
  <c r="AD74" i="2"/>
  <c r="U137" i="2"/>
  <c r="T137" i="2" s="1"/>
  <c r="W137" i="2"/>
  <c r="V137" i="2" s="1"/>
  <c r="AC137" i="2"/>
  <c r="AB137" i="2"/>
  <c r="AA137" i="2"/>
  <c r="AD137" i="2"/>
  <c r="W132" i="2"/>
  <c r="V132" i="2" s="1"/>
  <c r="U132" i="2"/>
  <c r="T132" i="2" s="1"/>
  <c r="AA132" i="2"/>
  <c r="AC132" i="2"/>
  <c r="AB132" i="2"/>
  <c r="AD132" i="2"/>
  <c r="Z43" i="2"/>
  <c r="W43" i="2"/>
  <c r="V43" i="2" s="1"/>
  <c r="U43" i="2"/>
  <c r="T43" i="2" s="1"/>
  <c r="AD43" i="2"/>
  <c r="AA43" i="2"/>
  <c r="AC43" i="2"/>
  <c r="AB43" i="2"/>
  <c r="Z128" i="2"/>
  <c r="Z109" i="2"/>
  <c r="U116" i="2"/>
  <c r="T116" i="2" s="1"/>
  <c r="W116" i="2"/>
  <c r="V116" i="2" s="1"/>
  <c r="AD116" i="2"/>
  <c r="AA116" i="2"/>
  <c r="AC116" i="2"/>
  <c r="AB116" i="2"/>
  <c r="U124" i="2"/>
  <c r="T124" i="2" s="1"/>
  <c r="W124" i="2"/>
  <c r="V124" i="2" s="1"/>
  <c r="AD124" i="2"/>
  <c r="AB124" i="2"/>
  <c r="AA124" i="2"/>
  <c r="AC124" i="2"/>
  <c r="Z111" i="2"/>
  <c r="U123" i="2"/>
  <c r="T123" i="2" s="1"/>
  <c r="W123" i="2"/>
  <c r="V123" i="2" s="1"/>
  <c r="AD123" i="2"/>
  <c r="AC123" i="2"/>
  <c r="AB123" i="2"/>
  <c r="AA123" i="2"/>
  <c r="Z122" i="2"/>
  <c r="Z24" i="2"/>
  <c r="U24" i="2"/>
  <c r="T24" i="2" s="1"/>
  <c r="W24" i="2"/>
  <c r="V24" i="2" s="1"/>
  <c r="AD24" i="2"/>
  <c r="AB24" i="2"/>
  <c r="AC24" i="2"/>
  <c r="AA24" i="2"/>
  <c r="Z26" i="2"/>
  <c r="AC26" i="2"/>
  <c r="U26" i="2"/>
  <c r="T26" i="2" s="1"/>
  <c r="W26" i="2"/>
  <c r="V26" i="2" s="1"/>
  <c r="AB26" i="2"/>
  <c r="AD26" i="2"/>
  <c r="AA26" i="2"/>
  <c r="Z33" i="2"/>
  <c r="U33" i="2"/>
  <c r="T33" i="2" s="1"/>
  <c r="AB33" i="2"/>
  <c r="W33" i="2"/>
  <c r="V33" i="2" s="1"/>
  <c r="AC33" i="2"/>
  <c r="AA33" i="2"/>
  <c r="AD33" i="2"/>
  <c r="Z87" i="2"/>
  <c r="U87" i="2"/>
  <c r="T87" i="2" s="1"/>
  <c r="AA87" i="2"/>
  <c r="AB87" i="2"/>
  <c r="AC87" i="2"/>
  <c r="AD87" i="2"/>
  <c r="W87" i="2"/>
  <c r="V87" i="2" s="1"/>
  <c r="Z86" i="2"/>
  <c r="W86" i="2"/>
  <c r="V86" i="2" s="1"/>
  <c r="AD86" i="2"/>
  <c r="AB86" i="2"/>
  <c r="U86" i="2"/>
  <c r="T86" i="2" s="1"/>
  <c r="AC86" i="2"/>
  <c r="AA86" i="2"/>
  <c r="Z23" i="2"/>
  <c r="U23" i="2"/>
  <c r="T23" i="2" s="1"/>
  <c r="W23" i="2"/>
  <c r="V23" i="2" s="1"/>
  <c r="AC23" i="2"/>
  <c r="AB23" i="2"/>
  <c r="AD23" i="2"/>
  <c r="AA23" i="2"/>
  <c r="Z64" i="2"/>
  <c r="W64" i="2"/>
  <c r="V64" i="2" s="1"/>
  <c r="AD64" i="2"/>
  <c r="U64" i="2"/>
  <c r="T64" i="2" s="1"/>
  <c r="AB64" i="2"/>
  <c r="AA64" i="2"/>
  <c r="AC64" i="2"/>
  <c r="Z61" i="2"/>
  <c r="W61" i="2"/>
  <c r="V61" i="2" s="1"/>
  <c r="AC61" i="2"/>
  <c r="AB61" i="2"/>
  <c r="AD61" i="2"/>
  <c r="AA61" i="2"/>
  <c r="U61" i="2"/>
  <c r="T61" i="2" s="1"/>
  <c r="Z10" i="2"/>
  <c r="W10" i="2"/>
  <c r="V10" i="2" s="1"/>
  <c r="AC10" i="2"/>
  <c r="U10" i="2"/>
  <c r="T10" i="2" s="1"/>
  <c r="AD10" i="2"/>
  <c r="AB10" i="2"/>
  <c r="AA10" i="2"/>
  <c r="Z134" i="2"/>
  <c r="Z126" i="2"/>
  <c r="U105" i="2"/>
  <c r="T105" i="2" s="1"/>
  <c r="W105" i="2"/>
  <c r="V105" i="2" s="1"/>
  <c r="AA105" i="2"/>
  <c r="AB105" i="2"/>
  <c r="AC105" i="2"/>
  <c r="AD105" i="2"/>
  <c r="AB78" i="2" l="1"/>
  <c r="AA78" i="2"/>
  <c r="AC78" i="2"/>
  <c r="T52" i="2"/>
  <c r="X52" i="2" s="1"/>
  <c r="AB52" i="2"/>
  <c r="AA51" i="2"/>
  <c r="AC51" i="2"/>
  <c r="AA52" i="2"/>
  <c r="AC52" i="2"/>
  <c r="AB51" i="2"/>
  <c r="T51" i="2"/>
  <c r="X51" i="2" s="1"/>
  <c r="AA45" i="2"/>
  <c r="AC45" i="2"/>
  <c r="AB45" i="2"/>
  <c r="V45" i="2"/>
  <c r="X45" i="2" s="1"/>
  <c r="T22" i="2"/>
  <c r="X22" i="2" s="1"/>
  <c r="AC22" i="2"/>
  <c r="AB22" i="2"/>
  <c r="AK122" i="2"/>
  <c r="AL122" i="2"/>
  <c r="AK79" i="2"/>
  <c r="AL79" i="2"/>
  <c r="AK126" i="2"/>
  <c r="AL126" i="2"/>
  <c r="AL83" i="2"/>
  <c r="AK83" i="2"/>
  <c r="AK67" i="2"/>
  <c r="AL67" i="2"/>
  <c r="AL35" i="2"/>
  <c r="AK35" i="2"/>
  <c r="AL41" i="2"/>
  <c r="AK41" i="2"/>
  <c r="AL77" i="2"/>
  <c r="AK77" i="2"/>
  <c r="AL98" i="2"/>
  <c r="AK98" i="2"/>
  <c r="AK121" i="2"/>
  <c r="AL121" i="2"/>
  <c r="AL143" i="2"/>
  <c r="AK143" i="2"/>
  <c r="AK31" i="2"/>
  <c r="AL31" i="2"/>
  <c r="AL20" i="2"/>
  <c r="AK20" i="2"/>
  <c r="AL54" i="2"/>
  <c r="AK54" i="2"/>
  <c r="AK28" i="2"/>
  <c r="AL28" i="2"/>
  <c r="AL14" i="2"/>
  <c r="AK14" i="2"/>
  <c r="AK61" i="2"/>
  <c r="AL61" i="2"/>
  <c r="AK90" i="2"/>
  <c r="AL90" i="2"/>
  <c r="AK51" i="2"/>
  <c r="AL51" i="2"/>
  <c r="AK70" i="2"/>
  <c r="AL70" i="2"/>
  <c r="AK147" i="2"/>
  <c r="AL147" i="2"/>
  <c r="AL101" i="2"/>
  <c r="AK101" i="2"/>
  <c r="AK48" i="2"/>
  <c r="AL48" i="2"/>
  <c r="AL92" i="2"/>
  <c r="AK92" i="2"/>
  <c r="X6" i="2"/>
  <c r="Y6" i="2" s="1"/>
  <c r="AL23" i="2"/>
  <c r="AK23" i="2"/>
  <c r="AL62" i="2"/>
  <c r="AK62" i="2"/>
  <c r="AL119" i="2"/>
  <c r="AK119" i="2"/>
  <c r="AL5" i="2"/>
  <c r="AK5" i="2"/>
  <c r="AK55" i="2"/>
  <c r="AL55" i="2"/>
  <c r="AL71" i="2"/>
  <c r="AK71" i="2"/>
  <c r="AL38" i="2"/>
  <c r="AK38" i="2"/>
  <c r="AL134" i="2"/>
  <c r="AK134" i="2"/>
  <c r="AK87" i="2"/>
  <c r="AL87" i="2"/>
  <c r="AK109" i="2"/>
  <c r="AL109" i="2"/>
  <c r="AA55" i="2"/>
  <c r="AL8" i="2"/>
  <c r="AK8" i="2"/>
  <c r="AL104" i="2"/>
  <c r="AK104" i="2"/>
  <c r="AK36" i="2"/>
  <c r="AL36" i="2"/>
  <c r="AK72" i="2"/>
  <c r="AL72" i="2"/>
  <c r="AK88" i="2"/>
  <c r="AL88" i="2"/>
  <c r="AK76" i="2"/>
  <c r="AL76" i="2"/>
  <c r="AK78" i="2"/>
  <c r="AL78" i="2"/>
  <c r="AK96" i="2"/>
  <c r="AL96" i="2"/>
  <c r="AK100" i="2"/>
  <c r="AL100" i="2"/>
  <c r="AL56" i="2"/>
  <c r="AK56" i="2"/>
  <c r="AK80" i="2"/>
  <c r="AL80" i="2"/>
  <c r="AK82" i="2"/>
  <c r="AL82" i="2"/>
  <c r="AK120" i="2"/>
  <c r="AL120" i="2"/>
  <c r="AK94" i="2"/>
  <c r="AL94" i="2"/>
  <c r="AL89" i="2"/>
  <c r="AK89" i="2"/>
  <c r="AK111" i="2"/>
  <c r="AL111" i="2"/>
  <c r="AK27" i="2"/>
  <c r="AL27" i="2"/>
  <c r="AK42" i="2"/>
  <c r="AL42" i="2"/>
  <c r="AK15" i="2"/>
  <c r="AL15" i="2"/>
  <c r="AK69" i="2"/>
  <c r="AL69" i="2"/>
  <c r="AL29" i="2"/>
  <c r="AK29" i="2"/>
  <c r="AK66" i="2"/>
  <c r="AL66" i="2"/>
  <c r="AK144" i="2"/>
  <c r="AL144" i="2"/>
  <c r="AK10" i="2"/>
  <c r="AL10" i="2"/>
  <c r="AK33" i="2"/>
  <c r="AL33" i="2"/>
  <c r="AL128" i="2"/>
  <c r="AK128" i="2"/>
  <c r="AK60" i="2"/>
  <c r="AL60" i="2"/>
  <c r="AK103" i="2"/>
  <c r="AL103" i="2"/>
  <c r="AL17" i="2"/>
  <c r="AK17" i="2"/>
  <c r="AL59" i="2"/>
  <c r="AK59" i="2"/>
  <c r="AK16" i="2"/>
  <c r="AL16" i="2"/>
  <c r="AK99" i="2"/>
  <c r="AL99" i="2"/>
  <c r="AL68" i="2"/>
  <c r="AK68" i="2"/>
  <c r="AK34" i="2"/>
  <c r="AL34" i="2"/>
  <c r="AK25" i="2"/>
  <c r="AL25" i="2"/>
  <c r="AK73" i="2"/>
  <c r="AL73" i="2"/>
  <c r="AK142" i="2"/>
  <c r="AL142" i="2"/>
  <c r="AL146" i="2"/>
  <c r="AK146" i="2"/>
  <c r="AK30" i="2"/>
  <c r="AL30" i="2"/>
  <c r="AL32" i="2"/>
  <c r="AK32" i="2"/>
  <c r="AL11" i="2"/>
  <c r="AK11" i="2"/>
  <c r="AL86" i="2"/>
  <c r="AK86" i="2"/>
  <c r="AL65" i="2"/>
  <c r="AK65" i="2"/>
  <c r="AL26" i="2"/>
  <c r="AK26" i="2"/>
  <c r="AK43" i="2"/>
  <c r="AL43" i="2"/>
  <c r="AL74" i="2"/>
  <c r="AK74" i="2"/>
  <c r="AK75" i="2"/>
  <c r="AL75" i="2"/>
  <c r="AK22" i="2"/>
  <c r="AL22" i="2"/>
  <c r="AK40" i="2"/>
  <c r="AL40" i="2"/>
  <c r="AK21" i="2"/>
  <c r="AL21" i="2"/>
  <c r="AK18" i="2"/>
  <c r="AL18" i="2"/>
  <c r="AB95" i="2"/>
  <c r="AK19" i="2"/>
  <c r="AL19" i="2"/>
  <c r="AK39" i="2"/>
  <c r="AL39" i="2"/>
  <c r="AK97" i="2"/>
  <c r="AL97" i="2"/>
  <c r="AK93" i="2"/>
  <c r="AL93" i="2"/>
  <c r="AK102" i="2"/>
  <c r="AL102" i="2"/>
  <c r="AK53" i="2"/>
  <c r="AL53" i="2"/>
  <c r="AL47" i="2"/>
  <c r="AK47" i="2"/>
  <c r="AK49" i="2"/>
  <c r="AL49" i="2"/>
  <c r="AK145" i="2"/>
  <c r="AL145" i="2"/>
  <c r="AK12" i="2"/>
  <c r="AL12" i="2"/>
  <c r="AL95" i="2"/>
  <c r="AK95" i="2"/>
  <c r="AK37" i="2"/>
  <c r="AL37" i="2"/>
  <c r="AK45" i="2"/>
  <c r="AL45" i="2"/>
  <c r="AK9" i="2"/>
  <c r="AL9" i="2"/>
  <c r="AK81" i="2"/>
  <c r="AL81" i="2"/>
  <c r="AK46" i="2"/>
  <c r="AL46" i="2"/>
  <c r="AK64" i="2"/>
  <c r="AL64" i="2"/>
  <c r="AK24" i="2"/>
  <c r="AL24" i="2"/>
  <c r="AL52" i="2"/>
  <c r="AK52" i="2"/>
  <c r="AK84" i="2"/>
  <c r="AL84" i="2"/>
  <c r="AK58" i="2"/>
  <c r="AL58" i="2"/>
  <c r="AK91" i="2"/>
  <c r="AL91" i="2"/>
  <c r="AK85" i="2"/>
  <c r="AL85" i="2"/>
  <c r="AK63" i="2"/>
  <c r="AL63" i="2"/>
  <c r="AK57" i="2"/>
  <c r="AL57" i="2"/>
  <c r="AL44" i="2"/>
  <c r="AK44" i="2"/>
  <c r="AK13" i="2"/>
  <c r="AL13" i="2"/>
  <c r="X9" i="2"/>
  <c r="Y9" i="2" s="1"/>
  <c r="AA32" i="2"/>
  <c r="AA28" i="2"/>
  <c r="X50" i="2"/>
  <c r="Y50" i="2" s="1"/>
  <c r="X5" i="2"/>
  <c r="Y5" i="2" s="1"/>
  <c r="X4" i="2"/>
  <c r="Y4" i="2" s="1"/>
  <c r="X85" i="2"/>
  <c r="Y85" i="2" s="1"/>
  <c r="X40" i="2"/>
  <c r="Y40" i="2" s="1"/>
  <c r="X46" i="2"/>
  <c r="Y46" i="2" s="1"/>
  <c r="X47" i="2"/>
  <c r="Y47" i="2" s="1"/>
  <c r="X147" i="2"/>
  <c r="Y147" i="2" s="1"/>
  <c r="X146" i="2"/>
  <c r="Y146" i="2" s="1"/>
  <c r="X13" i="2"/>
  <c r="Y13" i="2" s="1"/>
  <c r="X145" i="2"/>
  <c r="Y145" i="2" s="1"/>
  <c r="X144" i="2"/>
  <c r="Y144" i="2" s="1"/>
  <c r="X92" i="2"/>
  <c r="Y92" i="2" s="1"/>
  <c r="X143" i="2"/>
  <c r="Y143" i="2" s="1"/>
  <c r="X12" i="2"/>
  <c r="Y12" i="2" s="1"/>
  <c r="X142" i="2"/>
  <c r="Y142" i="2" s="1"/>
  <c r="X121" i="2"/>
  <c r="Y121" i="2" s="1"/>
  <c r="T135" i="2"/>
  <c r="X135" i="2" s="1"/>
  <c r="X120" i="2"/>
  <c r="Y120" i="2" s="1"/>
  <c r="AB135" i="2"/>
  <c r="AC135" i="2"/>
  <c r="AA135" i="2"/>
  <c r="V125" i="2"/>
  <c r="X125" i="2" s="1"/>
  <c r="AA125" i="2"/>
  <c r="AB125" i="2"/>
  <c r="X119" i="2"/>
  <c r="Y119" i="2" s="1"/>
  <c r="AC125" i="2"/>
  <c r="X108" i="2"/>
  <c r="Y108" i="2" s="1"/>
  <c r="AA49" i="2"/>
  <c r="AB49" i="2"/>
  <c r="AC49" i="2"/>
  <c r="X84" i="2"/>
  <c r="Y84" i="2" s="1"/>
  <c r="T49" i="2"/>
  <c r="X49" i="2" s="1"/>
  <c r="X36" i="2"/>
  <c r="Y36" i="2" s="1"/>
  <c r="X48" i="2"/>
  <c r="Y48" i="2" s="1"/>
  <c r="AC55" i="2"/>
  <c r="X140" i="2"/>
  <c r="Y140" i="2" s="1"/>
  <c r="X79" i="2"/>
  <c r="Y79" i="2" s="1"/>
  <c r="X74" i="2"/>
  <c r="Y74" i="2" s="1"/>
  <c r="X8" i="2"/>
  <c r="Y8" i="2" s="1"/>
  <c r="X86" i="2"/>
  <c r="Y86" i="2" s="1"/>
  <c r="X42" i="2"/>
  <c r="Y42" i="2" s="1"/>
  <c r="X15" i="2"/>
  <c r="Y15" i="2" s="1"/>
  <c r="AB81" i="2"/>
  <c r="X31" i="2"/>
  <c r="Y31" i="2" s="1"/>
  <c r="AB55" i="2"/>
  <c r="X11" i="2"/>
  <c r="Y11" i="2" s="1"/>
  <c r="T55" i="2"/>
  <c r="X55" i="2" s="1"/>
  <c r="Y55" i="2" s="1"/>
  <c r="X90" i="2"/>
  <c r="Y90" i="2" s="1"/>
  <c r="X77" i="2"/>
  <c r="Y77" i="2" s="1"/>
  <c r="X44" i="2"/>
  <c r="Y44" i="2" s="1"/>
  <c r="X61" i="2"/>
  <c r="Y61" i="2" s="1"/>
  <c r="X107" i="2"/>
  <c r="Y107" i="2" s="1"/>
  <c r="X25" i="2"/>
  <c r="Y25" i="2" s="1"/>
  <c r="X43" i="2"/>
  <c r="Y43" i="2" s="1"/>
  <c r="X98" i="2"/>
  <c r="Y98" i="2" s="1"/>
  <c r="X66" i="2"/>
  <c r="Y66" i="2" s="1"/>
  <c r="X111" i="2"/>
  <c r="Y111" i="2" s="1"/>
  <c r="X112" i="2"/>
  <c r="Y112" i="2" s="1"/>
  <c r="X106" i="2"/>
  <c r="Y106" i="2" s="1"/>
  <c r="X100" i="2"/>
  <c r="Y100" i="2" s="1"/>
  <c r="X59" i="2"/>
  <c r="Y59" i="2" s="1"/>
  <c r="X139" i="2"/>
  <c r="Y139" i="2" s="1"/>
  <c r="X78" i="2"/>
  <c r="Y78" i="2" s="1"/>
  <c r="X83" i="2"/>
  <c r="Y83" i="2" s="1"/>
  <c r="X113" i="2"/>
  <c r="Y113" i="2" s="1"/>
  <c r="X17" i="2"/>
  <c r="Y17" i="2" s="1"/>
  <c r="X131" i="2"/>
  <c r="Y131" i="2" s="1"/>
  <c r="X18" i="2"/>
  <c r="Y18" i="2" s="1"/>
  <c r="X70" i="2"/>
  <c r="Y70" i="2" s="1"/>
  <c r="X133" i="2"/>
  <c r="Y133" i="2" s="1"/>
  <c r="X134" i="2"/>
  <c r="Y134" i="2" s="1"/>
  <c r="X16" i="2"/>
  <c r="Y16" i="2" s="1"/>
  <c r="X67" i="2"/>
  <c r="Y67" i="2" s="1"/>
  <c r="X132" i="2"/>
  <c r="Y132" i="2" s="1"/>
  <c r="X27" i="2"/>
  <c r="Y27" i="2" s="1"/>
  <c r="X104" i="2"/>
  <c r="Y104" i="2" s="1"/>
  <c r="X37" i="2"/>
  <c r="Y37" i="2" s="1"/>
  <c r="X129" i="2"/>
  <c r="Y129" i="2" s="1"/>
  <c r="X93" i="2"/>
  <c r="Y93" i="2" s="1"/>
  <c r="X126" i="2"/>
  <c r="Y126" i="2" s="1"/>
  <c r="X33" i="2"/>
  <c r="Y33" i="2" s="1"/>
  <c r="AA39" i="2"/>
  <c r="X10" i="2"/>
  <c r="Y10" i="2" s="1"/>
  <c r="X21" i="2"/>
  <c r="Y21" i="2" s="1"/>
  <c r="X68" i="2"/>
  <c r="Y68" i="2" s="1"/>
  <c r="X30" i="2"/>
  <c r="Y30" i="2" s="1"/>
  <c r="X71" i="2"/>
  <c r="Y71" i="2" s="1"/>
  <c r="X80" i="2"/>
  <c r="Y80" i="2" s="1"/>
  <c r="X130" i="2"/>
  <c r="Y130" i="2" s="1"/>
  <c r="X89" i="2"/>
  <c r="Y89" i="2" s="1"/>
  <c r="T81" i="2"/>
  <c r="X81" i="2" s="1"/>
  <c r="AC127" i="2"/>
  <c r="AC62" i="2"/>
  <c r="AC69" i="2"/>
  <c r="X20" i="2"/>
  <c r="Y20" i="2" s="1"/>
  <c r="X38" i="2"/>
  <c r="Y38" i="2" s="1"/>
  <c r="AB28" i="2"/>
  <c r="AB136" i="2"/>
  <c r="X94" i="2"/>
  <c r="Y94" i="2" s="1"/>
  <c r="AA62" i="2"/>
  <c r="AC76" i="2"/>
  <c r="T32" i="2"/>
  <c r="X32" i="2" s="1"/>
  <c r="T39" i="2"/>
  <c r="X39" i="2" s="1"/>
  <c r="X109" i="2"/>
  <c r="Y109" i="2" s="1"/>
  <c r="X137" i="2"/>
  <c r="Y137" i="2" s="1"/>
  <c r="X87" i="2"/>
  <c r="Y87" i="2" s="1"/>
  <c r="AA127" i="2"/>
  <c r="X75" i="2"/>
  <c r="Y75" i="2" s="1"/>
  <c r="X110" i="2"/>
  <c r="Y110" i="2" s="1"/>
  <c r="T76" i="2"/>
  <c r="X76" i="2" s="1"/>
  <c r="X114" i="2"/>
  <c r="Y114" i="2" s="1"/>
  <c r="X96" i="2"/>
  <c r="Y96" i="2" s="1"/>
  <c r="AC28" i="2"/>
  <c r="X102" i="2"/>
  <c r="Y102" i="2" s="1"/>
  <c r="AC81" i="2"/>
  <c r="AB127" i="2"/>
  <c r="V69" i="2"/>
  <c r="X69" i="2" s="1"/>
  <c r="T136" i="2"/>
  <c r="X136" i="2" s="1"/>
  <c r="X97" i="2"/>
  <c r="Y97" i="2" s="1"/>
  <c r="X82" i="2"/>
  <c r="Y82" i="2" s="1"/>
  <c r="X73" i="2"/>
  <c r="Y73" i="2" s="1"/>
  <c r="X7" i="2"/>
  <c r="Y7" i="2" s="1"/>
  <c r="X64" i="2"/>
  <c r="Y64" i="2" s="1"/>
  <c r="T62" i="2"/>
  <c r="X62" i="2" s="1"/>
  <c r="X23" i="2"/>
  <c r="Y23" i="2" s="1"/>
  <c r="X116" i="2"/>
  <c r="Y116" i="2" s="1"/>
  <c r="X60" i="2"/>
  <c r="Y60" i="2" s="1"/>
  <c r="AA81" i="2"/>
  <c r="X115" i="2"/>
  <c r="Y115" i="2" s="1"/>
  <c r="X101" i="2"/>
  <c r="Y101" i="2" s="1"/>
  <c r="X65" i="2"/>
  <c r="Y65" i="2" s="1"/>
  <c r="X88" i="2"/>
  <c r="Y88" i="2" s="1"/>
  <c r="X99" i="2"/>
  <c r="Y99" i="2" s="1"/>
  <c r="X63" i="2"/>
  <c r="Y63" i="2" s="1"/>
  <c r="X28" i="2"/>
  <c r="Y28" i="2" s="1"/>
  <c r="X56" i="2"/>
  <c r="Y56" i="2" s="1"/>
  <c r="X29" i="2"/>
  <c r="Y29" i="2" s="1"/>
  <c r="X53" i="2"/>
  <c r="Y53" i="2" s="1"/>
  <c r="X122" i="2"/>
  <c r="Y122" i="2" s="1"/>
  <c r="T127" i="2"/>
  <c r="X127" i="2" s="1"/>
  <c r="AB39" i="2"/>
  <c r="X124" i="2"/>
  <c r="Y124" i="2" s="1"/>
  <c r="X41" i="2"/>
  <c r="Y41" i="2" s="1"/>
  <c r="X103" i="2"/>
  <c r="Y103" i="2" s="1"/>
  <c r="X138" i="2"/>
  <c r="Y138" i="2" s="1"/>
  <c r="X95" i="2"/>
  <c r="Y95" i="2" s="1"/>
  <c r="X141" i="2"/>
  <c r="Y141" i="2" s="1"/>
  <c r="X117" i="2"/>
  <c r="Y117" i="2" s="1"/>
  <c r="AB69" i="2"/>
  <c r="X72" i="2"/>
  <c r="Y72" i="2" s="1"/>
  <c r="X54" i="2"/>
  <c r="Y54" i="2" s="1"/>
  <c r="X58" i="2"/>
  <c r="Y58" i="2" s="1"/>
  <c r="X91" i="2"/>
  <c r="Y91" i="2" s="1"/>
  <c r="AC32" i="2"/>
  <c r="X34" i="2"/>
  <c r="Y34" i="2" s="1"/>
  <c r="X19" i="2"/>
  <c r="Y19" i="2" s="1"/>
  <c r="AC136" i="2"/>
  <c r="AC39" i="2"/>
  <c r="X14" i="2"/>
  <c r="Y14" i="2" s="1"/>
  <c r="X118" i="2"/>
  <c r="Y118" i="2" s="1"/>
  <c r="X35" i="2"/>
  <c r="Y35" i="2" s="1"/>
  <c r="X105" i="2"/>
  <c r="Y105" i="2" s="1"/>
  <c r="X26" i="2"/>
  <c r="Y26" i="2" s="1"/>
  <c r="X24" i="2"/>
  <c r="Y24" i="2" s="1"/>
  <c r="X123" i="2"/>
  <c r="Y123" i="2" s="1"/>
  <c r="AB62" i="2"/>
  <c r="AA69" i="2"/>
  <c r="AB32" i="2"/>
  <c r="AA136" i="2"/>
  <c r="X57" i="2"/>
  <c r="Y57" i="2" s="1"/>
  <c r="X128" i="2"/>
  <c r="Y128" i="2" s="1"/>
  <c r="Y51" i="2" l="1"/>
  <c r="Y52" i="2"/>
  <c r="Y45" i="2"/>
  <c r="Y22" i="2"/>
  <c r="D11" i="3"/>
  <c r="C11" i="3"/>
  <c r="C7" i="3"/>
  <c r="D13" i="3"/>
  <c r="M8" i="3"/>
  <c r="C10" i="3"/>
  <c r="D12" i="3"/>
  <c r="C5" i="3"/>
  <c r="C9" i="3"/>
  <c r="M11" i="3"/>
  <c r="M9" i="3"/>
  <c r="M4" i="3"/>
  <c r="N8" i="3"/>
  <c r="C6" i="3"/>
  <c r="C12" i="3"/>
  <c r="M7" i="3"/>
  <c r="M12" i="3"/>
  <c r="N10" i="3"/>
  <c r="N11" i="3"/>
  <c r="N7" i="3"/>
  <c r="C4" i="3"/>
  <c r="N6" i="3"/>
  <c r="M5" i="3"/>
  <c r="N13" i="3"/>
  <c r="M13" i="3"/>
  <c r="M10" i="3"/>
  <c r="N12" i="3"/>
  <c r="C13" i="3"/>
  <c r="C8" i="3"/>
  <c r="M6" i="3"/>
  <c r="N9" i="3"/>
  <c r="J3" i="4"/>
  <c r="P3" i="4" s="1"/>
  <c r="K3" i="4"/>
  <c r="Q3" i="4" s="1"/>
  <c r="Y49" i="2"/>
  <c r="D7" i="3" s="1"/>
  <c r="Y125" i="2"/>
  <c r="N5" i="3" s="1"/>
  <c r="Y135" i="2"/>
  <c r="D10" i="3" s="1"/>
  <c r="Y76" i="2"/>
  <c r="D5" i="3" s="1"/>
  <c r="Y136" i="2"/>
  <c r="Y69" i="2"/>
  <c r="N4" i="3" s="1"/>
  <c r="Y39" i="2"/>
  <c r="D6" i="3" s="1"/>
  <c r="Y32" i="2"/>
  <c r="D4" i="3" s="1"/>
  <c r="Y62" i="2"/>
  <c r="Y127" i="2"/>
  <c r="D9" i="3" s="1"/>
  <c r="Y81" i="2"/>
  <c r="D8" i="3" s="1"/>
  <c r="B7" i="6" l="1"/>
  <c r="C7" i="6"/>
  <c r="C8" i="6"/>
  <c r="B8" i="6"/>
  <c r="C21" i="6"/>
  <c r="B21" i="6"/>
  <c r="C18" i="6"/>
  <c r="B18" i="6"/>
  <c r="B2" i="6"/>
  <c r="B13" i="6"/>
  <c r="C13" i="6"/>
  <c r="B4" i="6"/>
  <c r="C5" i="6"/>
  <c r="B5" i="6"/>
  <c r="C14" i="6"/>
  <c r="B14" i="6"/>
  <c r="C11" i="6"/>
  <c r="B11" i="6"/>
  <c r="B12" i="6"/>
  <c r="C20" i="6"/>
  <c r="B20" i="6"/>
  <c r="C6" i="6"/>
  <c r="B6" i="6"/>
  <c r="C15" i="6"/>
  <c r="B15" i="6"/>
  <c r="B3" i="6"/>
  <c r="C17" i="6"/>
  <c r="B17" i="6"/>
  <c r="B19" i="6"/>
  <c r="C19" i="6"/>
  <c r="C16" i="6"/>
  <c r="B16" i="6"/>
  <c r="B10" i="6"/>
  <c r="C10" i="6"/>
  <c r="C9" i="6"/>
  <c r="B9" i="6"/>
  <c r="S6" i="3"/>
  <c r="S4" i="3"/>
  <c r="C12" i="6" s="1"/>
  <c r="S7" i="3"/>
  <c r="S11" i="3"/>
  <c r="S9" i="3"/>
  <c r="S8" i="3"/>
  <c r="S5" i="3"/>
  <c r="S12" i="3"/>
  <c r="S10" i="3"/>
  <c r="S13" i="3"/>
  <c r="I8" i="3"/>
  <c r="I7" i="3"/>
  <c r="I12" i="3"/>
  <c r="I5" i="3"/>
  <c r="C3" i="6" s="1"/>
  <c r="I6" i="3"/>
  <c r="C4" i="6" s="1"/>
  <c r="I4" i="3"/>
  <c r="C2" i="6" s="1"/>
  <c r="I13" i="3"/>
  <c r="I9" i="3"/>
  <c r="I10" i="3"/>
  <c r="I11" i="3"/>
  <c r="M3" i="4"/>
  <c r="L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D1" authorId="0" shapeId="0" xr:uid="{00000000-0006-0000-0000-000001000000}">
      <text>
        <r>
          <rPr>
            <b/>
            <sz val="10"/>
            <color indexed="81"/>
            <rFont val="Tahoma"/>
            <family val="2"/>
          </rPr>
          <t xml:space="preserve">CATEGORY:
</t>
        </r>
        <r>
          <rPr>
            <sz val="10"/>
            <color indexed="81"/>
            <rFont val="Tahoma"/>
            <family val="2"/>
          </rPr>
          <t>Standard Age Categories as defined by the FRA, with the addition of F35 and other 5 year cats plus U18, U16 to cover more options. (picklist at D1004)</t>
        </r>
        <r>
          <rPr>
            <b/>
            <sz val="10"/>
            <color indexed="81"/>
            <rFont val="Tahoma"/>
            <family val="2"/>
          </rPr>
          <t xml:space="preserve">
MU16 - MU18 - MU23 - M - M40 - M45 - M50 - M55 - M60 - M65 - M70
FU16 - FU18 - FU23 - F - F35 - F40 - F45 - F50 - F55 - F60 - F65 - F70
</t>
        </r>
        <r>
          <rPr>
            <sz val="10"/>
            <color indexed="81"/>
            <rFont val="Tahoma"/>
            <family val="2"/>
          </rPr>
          <t>Can be typed in or picked from the drop down.</t>
        </r>
        <r>
          <rPr>
            <b/>
            <sz val="10"/>
            <color indexed="81"/>
            <rFont val="Tahoma"/>
            <family val="2"/>
          </rPr>
          <t xml:space="preserve">  Any other entries will not feed through to the results.
NOTE - You do not need to use all of them in every race </t>
        </r>
        <r>
          <rPr>
            <sz val="10"/>
            <color indexed="81"/>
            <rFont val="Tahoma"/>
            <family val="2"/>
          </rPr>
          <t>e.g if just want M / M40 / M50 etc... then only select from those you want.
(Use filters to do a quick validation after entries completed and BEFORE results produced to ensure no rogue entries)</t>
        </r>
      </text>
    </comment>
    <comment ref="E1" authorId="0" shapeId="0" xr:uid="{00000000-0006-0000-0000-000002000000}">
      <text>
        <r>
          <rPr>
            <b/>
            <sz val="9"/>
            <color indexed="81"/>
            <rFont val="Tahoma"/>
            <family val="2"/>
          </rPr>
          <t>GENDER - auto completes</t>
        </r>
        <r>
          <rPr>
            <sz val="9"/>
            <color indexed="81"/>
            <rFont val="Tahoma"/>
            <family val="2"/>
          </rPr>
          <t xml:space="preserve">
</t>
        </r>
      </text>
    </comment>
    <comment ref="F1" authorId="0" shapeId="0" xr:uid="{00000000-0006-0000-0000-000003000000}">
      <text>
        <r>
          <rPr>
            <b/>
            <sz val="9"/>
            <color indexed="81"/>
            <rFont val="Tahoma"/>
            <family val="2"/>
          </rPr>
          <t>VALIDATION:</t>
        </r>
        <r>
          <rPr>
            <sz val="9"/>
            <color indexed="81"/>
            <rFont val="Tahoma"/>
            <family val="2"/>
          </rPr>
          <t xml:space="preserve">
</t>
        </r>
        <r>
          <rPr>
            <b/>
            <sz val="9"/>
            <color indexed="81"/>
            <rFont val="Tahoma"/>
            <family val="2"/>
          </rPr>
          <t>Ensure that the same club is entered EXACTLY the same</t>
        </r>
        <r>
          <rPr>
            <sz val="9"/>
            <color indexed="81"/>
            <rFont val="Tahoma"/>
            <family val="2"/>
          </rPr>
          <t xml:space="preserve"> e.g. Tod Harriers and Todmorden Harriers will be treated as different clubs when it comes to the results.
Use filters to do a quick validation after entries completed and BEFORE results produced to ensure no rogue entries.</t>
        </r>
      </text>
    </comment>
    <comment ref="H1" authorId="0" shapeId="0" xr:uid="{00000000-0006-0000-0000-000004000000}">
      <text>
        <r>
          <rPr>
            <b/>
            <sz val="10"/>
            <color indexed="81"/>
            <rFont val="Tahoma"/>
            <family val="2"/>
          </rPr>
          <t xml:space="preserve">
ENTRY/FINISHER CHECK:
</t>
        </r>
        <r>
          <rPr>
            <sz val="10"/>
            <color indexed="81"/>
            <rFont val="Tahoma"/>
            <family val="2"/>
          </rPr>
          <t xml:space="preserve">This will display an </t>
        </r>
        <r>
          <rPr>
            <b/>
            <sz val="10"/>
            <color indexed="81"/>
            <rFont val="Tahoma"/>
            <family val="2"/>
          </rPr>
          <t>X</t>
        </r>
        <r>
          <rPr>
            <sz val="10"/>
            <color indexed="81"/>
            <rFont val="Tahoma"/>
            <family val="2"/>
          </rPr>
          <t xml:space="preserve"> until their race number is entered as a finisher on the RESULTS sheet. 
Once all results have been entered, check back to this sheet to ensure no X's are displayed.
An X at that point will indicate runner is not yet accounted for.
DNF runners should have their race number entered in the RESULTS and DNF entered as their time. Similarly, enter no. and DNS for non-starters (usually from pre-entries) starting from the bottom up.
If X's still appear, use the Duplicate Check on the RESULTS sheet.
Any X's after that, may be missing runners. FIND THEM!!!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Buddy_Dve</author>
  </authors>
  <commentList>
    <comment ref="H1" authorId="0" shapeId="0" xr:uid="{00000000-0006-0000-0100-000001000000}">
      <text>
        <r>
          <rPr>
            <b/>
            <sz val="9"/>
            <color indexed="81"/>
            <rFont val="Tahoma"/>
            <family val="2"/>
          </rPr>
          <t xml:space="preserve">Time Format:
</t>
        </r>
        <r>
          <rPr>
            <sz val="9"/>
            <color indexed="81"/>
            <rFont val="Tahoma"/>
            <family val="2"/>
          </rPr>
          <t xml:space="preserve">Enter as </t>
        </r>
        <r>
          <rPr>
            <b/>
            <sz val="9"/>
            <color indexed="81"/>
            <rFont val="Tahoma"/>
            <family val="2"/>
          </rPr>
          <t xml:space="preserve">mm.ss </t>
        </r>
        <r>
          <rPr>
            <sz val="9"/>
            <color indexed="81"/>
            <rFont val="Tahoma"/>
            <family val="2"/>
          </rPr>
          <t>or</t>
        </r>
        <r>
          <rPr>
            <b/>
            <sz val="9"/>
            <color indexed="81"/>
            <rFont val="Tahoma"/>
            <family val="2"/>
          </rPr>
          <t xml:space="preserve"> h.mm.ss
</t>
        </r>
        <r>
          <rPr>
            <sz val="9"/>
            <color indexed="81"/>
            <rFont val="Tahoma"/>
            <family val="2"/>
          </rPr>
          <t>(not colons</t>
        </r>
        <r>
          <rPr>
            <b/>
            <sz val="9"/>
            <color indexed="81"/>
            <rFont val="Tahoma"/>
            <family val="2"/>
          </rPr>
          <t>:</t>
        </r>
        <r>
          <rPr>
            <sz val="9"/>
            <color indexed="81"/>
            <rFont val="Tahoma"/>
            <family val="2"/>
          </rPr>
          <t xml:space="preserve">)
</t>
        </r>
      </text>
    </comment>
    <comment ref="P1" authorId="0" shapeId="0" xr:uid="{00000000-0006-0000-0100-000002000000}">
      <text>
        <r>
          <rPr>
            <b/>
            <sz val="9"/>
            <color indexed="81"/>
            <rFont val="Tahoma"/>
            <family val="2"/>
          </rPr>
          <t xml:space="preserve">
RACE NUMBER CHECK:
</t>
        </r>
        <r>
          <rPr>
            <sz val="9"/>
            <color indexed="81"/>
            <rFont val="Tahoma"/>
            <family val="2"/>
          </rPr>
          <t>This will stay blank if a race number is entered only once as a finisher, but will indicate DUPLICATE if a number is entered more than once.
DUPLICATE will appear against all duplicate rows.
After checking and resolving any duplicates, use the Finisher Check on the ENTRANTS column to check for missing runners.</t>
        </r>
      </text>
    </comment>
    <comment ref="Q1" authorId="0" shapeId="0" xr:uid="{00000000-0006-0000-0100-000003000000}">
      <text>
        <r>
          <rPr>
            <b/>
            <sz val="9"/>
            <color indexed="81"/>
            <rFont val="Tahoma"/>
            <family val="2"/>
          </rPr>
          <t xml:space="preserve">TIME CHECK:
</t>
        </r>
        <r>
          <rPr>
            <sz val="9"/>
            <color indexed="81"/>
            <rFont val="Tahoma"/>
            <family val="2"/>
          </rPr>
          <t>This column will indicate if time in THIS ROW is incorrectly entered as faster than the entry above it.
(no fomula required for first finisher)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<sst xmlns="http://schemas.openxmlformats.org/spreadsheetml/2006/main" count="744" uniqueCount="266">
  <si>
    <t>Position</t>
  </si>
  <si>
    <t>Time</t>
  </si>
  <si>
    <t>Gender</t>
  </si>
  <si>
    <t>Category</t>
  </si>
  <si>
    <t>Club</t>
  </si>
  <si>
    <t>Notes</t>
  </si>
  <si>
    <t>M</t>
  </si>
  <si>
    <t>M40</t>
  </si>
  <si>
    <t>M50</t>
  </si>
  <si>
    <t>M60</t>
  </si>
  <si>
    <t>Gender Position</t>
  </si>
  <si>
    <t>Cat Position</t>
  </si>
  <si>
    <t>F</t>
  </si>
  <si>
    <t>Women's Teams</t>
  </si>
  <si>
    <t>Men's Teams</t>
  </si>
  <si>
    <t>Overall Pos</t>
  </si>
  <si>
    <t>F40</t>
  </si>
  <si>
    <t>G-Rank</t>
  </si>
  <si>
    <t>C-Rank</t>
  </si>
  <si>
    <t>M70</t>
  </si>
  <si>
    <t>F70</t>
  </si>
  <si>
    <t>F50</t>
  </si>
  <si>
    <t>F60</t>
  </si>
  <si>
    <t>Age Cat</t>
  </si>
  <si>
    <t>First Name</t>
  </si>
  <si>
    <t>Last Name</t>
  </si>
  <si>
    <t>Gen+Club</t>
  </si>
  <si>
    <t>Club Counter</t>
  </si>
  <si>
    <t>Men Club Rank</t>
  </si>
  <si>
    <t>Women Club Rank</t>
  </si>
  <si>
    <t>Female</t>
  </si>
  <si>
    <t>Male</t>
  </si>
  <si>
    <t>Counter Name</t>
  </si>
  <si>
    <t>M45</t>
  </si>
  <si>
    <t>F45</t>
  </si>
  <si>
    <t>F55</t>
  </si>
  <si>
    <t>M55</t>
  </si>
  <si>
    <t>F65</t>
  </si>
  <si>
    <t>M65</t>
  </si>
  <si>
    <t>Age Category</t>
  </si>
  <si>
    <t>Women Club time 
(gender - 3)</t>
  </si>
  <si>
    <t>MU18</t>
  </si>
  <si>
    <t>FU18</t>
  </si>
  <si>
    <t>F35</t>
  </si>
  <si>
    <t>Club concat</t>
  </si>
  <si>
    <t>Club counter 1</t>
  </si>
  <si>
    <t>Club counter 2</t>
  </si>
  <si>
    <t>Club Counters</t>
  </si>
  <si>
    <t>F Sen</t>
  </si>
  <si>
    <t>M Sen</t>
  </si>
  <si>
    <t>Race Number</t>
  </si>
  <si>
    <t>Finisher Check</t>
  </si>
  <si>
    <t>MU16</t>
  </si>
  <si>
    <t>MU23</t>
  </si>
  <si>
    <t>FU16</t>
  </si>
  <si>
    <t>FU23</t>
  </si>
  <si>
    <t>Points (first 3)</t>
  </si>
  <si>
    <t>Spreadsheet developed by Buddy - Not to be used, or reproduced in full or part without permission</t>
  </si>
  <si>
    <t>&lt;&lt;&lt; TEAM RESULTS &gt;&gt;&gt;</t>
  </si>
  <si>
    <t>&lt;&lt;&lt;&lt; OVERALL TOP TEN RESULTS &gt;&gt;&gt;&gt;</t>
  </si>
  <si>
    <t>&lt;&lt;&lt;&lt;&lt; AGE CATEGORY RESULTS &gt;&gt;&gt;&gt;&gt;</t>
  </si>
  <si>
    <t>Gender Pos</t>
  </si>
  <si>
    <t>Time Check</t>
  </si>
  <si>
    <t>No.</t>
  </si>
  <si>
    <t>Race No. Check</t>
  </si>
  <si>
    <t>Men Club pstn
(gender - 4)</t>
  </si>
  <si>
    <t>Club counter 3</t>
  </si>
  <si>
    <t>Points (first 4)</t>
  </si>
  <si>
    <t>Hours</t>
  </si>
  <si>
    <t>Minutes</t>
  </si>
  <si>
    <t>Seconds</t>
  </si>
  <si>
    <t>Open</t>
  </si>
  <si>
    <t>U16</t>
  </si>
  <si>
    <t>U18</t>
  </si>
  <si>
    <t>U23</t>
  </si>
  <si>
    <t>35</t>
  </si>
  <si>
    <t>40</t>
  </si>
  <si>
    <t>45</t>
  </si>
  <si>
    <t>50</t>
  </si>
  <si>
    <t>55</t>
  </si>
  <si>
    <t>60</t>
  </si>
  <si>
    <t>65</t>
  </si>
  <si>
    <t>70</t>
  </si>
  <si>
    <t>Max Points</t>
  </si>
  <si>
    <t>Entrants</t>
  </si>
  <si>
    <t>Race Points</t>
  </si>
  <si>
    <t>Age</t>
  </si>
  <si>
    <t>Age Index</t>
  </si>
  <si>
    <t>Male Cat Max Points</t>
  </si>
  <si>
    <t>Female Cat Max Points</t>
  </si>
  <si>
    <t>Team count</t>
  </si>
  <si>
    <t>Male Team Counter</t>
  </si>
  <si>
    <t>Female Team Counter</t>
  </si>
  <si>
    <t>Series Points</t>
  </si>
  <si>
    <t>Scoring Teams</t>
  </si>
  <si>
    <t>All</t>
  </si>
  <si>
    <t>Full Name</t>
  </si>
  <si>
    <t>Race Name</t>
  </si>
  <si>
    <t>Pilgrims Cross</t>
  </si>
  <si>
    <t>Name</t>
  </si>
  <si>
    <t>Open Points</t>
  </si>
  <si>
    <t>Age Cat Points</t>
  </si>
  <si>
    <t>Team</t>
  </si>
  <si>
    <t>Points</t>
  </si>
  <si>
    <t>Stephen</t>
  </si>
  <si>
    <t>Smithies</t>
  </si>
  <si>
    <t>Calder Valley</t>
  </si>
  <si>
    <t>Simone</t>
  </si>
  <si>
    <t>Capponi</t>
  </si>
  <si>
    <t>Bowland Fell Runners</t>
  </si>
  <si>
    <t>Craig</t>
  </si>
  <si>
    <t>Wellens</t>
  </si>
  <si>
    <t>Rossendale Harriers</t>
  </si>
  <si>
    <t>Graham</t>
  </si>
  <si>
    <t>Barnes</t>
  </si>
  <si>
    <t>Unattached</t>
  </si>
  <si>
    <t>Francis</t>
  </si>
  <si>
    <t>Wooff</t>
  </si>
  <si>
    <t>Lisa</t>
  </si>
  <si>
    <t>Parker</t>
  </si>
  <si>
    <t>Michael</t>
  </si>
  <si>
    <t>Toman</t>
  </si>
  <si>
    <t>Thomas</t>
  </si>
  <si>
    <t>Harkin</t>
  </si>
  <si>
    <t>Liverpool Pembroke Sefton Harriers</t>
  </si>
  <si>
    <t>Charlie</t>
  </si>
  <si>
    <t>Parkinson</t>
  </si>
  <si>
    <t>Karen</t>
  </si>
  <si>
    <t>Forster</t>
  </si>
  <si>
    <t>Kenny</t>
  </si>
  <si>
    <t xml:space="preserve">Alex </t>
  </si>
  <si>
    <t>Frost</t>
  </si>
  <si>
    <t>Caroline</t>
  </si>
  <si>
    <t>Harding</t>
  </si>
  <si>
    <t>Pudsey &amp; Bramley AC</t>
  </si>
  <si>
    <t>Chris</t>
  </si>
  <si>
    <t>Banks</t>
  </si>
  <si>
    <t>Newburgh Nomads</t>
  </si>
  <si>
    <t>Storozuk</t>
  </si>
  <si>
    <t>Clayton-Le-Moors</t>
  </si>
  <si>
    <t>James</t>
  </si>
  <si>
    <t>Crook</t>
  </si>
  <si>
    <t>Patrick</t>
  </si>
  <si>
    <t>Brown</t>
  </si>
  <si>
    <t>Hayley</t>
  </si>
  <si>
    <t>William</t>
  </si>
  <si>
    <t>Murgatroyd</t>
  </si>
  <si>
    <t>Chloe</t>
  </si>
  <si>
    <t>Hewlett</t>
  </si>
  <si>
    <t>Meltham AC</t>
  </si>
  <si>
    <t>Steve</t>
  </si>
  <si>
    <t>Randall</t>
  </si>
  <si>
    <t>Liam</t>
  </si>
  <si>
    <t>Moden</t>
  </si>
  <si>
    <t>Accrington Road Runners</t>
  </si>
  <si>
    <t>Andrew</t>
  </si>
  <si>
    <t>Howarth</t>
  </si>
  <si>
    <t>Mark</t>
  </si>
  <si>
    <t>Gardner</t>
  </si>
  <si>
    <t>Radcliffe AC</t>
  </si>
  <si>
    <t>Andy</t>
  </si>
  <si>
    <t>Holden</t>
  </si>
  <si>
    <t>Achille Ratti CC</t>
  </si>
  <si>
    <t>Fred</t>
  </si>
  <si>
    <t>Duenbier</t>
  </si>
  <si>
    <t>Pete</t>
  </si>
  <si>
    <t>Butterworth</t>
  </si>
  <si>
    <t>Rochdale Harriers</t>
  </si>
  <si>
    <t>Ollie</t>
  </si>
  <si>
    <t>Hulbert</t>
  </si>
  <si>
    <t>Anil</t>
  </si>
  <si>
    <t>Boss</t>
  </si>
  <si>
    <t>Wally</t>
  </si>
  <si>
    <t>Coppelov</t>
  </si>
  <si>
    <t>Richard</t>
  </si>
  <si>
    <t>Butterwick</t>
  </si>
  <si>
    <t>Todmorden Harriers</t>
  </si>
  <si>
    <t>Tony</t>
  </si>
  <si>
    <t>Jackson</t>
  </si>
  <si>
    <t>Brian</t>
  </si>
  <si>
    <t>Shaw</t>
  </si>
  <si>
    <t>Darwen Dashers</t>
  </si>
  <si>
    <t>Jacqueline</t>
  </si>
  <si>
    <t>Ian</t>
  </si>
  <si>
    <t>Carruthers</t>
  </si>
  <si>
    <t>Conor</t>
  </si>
  <si>
    <t>Tyndall</t>
  </si>
  <si>
    <t>Peter</t>
  </si>
  <si>
    <t>Browning</t>
  </si>
  <si>
    <t>Neil</t>
  </si>
  <si>
    <t>Hargreaves</t>
  </si>
  <si>
    <t>Gilpin</t>
  </si>
  <si>
    <t xml:space="preserve">Ramsbottom   </t>
  </si>
  <si>
    <t>Wolfenden</t>
  </si>
  <si>
    <t>Paul</t>
  </si>
  <si>
    <t>Swyers</t>
  </si>
  <si>
    <t>Holcombe Harriers</t>
  </si>
  <si>
    <t>Abigail</t>
  </si>
  <si>
    <t>Thompson</t>
  </si>
  <si>
    <t>Dan</t>
  </si>
  <si>
    <t>Taylor</t>
  </si>
  <si>
    <t>Louise</t>
  </si>
  <si>
    <t>Preston</t>
  </si>
  <si>
    <t>Trawden AC</t>
  </si>
  <si>
    <t>McCarthy</t>
  </si>
  <si>
    <t>Tregaskis</t>
  </si>
  <si>
    <t>Carolyn</t>
  </si>
  <si>
    <t>Jade</t>
  </si>
  <si>
    <t>McNally</t>
  </si>
  <si>
    <t>Rebecca</t>
  </si>
  <si>
    <t>Crawshaw</t>
  </si>
  <si>
    <t>Ingham</t>
  </si>
  <si>
    <t>Blackburn Road Runners</t>
  </si>
  <si>
    <t>Katie</t>
  </si>
  <si>
    <t>Baker</t>
  </si>
  <si>
    <t>Manchester YMCA Harriers</t>
  </si>
  <si>
    <t>Daniel</t>
  </si>
  <si>
    <t>Bailey</t>
  </si>
  <si>
    <t>McIntyre</t>
  </si>
  <si>
    <t>Hoath</t>
  </si>
  <si>
    <t>Stables</t>
  </si>
  <si>
    <t>King</t>
  </si>
  <si>
    <t>North Bolton Runners</t>
  </si>
  <si>
    <t>Gary</t>
  </si>
  <si>
    <t xml:space="preserve">Smith  </t>
  </si>
  <si>
    <t>Sarah</t>
  </si>
  <si>
    <t xml:space="preserve">Clarke </t>
  </si>
  <si>
    <t>Harry</t>
  </si>
  <si>
    <t>Brierley</t>
  </si>
  <si>
    <t>Queens Park Harriers</t>
  </si>
  <si>
    <t>Molly</t>
  </si>
  <si>
    <t>Howell</t>
  </si>
  <si>
    <t>Duncan</t>
  </si>
  <si>
    <t>Moores</t>
  </si>
  <si>
    <t>John</t>
  </si>
  <si>
    <t>Horrocks</t>
  </si>
  <si>
    <t>David</t>
  </si>
  <si>
    <t>Tomlinson</t>
  </si>
  <si>
    <t>Steven</t>
  </si>
  <si>
    <t>White</t>
  </si>
  <si>
    <t>Phil</t>
  </si>
  <si>
    <t>Angus</t>
  </si>
  <si>
    <t>Bigmore</t>
  </si>
  <si>
    <t>Jonathan</t>
  </si>
  <si>
    <t>Wood</t>
  </si>
  <si>
    <t>Berry</t>
  </si>
  <si>
    <t>Barlick Fell Runners</t>
  </si>
  <si>
    <t>Poole</t>
  </si>
  <si>
    <t>Costelloe</t>
  </si>
  <si>
    <t>Declan</t>
  </si>
  <si>
    <t>Tattersall</t>
  </si>
  <si>
    <t>Bury AC</t>
  </si>
  <si>
    <t>Goodliffe</t>
  </si>
  <si>
    <t>Ashley</t>
  </si>
  <si>
    <t>McCabe</t>
  </si>
  <si>
    <t>Middleton Harriers</t>
  </si>
  <si>
    <t>Weaver</t>
  </si>
  <si>
    <t>Sam</t>
  </si>
  <si>
    <t>Gilmore</t>
  </si>
  <si>
    <t>Matthew</t>
  </si>
  <si>
    <t>Lewis</t>
  </si>
  <si>
    <t>Joseph</t>
  </si>
  <si>
    <t>Ormrod</t>
  </si>
  <si>
    <t>Ryan</t>
  </si>
  <si>
    <t>Keenan</t>
  </si>
  <si>
    <t>DNF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</si>
</sst>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30" x14ac:knownFonts="1">
    <font>
      <sz val="11"/>
      <color theme="1"/>
      <name val="Calibri"/>
      <family val="2"/>
      <scheme val="minor"/>
    </font>
    <font>
      <b/>
      <sz val="11"/>
      <color theme="1"/>
      <name val="Calibri"/>
      <family val="2"/>
      <scheme val="minor"/>
    </font>
    <font>
      <sz val="11"/>
      <color rgb="FFFF0000"/>
      <name val="Calibri"/>
      <family val="2"/>
      <scheme val="minor"/>
    </font>
    <font>
      <b/>
      <sz val="14"/>
      <color theme="1"/>
      <name val="Calibri"/>
      <family val="2"/>
      <scheme val="minor"/>
    </font>
    <font>
      <b/>
      <sz val="14"/>
      <color rgb="FFFF0000"/>
      <name val="Calibri"/>
      <family val="2"/>
      <scheme val="minor"/>
    </font>
    <font>
      <b/>
      <sz val="10"/>
      <color theme="0" tint="-4.9989318521683403E-2"/>
      <name val="Calibri"/>
      <family val="2"/>
    </font>
    <font>
      <sz val="10"/>
      <color theme="1" tint="0.499984740745262"/>
      <name val="Calibri"/>
      <family val="2"/>
      <scheme val="minor"/>
    </font>
    <font>
      <sz val="10"/>
      <color theme="1" tint="0.499984740745262"/>
      <name val="Calibri"/>
      <family val="2"/>
    </font>
    <font>
      <sz val="11"/>
      <color rgb="FF0070C0"/>
      <name val="Calibri"/>
      <family val="2"/>
      <scheme val="minor"/>
    </font>
    <font>
      <b/>
      <sz val="14"/>
      <color rgb="FF0070C0"/>
      <name val="Calibri"/>
      <family val="2"/>
      <scheme val="minor"/>
    </font>
    <font>
      <sz val="11"/>
      <color rgb="FF00B050"/>
      <name val="Calibri"/>
      <family val="2"/>
      <scheme val="minor"/>
    </font>
    <font>
      <b/>
      <sz val="14"/>
      <color rgb="FF00B050"/>
      <name val="Calibri"/>
      <family val="2"/>
      <scheme val="minor"/>
    </font>
    <font>
      <sz val="11"/>
      <color theme="1" tint="0.499984740745262"/>
      <name val="Calibri"/>
      <family val="2"/>
      <scheme val="minor"/>
    </font>
    <font>
      <b/>
      <sz val="11"/>
      <name val="Calibri"/>
      <family val="2"/>
      <scheme val="minor"/>
    </font>
    <font>
      <sz val="9"/>
      <color indexed="81"/>
      <name val="Tahoma"/>
      <family val="2"/>
    </font>
    <font>
      <b/>
      <sz val="9"/>
      <color indexed="81"/>
      <name val="Tahoma"/>
      <family val="2"/>
    </font>
    <font>
      <b/>
      <sz val="8"/>
      <color theme="0" tint="-4.9989318521683403E-2"/>
      <name val="Calibri"/>
      <family val="2"/>
    </font>
    <font>
      <sz val="8"/>
      <color theme="1" tint="0.499984740745262"/>
      <name val="Calibri"/>
      <family val="2"/>
      <scheme val="minor"/>
    </font>
    <font>
      <b/>
      <sz val="11"/>
      <color theme="0" tint="-0.249977111117893"/>
      <name val="Calibri"/>
      <family val="2"/>
      <scheme val="minor"/>
    </font>
    <font>
      <b/>
      <sz val="11"/>
      <color rgb="FFC00000"/>
      <name val="Calibri"/>
      <family val="2"/>
      <scheme val="minor"/>
    </font>
    <font>
      <b/>
      <sz val="10"/>
      <name val="Calibri"/>
      <family val="2"/>
      <scheme val="minor"/>
    </font>
    <font>
      <b/>
      <sz val="11"/>
      <color theme="6" tint="-0.499984740745262"/>
      <name val="Calibri"/>
      <family val="2"/>
      <scheme val="minor"/>
    </font>
    <font>
      <sz val="11"/>
      <color theme="6" tint="-0.499984740745262"/>
      <name val="Calibri"/>
      <family val="2"/>
      <scheme val="minor"/>
    </font>
    <font>
      <b/>
      <sz val="10"/>
      <color theme="0" tint="-0.249977111117893"/>
      <name val="Calibri"/>
      <family val="2"/>
      <scheme val="minor"/>
    </font>
    <font>
      <sz val="10"/>
      <color theme="0" tint="-0.249977111117893"/>
      <name val="Calibri"/>
      <family val="2"/>
      <scheme val="minor"/>
    </font>
    <font>
      <b/>
      <sz val="10"/>
      <color indexed="81"/>
      <name val="Tahoma"/>
      <family val="2"/>
    </font>
    <font>
      <sz val="10"/>
      <color indexed="81"/>
      <name val="Tahoma"/>
      <family val="2"/>
    </font>
    <font>
      <b/>
      <sz val="10"/>
      <color theme="0" tint="-4.9989318521683403E-2"/>
      <name val="Calibri"/>
      <family val="2"/>
      <scheme val="minor"/>
    </font>
    <font>
      <b/>
      <sz val="10"/>
      <color rgb="FFFFFF00"/>
      <name val="Calibri"/>
      <family val="2"/>
    </font>
    <font>
      <b/>
      <sz val="8"/>
      <color rgb="FFFFFF00"/>
      <name val="Calibri"/>
      <family val="2"/>
    </font>
  </fonts>
  <fills count="13">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9" tint="-0.249977111117893"/>
        <bgColor indexed="64"/>
      </patternFill>
    </fill>
    <fill>
      <patternFill patternType="solid">
        <fgColor rgb="FFCCFF99"/>
        <bgColor indexed="64"/>
      </patternFill>
    </fill>
    <fill>
      <patternFill patternType="solid">
        <fgColor rgb="FFFFC000"/>
        <bgColor indexed="64"/>
      </patternFill>
    </fill>
    <fill>
      <patternFill patternType="solid">
        <fgColor rgb="FF00B0F0"/>
        <bgColor indexed="64"/>
      </patternFill>
    </fill>
    <fill>
      <patternFill patternType="solid">
        <fgColor rgb="FFCC0000"/>
        <bgColor indexed="64"/>
      </patternFill>
    </fill>
    <fill>
      <patternFill patternType="solid">
        <fgColor rgb="FF0070C0"/>
        <bgColor indexed="64"/>
      </patternFill>
    </fill>
    <fill>
      <patternFill patternType="solid">
        <fgColor theme="5" tint="0.79998168889431442"/>
        <bgColor indexed="64"/>
      </patternFill>
    </fill>
  </fills>
  <borders count="13">
    <border>
      <left/>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1">
    <xf numFmtId="0" fontId="0" fillId="0" borderId="0" xfId="0"/>
    <xf numFmtId="0" fontId="1" fillId="0" borderId="0" xfId="0" applyFont="1" applyAlignment="1">
      <alignment horizontal="center" vertical="center" wrapText="1"/>
    </xf>
    <xf numFmtId="0" fontId="6" fillId="0" borderId="0" xfId="0" applyFont="1"/>
    <xf numFmtId="0" fontId="7" fillId="0" borderId="0" xfId="0"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6" fillId="3" borderId="0" xfId="0" applyFont="1" applyFill="1" applyAlignment="1">
      <alignment horizontal="center"/>
    </xf>
    <xf numFmtId="0" fontId="0" fillId="0" borderId="0" xfId="0" applyAlignment="1">
      <alignment vertical="center"/>
    </xf>
    <xf numFmtId="0" fontId="0" fillId="0" borderId="0" xfId="0" applyAlignment="1">
      <alignment horizontal="left" vertical="center"/>
    </xf>
    <xf numFmtId="0" fontId="4" fillId="0" borderId="0" xfId="0" applyFont="1" applyAlignment="1">
      <alignment horizontal="center" vertical="center"/>
    </xf>
    <xf numFmtId="0" fontId="2" fillId="0" borderId="0" xfId="0" applyFont="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left" vertical="center" wrapText="1"/>
    </xf>
    <xf numFmtId="0" fontId="0" fillId="0" borderId="0" xfId="0" applyAlignment="1">
      <alignment vertical="center" wrapText="1"/>
    </xf>
    <xf numFmtId="0" fontId="0" fillId="0" borderId="0" xfId="0" applyAlignment="1">
      <alignment horizontal="center" vertical="center"/>
    </xf>
    <xf numFmtId="0" fontId="2" fillId="0" borderId="0" xfId="0" applyFont="1" applyAlignment="1">
      <alignment horizontal="left" vertical="center"/>
    </xf>
    <xf numFmtId="46" fontId="0" fillId="0" borderId="0" xfId="0" applyNumberFormat="1" applyAlignment="1">
      <alignment horizontal="center" vertical="center"/>
    </xf>
    <xf numFmtId="0" fontId="3" fillId="4" borderId="1" xfId="0" applyFont="1" applyFill="1" applyBorder="1" applyAlignment="1">
      <alignment horizontal="center" vertical="center" wrapText="1"/>
    </xf>
    <xf numFmtId="0" fontId="1" fillId="0" borderId="0" xfId="0" applyFont="1" applyAlignment="1">
      <alignment vertical="center" wrapText="1"/>
    </xf>
    <xf numFmtId="0" fontId="0" fillId="0" borderId="0" xfId="0" applyAlignment="1">
      <alignment horizontal="center" vertical="center" wrapText="1"/>
    </xf>
    <xf numFmtId="0" fontId="0" fillId="2" borderId="0" xfId="0" applyFill="1" applyAlignment="1">
      <alignment vertical="center"/>
    </xf>
    <xf numFmtId="0" fontId="9" fillId="0" borderId="0" xfId="0" applyFont="1" applyAlignment="1">
      <alignment horizontal="center" vertical="center"/>
    </xf>
    <xf numFmtId="0" fontId="11" fillId="0" borderId="0" xfId="0" applyFont="1" applyAlignment="1">
      <alignment horizontal="center" vertical="center"/>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6" fillId="3" borderId="0" xfId="0" applyFont="1" applyFill="1"/>
    <xf numFmtId="0" fontId="6" fillId="3" borderId="0" xfId="0" applyFont="1" applyFill="1" applyAlignment="1">
      <alignment horizontal="left"/>
    </xf>
    <xf numFmtId="0" fontId="0" fillId="3" borderId="0" xfId="0" applyFill="1" applyAlignment="1">
      <alignment horizontal="center" vertical="center"/>
    </xf>
    <xf numFmtId="0" fontId="2" fillId="0" borderId="0" xfId="0" applyFont="1" applyAlignment="1">
      <alignment horizontal="center"/>
    </xf>
    <xf numFmtId="0" fontId="2" fillId="3" borderId="0" xfId="0" applyFont="1" applyFill="1" applyAlignment="1">
      <alignment horizontal="center"/>
    </xf>
    <xf numFmtId="46" fontId="2" fillId="0" borderId="0" xfId="0" applyNumberFormat="1" applyFont="1" applyAlignment="1">
      <alignment horizontal="center"/>
    </xf>
    <xf numFmtId="0" fontId="16" fillId="8" borderId="3" xfId="0" applyFont="1" applyFill="1" applyBorder="1" applyAlignment="1">
      <alignment horizontal="center" vertical="center" wrapText="1"/>
    </xf>
    <xf numFmtId="0" fontId="17" fillId="0" borderId="0" xfId="0" applyFont="1" applyAlignment="1">
      <alignment horizontal="left"/>
    </xf>
    <xf numFmtId="0" fontId="17" fillId="3" borderId="0" xfId="0" applyFont="1" applyFill="1" applyAlignment="1">
      <alignment horizontal="left"/>
    </xf>
    <xf numFmtId="1" fontId="6" fillId="0" borderId="0" xfId="0" applyNumberFormat="1" applyFont="1" applyAlignment="1">
      <alignment horizontal="center"/>
    </xf>
    <xf numFmtId="0" fontId="1" fillId="3" borderId="7"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0" fillId="3" borderId="0" xfId="0" applyFill="1" applyAlignment="1">
      <alignment vertical="center"/>
    </xf>
    <xf numFmtId="0" fontId="0" fillId="9" borderId="0" xfId="0" applyFill="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5" borderId="11" xfId="0" applyFill="1" applyBorder="1" applyAlignment="1">
      <alignment horizontal="center" vertical="center"/>
    </xf>
    <xf numFmtId="0" fontId="2" fillId="11" borderId="0" xfId="0" applyFont="1" applyFill="1" applyAlignment="1">
      <alignment horizontal="center"/>
    </xf>
    <xf numFmtId="0" fontId="6" fillId="11" borderId="0" xfId="0" applyFont="1" applyFill="1"/>
    <xf numFmtId="0" fontId="6" fillId="11" borderId="0" xfId="0" applyFont="1" applyFill="1" applyAlignment="1">
      <alignment horizontal="center"/>
    </xf>
    <xf numFmtId="0" fontId="6" fillId="11" borderId="0" xfId="0" applyFont="1" applyFill="1" applyAlignment="1">
      <alignment horizontal="left"/>
    </xf>
    <xf numFmtId="0" fontId="17" fillId="11" borderId="0" xfId="0" applyFont="1" applyFill="1" applyAlignment="1">
      <alignment horizontal="left"/>
    </xf>
    <xf numFmtId="0" fontId="0" fillId="11" borderId="0" xfId="0" applyFill="1" applyAlignment="1">
      <alignment horizontal="center" vertical="center"/>
    </xf>
    <xf numFmtId="0" fontId="0" fillId="11" borderId="0" xfId="0" applyFill="1" applyAlignment="1">
      <alignment vertical="center"/>
    </xf>
    <xf numFmtId="0" fontId="0" fillId="11" borderId="0" xfId="0" applyFill="1" applyAlignment="1">
      <alignment horizontal="left" vertical="center"/>
    </xf>
    <xf numFmtId="0" fontId="0" fillId="3" borderId="0" xfId="0" applyFill="1" applyAlignment="1">
      <alignment horizontal="left" vertical="center"/>
    </xf>
    <xf numFmtId="0" fontId="18" fillId="0" borderId="0" xfId="0" applyFont="1" applyAlignment="1">
      <alignment horizontal="left" vertical="center"/>
    </xf>
    <xf numFmtId="0" fontId="1" fillId="9" borderId="7" xfId="0" applyFont="1" applyFill="1" applyBorder="1" applyAlignment="1">
      <alignment horizontal="left" vertical="center" wrapText="1"/>
    </xf>
    <xf numFmtId="0" fontId="19" fillId="0" borderId="0" xfId="0" applyFont="1" applyAlignment="1">
      <alignment horizontal="center" vertical="center"/>
    </xf>
    <xf numFmtId="0" fontId="19" fillId="3" borderId="0" xfId="0" applyFont="1" applyFill="1" applyAlignment="1">
      <alignment horizontal="center" vertical="center"/>
    </xf>
    <xf numFmtId="0" fontId="19" fillId="11" borderId="0" xfId="0" applyFont="1" applyFill="1" applyAlignment="1">
      <alignment horizontal="center" vertical="center"/>
    </xf>
    <xf numFmtId="0" fontId="20" fillId="10" borderId="3" xfId="0" applyFont="1" applyFill="1" applyBorder="1" applyAlignment="1">
      <alignment horizontal="center" vertical="center" wrapText="1"/>
    </xf>
    <xf numFmtId="0" fontId="22" fillId="0" borderId="0" xfId="0" applyFont="1" applyAlignment="1">
      <alignment horizontal="center"/>
    </xf>
    <xf numFmtId="0" fontId="22" fillId="3" borderId="0" xfId="0" applyFont="1" applyFill="1" applyAlignment="1">
      <alignment horizontal="center"/>
    </xf>
    <xf numFmtId="0" fontId="22" fillId="11" borderId="0" xfId="0" applyFont="1" applyFill="1" applyAlignment="1">
      <alignment horizontal="center"/>
    </xf>
    <xf numFmtId="0" fontId="23" fillId="3" borderId="5"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4" fillId="0" borderId="0" xfId="0" applyFont="1" applyAlignment="1">
      <alignment horizontal="center"/>
    </xf>
    <xf numFmtId="0" fontId="24" fillId="3" borderId="0" xfId="0" applyFont="1" applyFill="1" applyAlignment="1">
      <alignment horizontal="center"/>
    </xf>
    <xf numFmtId="0" fontId="21" fillId="7" borderId="3" xfId="0" applyFont="1" applyFill="1" applyBorder="1" applyAlignment="1">
      <alignment horizontal="center" vertical="center" wrapText="1"/>
    </xf>
    <xf numFmtId="1" fontId="0" fillId="0" borderId="0" xfId="0" applyNumberFormat="1" applyAlignment="1">
      <alignment horizontal="center" vertical="center"/>
    </xf>
    <xf numFmtId="2" fontId="0" fillId="0" borderId="0" xfId="0" applyNumberFormat="1" applyAlignment="1">
      <alignment horizontal="center" vertical="center"/>
    </xf>
    <xf numFmtId="2" fontId="0" fillId="0" borderId="0" xfId="0" applyNumberFormat="1" applyAlignment="1">
      <alignment vertical="center"/>
    </xf>
    <xf numFmtId="2" fontId="1" fillId="4" borderId="1" xfId="0" applyNumberFormat="1" applyFont="1" applyFill="1" applyBorder="1" applyAlignment="1">
      <alignment horizontal="left" vertical="center" wrapText="1"/>
    </xf>
    <xf numFmtId="2" fontId="1" fillId="4" borderId="1" xfId="0" applyNumberFormat="1" applyFont="1" applyFill="1" applyBorder="1" applyAlignment="1">
      <alignment horizontal="center" vertical="center" wrapText="1"/>
    </xf>
    <xf numFmtId="2" fontId="0" fillId="3" borderId="0" xfId="0" applyNumberFormat="1" applyFill="1" applyAlignment="1">
      <alignment vertical="center"/>
    </xf>
    <xf numFmtId="2" fontId="0" fillId="11" borderId="0" xfId="0" applyNumberFormat="1" applyFill="1" applyAlignment="1">
      <alignment vertical="center"/>
    </xf>
    <xf numFmtId="2" fontId="2" fillId="0" borderId="0" xfId="0" applyNumberFormat="1" applyFont="1" applyAlignment="1">
      <alignment vertical="center"/>
    </xf>
    <xf numFmtId="2" fontId="8" fillId="0" borderId="0" xfId="0" applyNumberFormat="1" applyFont="1" applyAlignment="1">
      <alignment vertical="center"/>
    </xf>
    <xf numFmtId="2" fontId="10" fillId="0" borderId="0" xfId="0" applyNumberFormat="1" applyFont="1" applyAlignment="1">
      <alignment vertical="center"/>
    </xf>
    <xf numFmtId="0" fontId="12" fillId="0" borderId="0" xfId="0" applyFont="1" applyAlignment="1">
      <alignment horizontal="center" vertical="center"/>
    </xf>
    <xf numFmtId="0" fontId="12" fillId="3" borderId="0" xfId="0" applyFont="1" applyFill="1" applyAlignment="1">
      <alignment horizontal="center" vertical="center"/>
    </xf>
    <xf numFmtId="0" fontId="12" fillId="11" borderId="0" xfId="0" applyFont="1" applyFill="1" applyAlignment="1">
      <alignment horizontal="center" vertical="center"/>
    </xf>
    <xf numFmtId="1" fontId="5" fillId="6" borderId="6" xfId="0" applyNumberFormat="1" applyFont="1" applyFill="1" applyBorder="1" applyAlignment="1">
      <alignment horizontal="center" vertical="center" wrapText="1"/>
    </xf>
    <xf numFmtId="1" fontId="6" fillId="3" borderId="0" xfId="0" applyNumberFormat="1" applyFont="1" applyFill="1" applyAlignment="1">
      <alignment horizontal="center"/>
    </xf>
    <xf numFmtId="1" fontId="6" fillId="11" borderId="0" xfId="0" applyNumberFormat="1" applyFont="1" applyFill="1" applyAlignment="1">
      <alignment horizontal="center"/>
    </xf>
    <xf numFmtId="0" fontId="2" fillId="0" borderId="0" xfId="0" applyFont="1"/>
    <xf numFmtId="0" fontId="2" fillId="3" borderId="0" xfId="0" applyFont="1" applyFill="1"/>
    <xf numFmtId="0" fontId="2" fillId="11" borderId="0" xfId="0" applyFont="1" applyFill="1"/>
    <xf numFmtId="0" fontId="27" fillId="10" borderId="3"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9" fillId="8" borderId="3" xfId="0" applyFont="1" applyFill="1" applyBorder="1" applyAlignment="1">
      <alignment horizontal="center" vertical="center" wrapText="1"/>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quotePrefix="1" applyAlignment="1" applyProtection="1">
      <alignment horizontal="left" vertical="center"/>
      <protection locked="0"/>
    </xf>
    <xf numFmtId="0" fontId="0" fillId="0" borderId="0" xfId="0" quotePrefix="1" applyAlignment="1" applyProtection="1">
      <alignment horizontal="center" vertical="center"/>
      <protection locked="0"/>
    </xf>
    <xf numFmtId="0" fontId="0" fillId="12" borderId="0" xfId="0" applyFill="1" applyAlignment="1">
      <alignment horizontal="center" vertical="center"/>
    </xf>
    <xf numFmtId="0" fontId="12" fillId="12" borderId="0" xfId="0" applyFont="1" applyFill="1" applyAlignment="1">
      <alignment horizontal="center" vertical="center"/>
    </xf>
    <xf numFmtId="0" fontId="19" fillId="12" borderId="0" xfId="0" applyFont="1" applyFill="1" applyAlignment="1">
      <alignment horizontal="center" vertical="center"/>
    </xf>
    <xf numFmtId="0" fontId="22" fillId="0" borderId="0" xfId="0" applyFont="1" applyAlignment="1" applyProtection="1">
      <alignment horizontal="center"/>
      <protection locked="0"/>
    </xf>
    <xf numFmtId="1" fontId="22" fillId="0" borderId="0" xfId="0" applyNumberFormat="1" applyFont="1" applyAlignment="1" applyProtection="1">
      <alignment horizontal="center"/>
      <protection locked="0"/>
    </xf>
    <xf numFmtId="164" fontId="0" fillId="0" borderId="0" xfId="0" applyNumberFormat="1" applyAlignment="1">
      <alignment horizontal="center" vertical="center"/>
    </xf>
    <xf numFmtId="0" fontId="1" fillId="12" borderId="5" xfId="0" applyFont="1" applyFill="1" applyBorder="1" applyAlignment="1">
      <alignment horizontal="center" vertical="center" wrapText="1"/>
    </xf>
    <xf numFmtId="0" fontId="0" fillId="12" borderId="0" xfId="0" applyFill="1" applyAlignment="1">
      <alignment horizontal="center"/>
    </xf>
    <xf numFmtId="0" fontId="21" fillId="12" borderId="3"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164" fontId="22" fillId="12" borderId="0" xfId="0" applyNumberFormat="1" applyFont="1" applyFill="1" applyAlignment="1">
      <alignment horizontal="center"/>
    </xf>
    <xf numFmtId="0" fontId="0" fillId="12" borderId="0" xfId="0" applyFill="1"/>
    <xf numFmtId="0" fontId="22" fillId="12" borderId="0" xfId="0" applyFont="1" applyFill="1" applyAlignment="1">
      <alignment horizontal="center"/>
    </xf>
    <xf numFmtId="0" fontId="0" fillId="0" borderId="0" xfId="0" applyAlignment="1">
      <alignment horizontal="right" vertical="center"/>
    </xf>
    <xf numFmtId="0" fontId="0" fillId="0" borderId="0" xfId="0" applyAlignment="1">
      <alignment horizontal="left"/>
    </xf>
    <xf numFmtId="0" fontId="0" fillId="0" borderId="0" xfId="0" applyAlignment="1">
      <alignment horizontal="center"/>
    </xf>
    <xf numFmtId="0" fontId="0" fillId="0" borderId="12" xfId="0" applyBorder="1"/>
    <xf numFmtId="0" fontId="0" fillId="0" borderId="12" xfId="0" applyBorder="1" applyAlignment="1">
      <alignment horizontal="center"/>
    </xf>
    <xf numFmtId="0" fontId="0" fillId="0" borderId="12" xfId="0" quotePrefix="1" applyBorder="1"/>
    <xf numFmtId="0" fontId="0" fillId="2" borderId="0" xfId="0" applyFill="1" applyAlignment="1">
      <alignment horizontal="center"/>
    </xf>
    <xf numFmtId="2" fontId="0" fillId="4" borderId="1" xfId="0" applyNumberFormat="1" applyFill="1" applyBorder="1" applyAlignment="1">
      <alignment horizontal="center" vertical="center" wrapText="1"/>
    </xf>
    <xf numFmtId="0" fontId="0" fillId="2" borderId="0" xfId="0" applyFill="1" applyProtection="1">
      <protection locked="0"/>
    </xf>
    <xf numFmtId="0" fontId="1" fillId="0" borderId="0" xfId="0" applyFont="1"/>
    <xf numFmtId="0" fontId="1" fillId="0" borderId="0" xfId="0" applyFont="1" applyAlignment="1">
      <alignment horizontal="center"/>
    </xf>
    <xf numFmtId="1" fontId="0" fillId="0" borderId="0" xfId="0" applyNumberFormat="1"/>
    <xf numFmtId="0" fontId="0" fillId="0" borderId="12" xfId="0" applyBorder="1" applyAlignment="1">
      <alignment horizontal="center"/>
    </xf>
    <xf numFmtId="0" fontId="22" fillId="0" borderId="0" xfId="0" applyFont="1" applyFill="1" applyAlignment="1" applyProtection="1">
      <alignment horizontal="center"/>
      <protection locked="0"/>
    </xf>
  </cellXfs>
  <cellStyles count="1">
    <cellStyle name="Normal" xfId="0" builtinId="0"/>
  </cellStyles>
  <dxfs count="0"/>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3ccb7a8715d01ec5/Documents/Amanda/Harriers/Lee%20Mill%20Results%2023.xlsx" TargetMode="External"/><Relationship Id="rId1" Type="http://schemas.openxmlformats.org/officeDocument/2006/relationships/externalLinkPath" Target="Lee%20Mill%20Results%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tness\Cannonball\MASTERS%20(new)\Results%20Spreadsheet%20Master%20(F07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RANTS"/>
      <sheetName val="RESULTS"/>
      <sheetName val="RANKINGS"/>
      <sheetName val="Params"/>
      <sheetName val="Series Individual"/>
      <sheetName val="Series Team"/>
    </sheetNames>
    <sheetDataSet>
      <sheetData sheetId="0"/>
      <sheetData sheetId="1">
        <row r="1">
          <cell r="A1" t="str">
            <v>G-Rank</v>
          </cell>
          <cell r="B1" t="str">
            <v>C-Rank</v>
          </cell>
          <cell r="C1" t="str">
            <v>Position</v>
          </cell>
          <cell r="D1" t="str">
            <v>Race Number</v>
          </cell>
          <cell r="E1" t="str">
            <v>Hours</v>
          </cell>
          <cell r="F1" t="str">
            <v>Minutes</v>
          </cell>
          <cell r="G1" t="str">
            <v>Seconds</v>
          </cell>
          <cell r="H1" t="str">
            <v>Time</v>
          </cell>
          <cell r="I1" t="str">
            <v>First Name</v>
          </cell>
          <cell r="J1" t="str">
            <v>Last Name</v>
          </cell>
          <cell r="K1" t="str">
            <v>Gender</v>
          </cell>
          <cell r="L1" t="str">
            <v>Gender Position</v>
          </cell>
          <cell r="M1" t="str">
            <v>Age Category</v>
          </cell>
          <cell r="N1" t="str">
            <v>Cat Position</v>
          </cell>
          <cell r="O1" t="str">
            <v>Club</v>
          </cell>
          <cell r="T1" t="str">
            <v>Men Club Rank</v>
          </cell>
          <cell r="U1" t="str">
            <v>Men Club pstn
(gender - 4)</v>
          </cell>
          <cell r="V1" t="str">
            <v>Women Club Rank</v>
          </cell>
          <cell r="W1" t="str">
            <v>Women Club time 
(gender - 3)</v>
          </cell>
          <cell r="X1" t="str">
            <v>Club</v>
          </cell>
          <cell r="Y1" t="str">
            <v>Club Counters</v>
          </cell>
          <cell r="Z1" t="str">
            <v>Club concat</v>
          </cell>
          <cell r="AA1" t="str">
            <v>Club counter 1</v>
          </cell>
          <cell r="AB1" t="str">
            <v>Club counter 2</v>
          </cell>
          <cell r="AC1" t="str">
            <v>Club counter 3</v>
          </cell>
          <cell r="AD1" t="str">
            <v>Counter Name</v>
          </cell>
        </row>
        <row r="2">
          <cell r="A2" t="str">
            <v>M1</v>
          </cell>
          <cell r="B2" t="str">
            <v>M1</v>
          </cell>
          <cell r="C2">
            <v>1</v>
          </cell>
          <cell r="D2">
            <v>267</v>
          </cell>
          <cell r="E2">
            <v>0</v>
          </cell>
          <cell r="F2">
            <v>49</v>
          </cell>
          <cell r="G2">
            <v>37</v>
          </cell>
          <cell r="H2">
            <v>3.4456018518518518E-2</v>
          </cell>
          <cell r="I2" t="str">
            <v>Ben</v>
          </cell>
          <cell r="J2" t="str">
            <v>Coop</v>
          </cell>
          <cell r="K2" t="str">
            <v>M</v>
          </cell>
          <cell r="L2">
            <v>1</v>
          </cell>
          <cell r="M2" t="str">
            <v>M</v>
          </cell>
          <cell r="N2">
            <v>1</v>
          </cell>
          <cell r="O2" t="str">
            <v>Bury AC</v>
          </cell>
          <cell r="T2" t="str">
            <v/>
          </cell>
          <cell r="U2" t="str">
            <v/>
          </cell>
          <cell r="V2" t="str">
            <v/>
          </cell>
          <cell r="W2" t="str">
            <v/>
          </cell>
          <cell r="X2" t="str">
            <v/>
          </cell>
          <cell r="Y2" t="str">
            <v/>
          </cell>
          <cell r="Z2" t="str">
            <v>M Bury AC 1</v>
          </cell>
          <cell r="AA2" t="str">
            <v/>
          </cell>
          <cell r="AB2" t="str">
            <v/>
          </cell>
          <cell r="AC2" t="str">
            <v/>
          </cell>
          <cell r="AD2" t="str">
            <v>Ben Coop</v>
          </cell>
        </row>
        <row r="3">
          <cell r="A3" t="str">
            <v>M2</v>
          </cell>
          <cell r="B3" t="str">
            <v>M451</v>
          </cell>
          <cell r="C3">
            <v>2</v>
          </cell>
          <cell r="D3">
            <v>328</v>
          </cell>
          <cell r="E3">
            <v>0</v>
          </cell>
          <cell r="F3">
            <v>50</v>
          </cell>
          <cell r="G3">
            <v>40</v>
          </cell>
          <cell r="H3">
            <v>3.5185185185185187E-2</v>
          </cell>
          <cell r="I3" t="str">
            <v>Stephen</v>
          </cell>
          <cell r="J3" t="str">
            <v>Hall</v>
          </cell>
          <cell r="K3" t="str">
            <v>M</v>
          </cell>
          <cell r="L3">
            <v>2</v>
          </cell>
          <cell r="M3" t="str">
            <v>M45</v>
          </cell>
          <cell r="N3">
            <v>1</v>
          </cell>
          <cell r="O3" t="str">
            <v>Calder Valley Fell Runners</v>
          </cell>
          <cell r="T3" t="str">
            <v/>
          </cell>
          <cell r="U3" t="str">
            <v/>
          </cell>
          <cell r="V3" t="str">
            <v/>
          </cell>
          <cell r="W3" t="str">
            <v/>
          </cell>
          <cell r="X3" t="str">
            <v/>
          </cell>
          <cell r="Y3" t="str">
            <v/>
          </cell>
          <cell r="Z3" t="str">
            <v>M Calder Valley Fell Runners 1</v>
          </cell>
          <cell r="AA3" t="str">
            <v/>
          </cell>
          <cell r="AB3" t="str">
            <v/>
          </cell>
          <cell r="AC3" t="str">
            <v/>
          </cell>
          <cell r="AD3" t="str">
            <v>Stephen Hall</v>
          </cell>
        </row>
        <row r="4">
          <cell r="A4" t="str">
            <v>M3</v>
          </cell>
          <cell r="B4" t="str">
            <v>MU231</v>
          </cell>
          <cell r="C4">
            <v>3</v>
          </cell>
          <cell r="D4">
            <v>287</v>
          </cell>
          <cell r="E4">
            <v>0</v>
          </cell>
          <cell r="F4">
            <v>51</v>
          </cell>
          <cell r="G4">
            <v>4</v>
          </cell>
          <cell r="H4">
            <v>3.546296296296296E-2</v>
          </cell>
          <cell r="I4" t="str">
            <v>Charlie</v>
          </cell>
          <cell r="J4" t="str">
            <v>Parkinson</v>
          </cell>
          <cell r="K4" t="str">
            <v>M</v>
          </cell>
          <cell r="L4">
            <v>3</v>
          </cell>
          <cell r="M4" t="str">
            <v>MU23</v>
          </cell>
          <cell r="N4">
            <v>1</v>
          </cell>
          <cell r="O4" t="str">
            <v>Unattached</v>
          </cell>
          <cell r="T4" t="str">
            <v/>
          </cell>
          <cell r="U4" t="str">
            <v/>
          </cell>
          <cell r="V4" t="str">
            <v/>
          </cell>
          <cell r="W4" t="str">
            <v/>
          </cell>
          <cell r="X4" t="str">
            <v/>
          </cell>
          <cell r="Y4" t="str">
            <v/>
          </cell>
          <cell r="Z4" t="str">
            <v>M Unattached 1</v>
          </cell>
          <cell r="AA4" t="str">
            <v/>
          </cell>
          <cell r="AB4" t="str">
            <v/>
          </cell>
          <cell r="AC4" t="str">
            <v/>
          </cell>
          <cell r="AD4" t="str">
            <v/>
          </cell>
        </row>
        <row r="5">
          <cell r="A5" t="str">
            <v>M4</v>
          </cell>
          <cell r="B5" t="str">
            <v>M401</v>
          </cell>
          <cell r="C5">
            <v>4</v>
          </cell>
          <cell r="D5">
            <v>285</v>
          </cell>
          <cell r="E5">
            <v>0</v>
          </cell>
          <cell r="F5">
            <v>52</v>
          </cell>
          <cell r="G5">
            <v>35</v>
          </cell>
          <cell r="H5">
            <v>3.6516203703703703E-2</v>
          </cell>
          <cell r="I5" t="str">
            <v>David</v>
          </cell>
          <cell r="J5" t="str">
            <v>Poole</v>
          </cell>
          <cell r="K5" t="str">
            <v>M</v>
          </cell>
          <cell r="L5">
            <v>4</v>
          </cell>
          <cell r="M5" t="str">
            <v>M40</v>
          </cell>
          <cell r="N5">
            <v>1</v>
          </cell>
          <cell r="O5" t="str">
            <v>Barlick Fell Runners</v>
          </cell>
          <cell r="T5" t="str">
            <v/>
          </cell>
          <cell r="U5" t="str">
            <v/>
          </cell>
          <cell r="V5" t="str">
            <v/>
          </cell>
          <cell r="W5" t="str">
            <v/>
          </cell>
          <cell r="X5" t="str">
            <v/>
          </cell>
          <cell r="Y5" t="str">
            <v/>
          </cell>
          <cell r="Z5" t="str">
            <v>M Barlick Fell Runners 1</v>
          </cell>
          <cell r="AA5" t="str">
            <v/>
          </cell>
          <cell r="AB5" t="str">
            <v/>
          </cell>
          <cell r="AC5" t="str">
            <v/>
          </cell>
          <cell r="AD5" t="str">
            <v>David Poole</v>
          </cell>
        </row>
        <row r="6">
          <cell r="A6" t="str">
            <v>M5</v>
          </cell>
          <cell r="B6" t="str">
            <v>M2</v>
          </cell>
          <cell r="C6">
            <v>5</v>
          </cell>
          <cell r="D6">
            <v>326</v>
          </cell>
          <cell r="E6">
            <v>0</v>
          </cell>
          <cell r="F6">
            <v>52</v>
          </cell>
          <cell r="G6">
            <v>45</v>
          </cell>
          <cell r="H6">
            <v>3.6631944444444446E-2</v>
          </cell>
          <cell r="I6" t="str">
            <v>Andy</v>
          </cell>
          <cell r="J6" t="str">
            <v>Collier</v>
          </cell>
          <cell r="K6" t="str">
            <v>M</v>
          </cell>
          <cell r="L6">
            <v>5</v>
          </cell>
          <cell r="M6" t="str">
            <v>M</v>
          </cell>
          <cell r="N6">
            <v>2</v>
          </cell>
          <cell r="O6" t="str">
            <v>Unattached</v>
          </cell>
          <cell r="T6" t="str">
            <v/>
          </cell>
          <cell r="U6" t="str">
            <v/>
          </cell>
          <cell r="V6" t="str">
            <v/>
          </cell>
          <cell r="W6" t="str">
            <v/>
          </cell>
          <cell r="X6" t="str">
            <v/>
          </cell>
          <cell r="Y6" t="str">
            <v/>
          </cell>
          <cell r="Z6" t="str">
            <v>M Unattached 2</v>
          </cell>
          <cell r="AA6" t="str">
            <v/>
          </cell>
          <cell r="AB6" t="str">
            <v/>
          </cell>
          <cell r="AC6" t="str">
            <v/>
          </cell>
          <cell r="AD6" t="str">
            <v/>
          </cell>
        </row>
        <row r="7">
          <cell r="A7" t="str">
            <v>M6</v>
          </cell>
          <cell r="B7" t="str">
            <v>M452</v>
          </cell>
          <cell r="C7">
            <v>6</v>
          </cell>
          <cell r="D7">
            <v>331</v>
          </cell>
          <cell r="E7">
            <v>0</v>
          </cell>
          <cell r="F7">
            <v>52</v>
          </cell>
          <cell r="G7">
            <v>56</v>
          </cell>
          <cell r="H7">
            <v>3.6759259259259262E-2</v>
          </cell>
          <cell r="I7" t="str">
            <v>Gaz</v>
          </cell>
          <cell r="J7" t="str">
            <v>Pemberton</v>
          </cell>
          <cell r="K7" t="str">
            <v>M</v>
          </cell>
          <cell r="L7">
            <v>6</v>
          </cell>
          <cell r="M7" t="str">
            <v>M45</v>
          </cell>
          <cell r="N7">
            <v>2</v>
          </cell>
          <cell r="O7" t="str">
            <v>Todmorden Harriers</v>
          </cell>
          <cell r="T7" t="str">
            <v/>
          </cell>
          <cell r="U7" t="str">
            <v/>
          </cell>
          <cell r="V7" t="str">
            <v/>
          </cell>
          <cell r="W7" t="str">
            <v/>
          </cell>
          <cell r="X7" t="str">
            <v/>
          </cell>
          <cell r="Y7" t="str">
            <v/>
          </cell>
          <cell r="Z7" t="str">
            <v>M Todmorden Harriers 1</v>
          </cell>
          <cell r="AA7" t="str">
            <v/>
          </cell>
          <cell r="AB7" t="str">
            <v/>
          </cell>
          <cell r="AC7" t="str">
            <v/>
          </cell>
          <cell r="AD7" t="str">
            <v>Gaz Pemberton</v>
          </cell>
        </row>
        <row r="8">
          <cell r="A8" t="str">
            <v>M7</v>
          </cell>
          <cell r="B8" t="str">
            <v>M453</v>
          </cell>
          <cell r="C8">
            <v>7</v>
          </cell>
          <cell r="D8">
            <v>263</v>
          </cell>
          <cell r="E8">
            <v>0</v>
          </cell>
          <cell r="F8">
            <v>55</v>
          </cell>
          <cell r="G8">
            <v>32</v>
          </cell>
          <cell r="H8">
            <v>3.8564814814814809E-2</v>
          </cell>
          <cell r="I8" t="str">
            <v>Dan</v>
          </cell>
          <cell r="J8" t="str">
            <v>Gilbert</v>
          </cell>
          <cell r="K8" t="str">
            <v>M</v>
          </cell>
          <cell r="L8">
            <v>7</v>
          </cell>
          <cell r="M8" t="str">
            <v>M45</v>
          </cell>
          <cell r="N8">
            <v>3</v>
          </cell>
          <cell r="O8" t="str">
            <v>Horwich RMI Harriers</v>
          </cell>
          <cell r="T8" t="str">
            <v/>
          </cell>
          <cell r="U8" t="str">
            <v/>
          </cell>
          <cell r="V8" t="str">
            <v/>
          </cell>
          <cell r="W8" t="str">
            <v/>
          </cell>
          <cell r="X8" t="str">
            <v/>
          </cell>
          <cell r="Y8" t="str">
            <v/>
          </cell>
          <cell r="Z8" t="str">
            <v>M Horwich RMI Harriers 1</v>
          </cell>
          <cell r="AA8" t="str">
            <v/>
          </cell>
          <cell r="AB8" t="str">
            <v/>
          </cell>
          <cell r="AC8" t="str">
            <v/>
          </cell>
          <cell r="AD8" t="str">
            <v>Dan Gilbert</v>
          </cell>
        </row>
        <row r="9">
          <cell r="A9" t="str">
            <v>M8</v>
          </cell>
          <cell r="B9" t="str">
            <v>MU232</v>
          </cell>
          <cell r="C9">
            <v>8</v>
          </cell>
          <cell r="D9">
            <v>275</v>
          </cell>
          <cell r="E9">
            <v>0</v>
          </cell>
          <cell r="F9">
            <v>55</v>
          </cell>
          <cell r="G9">
            <v>39</v>
          </cell>
          <cell r="H9">
            <v>3.8645833333333331E-2</v>
          </cell>
          <cell r="I9" t="str">
            <v>Tom</v>
          </cell>
          <cell r="J9" t="str">
            <v>O'Gorman</v>
          </cell>
          <cell r="K9" t="str">
            <v>M</v>
          </cell>
          <cell r="L9">
            <v>8</v>
          </cell>
          <cell r="M9" t="str">
            <v>MU23</v>
          </cell>
          <cell r="N9">
            <v>2</v>
          </cell>
          <cell r="O9" t="str">
            <v>Bowland Fell Runners</v>
          </cell>
          <cell r="T9" t="str">
            <v/>
          </cell>
          <cell r="U9" t="str">
            <v/>
          </cell>
          <cell r="V9" t="str">
            <v/>
          </cell>
          <cell r="W9" t="str">
            <v/>
          </cell>
          <cell r="X9" t="str">
            <v/>
          </cell>
          <cell r="Y9" t="str">
            <v/>
          </cell>
          <cell r="Z9" t="str">
            <v>M Bowland Fell Runners 1</v>
          </cell>
          <cell r="AA9" t="str">
            <v/>
          </cell>
          <cell r="AB9" t="str">
            <v/>
          </cell>
          <cell r="AC9" t="str">
            <v/>
          </cell>
          <cell r="AD9" t="str">
            <v>Tom O'Gorman</v>
          </cell>
        </row>
        <row r="10">
          <cell r="A10" t="str">
            <v>M9</v>
          </cell>
          <cell r="B10" t="str">
            <v>M3</v>
          </cell>
          <cell r="C10">
            <v>9</v>
          </cell>
          <cell r="D10">
            <v>282</v>
          </cell>
          <cell r="E10">
            <v>0</v>
          </cell>
          <cell r="F10">
            <v>55</v>
          </cell>
          <cell r="G10">
            <v>49</v>
          </cell>
          <cell r="H10">
            <v>3.8761574074074073E-2</v>
          </cell>
          <cell r="I10" t="str">
            <v>Max</v>
          </cell>
          <cell r="J10" t="str">
            <v>Wilkinson</v>
          </cell>
          <cell r="K10" t="str">
            <v>M</v>
          </cell>
          <cell r="L10">
            <v>9</v>
          </cell>
          <cell r="M10" t="str">
            <v>M</v>
          </cell>
          <cell r="N10">
            <v>3</v>
          </cell>
          <cell r="O10" t="str">
            <v>Durham Fell Runners</v>
          </cell>
          <cell r="T10" t="str">
            <v/>
          </cell>
          <cell r="U10" t="str">
            <v/>
          </cell>
          <cell r="V10" t="str">
            <v/>
          </cell>
          <cell r="W10" t="str">
            <v/>
          </cell>
          <cell r="X10" t="str">
            <v/>
          </cell>
          <cell r="Y10" t="str">
            <v/>
          </cell>
          <cell r="Z10" t="str">
            <v>M Durham Fell Runners 1</v>
          </cell>
          <cell r="AA10" t="str">
            <v/>
          </cell>
          <cell r="AB10" t="str">
            <v/>
          </cell>
          <cell r="AC10" t="str">
            <v/>
          </cell>
          <cell r="AD10" t="str">
            <v>Max Wilkinson</v>
          </cell>
        </row>
        <row r="11">
          <cell r="A11" t="str">
            <v>M10</v>
          </cell>
          <cell r="B11" t="str">
            <v>M454</v>
          </cell>
          <cell r="C11">
            <v>10</v>
          </cell>
          <cell r="D11">
            <v>308</v>
          </cell>
          <cell r="E11">
            <v>0</v>
          </cell>
          <cell r="F11">
            <v>56</v>
          </cell>
          <cell r="G11">
            <v>10</v>
          </cell>
          <cell r="H11">
            <v>3.9004629629629632E-2</v>
          </cell>
          <cell r="I11" t="str">
            <v>David</v>
          </cell>
          <cell r="J11" t="str">
            <v>Riding</v>
          </cell>
          <cell r="K11" t="str">
            <v>M</v>
          </cell>
          <cell r="L11">
            <v>10</v>
          </cell>
          <cell r="M11" t="str">
            <v>M45</v>
          </cell>
          <cell r="N11">
            <v>4</v>
          </cell>
          <cell r="O11" t="str">
            <v>Achille Ratti</v>
          </cell>
          <cell r="T11" t="str">
            <v/>
          </cell>
          <cell r="U11" t="str">
            <v/>
          </cell>
          <cell r="V11" t="str">
            <v/>
          </cell>
          <cell r="W11" t="str">
            <v/>
          </cell>
          <cell r="X11" t="str">
            <v/>
          </cell>
          <cell r="Y11" t="str">
            <v/>
          </cell>
          <cell r="Z11" t="str">
            <v>M Achille Ratti 1</v>
          </cell>
          <cell r="AA11" t="str">
            <v/>
          </cell>
          <cell r="AB11" t="str">
            <v/>
          </cell>
          <cell r="AC11" t="str">
            <v/>
          </cell>
          <cell r="AD11" t="str">
            <v>David Riding</v>
          </cell>
        </row>
        <row r="12">
          <cell r="A12" t="str">
            <v>M11</v>
          </cell>
          <cell r="B12" t="str">
            <v>M455</v>
          </cell>
          <cell r="C12">
            <v>11</v>
          </cell>
          <cell r="D12">
            <v>290</v>
          </cell>
          <cell r="E12">
            <v>0</v>
          </cell>
          <cell r="F12">
            <v>56</v>
          </cell>
          <cell r="G12">
            <v>13</v>
          </cell>
          <cell r="H12">
            <v>3.9039351851851853E-2</v>
          </cell>
          <cell r="I12" t="str">
            <v>Robert</v>
          </cell>
          <cell r="J12" t="str">
            <v>Cranham</v>
          </cell>
          <cell r="K12" t="str">
            <v>M</v>
          </cell>
          <cell r="L12">
            <v>11</v>
          </cell>
          <cell r="M12" t="str">
            <v>M45</v>
          </cell>
          <cell r="N12">
            <v>5</v>
          </cell>
          <cell r="O12" t="str">
            <v>Barlick Fell Runners</v>
          </cell>
          <cell r="T12" t="str">
            <v/>
          </cell>
          <cell r="U12" t="str">
            <v/>
          </cell>
          <cell r="V12" t="str">
            <v/>
          </cell>
          <cell r="W12" t="str">
            <v/>
          </cell>
          <cell r="X12" t="str">
            <v/>
          </cell>
          <cell r="Y12" t="str">
            <v/>
          </cell>
          <cell r="Z12" t="str">
            <v>M Barlick Fell Runners 2</v>
          </cell>
          <cell r="AA12" t="str">
            <v/>
          </cell>
          <cell r="AB12" t="str">
            <v/>
          </cell>
          <cell r="AC12" t="str">
            <v/>
          </cell>
          <cell r="AD12" t="str">
            <v>Robert Cranham</v>
          </cell>
        </row>
        <row r="13">
          <cell r="A13" t="str">
            <v>M12</v>
          </cell>
          <cell r="B13" t="str">
            <v>M501</v>
          </cell>
          <cell r="C13">
            <v>12</v>
          </cell>
          <cell r="D13">
            <v>273</v>
          </cell>
          <cell r="E13">
            <v>0</v>
          </cell>
          <cell r="F13">
            <v>56</v>
          </cell>
          <cell r="G13">
            <v>33</v>
          </cell>
          <cell r="H13">
            <v>3.9270833333333331E-2</v>
          </cell>
          <cell r="I13" t="str">
            <v>Max</v>
          </cell>
          <cell r="J13" t="str">
            <v>Cole</v>
          </cell>
          <cell r="K13" t="str">
            <v>M</v>
          </cell>
          <cell r="L13">
            <v>12</v>
          </cell>
          <cell r="M13" t="str">
            <v>M50</v>
          </cell>
          <cell r="N13">
            <v>1</v>
          </cell>
          <cell r="O13" t="str">
            <v>Rossendale Harriers</v>
          </cell>
          <cell r="T13" t="str">
            <v/>
          </cell>
          <cell r="U13" t="str">
            <v/>
          </cell>
          <cell r="V13" t="str">
            <v/>
          </cell>
          <cell r="W13" t="str">
            <v/>
          </cell>
          <cell r="X13" t="str">
            <v/>
          </cell>
          <cell r="Y13" t="str">
            <v/>
          </cell>
          <cell r="Z13" t="str">
            <v>M Rossendale Harriers 1</v>
          </cell>
          <cell r="AA13" t="str">
            <v/>
          </cell>
          <cell r="AB13" t="str">
            <v/>
          </cell>
          <cell r="AC13" t="str">
            <v/>
          </cell>
          <cell r="AD13" t="str">
            <v>Max Cole</v>
          </cell>
        </row>
        <row r="14">
          <cell r="A14" t="str">
            <v>M13</v>
          </cell>
          <cell r="B14" t="str">
            <v>M551</v>
          </cell>
          <cell r="C14">
            <v>13</v>
          </cell>
          <cell r="D14">
            <v>252</v>
          </cell>
          <cell r="E14">
            <v>0</v>
          </cell>
          <cell r="F14">
            <v>56</v>
          </cell>
          <cell r="G14">
            <v>52</v>
          </cell>
          <cell r="H14">
            <v>3.9490740740740743E-2</v>
          </cell>
          <cell r="I14" t="str">
            <v>Stephen</v>
          </cell>
          <cell r="J14" t="str">
            <v>Smithies</v>
          </cell>
          <cell r="K14" t="str">
            <v>M</v>
          </cell>
          <cell r="L14">
            <v>13</v>
          </cell>
          <cell r="M14" t="str">
            <v>M55</v>
          </cell>
          <cell r="N14">
            <v>1</v>
          </cell>
          <cell r="O14" t="str">
            <v>Calder Valley Fell Runners</v>
          </cell>
          <cell r="T14" t="str">
            <v/>
          </cell>
          <cell r="U14" t="str">
            <v/>
          </cell>
          <cell r="V14" t="str">
            <v/>
          </cell>
          <cell r="W14" t="str">
            <v/>
          </cell>
          <cell r="X14" t="str">
            <v/>
          </cell>
          <cell r="Y14" t="str">
            <v/>
          </cell>
          <cell r="Z14" t="str">
            <v>M Calder Valley Fell Runners 2</v>
          </cell>
          <cell r="AA14" t="str">
            <v/>
          </cell>
          <cell r="AB14" t="str">
            <v/>
          </cell>
          <cell r="AC14" t="str">
            <v/>
          </cell>
          <cell r="AD14" t="str">
            <v>Stephen Smithies</v>
          </cell>
        </row>
        <row r="15">
          <cell r="A15" t="str">
            <v>M14</v>
          </cell>
          <cell r="B15" t="str">
            <v>M402</v>
          </cell>
          <cell r="C15">
            <v>14</v>
          </cell>
          <cell r="D15">
            <v>320</v>
          </cell>
          <cell r="E15">
            <v>0</v>
          </cell>
          <cell r="F15">
            <v>57</v>
          </cell>
          <cell r="G15">
            <v>18</v>
          </cell>
          <cell r="H15">
            <v>3.9791666666666663E-2</v>
          </cell>
          <cell r="I15" t="str">
            <v>Michael</v>
          </cell>
          <cell r="J15" t="str">
            <v>Fleming</v>
          </cell>
          <cell r="K15" t="str">
            <v>M</v>
          </cell>
          <cell r="L15">
            <v>14</v>
          </cell>
          <cell r="M15" t="str">
            <v>M40</v>
          </cell>
          <cell r="N15">
            <v>2</v>
          </cell>
          <cell r="O15" t="str">
            <v>Saddleworth Runners</v>
          </cell>
          <cell r="T15" t="str">
            <v/>
          </cell>
          <cell r="U15" t="str">
            <v/>
          </cell>
          <cell r="V15" t="str">
            <v/>
          </cell>
          <cell r="W15" t="str">
            <v/>
          </cell>
          <cell r="X15" t="str">
            <v/>
          </cell>
          <cell r="Y15" t="str">
            <v/>
          </cell>
          <cell r="Z15" t="str">
            <v>M Saddleworth Runners 1</v>
          </cell>
          <cell r="AA15" t="str">
            <v/>
          </cell>
          <cell r="AB15" t="str">
            <v/>
          </cell>
          <cell r="AC15" t="str">
            <v/>
          </cell>
          <cell r="AD15" t="str">
            <v>Michael Fleming</v>
          </cell>
        </row>
        <row r="16">
          <cell r="A16" t="str">
            <v>M15</v>
          </cell>
          <cell r="B16" t="str">
            <v>M4</v>
          </cell>
          <cell r="C16">
            <v>15</v>
          </cell>
          <cell r="D16">
            <v>318</v>
          </cell>
          <cell r="E16">
            <v>0</v>
          </cell>
          <cell r="F16">
            <v>58</v>
          </cell>
          <cell r="G16">
            <v>9</v>
          </cell>
          <cell r="H16">
            <v>4.0381944444444443E-2</v>
          </cell>
          <cell r="I16" t="str">
            <v>Matthew</v>
          </cell>
          <cell r="J16" t="str">
            <v>Clawson</v>
          </cell>
          <cell r="K16" t="str">
            <v>M</v>
          </cell>
          <cell r="L16">
            <v>15</v>
          </cell>
          <cell r="M16" t="str">
            <v>M</v>
          </cell>
          <cell r="N16">
            <v>4</v>
          </cell>
          <cell r="O16" t="str">
            <v>Rossendale Harriers</v>
          </cell>
          <cell r="T16" t="str">
            <v/>
          </cell>
          <cell r="U16" t="str">
            <v/>
          </cell>
          <cell r="V16" t="str">
            <v/>
          </cell>
          <cell r="W16" t="str">
            <v/>
          </cell>
          <cell r="X16" t="str">
            <v/>
          </cell>
          <cell r="Y16" t="str">
            <v/>
          </cell>
          <cell r="Z16" t="str">
            <v>M Rossendale Harriers 2</v>
          </cell>
          <cell r="AA16" t="str">
            <v/>
          </cell>
          <cell r="AB16" t="str">
            <v/>
          </cell>
          <cell r="AC16" t="str">
            <v/>
          </cell>
          <cell r="AD16" t="str">
            <v>Matthew Clawson</v>
          </cell>
        </row>
        <row r="17">
          <cell r="A17" t="str">
            <v>M16</v>
          </cell>
          <cell r="B17" t="str">
            <v>M403</v>
          </cell>
          <cell r="C17">
            <v>16</v>
          </cell>
          <cell r="D17">
            <v>280</v>
          </cell>
          <cell r="E17">
            <v>0</v>
          </cell>
          <cell r="F17">
            <v>59</v>
          </cell>
          <cell r="G17">
            <v>3</v>
          </cell>
          <cell r="H17">
            <v>4.1006944444444443E-2</v>
          </cell>
          <cell r="I17" t="str">
            <v>Ian</v>
          </cell>
          <cell r="J17" t="str">
            <v>Carruthers</v>
          </cell>
          <cell r="K17" t="str">
            <v>M</v>
          </cell>
          <cell r="L17">
            <v>16</v>
          </cell>
          <cell r="M17" t="str">
            <v>M40</v>
          </cell>
          <cell r="N17">
            <v>3</v>
          </cell>
          <cell r="O17" t="str">
            <v>Unattached</v>
          </cell>
          <cell r="T17" t="str">
            <v/>
          </cell>
          <cell r="U17" t="str">
            <v/>
          </cell>
          <cell r="V17" t="str">
            <v/>
          </cell>
          <cell r="W17" t="str">
            <v/>
          </cell>
          <cell r="X17" t="str">
            <v/>
          </cell>
          <cell r="Y17" t="str">
            <v/>
          </cell>
          <cell r="Z17" t="str">
            <v>M Unattached 3</v>
          </cell>
          <cell r="AA17" t="str">
            <v/>
          </cell>
          <cell r="AB17" t="str">
            <v/>
          </cell>
          <cell r="AC17" t="str">
            <v/>
          </cell>
          <cell r="AD17" t="str">
            <v/>
          </cell>
        </row>
        <row r="18">
          <cell r="A18" t="str">
            <v>M17</v>
          </cell>
          <cell r="B18" t="str">
            <v>MU233</v>
          </cell>
          <cell r="C18">
            <v>17</v>
          </cell>
          <cell r="D18">
            <v>254</v>
          </cell>
          <cell r="E18">
            <v>0</v>
          </cell>
          <cell r="F18">
            <v>59</v>
          </cell>
          <cell r="G18">
            <v>39</v>
          </cell>
          <cell r="H18">
            <v>4.1423611111111112E-2</v>
          </cell>
          <cell r="I18" t="str">
            <v>Ben</v>
          </cell>
          <cell r="J18" t="str">
            <v>Kirkman</v>
          </cell>
          <cell r="K18" t="str">
            <v>M</v>
          </cell>
          <cell r="L18">
            <v>17</v>
          </cell>
          <cell r="M18" t="str">
            <v>MU23</v>
          </cell>
          <cell r="N18">
            <v>3</v>
          </cell>
          <cell r="O18" t="str">
            <v>Rossendale Harriers</v>
          </cell>
          <cell r="T18" t="str">
            <v/>
          </cell>
          <cell r="U18" t="str">
            <v/>
          </cell>
          <cell r="V18" t="str">
            <v/>
          </cell>
          <cell r="W18" t="str">
            <v/>
          </cell>
          <cell r="X18" t="str">
            <v/>
          </cell>
          <cell r="Y18" t="str">
            <v/>
          </cell>
          <cell r="Z18" t="str">
            <v>M Rossendale Harriers 3</v>
          </cell>
          <cell r="AA18" t="str">
            <v/>
          </cell>
          <cell r="AB18" t="str">
            <v/>
          </cell>
          <cell r="AC18" t="str">
            <v/>
          </cell>
          <cell r="AD18" t="str">
            <v>Ben Kirkman</v>
          </cell>
        </row>
        <row r="19">
          <cell r="A19" t="str">
            <v>M18</v>
          </cell>
          <cell r="B19" t="str">
            <v>M552</v>
          </cell>
          <cell r="C19">
            <v>18</v>
          </cell>
          <cell r="D19">
            <v>265</v>
          </cell>
          <cell r="E19">
            <v>1</v>
          </cell>
          <cell r="F19">
            <v>0</v>
          </cell>
          <cell r="G19">
            <v>40</v>
          </cell>
          <cell r="H19">
            <v>4.2129629629629628E-2</v>
          </cell>
          <cell r="I19" t="str">
            <v>Craig</v>
          </cell>
          <cell r="J19" t="str">
            <v>Stansfield</v>
          </cell>
          <cell r="K19" t="str">
            <v>M</v>
          </cell>
          <cell r="L19">
            <v>18</v>
          </cell>
          <cell r="M19" t="str">
            <v>M55</v>
          </cell>
          <cell r="N19">
            <v>2</v>
          </cell>
          <cell r="O19" t="str">
            <v>Rossendale Harriers</v>
          </cell>
          <cell r="T19">
            <v>1</v>
          </cell>
          <cell r="U19">
            <v>62</v>
          </cell>
          <cell r="V19" t="str">
            <v/>
          </cell>
          <cell r="W19" t="str">
            <v/>
          </cell>
          <cell r="X19" t="str">
            <v>Rossendale Harriers</v>
          </cell>
          <cell r="Y19" t="str">
            <v>Rossendale Harriers (Max Cole, Matthew Clawson, Ben Kirkman, Craig Stansfield)</v>
          </cell>
          <cell r="Z19" t="str">
            <v>M Rossendale Harriers 4</v>
          </cell>
          <cell r="AA19" t="str">
            <v>Max Cole</v>
          </cell>
          <cell r="AB19" t="str">
            <v>Matthew Clawson</v>
          </cell>
          <cell r="AC19" t="str">
            <v>Ben Kirkman</v>
          </cell>
          <cell r="AD19" t="str">
            <v>Craig Stansfield</v>
          </cell>
        </row>
        <row r="20">
          <cell r="A20" t="str">
            <v>M19</v>
          </cell>
          <cell r="B20" t="str">
            <v>M502</v>
          </cell>
          <cell r="C20">
            <v>19</v>
          </cell>
          <cell r="D20">
            <v>256</v>
          </cell>
          <cell r="E20">
            <v>1</v>
          </cell>
          <cell r="F20">
            <v>0</v>
          </cell>
          <cell r="G20">
            <v>45</v>
          </cell>
          <cell r="H20">
            <v>4.2187499999999996E-2</v>
          </cell>
          <cell r="I20" t="str">
            <v>Darren</v>
          </cell>
          <cell r="J20" t="str">
            <v>Fishwick</v>
          </cell>
          <cell r="K20" t="str">
            <v>M</v>
          </cell>
          <cell r="L20">
            <v>19</v>
          </cell>
          <cell r="M20" t="str">
            <v>M50</v>
          </cell>
          <cell r="N20">
            <v>2</v>
          </cell>
          <cell r="O20" t="str">
            <v>Chorley AC</v>
          </cell>
          <cell r="T20" t="str">
            <v/>
          </cell>
          <cell r="U20" t="str">
            <v/>
          </cell>
          <cell r="V20" t="str">
            <v/>
          </cell>
          <cell r="W20" t="str">
            <v/>
          </cell>
          <cell r="X20" t="str">
            <v/>
          </cell>
          <cell r="Y20" t="str">
            <v/>
          </cell>
          <cell r="Z20" t="str">
            <v>M Chorley AC 1</v>
          </cell>
          <cell r="AA20" t="str">
            <v/>
          </cell>
          <cell r="AB20" t="str">
            <v/>
          </cell>
          <cell r="AC20" t="str">
            <v/>
          </cell>
          <cell r="AD20" t="str">
            <v>Darren Fishwick</v>
          </cell>
        </row>
        <row r="21">
          <cell r="A21" t="str">
            <v>M20</v>
          </cell>
          <cell r="B21" t="str">
            <v>M553</v>
          </cell>
          <cell r="C21">
            <v>20</v>
          </cell>
          <cell r="D21">
            <v>271</v>
          </cell>
          <cell r="E21">
            <v>1</v>
          </cell>
          <cell r="F21">
            <v>1</v>
          </cell>
          <cell r="G21">
            <v>34</v>
          </cell>
          <cell r="H21">
            <v>4.2754629629629622E-2</v>
          </cell>
          <cell r="I21" t="str">
            <v>Mark</v>
          </cell>
          <cell r="J21" t="str">
            <v>Walsh</v>
          </cell>
          <cell r="K21" t="str">
            <v>M</v>
          </cell>
          <cell r="L21">
            <v>20</v>
          </cell>
          <cell r="M21" t="str">
            <v>M55</v>
          </cell>
          <cell r="N21">
            <v>3</v>
          </cell>
          <cell r="O21" t="str">
            <v>Horwich RMI Harriers</v>
          </cell>
          <cell r="T21" t="str">
            <v/>
          </cell>
          <cell r="U21" t="str">
            <v/>
          </cell>
          <cell r="V21" t="str">
            <v/>
          </cell>
          <cell r="W21" t="str">
            <v/>
          </cell>
          <cell r="X21" t="str">
            <v/>
          </cell>
          <cell r="Y21" t="str">
            <v/>
          </cell>
          <cell r="Z21" t="str">
            <v>M Horwich RMI Harriers 2</v>
          </cell>
          <cell r="AA21" t="str">
            <v/>
          </cell>
          <cell r="AB21" t="str">
            <v/>
          </cell>
          <cell r="AC21" t="str">
            <v/>
          </cell>
          <cell r="AD21" t="str">
            <v>Mark Walsh</v>
          </cell>
        </row>
        <row r="22">
          <cell r="A22" t="str">
            <v>F1</v>
          </cell>
          <cell r="B22" t="str">
            <v>F401</v>
          </cell>
          <cell r="C22">
            <v>21</v>
          </cell>
          <cell r="D22">
            <v>309</v>
          </cell>
          <cell r="E22">
            <v>1</v>
          </cell>
          <cell r="F22">
            <v>4</v>
          </cell>
          <cell r="G22">
            <v>5</v>
          </cell>
          <cell r="H22">
            <v>4.4502314814814814E-2</v>
          </cell>
          <cell r="I22" t="str">
            <v>Katherine</v>
          </cell>
          <cell r="J22" t="str">
            <v>Kilinder</v>
          </cell>
          <cell r="K22" t="str">
            <v>F</v>
          </cell>
          <cell r="L22">
            <v>1</v>
          </cell>
          <cell r="M22" t="str">
            <v>F40</v>
          </cell>
          <cell r="N22">
            <v>1</v>
          </cell>
          <cell r="O22" t="str">
            <v>Chorley AC</v>
          </cell>
          <cell r="T22" t="str">
            <v/>
          </cell>
          <cell r="U22" t="str">
            <v/>
          </cell>
          <cell r="V22" t="str">
            <v/>
          </cell>
          <cell r="W22" t="str">
            <v/>
          </cell>
          <cell r="X22" t="str">
            <v/>
          </cell>
          <cell r="Y22" t="str">
            <v/>
          </cell>
          <cell r="Z22" t="str">
            <v>F Chorley AC 1</v>
          </cell>
          <cell r="AA22" t="str">
            <v/>
          </cell>
          <cell r="AB22" t="str">
            <v/>
          </cell>
          <cell r="AC22" t="str">
            <v/>
          </cell>
          <cell r="AD22" t="str">
            <v>Katherine Kilinder</v>
          </cell>
        </row>
        <row r="23">
          <cell r="A23" t="str">
            <v>M21</v>
          </cell>
          <cell r="B23" t="str">
            <v>M5</v>
          </cell>
          <cell r="C23">
            <v>22</v>
          </cell>
          <cell r="D23">
            <v>307</v>
          </cell>
          <cell r="E23">
            <v>1</v>
          </cell>
          <cell r="F23">
            <v>4</v>
          </cell>
          <cell r="G23">
            <v>6</v>
          </cell>
          <cell r="H23">
            <v>4.4513888888888888E-2</v>
          </cell>
          <cell r="I23" t="str">
            <v>James</v>
          </cell>
          <cell r="J23" t="str">
            <v>Thomas</v>
          </cell>
          <cell r="K23" t="str">
            <v>M</v>
          </cell>
          <cell r="L23">
            <v>21</v>
          </cell>
          <cell r="M23" t="str">
            <v>M</v>
          </cell>
          <cell r="N23">
            <v>5</v>
          </cell>
          <cell r="O23" t="str">
            <v>Ramsbottom Running Club</v>
          </cell>
          <cell r="T23" t="str">
            <v/>
          </cell>
          <cell r="U23" t="str">
            <v/>
          </cell>
          <cell r="V23" t="str">
            <v/>
          </cell>
          <cell r="W23" t="str">
            <v/>
          </cell>
          <cell r="X23" t="str">
            <v/>
          </cell>
          <cell r="Y23" t="str">
            <v/>
          </cell>
          <cell r="Z23" t="str">
            <v>M Ramsbottom Running Club 1</v>
          </cell>
          <cell r="AA23" t="str">
            <v/>
          </cell>
          <cell r="AB23" t="str">
            <v/>
          </cell>
          <cell r="AC23" t="str">
            <v/>
          </cell>
          <cell r="AD23" t="str">
            <v>James Thomas</v>
          </cell>
        </row>
        <row r="24">
          <cell r="A24" t="str">
            <v>F2</v>
          </cell>
          <cell r="B24" t="str">
            <v>F1</v>
          </cell>
          <cell r="C24">
            <v>23</v>
          </cell>
          <cell r="D24">
            <v>251</v>
          </cell>
          <cell r="E24">
            <v>1</v>
          </cell>
          <cell r="F24">
            <v>4</v>
          </cell>
          <cell r="G24">
            <v>25</v>
          </cell>
          <cell r="H24">
            <v>4.4733796296296292E-2</v>
          </cell>
          <cell r="I24" t="str">
            <v>Josephine</v>
          </cell>
          <cell r="J24" t="str">
            <v>Wells</v>
          </cell>
          <cell r="K24" t="str">
            <v>F</v>
          </cell>
          <cell r="L24">
            <v>2</v>
          </cell>
          <cell r="M24" t="str">
            <v>F</v>
          </cell>
          <cell r="N24">
            <v>1</v>
          </cell>
          <cell r="O24" t="str">
            <v>Rossendale Harriers</v>
          </cell>
          <cell r="T24" t="str">
            <v/>
          </cell>
          <cell r="U24" t="str">
            <v/>
          </cell>
          <cell r="V24" t="str">
            <v/>
          </cell>
          <cell r="W24" t="str">
            <v/>
          </cell>
          <cell r="X24" t="str">
            <v/>
          </cell>
          <cell r="Y24" t="str">
            <v/>
          </cell>
          <cell r="Z24" t="str">
            <v>F Rossendale Harriers 1</v>
          </cell>
          <cell r="AA24" t="str">
            <v/>
          </cell>
          <cell r="AB24" t="str">
            <v/>
          </cell>
          <cell r="AC24" t="str">
            <v/>
          </cell>
          <cell r="AD24" t="str">
            <v>Josephine Wells</v>
          </cell>
        </row>
        <row r="25">
          <cell r="A25" t="str">
            <v>M22</v>
          </cell>
          <cell r="B25" t="str">
            <v>M6</v>
          </cell>
          <cell r="C25">
            <v>24</v>
          </cell>
          <cell r="D25">
            <v>281</v>
          </cell>
          <cell r="E25">
            <v>1</v>
          </cell>
          <cell r="F25">
            <v>4</v>
          </cell>
          <cell r="G25">
            <v>46</v>
          </cell>
          <cell r="H25">
            <v>4.4976851851851851E-2</v>
          </cell>
          <cell r="I25" t="str">
            <v>Conor</v>
          </cell>
          <cell r="J25" t="str">
            <v>Tyndall</v>
          </cell>
          <cell r="K25" t="str">
            <v>M</v>
          </cell>
          <cell r="L25">
            <v>22</v>
          </cell>
          <cell r="M25" t="str">
            <v>M</v>
          </cell>
          <cell r="N25">
            <v>6</v>
          </cell>
          <cell r="O25" t="str">
            <v>Unattached</v>
          </cell>
          <cell r="T25" t="str">
            <v/>
          </cell>
          <cell r="U25" t="str">
            <v/>
          </cell>
          <cell r="V25" t="str">
            <v/>
          </cell>
          <cell r="W25" t="str">
            <v/>
          </cell>
          <cell r="X25" t="str">
            <v/>
          </cell>
          <cell r="Y25" t="str">
            <v/>
          </cell>
          <cell r="Z25" t="str">
            <v>M Unattached 4</v>
          </cell>
          <cell r="AA25" t="str">
            <v/>
          </cell>
          <cell r="AB25" t="str">
            <v/>
          </cell>
          <cell r="AC25" t="str">
            <v/>
          </cell>
          <cell r="AD25" t="str">
            <v/>
          </cell>
        </row>
        <row r="26">
          <cell r="A26" t="str">
            <v>M23</v>
          </cell>
          <cell r="B26" t="str">
            <v>M456</v>
          </cell>
          <cell r="C26">
            <v>25</v>
          </cell>
          <cell r="D26">
            <v>268</v>
          </cell>
          <cell r="E26">
            <v>1</v>
          </cell>
          <cell r="F26">
            <v>4</v>
          </cell>
          <cell r="G26">
            <v>50</v>
          </cell>
          <cell r="H26">
            <v>4.5023148148148145E-2</v>
          </cell>
          <cell r="I26" t="str">
            <v>Kirk</v>
          </cell>
          <cell r="J26" t="str">
            <v xml:space="preserve">Lusty </v>
          </cell>
          <cell r="K26" t="str">
            <v>M</v>
          </cell>
          <cell r="L26">
            <v>23</v>
          </cell>
          <cell r="M26" t="str">
            <v>M45</v>
          </cell>
          <cell r="N26">
            <v>6</v>
          </cell>
          <cell r="O26" t="str">
            <v>Clayton Le Moors</v>
          </cell>
          <cell r="T26" t="str">
            <v/>
          </cell>
          <cell r="U26" t="str">
            <v/>
          </cell>
          <cell r="V26" t="str">
            <v/>
          </cell>
          <cell r="W26" t="str">
            <v/>
          </cell>
          <cell r="X26" t="str">
            <v/>
          </cell>
          <cell r="Y26" t="str">
            <v/>
          </cell>
          <cell r="Z26" t="str">
            <v>M Clayton Le Moors 1</v>
          </cell>
          <cell r="AA26" t="str">
            <v/>
          </cell>
          <cell r="AB26" t="str">
            <v/>
          </cell>
          <cell r="AC26" t="str">
            <v/>
          </cell>
          <cell r="AD26" t="str">
            <v xml:space="preserve">Kirk Lusty </v>
          </cell>
        </row>
        <row r="27">
          <cell r="A27" t="str">
            <v>M24</v>
          </cell>
          <cell r="B27" t="str">
            <v>M7</v>
          </cell>
          <cell r="C27">
            <v>26</v>
          </cell>
          <cell r="D27">
            <v>288</v>
          </cell>
          <cell r="E27">
            <v>1</v>
          </cell>
          <cell r="F27">
            <v>4</v>
          </cell>
          <cell r="G27">
            <v>58</v>
          </cell>
          <cell r="H27">
            <v>4.5115740740740741E-2</v>
          </cell>
          <cell r="I27" t="str">
            <v>Simon</v>
          </cell>
          <cell r="J27" t="str">
            <v>Jones</v>
          </cell>
          <cell r="K27" t="str">
            <v>M</v>
          </cell>
          <cell r="L27">
            <v>24</v>
          </cell>
          <cell r="M27" t="str">
            <v>M</v>
          </cell>
          <cell r="N27">
            <v>7</v>
          </cell>
          <cell r="O27" t="str">
            <v>Ramsbottom Running Club</v>
          </cell>
          <cell r="T27" t="str">
            <v/>
          </cell>
          <cell r="U27" t="str">
            <v/>
          </cell>
          <cell r="V27" t="str">
            <v/>
          </cell>
          <cell r="W27" t="str">
            <v/>
          </cell>
          <cell r="X27" t="str">
            <v/>
          </cell>
          <cell r="Y27" t="str">
            <v/>
          </cell>
          <cell r="Z27" t="str">
            <v>M Ramsbottom Running Club 2</v>
          </cell>
          <cell r="AA27" t="str">
            <v/>
          </cell>
          <cell r="AB27" t="str">
            <v/>
          </cell>
          <cell r="AC27" t="str">
            <v/>
          </cell>
          <cell r="AD27" t="str">
            <v>Simon Jones</v>
          </cell>
        </row>
        <row r="28">
          <cell r="A28" t="str">
            <v>M25</v>
          </cell>
          <cell r="B28" t="str">
            <v>M554</v>
          </cell>
          <cell r="C28">
            <v>27</v>
          </cell>
          <cell r="D28">
            <v>269</v>
          </cell>
          <cell r="E28">
            <v>1</v>
          </cell>
          <cell r="F28">
            <v>8</v>
          </cell>
          <cell r="G28">
            <v>11</v>
          </cell>
          <cell r="H28">
            <v>4.7349537037037037E-2</v>
          </cell>
          <cell r="I28" t="str">
            <v>Alex</v>
          </cell>
          <cell r="J28" t="str">
            <v>Frost</v>
          </cell>
          <cell r="K28" t="str">
            <v>M</v>
          </cell>
          <cell r="L28">
            <v>25</v>
          </cell>
          <cell r="M28" t="str">
            <v>M55</v>
          </cell>
          <cell r="N28">
            <v>4</v>
          </cell>
          <cell r="O28" t="str">
            <v>Rossendale Harriers</v>
          </cell>
          <cell r="T28" t="str">
            <v/>
          </cell>
          <cell r="U28" t="str">
            <v/>
          </cell>
          <cell r="V28" t="str">
            <v/>
          </cell>
          <cell r="W28" t="str">
            <v/>
          </cell>
          <cell r="X28" t="str">
            <v/>
          </cell>
          <cell r="Y28" t="str">
            <v/>
          </cell>
          <cell r="Z28" t="str">
            <v>M Rossendale Harriers 5</v>
          </cell>
          <cell r="AA28" t="str">
            <v/>
          </cell>
          <cell r="AB28" t="str">
            <v/>
          </cell>
          <cell r="AC28" t="str">
            <v/>
          </cell>
          <cell r="AD28" t="str">
            <v/>
          </cell>
        </row>
        <row r="29">
          <cell r="A29" t="str">
            <v>M26</v>
          </cell>
          <cell r="B29" t="str">
            <v>M8</v>
          </cell>
          <cell r="C29">
            <v>28</v>
          </cell>
          <cell r="D29">
            <v>299</v>
          </cell>
          <cell r="E29">
            <v>1</v>
          </cell>
          <cell r="F29">
            <v>8</v>
          </cell>
          <cell r="G29">
            <v>19</v>
          </cell>
          <cell r="H29">
            <v>4.7442129629629626E-2</v>
          </cell>
          <cell r="I29" t="str">
            <v>Sam</v>
          </cell>
          <cell r="J29" t="str">
            <v>Akerstrom</v>
          </cell>
          <cell r="K29" t="str">
            <v>M</v>
          </cell>
          <cell r="L29">
            <v>26</v>
          </cell>
          <cell r="M29" t="str">
            <v>M</v>
          </cell>
          <cell r="N29">
            <v>8</v>
          </cell>
          <cell r="O29" t="str">
            <v>Ramsbottom Running Club</v>
          </cell>
          <cell r="T29" t="str">
            <v/>
          </cell>
          <cell r="U29" t="str">
            <v/>
          </cell>
          <cell r="V29" t="str">
            <v/>
          </cell>
          <cell r="W29" t="str">
            <v/>
          </cell>
          <cell r="X29" t="str">
            <v/>
          </cell>
          <cell r="Y29" t="str">
            <v/>
          </cell>
          <cell r="Z29" t="str">
            <v>M Ramsbottom Running Club 3</v>
          </cell>
          <cell r="AA29" t="str">
            <v/>
          </cell>
          <cell r="AB29" t="str">
            <v/>
          </cell>
          <cell r="AC29" t="str">
            <v/>
          </cell>
          <cell r="AD29" t="str">
            <v>Sam Akerstrom</v>
          </cell>
        </row>
        <row r="30">
          <cell r="A30" t="str">
            <v>M27</v>
          </cell>
          <cell r="B30" t="str">
            <v>M404</v>
          </cell>
          <cell r="C30">
            <v>29</v>
          </cell>
          <cell r="D30">
            <v>291</v>
          </cell>
          <cell r="E30">
            <v>1</v>
          </cell>
          <cell r="F30">
            <v>8</v>
          </cell>
          <cell r="G30">
            <v>25</v>
          </cell>
          <cell r="H30">
            <v>4.7511574074074074E-2</v>
          </cell>
          <cell r="I30" t="str">
            <v>Andy</v>
          </cell>
          <cell r="J30" t="str">
            <v>Heys</v>
          </cell>
          <cell r="K30" t="str">
            <v>M</v>
          </cell>
          <cell r="L30">
            <v>27</v>
          </cell>
          <cell r="M30" t="str">
            <v>M40</v>
          </cell>
          <cell r="N30">
            <v>4</v>
          </cell>
          <cell r="O30" t="str">
            <v>Unattached</v>
          </cell>
          <cell r="T30" t="str">
            <v/>
          </cell>
          <cell r="U30" t="str">
            <v/>
          </cell>
          <cell r="V30" t="str">
            <v/>
          </cell>
          <cell r="W30" t="str">
            <v/>
          </cell>
          <cell r="X30" t="str">
            <v/>
          </cell>
          <cell r="Y30" t="str">
            <v/>
          </cell>
          <cell r="Z30" t="str">
            <v>M Unattached 5</v>
          </cell>
          <cell r="AA30" t="str">
            <v/>
          </cell>
          <cell r="AB30" t="str">
            <v/>
          </cell>
          <cell r="AC30" t="str">
            <v/>
          </cell>
          <cell r="AD30" t="str">
            <v/>
          </cell>
        </row>
        <row r="31">
          <cell r="A31" t="str">
            <v>F3</v>
          </cell>
          <cell r="B31" t="str">
            <v>F451</v>
          </cell>
          <cell r="C31">
            <v>30</v>
          </cell>
          <cell r="D31">
            <v>312</v>
          </cell>
          <cell r="E31">
            <v>1</v>
          </cell>
          <cell r="F31">
            <v>8</v>
          </cell>
          <cell r="G31">
            <v>28</v>
          </cell>
          <cell r="H31">
            <v>4.7546296296296302E-2</v>
          </cell>
          <cell r="I31" t="str">
            <v>Rachel</v>
          </cell>
          <cell r="J31" t="str">
            <v>Marshall</v>
          </cell>
          <cell r="K31" t="str">
            <v>F</v>
          </cell>
          <cell r="L31">
            <v>3</v>
          </cell>
          <cell r="M31" t="str">
            <v>F45</v>
          </cell>
          <cell r="N31">
            <v>1</v>
          </cell>
          <cell r="O31" t="str">
            <v>Bury AC</v>
          </cell>
          <cell r="T31" t="str">
            <v/>
          </cell>
          <cell r="U31" t="str">
            <v/>
          </cell>
          <cell r="V31" t="str">
            <v/>
          </cell>
          <cell r="W31" t="str">
            <v/>
          </cell>
          <cell r="X31" t="str">
            <v/>
          </cell>
          <cell r="Y31" t="str">
            <v/>
          </cell>
          <cell r="Z31" t="str">
            <v>F Bury AC 1</v>
          </cell>
          <cell r="AA31" t="str">
            <v/>
          </cell>
          <cell r="AB31" t="str">
            <v/>
          </cell>
          <cell r="AC31" t="str">
            <v/>
          </cell>
          <cell r="AD31" t="str">
            <v>Rachel Marshall</v>
          </cell>
        </row>
        <row r="32">
          <cell r="A32" t="str">
            <v>F4</v>
          </cell>
          <cell r="B32" t="str">
            <v>F501</v>
          </cell>
          <cell r="C32">
            <v>31</v>
          </cell>
          <cell r="D32">
            <v>321</v>
          </cell>
          <cell r="E32">
            <v>1</v>
          </cell>
          <cell r="F32">
            <v>8</v>
          </cell>
          <cell r="G32">
            <v>31</v>
          </cell>
          <cell r="H32">
            <v>4.7581018518518516E-2</v>
          </cell>
          <cell r="I32" t="str">
            <v>Anne Marie</v>
          </cell>
          <cell r="J32" t="str">
            <v>Hindle</v>
          </cell>
          <cell r="K32" t="str">
            <v>F</v>
          </cell>
          <cell r="L32">
            <v>4</v>
          </cell>
          <cell r="M32" t="str">
            <v>F50</v>
          </cell>
          <cell r="N32">
            <v>1</v>
          </cell>
          <cell r="O32" t="str">
            <v>Rossendale Harriers</v>
          </cell>
          <cell r="T32" t="str">
            <v/>
          </cell>
          <cell r="U32" t="str">
            <v/>
          </cell>
          <cell r="V32" t="str">
            <v/>
          </cell>
          <cell r="W32" t="str">
            <v/>
          </cell>
          <cell r="X32" t="str">
            <v/>
          </cell>
          <cell r="Y32" t="str">
            <v/>
          </cell>
          <cell r="Z32" t="str">
            <v>F Rossendale Harriers 2</v>
          </cell>
          <cell r="AA32" t="str">
            <v/>
          </cell>
          <cell r="AB32" t="str">
            <v/>
          </cell>
          <cell r="AC32" t="str">
            <v/>
          </cell>
          <cell r="AD32" t="str">
            <v>Anne Marie Hindle</v>
          </cell>
        </row>
        <row r="33">
          <cell r="A33" t="str">
            <v>M28</v>
          </cell>
          <cell r="B33" t="str">
            <v>M555</v>
          </cell>
          <cell r="C33">
            <v>32</v>
          </cell>
          <cell r="D33">
            <v>305</v>
          </cell>
          <cell r="E33">
            <v>1</v>
          </cell>
          <cell r="F33">
            <v>8</v>
          </cell>
          <cell r="G33">
            <v>35</v>
          </cell>
          <cell r="H33">
            <v>4.762731481481481E-2</v>
          </cell>
          <cell r="I33" t="str">
            <v>Nigel</v>
          </cell>
          <cell r="J33" t="str">
            <v>Hartley</v>
          </cell>
          <cell r="K33" t="str">
            <v>M</v>
          </cell>
          <cell r="L33">
            <v>28</v>
          </cell>
          <cell r="M33" t="str">
            <v>M55</v>
          </cell>
          <cell r="N33">
            <v>5</v>
          </cell>
          <cell r="O33" t="str">
            <v>Ramsbottom Running Club</v>
          </cell>
          <cell r="T33">
            <v>2</v>
          </cell>
          <cell r="U33">
            <v>99</v>
          </cell>
          <cell r="V33" t="str">
            <v/>
          </cell>
          <cell r="W33" t="str">
            <v/>
          </cell>
          <cell r="X33" t="str">
            <v>Ramsbottom Running Club</v>
          </cell>
          <cell r="Y33" t="str">
            <v>Ramsbottom Running Club (James Thomas, Simon Jones, Sam Akerstrom, Nigel Hartley)</v>
          </cell>
          <cell r="Z33" t="str">
            <v>M Ramsbottom Running Club 4</v>
          </cell>
          <cell r="AA33" t="str">
            <v>James Thomas</v>
          </cell>
          <cell r="AB33" t="str">
            <v>Simon Jones</v>
          </cell>
          <cell r="AC33" t="str">
            <v>Sam Akerstrom</v>
          </cell>
          <cell r="AD33" t="str">
            <v>Nigel Hartley</v>
          </cell>
        </row>
        <row r="34">
          <cell r="A34" t="str">
            <v>M29</v>
          </cell>
          <cell r="B34" t="str">
            <v>M457</v>
          </cell>
          <cell r="C34">
            <v>33</v>
          </cell>
          <cell r="D34">
            <v>266</v>
          </cell>
          <cell r="E34">
            <v>1</v>
          </cell>
          <cell r="F34">
            <v>8</v>
          </cell>
          <cell r="G34">
            <v>41</v>
          </cell>
          <cell r="H34">
            <v>4.7696759259259258E-2</v>
          </cell>
          <cell r="I34" t="str">
            <v>Ian</v>
          </cell>
          <cell r="J34" t="str">
            <v xml:space="preserve">Swain </v>
          </cell>
          <cell r="K34" t="str">
            <v>M</v>
          </cell>
          <cell r="L34">
            <v>29</v>
          </cell>
          <cell r="M34" t="str">
            <v>M45</v>
          </cell>
          <cell r="N34">
            <v>7</v>
          </cell>
          <cell r="O34" t="str">
            <v>Radcliffe AC</v>
          </cell>
          <cell r="T34" t="str">
            <v/>
          </cell>
          <cell r="U34" t="str">
            <v/>
          </cell>
          <cell r="V34" t="str">
            <v/>
          </cell>
          <cell r="W34" t="str">
            <v/>
          </cell>
          <cell r="X34" t="str">
            <v/>
          </cell>
          <cell r="Y34" t="str">
            <v/>
          </cell>
          <cell r="Z34" t="str">
            <v>M Radcliffe AC 1</v>
          </cell>
          <cell r="AA34" t="str">
            <v/>
          </cell>
          <cell r="AB34" t="str">
            <v/>
          </cell>
          <cell r="AC34" t="str">
            <v/>
          </cell>
          <cell r="AD34" t="str">
            <v xml:space="preserve">Ian Swain </v>
          </cell>
        </row>
        <row r="35">
          <cell r="A35" t="str">
            <v>M30</v>
          </cell>
          <cell r="B35" t="str">
            <v>M503</v>
          </cell>
          <cell r="C35">
            <v>34</v>
          </cell>
          <cell r="D35">
            <v>313</v>
          </cell>
          <cell r="E35">
            <v>1</v>
          </cell>
          <cell r="F35">
            <v>8</v>
          </cell>
          <cell r="G35">
            <v>48</v>
          </cell>
          <cell r="H35">
            <v>4.777777777777778E-2</v>
          </cell>
          <cell r="I35" t="str">
            <v>Chris</v>
          </cell>
          <cell r="J35" t="str">
            <v>McCarthy</v>
          </cell>
          <cell r="K35" t="str">
            <v>M</v>
          </cell>
          <cell r="L35">
            <v>30</v>
          </cell>
          <cell r="M35" t="str">
            <v>M50</v>
          </cell>
          <cell r="N35">
            <v>3</v>
          </cell>
          <cell r="O35" t="str">
            <v>Unattached</v>
          </cell>
          <cell r="T35" t="str">
            <v/>
          </cell>
          <cell r="U35" t="str">
            <v/>
          </cell>
          <cell r="V35" t="str">
            <v/>
          </cell>
          <cell r="W35" t="str">
            <v/>
          </cell>
          <cell r="X35" t="str">
            <v/>
          </cell>
          <cell r="Y35" t="str">
            <v/>
          </cell>
          <cell r="Z35" t="str">
            <v>M Unattached 6</v>
          </cell>
          <cell r="AA35" t="str">
            <v/>
          </cell>
          <cell r="AB35" t="str">
            <v/>
          </cell>
          <cell r="AC35" t="str">
            <v/>
          </cell>
          <cell r="AD35" t="str">
            <v/>
          </cell>
        </row>
        <row r="36">
          <cell r="A36" t="str">
            <v>M31</v>
          </cell>
          <cell r="B36" t="str">
            <v>M458</v>
          </cell>
          <cell r="C36">
            <v>35</v>
          </cell>
          <cell r="D36">
            <v>295</v>
          </cell>
          <cell r="E36">
            <v>1</v>
          </cell>
          <cell r="F36">
            <v>9</v>
          </cell>
          <cell r="G36">
            <v>1</v>
          </cell>
          <cell r="H36">
            <v>4.7928240740740737E-2</v>
          </cell>
          <cell r="I36" t="str">
            <v>Christian</v>
          </cell>
          <cell r="J36" t="str">
            <v>Waller</v>
          </cell>
          <cell r="K36" t="str">
            <v>M</v>
          </cell>
          <cell r="L36">
            <v>31</v>
          </cell>
          <cell r="M36" t="str">
            <v>M45</v>
          </cell>
          <cell r="N36">
            <v>8</v>
          </cell>
          <cell r="O36" t="str">
            <v>Rossendale Harriers</v>
          </cell>
          <cell r="T36" t="str">
            <v/>
          </cell>
          <cell r="U36" t="str">
            <v/>
          </cell>
          <cell r="V36" t="str">
            <v/>
          </cell>
          <cell r="W36" t="str">
            <v/>
          </cell>
          <cell r="X36" t="str">
            <v/>
          </cell>
          <cell r="Y36" t="str">
            <v/>
          </cell>
          <cell r="Z36" t="str">
            <v>M Rossendale Harriers 6</v>
          </cell>
          <cell r="AA36" t="str">
            <v/>
          </cell>
          <cell r="AB36" t="str">
            <v/>
          </cell>
          <cell r="AC36" t="str">
            <v/>
          </cell>
          <cell r="AD36" t="str">
            <v/>
          </cell>
        </row>
        <row r="37">
          <cell r="A37" t="str">
            <v>M32</v>
          </cell>
          <cell r="B37" t="str">
            <v>M601</v>
          </cell>
          <cell r="C37">
            <v>36</v>
          </cell>
          <cell r="D37">
            <v>255</v>
          </cell>
          <cell r="E37">
            <v>1</v>
          </cell>
          <cell r="F37">
            <v>9</v>
          </cell>
          <cell r="G37">
            <v>4</v>
          </cell>
          <cell r="H37">
            <v>4.7962962962962957E-2</v>
          </cell>
          <cell r="I37" t="str">
            <v>William</v>
          </cell>
          <cell r="J37" t="str">
            <v>Lowe</v>
          </cell>
          <cell r="K37" t="str">
            <v>M</v>
          </cell>
          <cell r="L37">
            <v>32</v>
          </cell>
          <cell r="M37" t="str">
            <v>M60</v>
          </cell>
          <cell r="N37">
            <v>1</v>
          </cell>
          <cell r="O37" t="str">
            <v>Rossendale Harriers</v>
          </cell>
          <cell r="T37" t="str">
            <v/>
          </cell>
          <cell r="U37" t="str">
            <v/>
          </cell>
          <cell r="V37" t="str">
            <v/>
          </cell>
          <cell r="W37" t="str">
            <v/>
          </cell>
          <cell r="X37" t="str">
            <v/>
          </cell>
          <cell r="Y37" t="str">
            <v/>
          </cell>
          <cell r="Z37" t="str">
            <v>M Rossendale Harriers 7</v>
          </cell>
          <cell r="AA37" t="str">
            <v/>
          </cell>
          <cell r="AB37" t="str">
            <v/>
          </cell>
          <cell r="AC37" t="str">
            <v/>
          </cell>
          <cell r="AD37" t="str">
            <v/>
          </cell>
        </row>
        <row r="38">
          <cell r="A38" t="str">
            <v>M33</v>
          </cell>
          <cell r="B38" t="str">
            <v>M602</v>
          </cell>
          <cell r="C38">
            <v>37</v>
          </cell>
          <cell r="D38">
            <v>334</v>
          </cell>
          <cell r="E38">
            <v>1</v>
          </cell>
          <cell r="F38">
            <v>9</v>
          </cell>
          <cell r="G38">
            <v>24</v>
          </cell>
          <cell r="H38">
            <v>4.8194444444444436E-2</v>
          </cell>
          <cell r="I38" t="str">
            <v>John</v>
          </cell>
          <cell r="J38" t="str">
            <v>Boothman</v>
          </cell>
          <cell r="K38" t="str">
            <v>M</v>
          </cell>
          <cell r="L38">
            <v>33</v>
          </cell>
          <cell r="M38" t="str">
            <v>M60</v>
          </cell>
          <cell r="N38">
            <v>2</v>
          </cell>
          <cell r="O38" t="str">
            <v>Barlick Fell Runners</v>
          </cell>
          <cell r="T38" t="str">
            <v/>
          </cell>
          <cell r="U38" t="str">
            <v/>
          </cell>
          <cell r="V38" t="str">
            <v/>
          </cell>
          <cell r="W38" t="str">
            <v/>
          </cell>
          <cell r="X38" t="str">
            <v/>
          </cell>
          <cell r="Y38" t="str">
            <v/>
          </cell>
          <cell r="Z38" t="str">
            <v>M Barlick Fell Runners 3</v>
          </cell>
          <cell r="AA38" t="str">
            <v/>
          </cell>
          <cell r="AB38" t="str">
            <v/>
          </cell>
          <cell r="AC38" t="str">
            <v/>
          </cell>
          <cell r="AD38" t="str">
            <v>John Boothman</v>
          </cell>
        </row>
        <row r="39">
          <cell r="A39" t="str">
            <v>M34</v>
          </cell>
          <cell r="B39" t="str">
            <v>M504</v>
          </cell>
          <cell r="C39">
            <v>38</v>
          </cell>
          <cell r="D39">
            <v>274</v>
          </cell>
          <cell r="E39">
            <v>1</v>
          </cell>
          <cell r="F39">
            <v>9</v>
          </cell>
          <cell r="G39">
            <v>31</v>
          </cell>
          <cell r="H39">
            <v>4.8275462962962958E-2</v>
          </cell>
          <cell r="I39" t="str">
            <v>Richard</v>
          </cell>
          <cell r="J39" t="str">
            <v>Butterwick</v>
          </cell>
          <cell r="K39" t="str">
            <v>M</v>
          </cell>
          <cell r="L39">
            <v>34</v>
          </cell>
          <cell r="M39" t="str">
            <v>M50</v>
          </cell>
          <cell r="N39">
            <v>4</v>
          </cell>
          <cell r="O39" t="str">
            <v>Todmorden Harriers</v>
          </cell>
          <cell r="T39" t="str">
            <v/>
          </cell>
          <cell r="U39" t="str">
            <v/>
          </cell>
          <cell r="V39" t="str">
            <v/>
          </cell>
          <cell r="W39" t="str">
            <v/>
          </cell>
          <cell r="X39" t="str">
            <v/>
          </cell>
          <cell r="Y39" t="str">
            <v/>
          </cell>
          <cell r="Z39" t="str">
            <v>M Todmorden Harriers 2</v>
          </cell>
          <cell r="AA39" t="str">
            <v/>
          </cell>
          <cell r="AB39" t="str">
            <v/>
          </cell>
          <cell r="AC39" t="str">
            <v/>
          </cell>
          <cell r="AD39" t="str">
            <v>Richard Butterwick</v>
          </cell>
        </row>
        <row r="40">
          <cell r="A40" t="str">
            <v>M35</v>
          </cell>
          <cell r="B40" t="str">
            <v>M603</v>
          </cell>
          <cell r="C40">
            <v>39</v>
          </cell>
          <cell r="D40">
            <v>272</v>
          </cell>
          <cell r="E40">
            <v>1</v>
          </cell>
          <cell r="F40">
            <v>9</v>
          </cell>
          <cell r="G40">
            <v>58</v>
          </cell>
          <cell r="H40">
            <v>4.8587962962962965E-2</v>
          </cell>
          <cell r="I40" t="str">
            <v>David</v>
          </cell>
          <cell r="J40" t="str">
            <v>Naughton</v>
          </cell>
          <cell r="K40" t="str">
            <v>M</v>
          </cell>
          <cell r="L40">
            <v>35</v>
          </cell>
          <cell r="M40" t="str">
            <v>M60</v>
          </cell>
          <cell r="N40">
            <v>3</v>
          </cell>
          <cell r="O40" t="str">
            <v>Cheshire Hill Racers</v>
          </cell>
          <cell r="T40" t="str">
            <v/>
          </cell>
          <cell r="U40" t="str">
            <v/>
          </cell>
          <cell r="V40" t="str">
            <v/>
          </cell>
          <cell r="W40" t="str">
            <v/>
          </cell>
          <cell r="X40" t="str">
            <v/>
          </cell>
          <cell r="Y40" t="str">
            <v/>
          </cell>
          <cell r="Z40" t="str">
            <v>M Cheshire Hill Racers 1</v>
          </cell>
          <cell r="AA40" t="str">
            <v/>
          </cell>
          <cell r="AB40" t="str">
            <v/>
          </cell>
          <cell r="AC40" t="str">
            <v/>
          </cell>
          <cell r="AD40" t="str">
            <v>David Naughton</v>
          </cell>
        </row>
        <row r="41">
          <cell r="A41" t="str">
            <v>M36</v>
          </cell>
          <cell r="B41" t="str">
            <v>M556</v>
          </cell>
          <cell r="C41">
            <v>40</v>
          </cell>
          <cell r="D41">
            <v>311</v>
          </cell>
          <cell r="E41">
            <v>1</v>
          </cell>
          <cell r="F41">
            <v>10</v>
          </cell>
          <cell r="G41">
            <v>6</v>
          </cell>
          <cell r="H41">
            <v>4.868055555555556E-2</v>
          </cell>
          <cell r="I41" t="str">
            <v>David</v>
          </cell>
          <cell r="J41" t="str">
            <v>Tomlinson</v>
          </cell>
          <cell r="K41" t="str">
            <v>M</v>
          </cell>
          <cell r="L41">
            <v>36</v>
          </cell>
          <cell r="M41" t="str">
            <v>M55</v>
          </cell>
          <cell r="N41">
            <v>6</v>
          </cell>
          <cell r="O41" t="str">
            <v>Accrington Road Runners</v>
          </cell>
          <cell r="T41" t="str">
            <v/>
          </cell>
          <cell r="U41" t="str">
            <v/>
          </cell>
          <cell r="V41" t="str">
            <v/>
          </cell>
          <cell r="W41" t="str">
            <v/>
          </cell>
          <cell r="X41" t="str">
            <v/>
          </cell>
          <cell r="Y41" t="str">
            <v/>
          </cell>
          <cell r="Z41" t="str">
            <v>M Accrington Road Runners 1</v>
          </cell>
          <cell r="AA41" t="str">
            <v/>
          </cell>
          <cell r="AB41" t="str">
            <v/>
          </cell>
          <cell r="AC41" t="str">
            <v/>
          </cell>
          <cell r="AD41" t="str">
            <v>David Tomlinson</v>
          </cell>
        </row>
        <row r="42">
          <cell r="A42" t="str">
            <v>M37</v>
          </cell>
          <cell r="B42" t="str">
            <v>M405</v>
          </cell>
          <cell r="C42">
            <v>41</v>
          </cell>
          <cell r="D42">
            <v>324</v>
          </cell>
          <cell r="E42">
            <v>1</v>
          </cell>
          <cell r="F42">
            <v>10</v>
          </cell>
          <cell r="G42">
            <v>43</v>
          </cell>
          <cell r="H42">
            <v>4.9108796296296303E-2</v>
          </cell>
          <cell r="I42" t="str">
            <v>Robert</v>
          </cell>
          <cell r="J42" t="str">
            <v>Quinn</v>
          </cell>
          <cell r="K42" t="str">
            <v>M</v>
          </cell>
          <cell r="L42">
            <v>37</v>
          </cell>
          <cell r="M42" t="str">
            <v>M40</v>
          </cell>
          <cell r="N42">
            <v>5</v>
          </cell>
          <cell r="O42" t="str">
            <v>Rossendale Harriers</v>
          </cell>
          <cell r="T42" t="str">
            <v/>
          </cell>
          <cell r="U42" t="str">
            <v/>
          </cell>
          <cell r="V42" t="str">
            <v/>
          </cell>
          <cell r="W42" t="str">
            <v/>
          </cell>
          <cell r="X42" t="str">
            <v/>
          </cell>
          <cell r="Y42" t="str">
            <v/>
          </cell>
          <cell r="Z42" t="str">
            <v>M Rossendale Harriers 8</v>
          </cell>
          <cell r="AA42" t="str">
            <v/>
          </cell>
          <cell r="AB42" t="str">
            <v/>
          </cell>
          <cell r="AC42" t="str">
            <v/>
          </cell>
          <cell r="AD42" t="str">
            <v/>
          </cell>
        </row>
        <row r="43">
          <cell r="A43" t="str">
            <v>M38</v>
          </cell>
          <cell r="B43" t="str">
            <v>M459</v>
          </cell>
          <cell r="C43">
            <v>42</v>
          </cell>
          <cell r="D43">
            <v>262</v>
          </cell>
          <cell r="E43">
            <v>1</v>
          </cell>
          <cell r="F43">
            <v>11</v>
          </cell>
          <cell r="G43">
            <v>0</v>
          </cell>
          <cell r="H43">
            <v>4.9305555555555554E-2</v>
          </cell>
          <cell r="I43" t="str">
            <v>Steve</v>
          </cell>
          <cell r="J43" t="str">
            <v>Randall</v>
          </cell>
          <cell r="K43" t="str">
            <v>M</v>
          </cell>
          <cell r="L43">
            <v>38</v>
          </cell>
          <cell r="M43" t="str">
            <v>M45</v>
          </cell>
          <cell r="N43">
            <v>9</v>
          </cell>
          <cell r="O43" t="str">
            <v>Meltham AC</v>
          </cell>
          <cell r="T43" t="str">
            <v/>
          </cell>
          <cell r="U43" t="str">
            <v/>
          </cell>
          <cell r="V43" t="str">
            <v/>
          </cell>
          <cell r="W43" t="str">
            <v/>
          </cell>
          <cell r="X43" t="str">
            <v/>
          </cell>
          <cell r="Y43" t="str">
            <v/>
          </cell>
          <cell r="Z43" t="str">
            <v>M Meltham AC 1</v>
          </cell>
          <cell r="AA43" t="str">
            <v/>
          </cell>
          <cell r="AB43" t="str">
            <v/>
          </cell>
          <cell r="AC43" t="str">
            <v/>
          </cell>
          <cell r="AD43" t="str">
            <v>Steve Randall</v>
          </cell>
        </row>
        <row r="44">
          <cell r="A44" t="str">
            <v>F5</v>
          </cell>
          <cell r="B44" t="str">
            <v>F452</v>
          </cell>
          <cell r="C44">
            <v>43</v>
          </cell>
          <cell r="D44">
            <v>264</v>
          </cell>
          <cell r="E44">
            <v>1</v>
          </cell>
          <cell r="F44">
            <v>11</v>
          </cell>
          <cell r="G44">
            <v>4</v>
          </cell>
          <cell r="H44">
            <v>4.9351851851851848E-2</v>
          </cell>
          <cell r="I44" t="str">
            <v>Donna</v>
          </cell>
          <cell r="J44" t="str">
            <v>Cartwright</v>
          </cell>
          <cell r="K44" t="str">
            <v>F</v>
          </cell>
          <cell r="L44">
            <v>5</v>
          </cell>
          <cell r="M44" t="str">
            <v>F45</v>
          </cell>
          <cell r="N44">
            <v>2</v>
          </cell>
          <cell r="O44" t="str">
            <v>Radcliffe AC</v>
          </cell>
          <cell r="T44" t="str">
            <v/>
          </cell>
          <cell r="U44" t="str">
            <v/>
          </cell>
          <cell r="V44" t="str">
            <v/>
          </cell>
          <cell r="W44" t="str">
            <v/>
          </cell>
          <cell r="X44" t="str">
            <v/>
          </cell>
          <cell r="Y44" t="str">
            <v/>
          </cell>
          <cell r="Z44" t="str">
            <v>F Radcliffe AC 1</v>
          </cell>
          <cell r="AA44" t="str">
            <v/>
          </cell>
          <cell r="AB44" t="str">
            <v/>
          </cell>
          <cell r="AC44" t="str">
            <v/>
          </cell>
          <cell r="AD44" t="str">
            <v>Donna Cartwright</v>
          </cell>
        </row>
        <row r="45">
          <cell r="A45" t="str">
            <v>M39</v>
          </cell>
          <cell r="B45" t="str">
            <v>M4510</v>
          </cell>
          <cell r="C45">
            <v>44</v>
          </cell>
          <cell r="D45">
            <v>332</v>
          </cell>
          <cell r="E45">
            <v>1</v>
          </cell>
          <cell r="F45">
            <v>11</v>
          </cell>
          <cell r="G45">
            <v>20</v>
          </cell>
          <cell r="H45">
            <v>4.9537037037037039E-2</v>
          </cell>
          <cell r="I45" t="str">
            <v>Mark</v>
          </cell>
          <cell r="J45" t="str">
            <v>Hoath</v>
          </cell>
          <cell r="K45" t="str">
            <v>M</v>
          </cell>
          <cell r="L45">
            <v>39</v>
          </cell>
          <cell r="M45" t="str">
            <v>M45</v>
          </cell>
          <cell r="N45">
            <v>10</v>
          </cell>
          <cell r="O45" t="str">
            <v>Meltham AC</v>
          </cell>
          <cell r="T45" t="str">
            <v/>
          </cell>
          <cell r="U45" t="str">
            <v/>
          </cell>
          <cell r="V45" t="str">
            <v/>
          </cell>
          <cell r="W45" t="str">
            <v/>
          </cell>
          <cell r="X45" t="str">
            <v/>
          </cell>
          <cell r="Y45" t="str">
            <v/>
          </cell>
          <cell r="Z45" t="str">
            <v>M Meltham AC 2</v>
          </cell>
          <cell r="AA45" t="str">
            <v/>
          </cell>
          <cell r="AB45" t="str">
            <v/>
          </cell>
          <cell r="AC45" t="str">
            <v/>
          </cell>
          <cell r="AD45" t="str">
            <v>Mark Hoath</v>
          </cell>
        </row>
        <row r="46">
          <cell r="A46" t="str">
            <v>M40</v>
          </cell>
          <cell r="B46" t="str">
            <v>M4511</v>
          </cell>
          <cell r="C46">
            <v>45</v>
          </cell>
          <cell r="D46">
            <v>333</v>
          </cell>
          <cell r="E46">
            <v>1</v>
          </cell>
          <cell r="F46">
            <v>11</v>
          </cell>
          <cell r="G46">
            <v>21</v>
          </cell>
          <cell r="H46">
            <v>4.9548611111111113E-2</v>
          </cell>
          <cell r="I46" t="str">
            <v>James</v>
          </cell>
          <cell r="J46" t="str">
            <v>Stables</v>
          </cell>
          <cell r="K46" t="str">
            <v>M</v>
          </cell>
          <cell r="L46">
            <v>40</v>
          </cell>
          <cell r="M46" t="str">
            <v>M45</v>
          </cell>
          <cell r="N46">
            <v>11</v>
          </cell>
          <cell r="O46" t="str">
            <v>Meltham AC</v>
          </cell>
          <cell r="T46" t="str">
            <v/>
          </cell>
          <cell r="U46" t="str">
            <v/>
          </cell>
          <cell r="V46" t="str">
            <v/>
          </cell>
          <cell r="W46" t="str">
            <v/>
          </cell>
          <cell r="X46" t="str">
            <v/>
          </cell>
          <cell r="Y46" t="str">
            <v/>
          </cell>
          <cell r="Z46" t="str">
            <v>M Meltham AC 3</v>
          </cell>
          <cell r="AA46" t="str">
            <v/>
          </cell>
          <cell r="AB46" t="str">
            <v/>
          </cell>
          <cell r="AC46" t="str">
            <v/>
          </cell>
          <cell r="AD46" t="str">
            <v>James Stables</v>
          </cell>
        </row>
        <row r="47">
          <cell r="A47" t="str">
            <v>F6</v>
          </cell>
          <cell r="B47" t="str">
            <v>F2</v>
          </cell>
          <cell r="C47">
            <v>46</v>
          </cell>
          <cell r="D47">
            <v>277</v>
          </cell>
          <cell r="E47">
            <v>1</v>
          </cell>
          <cell r="F47">
            <v>12</v>
          </cell>
          <cell r="G47">
            <v>8</v>
          </cell>
          <cell r="H47">
            <v>5.0092592592592584E-2</v>
          </cell>
          <cell r="I47" t="str">
            <v>Mary</v>
          </cell>
          <cell r="J47" t="str">
            <v>O'Gorman</v>
          </cell>
          <cell r="K47" t="str">
            <v>F</v>
          </cell>
          <cell r="L47">
            <v>6</v>
          </cell>
          <cell r="M47" t="str">
            <v>F</v>
          </cell>
          <cell r="N47">
            <v>2</v>
          </cell>
          <cell r="O47" t="str">
            <v>Bowland Fell Runners</v>
          </cell>
          <cell r="T47" t="str">
            <v/>
          </cell>
          <cell r="U47" t="str">
            <v/>
          </cell>
          <cell r="V47" t="str">
            <v/>
          </cell>
          <cell r="W47" t="str">
            <v/>
          </cell>
          <cell r="X47" t="str">
            <v/>
          </cell>
          <cell r="Y47" t="str">
            <v/>
          </cell>
          <cell r="Z47" t="str">
            <v>F Bowland Fell Runners 1</v>
          </cell>
          <cell r="AA47" t="str">
            <v/>
          </cell>
          <cell r="AB47" t="str">
            <v/>
          </cell>
          <cell r="AC47" t="str">
            <v/>
          </cell>
          <cell r="AD47" t="str">
            <v>Mary O'Gorman</v>
          </cell>
        </row>
        <row r="48">
          <cell r="A48" t="str">
            <v>M41</v>
          </cell>
          <cell r="B48" t="str">
            <v>M557</v>
          </cell>
          <cell r="C48">
            <v>47</v>
          </cell>
          <cell r="D48">
            <v>322</v>
          </cell>
          <cell r="E48">
            <v>1</v>
          </cell>
          <cell r="F48">
            <v>15</v>
          </cell>
          <cell r="G48">
            <v>35</v>
          </cell>
          <cell r="H48">
            <v>5.2488425925925924E-2</v>
          </cell>
          <cell r="I48" t="str">
            <v>Ian</v>
          </cell>
          <cell r="J48" t="str">
            <v>Bury</v>
          </cell>
          <cell r="K48" t="str">
            <v>M</v>
          </cell>
          <cell r="L48">
            <v>41</v>
          </cell>
          <cell r="M48" t="str">
            <v>M55</v>
          </cell>
          <cell r="N48">
            <v>7</v>
          </cell>
          <cell r="O48" t="str">
            <v>Unattached</v>
          </cell>
          <cell r="T48" t="str">
            <v/>
          </cell>
          <cell r="U48" t="str">
            <v/>
          </cell>
          <cell r="V48" t="str">
            <v/>
          </cell>
          <cell r="W48" t="str">
            <v/>
          </cell>
          <cell r="X48" t="str">
            <v/>
          </cell>
          <cell r="Y48" t="str">
            <v/>
          </cell>
          <cell r="Z48" t="str">
            <v>M Unattached 7</v>
          </cell>
          <cell r="AA48" t="str">
            <v/>
          </cell>
          <cell r="AB48" t="str">
            <v/>
          </cell>
          <cell r="AC48" t="str">
            <v/>
          </cell>
          <cell r="AD48" t="str">
            <v/>
          </cell>
        </row>
        <row r="49">
          <cell r="A49" t="str">
            <v>F7</v>
          </cell>
          <cell r="B49" t="str">
            <v>F502</v>
          </cell>
          <cell r="C49">
            <v>48</v>
          </cell>
          <cell r="D49">
            <v>270</v>
          </cell>
          <cell r="E49">
            <v>1</v>
          </cell>
          <cell r="F49">
            <v>15</v>
          </cell>
          <cell r="G49">
            <v>46</v>
          </cell>
          <cell r="H49">
            <v>5.2615740740740741E-2</v>
          </cell>
          <cell r="I49" t="str">
            <v>Caroline</v>
          </cell>
          <cell r="J49" t="str">
            <v>Harding</v>
          </cell>
          <cell r="K49" t="str">
            <v>F</v>
          </cell>
          <cell r="L49">
            <v>7</v>
          </cell>
          <cell r="M49" t="str">
            <v>F50</v>
          </cell>
          <cell r="N49">
            <v>2</v>
          </cell>
          <cell r="O49" t="str">
            <v>Pudsey and Bramley</v>
          </cell>
          <cell r="T49" t="str">
            <v/>
          </cell>
          <cell r="U49" t="str">
            <v/>
          </cell>
          <cell r="V49" t="str">
            <v/>
          </cell>
          <cell r="W49" t="str">
            <v/>
          </cell>
          <cell r="X49" t="str">
            <v/>
          </cell>
          <cell r="Y49" t="str">
            <v/>
          </cell>
          <cell r="Z49" t="str">
            <v>F Pudsey and Bramley 1</v>
          </cell>
          <cell r="AA49" t="str">
            <v/>
          </cell>
          <cell r="AB49" t="str">
            <v/>
          </cell>
          <cell r="AC49" t="str">
            <v/>
          </cell>
          <cell r="AD49" t="str">
            <v>Caroline Harding</v>
          </cell>
        </row>
        <row r="50">
          <cell r="A50" t="str">
            <v>M42</v>
          </cell>
          <cell r="B50" t="str">
            <v>M651</v>
          </cell>
          <cell r="C50">
            <v>49</v>
          </cell>
          <cell r="D50">
            <v>259</v>
          </cell>
          <cell r="E50">
            <v>1</v>
          </cell>
          <cell r="F50">
            <v>15</v>
          </cell>
          <cell r="G50">
            <v>49</v>
          </cell>
          <cell r="H50">
            <v>5.2650462962962961E-2</v>
          </cell>
          <cell r="I50" t="str">
            <v>Graham</v>
          </cell>
          <cell r="J50" t="str">
            <v>Barnes</v>
          </cell>
          <cell r="K50" t="str">
            <v>M</v>
          </cell>
          <cell r="L50">
            <v>42</v>
          </cell>
          <cell r="M50" t="str">
            <v>M65</v>
          </cell>
          <cell r="N50">
            <v>1</v>
          </cell>
          <cell r="O50" t="str">
            <v>Unattached</v>
          </cell>
          <cell r="T50" t="str">
            <v/>
          </cell>
          <cell r="U50" t="str">
            <v/>
          </cell>
          <cell r="V50" t="str">
            <v/>
          </cell>
          <cell r="W50" t="str">
            <v/>
          </cell>
          <cell r="X50" t="str">
            <v/>
          </cell>
          <cell r="Y50" t="str">
            <v/>
          </cell>
          <cell r="Z50" t="str">
            <v>M Unattached 8</v>
          </cell>
          <cell r="AA50" t="str">
            <v/>
          </cell>
          <cell r="AB50" t="str">
            <v/>
          </cell>
          <cell r="AC50" t="str">
            <v/>
          </cell>
          <cell r="AD50" t="str">
            <v/>
          </cell>
        </row>
        <row r="51">
          <cell r="A51" t="str">
            <v>M43</v>
          </cell>
          <cell r="B51" t="str">
            <v>M558</v>
          </cell>
          <cell r="C51">
            <v>50</v>
          </cell>
          <cell r="D51">
            <v>253</v>
          </cell>
          <cell r="E51">
            <v>1</v>
          </cell>
          <cell r="F51">
            <v>16</v>
          </cell>
          <cell r="G51">
            <v>17</v>
          </cell>
          <cell r="H51">
            <v>5.2974537037037035E-2</v>
          </cell>
          <cell r="I51" t="str">
            <v>Andy</v>
          </cell>
          <cell r="J51" t="str">
            <v>Holden</v>
          </cell>
          <cell r="K51" t="str">
            <v>M</v>
          </cell>
          <cell r="L51">
            <v>43</v>
          </cell>
          <cell r="M51" t="str">
            <v>M55</v>
          </cell>
          <cell r="N51">
            <v>8</v>
          </cell>
          <cell r="O51" t="str">
            <v>Achille Ratti</v>
          </cell>
          <cell r="T51" t="str">
            <v/>
          </cell>
          <cell r="U51" t="str">
            <v/>
          </cell>
          <cell r="V51" t="str">
            <v/>
          </cell>
          <cell r="W51" t="str">
            <v/>
          </cell>
          <cell r="X51" t="str">
            <v/>
          </cell>
          <cell r="Y51" t="str">
            <v/>
          </cell>
          <cell r="Z51" t="str">
            <v>M Achille Ratti 2</v>
          </cell>
          <cell r="AA51" t="str">
            <v/>
          </cell>
          <cell r="AB51" t="str">
            <v/>
          </cell>
          <cell r="AC51" t="str">
            <v/>
          </cell>
          <cell r="AD51" t="str">
            <v>Andy Holden</v>
          </cell>
        </row>
        <row r="52">
          <cell r="A52" t="str">
            <v>M44</v>
          </cell>
          <cell r="B52" t="str">
            <v>M4512</v>
          </cell>
          <cell r="C52">
            <v>51</v>
          </cell>
          <cell r="D52">
            <v>323</v>
          </cell>
          <cell r="E52">
            <v>1</v>
          </cell>
          <cell r="F52">
            <v>16</v>
          </cell>
          <cell r="G52">
            <v>39</v>
          </cell>
          <cell r="H52">
            <v>5.3229166666666661E-2</v>
          </cell>
          <cell r="I52" t="str">
            <v>Lee</v>
          </cell>
          <cell r="J52" t="str">
            <v>Entwistle</v>
          </cell>
          <cell r="K52" t="str">
            <v>M</v>
          </cell>
          <cell r="L52">
            <v>44</v>
          </cell>
          <cell r="M52" t="str">
            <v>M45</v>
          </cell>
          <cell r="N52">
            <v>12</v>
          </cell>
          <cell r="O52" t="str">
            <v>Ramsbottom Running Club</v>
          </cell>
          <cell r="T52" t="str">
            <v/>
          </cell>
          <cell r="U52" t="str">
            <v/>
          </cell>
          <cell r="V52" t="str">
            <v/>
          </cell>
          <cell r="W52" t="str">
            <v/>
          </cell>
          <cell r="X52" t="str">
            <v/>
          </cell>
          <cell r="Y52" t="str">
            <v/>
          </cell>
          <cell r="Z52" t="str">
            <v>M Ramsbottom Running Club 5</v>
          </cell>
          <cell r="AA52" t="str">
            <v/>
          </cell>
          <cell r="AB52" t="str">
            <v/>
          </cell>
          <cell r="AC52" t="str">
            <v/>
          </cell>
          <cell r="AD52" t="str">
            <v/>
          </cell>
        </row>
        <row r="53">
          <cell r="A53" t="str">
            <v>F8</v>
          </cell>
          <cell r="B53" t="str">
            <v>F601</v>
          </cell>
          <cell r="C53">
            <v>52</v>
          </cell>
          <cell r="D53">
            <v>329</v>
          </cell>
          <cell r="E53">
            <v>1</v>
          </cell>
          <cell r="F53">
            <v>16</v>
          </cell>
          <cell r="G53">
            <v>48</v>
          </cell>
          <cell r="H53">
            <v>5.3333333333333337E-2</v>
          </cell>
          <cell r="I53" t="str">
            <v>Karon</v>
          </cell>
          <cell r="J53" t="str">
            <v>Forster</v>
          </cell>
          <cell r="K53" t="str">
            <v>F</v>
          </cell>
          <cell r="L53">
            <v>8</v>
          </cell>
          <cell r="M53" t="str">
            <v>F60</v>
          </cell>
          <cell r="N53">
            <v>1</v>
          </cell>
          <cell r="O53" t="str">
            <v>Spectrum Striders</v>
          </cell>
          <cell r="T53" t="str">
            <v/>
          </cell>
          <cell r="U53" t="str">
            <v/>
          </cell>
          <cell r="V53" t="str">
            <v/>
          </cell>
          <cell r="W53" t="str">
            <v/>
          </cell>
          <cell r="X53" t="str">
            <v/>
          </cell>
          <cell r="Y53" t="str">
            <v/>
          </cell>
          <cell r="Z53" t="str">
            <v>F Spectrum Striders 1</v>
          </cell>
          <cell r="AA53" t="str">
            <v/>
          </cell>
          <cell r="AB53" t="str">
            <v/>
          </cell>
          <cell r="AC53" t="str">
            <v/>
          </cell>
          <cell r="AD53" t="str">
            <v>Karon Forster</v>
          </cell>
        </row>
        <row r="54">
          <cell r="A54" t="str">
            <v>M45</v>
          </cell>
          <cell r="B54" t="str">
            <v>M604</v>
          </cell>
          <cell r="C54">
            <v>53</v>
          </cell>
          <cell r="D54">
            <v>289</v>
          </cell>
          <cell r="E54">
            <v>1</v>
          </cell>
          <cell r="F54">
            <v>16</v>
          </cell>
          <cell r="G54">
            <v>58</v>
          </cell>
          <cell r="H54">
            <v>5.3449074074074072E-2</v>
          </cell>
          <cell r="I54" t="str">
            <v>Francis</v>
          </cell>
          <cell r="J54" t="str">
            <v>Wooff</v>
          </cell>
          <cell r="K54" t="str">
            <v>M</v>
          </cell>
          <cell r="L54">
            <v>45</v>
          </cell>
          <cell r="M54" t="str">
            <v>M60</v>
          </cell>
          <cell r="N54">
            <v>4</v>
          </cell>
          <cell r="O54" t="str">
            <v>Calder Valley Fell Runners</v>
          </cell>
          <cell r="T54" t="str">
            <v/>
          </cell>
          <cell r="U54" t="str">
            <v/>
          </cell>
          <cell r="V54" t="str">
            <v/>
          </cell>
          <cell r="W54" t="str">
            <v/>
          </cell>
          <cell r="X54" t="str">
            <v/>
          </cell>
          <cell r="Y54" t="str">
            <v/>
          </cell>
          <cell r="Z54" t="str">
            <v>M Calder Valley Fell Runners 3</v>
          </cell>
          <cell r="AA54" t="str">
            <v/>
          </cell>
          <cell r="AB54" t="str">
            <v/>
          </cell>
          <cell r="AC54" t="str">
            <v/>
          </cell>
          <cell r="AD54" t="str">
            <v>Francis Wooff</v>
          </cell>
        </row>
        <row r="55">
          <cell r="A55" t="str">
            <v>F9</v>
          </cell>
          <cell r="B55" t="str">
            <v>F551</v>
          </cell>
          <cell r="C55">
            <v>54</v>
          </cell>
          <cell r="D55">
            <v>314</v>
          </cell>
          <cell r="E55">
            <v>1</v>
          </cell>
          <cell r="F55">
            <v>17</v>
          </cell>
          <cell r="G55">
            <v>15</v>
          </cell>
          <cell r="H55">
            <v>5.364583333333333E-2</v>
          </cell>
          <cell r="I55" t="str">
            <v>Carolyn</v>
          </cell>
          <cell r="J55" t="str">
            <v>Tregaskis</v>
          </cell>
          <cell r="K55" t="str">
            <v>F</v>
          </cell>
          <cell r="L55">
            <v>9</v>
          </cell>
          <cell r="M55" t="str">
            <v>F55</v>
          </cell>
          <cell r="N55">
            <v>1</v>
          </cell>
          <cell r="O55" t="str">
            <v>Rossendale Harriers</v>
          </cell>
          <cell r="T55" t="str">
            <v/>
          </cell>
          <cell r="U55" t="str">
            <v/>
          </cell>
          <cell r="V55">
            <v>1</v>
          </cell>
          <cell r="W55">
            <v>15</v>
          </cell>
          <cell r="X55" t="str">
            <v>Rossendale Harriers</v>
          </cell>
          <cell r="Y55" t="str">
            <v>Rossendale Harriers (Josephine Wells, Anne Marie Hindle, Carolyn Tregaskis)</v>
          </cell>
          <cell r="Z55" t="str">
            <v>F Rossendale Harriers 3</v>
          </cell>
          <cell r="AA55" t="str">
            <v>Josephine Wells</v>
          </cell>
          <cell r="AB55" t="str">
            <v>Anne Marie Hindle</v>
          </cell>
          <cell r="AC55" t="str">
            <v>Carolyn Tregaskis</v>
          </cell>
          <cell r="AD55" t="str">
            <v>Carolyn Tregaskis</v>
          </cell>
        </row>
        <row r="56">
          <cell r="A56" t="str">
            <v>M46</v>
          </cell>
          <cell r="B56" t="str">
            <v>M559</v>
          </cell>
          <cell r="C56">
            <v>55</v>
          </cell>
          <cell r="D56">
            <v>293</v>
          </cell>
          <cell r="E56">
            <v>1</v>
          </cell>
          <cell r="F56">
            <v>17</v>
          </cell>
          <cell r="G56">
            <v>26</v>
          </cell>
          <cell r="H56">
            <v>5.3773148148148146E-2</v>
          </cell>
          <cell r="I56" t="str">
            <v>Craig</v>
          </cell>
          <cell r="J56" t="str">
            <v>Wilkinson</v>
          </cell>
          <cell r="K56" t="str">
            <v>M</v>
          </cell>
          <cell r="L56">
            <v>46</v>
          </cell>
          <cell r="M56" t="str">
            <v>M55</v>
          </cell>
          <cell r="N56">
            <v>9</v>
          </cell>
          <cell r="O56" t="str">
            <v>Blackburn Road Runners</v>
          </cell>
          <cell r="T56" t="str">
            <v/>
          </cell>
          <cell r="U56" t="str">
            <v/>
          </cell>
          <cell r="V56" t="str">
            <v/>
          </cell>
          <cell r="W56" t="str">
            <v/>
          </cell>
          <cell r="X56" t="str">
            <v/>
          </cell>
          <cell r="Y56" t="str">
            <v/>
          </cell>
          <cell r="Z56" t="str">
            <v>M Blackburn Road Runners 1</v>
          </cell>
          <cell r="AA56" t="str">
            <v/>
          </cell>
          <cell r="AB56" t="str">
            <v/>
          </cell>
          <cell r="AC56" t="str">
            <v/>
          </cell>
          <cell r="AD56" t="str">
            <v>Craig Wilkinson</v>
          </cell>
        </row>
        <row r="57">
          <cell r="A57" t="str">
            <v>M47</v>
          </cell>
          <cell r="B57" t="str">
            <v>M406</v>
          </cell>
          <cell r="C57">
            <v>56</v>
          </cell>
          <cell r="D57">
            <v>330</v>
          </cell>
          <cell r="E57">
            <v>1</v>
          </cell>
          <cell r="F57">
            <v>17</v>
          </cell>
          <cell r="G57">
            <v>56</v>
          </cell>
          <cell r="H57">
            <v>5.4120370370370367E-2</v>
          </cell>
          <cell r="I57" t="str">
            <v>John</v>
          </cell>
          <cell r="J57" t="str">
            <v xml:space="preserve">Vaughan </v>
          </cell>
          <cell r="K57" t="str">
            <v>M</v>
          </cell>
          <cell r="L57">
            <v>47</v>
          </cell>
          <cell r="M57" t="str">
            <v>M40</v>
          </cell>
          <cell r="N57">
            <v>6</v>
          </cell>
          <cell r="O57" t="str">
            <v>Made by Mountains</v>
          </cell>
          <cell r="T57" t="str">
            <v/>
          </cell>
          <cell r="U57" t="str">
            <v/>
          </cell>
          <cell r="V57" t="str">
            <v/>
          </cell>
          <cell r="W57" t="str">
            <v/>
          </cell>
          <cell r="X57" t="str">
            <v/>
          </cell>
          <cell r="Y57" t="str">
            <v/>
          </cell>
          <cell r="Z57" t="str">
            <v>M Made by Mountains 1</v>
          </cell>
          <cell r="AA57" t="str">
            <v/>
          </cell>
          <cell r="AB57" t="str">
            <v/>
          </cell>
          <cell r="AC57" t="str">
            <v/>
          </cell>
          <cell r="AD57" t="str">
            <v xml:space="preserve">John Vaughan </v>
          </cell>
        </row>
        <row r="58">
          <cell r="A58" t="str">
            <v>F10</v>
          </cell>
          <cell r="B58" t="str">
            <v>F402</v>
          </cell>
          <cell r="C58">
            <v>57</v>
          </cell>
          <cell r="D58">
            <v>284</v>
          </cell>
          <cell r="E58">
            <v>1</v>
          </cell>
          <cell r="F58">
            <v>18</v>
          </cell>
          <cell r="G58">
            <v>43</v>
          </cell>
          <cell r="H58">
            <v>5.466435185185186E-2</v>
          </cell>
          <cell r="I58" t="str">
            <v>Joanne</v>
          </cell>
          <cell r="J58" t="str">
            <v>Cleaver</v>
          </cell>
          <cell r="K58" t="str">
            <v>F</v>
          </cell>
          <cell r="L58">
            <v>10</v>
          </cell>
          <cell r="M58" t="str">
            <v>F40</v>
          </cell>
          <cell r="N58">
            <v>2</v>
          </cell>
          <cell r="O58" t="str">
            <v>Rossendale Harriers</v>
          </cell>
          <cell r="T58" t="str">
            <v/>
          </cell>
          <cell r="U58" t="str">
            <v/>
          </cell>
          <cell r="V58" t="str">
            <v/>
          </cell>
          <cell r="W58" t="str">
            <v/>
          </cell>
          <cell r="X58" t="str">
            <v/>
          </cell>
          <cell r="Y58" t="str">
            <v/>
          </cell>
          <cell r="Z58" t="str">
            <v>F Rossendale Harriers 4</v>
          </cell>
          <cell r="AA58" t="str">
            <v/>
          </cell>
          <cell r="AB58" t="str">
            <v/>
          </cell>
          <cell r="AC58" t="str">
            <v/>
          </cell>
          <cell r="AD58" t="str">
            <v>Joanne Cleaver</v>
          </cell>
        </row>
        <row r="59">
          <cell r="A59" t="str">
            <v>M48</v>
          </cell>
          <cell r="B59" t="str">
            <v>M701</v>
          </cell>
          <cell r="C59">
            <v>58</v>
          </cell>
          <cell r="D59">
            <v>315</v>
          </cell>
          <cell r="E59">
            <v>1</v>
          </cell>
          <cell r="F59">
            <v>19</v>
          </cell>
          <cell r="G59">
            <v>15</v>
          </cell>
          <cell r="H59">
            <v>5.5034722222222221E-2</v>
          </cell>
          <cell r="I59" t="str">
            <v>Tony</v>
          </cell>
          <cell r="J59" t="str">
            <v>Steward</v>
          </cell>
          <cell r="K59" t="str">
            <v>M</v>
          </cell>
          <cell r="L59">
            <v>48</v>
          </cell>
          <cell r="M59" t="str">
            <v>M70</v>
          </cell>
          <cell r="N59">
            <v>1</v>
          </cell>
          <cell r="O59" t="str">
            <v>Calder Valley Fell Runners</v>
          </cell>
          <cell r="T59">
            <v>3</v>
          </cell>
          <cell r="U59">
            <v>108</v>
          </cell>
          <cell r="V59" t="str">
            <v/>
          </cell>
          <cell r="W59" t="str">
            <v/>
          </cell>
          <cell r="X59" t="str">
            <v>Calder Valley Fell Runners</v>
          </cell>
          <cell r="Y59" t="str">
            <v>Calder Valley Fell Runners (Stephen Hall, Stephen Smithies, Francis Wooff, Tony Steward)</v>
          </cell>
          <cell r="Z59" t="str">
            <v>M Calder Valley Fell Runners 4</v>
          </cell>
          <cell r="AA59" t="str">
            <v>Stephen Hall</v>
          </cell>
          <cell r="AB59" t="str">
            <v>Stephen Smithies</v>
          </cell>
          <cell r="AC59" t="str">
            <v>Francis Wooff</v>
          </cell>
          <cell r="AD59" t="str">
            <v>Tony Steward</v>
          </cell>
        </row>
        <row r="60">
          <cell r="A60" t="str">
            <v>M49</v>
          </cell>
          <cell r="B60" t="str">
            <v>M605</v>
          </cell>
          <cell r="C60">
            <v>59</v>
          </cell>
          <cell r="D60">
            <v>278</v>
          </cell>
          <cell r="E60">
            <v>1</v>
          </cell>
          <cell r="F60">
            <v>19</v>
          </cell>
          <cell r="G60">
            <v>43</v>
          </cell>
          <cell r="H60">
            <v>5.5358796296296302E-2</v>
          </cell>
          <cell r="I60" t="str">
            <v>Peter</v>
          </cell>
          <cell r="J60" t="str">
            <v>Browning</v>
          </cell>
          <cell r="K60" t="str">
            <v>M</v>
          </cell>
          <cell r="L60">
            <v>49</v>
          </cell>
          <cell r="M60" t="str">
            <v>M60</v>
          </cell>
          <cell r="N60">
            <v>5</v>
          </cell>
          <cell r="O60" t="str">
            <v>Clayton Le Moors</v>
          </cell>
          <cell r="T60" t="str">
            <v/>
          </cell>
          <cell r="U60" t="str">
            <v/>
          </cell>
          <cell r="V60" t="str">
            <v/>
          </cell>
          <cell r="W60" t="str">
            <v/>
          </cell>
          <cell r="X60" t="str">
            <v/>
          </cell>
          <cell r="Y60" t="str">
            <v/>
          </cell>
          <cell r="Z60" t="str">
            <v>M Clayton Le Moors 2</v>
          </cell>
          <cell r="AA60" t="str">
            <v/>
          </cell>
          <cell r="AB60" t="str">
            <v/>
          </cell>
          <cell r="AC60" t="str">
            <v/>
          </cell>
          <cell r="AD60" t="str">
            <v>Peter Browning</v>
          </cell>
        </row>
        <row r="61">
          <cell r="A61" t="str">
            <v>F11</v>
          </cell>
          <cell r="B61" t="str">
            <v>F503</v>
          </cell>
          <cell r="C61">
            <v>60</v>
          </cell>
          <cell r="D61">
            <v>325</v>
          </cell>
          <cell r="E61">
            <v>1</v>
          </cell>
          <cell r="F61">
            <v>23</v>
          </cell>
          <cell r="G61">
            <v>6</v>
          </cell>
          <cell r="H61">
            <v>5.7708333333333334E-2</v>
          </cell>
          <cell r="I61" t="str">
            <v>Lisa</v>
          </cell>
          <cell r="J61" t="str">
            <v>Ingham</v>
          </cell>
          <cell r="K61" t="str">
            <v>F</v>
          </cell>
          <cell r="L61">
            <v>11</v>
          </cell>
          <cell r="M61" t="str">
            <v>F50</v>
          </cell>
          <cell r="N61">
            <v>3</v>
          </cell>
          <cell r="O61" t="str">
            <v>Blackburn Road Runners</v>
          </cell>
          <cell r="T61" t="str">
            <v/>
          </cell>
          <cell r="U61" t="str">
            <v/>
          </cell>
          <cell r="V61" t="str">
            <v/>
          </cell>
          <cell r="W61" t="str">
            <v/>
          </cell>
          <cell r="X61" t="str">
            <v/>
          </cell>
          <cell r="Y61" t="str">
            <v/>
          </cell>
          <cell r="Z61" t="str">
            <v>F Blackburn Road Runners 1</v>
          </cell>
          <cell r="AA61" t="str">
            <v/>
          </cell>
          <cell r="AB61" t="str">
            <v/>
          </cell>
          <cell r="AC61" t="str">
            <v/>
          </cell>
          <cell r="AD61" t="str">
            <v>Lisa Ingham</v>
          </cell>
        </row>
        <row r="62">
          <cell r="A62" t="str">
            <v>M50</v>
          </cell>
          <cell r="B62" t="str">
            <v>M505</v>
          </cell>
          <cell r="C62">
            <v>61</v>
          </cell>
          <cell r="D62">
            <v>276</v>
          </cell>
          <cell r="E62">
            <v>1</v>
          </cell>
          <cell r="F62">
            <v>23</v>
          </cell>
          <cell r="G62">
            <v>9</v>
          </cell>
          <cell r="H62">
            <v>5.7743055555555554E-2</v>
          </cell>
          <cell r="I62" t="str">
            <v>Martin</v>
          </cell>
          <cell r="J62" t="str">
            <v>O'Gorman</v>
          </cell>
          <cell r="K62" t="str">
            <v>M</v>
          </cell>
          <cell r="L62">
            <v>50</v>
          </cell>
          <cell r="M62" t="str">
            <v>M50</v>
          </cell>
          <cell r="N62">
            <v>5</v>
          </cell>
          <cell r="O62" t="str">
            <v>Bowland Fell Runners</v>
          </cell>
          <cell r="T62" t="str">
            <v/>
          </cell>
          <cell r="U62" t="str">
            <v/>
          </cell>
          <cell r="V62" t="str">
            <v/>
          </cell>
          <cell r="W62" t="str">
            <v/>
          </cell>
          <cell r="X62" t="str">
            <v/>
          </cell>
          <cell r="Y62" t="str">
            <v/>
          </cell>
          <cell r="Z62" t="str">
            <v>M Bowland Fell Runners 2</v>
          </cell>
          <cell r="AA62" t="str">
            <v/>
          </cell>
          <cell r="AB62" t="str">
            <v/>
          </cell>
          <cell r="AC62" t="str">
            <v/>
          </cell>
          <cell r="AD62" t="str">
            <v>Martin O'Gorman</v>
          </cell>
        </row>
        <row r="63">
          <cell r="A63" t="str">
            <v>M51</v>
          </cell>
          <cell r="B63" t="str">
            <v>M652</v>
          </cell>
          <cell r="C63">
            <v>62</v>
          </cell>
          <cell r="D63">
            <v>316</v>
          </cell>
          <cell r="E63">
            <v>1</v>
          </cell>
          <cell r="F63">
            <v>23</v>
          </cell>
          <cell r="G63">
            <v>13</v>
          </cell>
          <cell r="H63">
            <v>5.7789351851851849E-2</v>
          </cell>
          <cell r="I63" t="str">
            <v>Neil</v>
          </cell>
          <cell r="J63" t="str">
            <v>Hindle</v>
          </cell>
          <cell r="K63" t="str">
            <v>M</v>
          </cell>
          <cell r="L63">
            <v>51</v>
          </cell>
          <cell r="M63" t="str">
            <v>M65</v>
          </cell>
          <cell r="N63">
            <v>2</v>
          </cell>
          <cell r="O63" t="str">
            <v>FRA</v>
          </cell>
          <cell r="T63" t="str">
            <v/>
          </cell>
          <cell r="U63" t="str">
            <v/>
          </cell>
          <cell r="V63" t="str">
            <v/>
          </cell>
          <cell r="W63" t="str">
            <v/>
          </cell>
          <cell r="X63" t="str">
            <v/>
          </cell>
          <cell r="Y63" t="str">
            <v/>
          </cell>
          <cell r="Z63" t="str">
            <v>M FRA 1</v>
          </cell>
          <cell r="AA63" t="str">
            <v/>
          </cell>
          <cell r="AB63" t="str">
            <v/>
          </cell>
          <cell r="AC63" t="str">
            <v/>
          </cell>
          <cell r="AD63" t="str">
            <v>Neil Hindle</v>
          </cell>
        </row>
        <row r="64">
          <cell r="A64" t="str">
            <v>M52</v>
          </cell>
          <cell r="B64" t="str">
            <v>M506</v>
          </cell>
          <cell r="C64">
            <v>63</v>
          </cell>
          <cell r="D64">
            <v>258</v>
          </cell>
          <cell r="E64">
            <v>1</v>
          </cell>
          <cell r="F64">
            <v>23</v>
          </cell>
          <cell r="G64">
            <v>25</v>
          </cell>
          <cell r="H64">
            <v>5.7928240740740738E-2</v>
          </cell>
          <cell r="I64" t="str">
            <v>Craig</v>
          </cell>
          <cell r="J64" t="str">
            <v>Wellens</v>
          </cell>
          <cell r="K64" t="str">
            <v>M</v>
          </cell>
          <cell r="L64">
            <v>52</v>
          </cell>
          <cell r="M64" t="str">
            <v>M50</v>
          </cell>
          <cell r="N64">
            <v>6</v>
          </cell>
          <cell r="O64" t="str">
            <v>Rossendale Harriers</v>
          </cell>
          <cell r="T64" t="str">
            <v/>
          </cell>
          <cell r="U64" t="str">
            <v/>
          </cell>
          <cell r="V64" t="str">
            <v/>
          </cell>
          <cell r="W64" t="str">
            <v/>
          </cell>
          <cell r="X64" t="str">
            <v/>
          </cell>
          <cell r="Y64" t="str">
            <v/>
          </cell>
          <cell r="Z64" t="str">
            <v>M Rossendale Harriers 9</v>
          </cell>
          <cell r="AA64" t="str">
            <v/>
          </cell>
          <cell r="AB64" t="str">
            <v/>
          </cell>
          <cell r="AC64" t="str">
            <v/>
          </cell>
          <cell r="AD64" t="str">
            <v/>
          </cell>
        </row>
        <row r="65">
          <cell r="A65" t="str">
            <v>M53</v>
          </cell>
          <cell r="B65" t="str">
            <v>M4513</v>
          </cell>
          <cell r="C65">
            <v>64</v>
          </cell>
          <cell r="D65">
            <v>298</v>
          </cell>
          <cell r="E65">
            <v>1</v>
          </cell>
          <cell r="F65">
            <v>23</v>
          </cell>
          <cell r="G65">
            <v>56</v>
          </cell>
          <cell r="H65">
            <v>5.8287037037037033E-2</v>
          </cell>
          <cell r="I65" t="str">
            <v>James</v>
          </cell>
          <cell r="J65" t="str">
            <v>Richardson</v>
          </cell>
          <cell r="K65" t="str">
            <v>M</v>
          </cell>
          <cell r="L65">
            <v>53</v>
          </cell>
          <cell r="M65" t="str">
            <v>M45</v>
          </cell>
          <cell r="N65">
            <v>13</v>
          </cell>
          <cell r="O65" t="str">
            <v>Todmorden Harriers</v>
          </cell>
          <cell r="T65" t="str">
            <v/>
          </cell>
          <cell r="U65" t="str">
            <v/>
          </cell>
          <cell r="V65" t="str">
            <v/>
          </cell>
          <cell r="W65" t="str">
            <v/>
          </cell>
          <cell r="X65" t="str">
            <v/>
          </cell>
          <cell r="Y65" t="str">
            <v/>
          </cell>
          <cell r="Z65" t="str">
            <v>M Todmorden Harriers 3</v>
          </cell>
          <cell r="AA65" t="str">
            <v/>
          </cell>
          <cell r="AB65" t="str">
            <v/>
          </cell>
          <cell r="AC65" t="str">
            <v/>
          </cell>
          <cell r="AD65" t="str">
            <v>James Richardson</v>
          </cell>
        </row>
        <row r="66">
          <cell r="A66" t="str">
            <v>F12</v>
          </cell>
          <cell r="B66" t="str">
            <v>F3</v>
          </cell>
          <cell r="C66">
            <v>65</v>
          </cell>
          <cell r="D66">
            <v>300</v>
          </cell>
          <cell r="E66">
            <v>1</v>
          </cell>
          <cell r="F66">
            <v>24</v>
          </cell>
          <cell r="G66">
            <v>15</v>
          </cell>
          <cell r="H66">
            <v>5.8506944444444438E-2</v>
          </cell>
          <cell r="I66" t="str">
            <v>Isabel</v>
          </cell>
          <cell r="J66" t="str">
            <v>Akerstrom</v>
          </cell>
          <cell r="K66" t="str">
            <v>F</v>
          </cell>
          <cell r="L66">
            <v>12</v>
          </cell>
          <cell r="M66" t="str">
            <v>F</v>
          </cell>
          <cell r="N66">
            <v>3</v>
          </cell>
          <cell r="O66" t="str">
            <v>Ramsbottom Running Club</v>
          </cell>
          <cell r="T66" t="str">
            <v/>
          </cell>
          <cell r="U66" t="str">
            <v/>
          </cell>
          <cell r="V66" t="str">
            <v/>
          </cell>
          <cell r="W66" t="str">
            <v/>
          </cell>
          <cell r="X66" t="str">
            <v/>
          </cell>
          <cell r="Y66" t="str">
            <v/>
          </cell>
          <cell r="Z66" t="str">
            <v>F Ramsbottom Running Club 1</v>
          </cell>
          <cell r="AA66" t="str">
            <v/>
          </cell>
          <cell r="AB66" t="str">
            <v/>
          </cell>
          <cell r="AC66" t="str">
            <v/>
          </cell>
          <cell r="AD66" t="str">
            <v>Isabel Akerstrom</v>
          </cell>
        </row>
        <row r="67">
          <cell r="A67" t="str">
            <v>M54</v>
          </cell>
          <cell r="B67" t="str">
            <v>M702</v>
          </cell>
          <cell r="C67">
            <v>66</v>
          </cell>
          <cell r="D67">
            <v>286</v>
          </cell>
          <cell r="E67">
            <v>1</v>
          </cell>
          <cell r="F67">
            <v>25</v>
          </cell>
          <cell r="G67">
            <v>3</v>
          </cell>
          <cell r="H67">
            <v>5.9062499999999997E-2</v>
          </cell>
          <cell r="I67" t="str">
            <v>Ian</v>
          </cell>
          <cell r="J67" t="str">
            <v>Smith</v>
          </cell>
          <cell r="K67" t="str">
            <v>M</v>
          </cell>
          <cell r="L67">
            <v>54</v>
          </cell>
          <cell r="M67" t="str">
            <v>M70</v>
          </cell>
          <cell r="N67">
            <v>2</v>
          </cell>
          <cell r="O67" t="str">
            <v>Ribble Valley Runners</v>
          </cell>
          <cell r="T67" t="str">
            <v/>
          </cell>
          <cell r="U67" t="str">
            <v/>
          </cell>
          <cell r="V67" t="str">
            <v/>
          </cell>
          <cell r="W67" t="str">
            <v/>
          </cell>
          <cell r="X67" t="str">
            <v/>
          </cell>
          <cell r="Y67" t="str">
            <v/>
          </cell>
          <cell r="Z67" t="str">
            <v>M Ribble Valley Runners 1</v>
          </cell>
          <cell r="AA67" t="str">
            <v/>
          </cell>
          <cell r="AB67" t="str">
            <v/>
          </cell>
          <cell r="AC67" t="str">
            <v/>
          </cell>
          <cell r="AD67" t="str">
            <v>Ian Smith</v>
          </cell>
        </row>
        <row r="68">
          <cell r="A68" t="str">
            <v>F13</v>
          </cell>
          <cell r="B68" t="str">
            <v>F403</v>
          </cell>
          <cell r="C68">
            <v>67</v>
          </cell>
          <cell r="D68">
            <v>296</v>
          </cell>
          <cell r="E68">
            <v>1</v>
          </cell>
          <cell r="F68">
            <v>25</v>
          </cell>
          <cell r="G68">
            <v>7</v>
          </cell>
          <cell r="H68">
            <v>5.9108796296296305E-2</v>
          </cell>
          <cell r="I68" t="str">
            <v>Sophie</v>
          </cell>
          <cell r="J68" t="str">
            <v>Cunningham</v>
          </cell>
          <cell r="K68" t="str">
            <v>F</v>
          </cell>
          <cell r="L68">
            <v>13</v>
          </cell>
          <cell r="M68" t="str">
            <v>F40</v>
          </cell>
          <cell r="N68">
            <v>3</v>
          </cell>
          <cell r="O68" t="str">
            <v>Todmorden Harriers</v>
          </cell>
          <cell r="T68" t="str">
            <v/>
          </cell>
          <cell r="U68" t="str">
            <v/>
          </cell>
          <cell r="V68" t="str">
            <v/>
          </cell>
          <cell r="W68" t="str">
            <v/>
          </cell>
          <cell r="X68" t="str">
            <v/>
          </cell>
          <cell r="Y68" t="str">
            <v/>
          </cell>
          <cell r="Z68" t="str">
            <v>F Todmorden Harriers 1</v>
          </cell>
          <cell r="AA68" t="str">
            <v/>
          </cell>
          <cell r="AB68" t="str">
            <v/>
          </cell>
          <cell r="AC68" t="str">
            <v/>
          </cell>
          <cell r="AD68" t="str">
            <v>Sophie Cunningham</v>
          </cell>
        </row>
        <row r="69">
          <cell r="A69" t="str">
            <v>F14</v>
          </cell>
          <cell r="B69" t="str">
            <v>F504</v>
          </cell>
          <cell r="C69">
            <v>68</v>
          </cell>
          <cell r="D69">
            <v>301</v>
          </cell>
          <cell r="E69">
            <v>1</v>
          </cell>
          <cell r="F69">
            <v>25</v>
          </cell>
          <cell r="G69">
            <v>54</v>
          </cell>
          <cell r="H69">
            <v>5.9652777777777777E-2</v>
          </cell>
          <cell r="I69" t="str">
            <v>Yvonne</v>
          </cell>
          <cell r="J69" t="str">
            <v>Booth</v>
          </cell>
          <cell r="K69" t="str">
            <v>F</v>
          </cell>
          <cell r="L69">
            <v>14</v>
          </cell>
          <cell r="M69" t="str">
            <v>F50</v>
          </cell>
          <cell r="N69">
            <v>4</v>
          </cell>
          <cell r="O69" t="str">
            <v>Ramsbottom Running Club</v>
          </cell>
          <cell r="T69" t="str">
            <v/>
          </cell>
          <cell r="U69" t="str">
            <v/>
          </cell>
          <cell r="V69" t="str">
            <v/>
          </cell>
          <cell r="W69" t="str">
            <v/>
          </cell>
          <cell r="X69" t="str">
            <v/>
          </cell>
          <cell r="Y69" t="str">
            <v/>
          </cell>
          <cell r="Z69" t="str">
            <v>F Ramsbottom Running Club 2</v>
          </cell>
          <cell r="AA69" t="str">
            <v/>
          </cell>
          <cell r="AB69" t="str">
            <v/>
          </cell>
          <cell r="AC69" t="str">
            <v/>
          </cell>
          <cell r="AD69" t="str">
            <v>Yvonne Booth</v>
          </cell>
        </row>
        <row r="70">
          <cell r="A70" t="str">
            <v>M55</v>
          </cell>
          <cell r="B70" t="str">
            <v>M507</v>
          </cell>
          <cell r="C70">
            <v>69</v>
          </cell>
          <cell r="D70">
            <v>310</v>
          </cell>
          <cell r="E70">
            <v>1</v>
          </cell>
          <cell r="F70">
            <v>25</v>
          </cell>
          <cell r="G70">
            <v>55</v>
          </cell>
          <cell r="H70">
            <v>5.966435185185185E-2</v>
          </cell>
          <cell r="I70" t="str">
            <v>Paul</v>
          </cell>
          <cell r="J70" t="str">
            <v>King</v>
          </cell>
          <cell r="K70" t="str">
            <v>M</v>
          </cell>
          <cell r="L70">
            <v>55</v>
          </cell>
          <cell r="M70" t="str">
            <v>M50</v>
          </cell>
          <cell r="N70">
            <v>7</v>
          </cell>
          <cell r="O70" t="str">
            <v>Ramsbottom Running Club</v>
          </cell>
          <cell r="T70" t="str">
            <v/>
          </cell>
          <cell r="U70" t="str">
            <v/>
          </cell>
          <cell r="V70" t="str">
            <v/>
          </cell>
          <cell r="W70" t="str">
            <v/>
          </cell>
          <cell r="X70" t="str">
            <v/>
          </cell>
          <cell r="Y70" t="str">
            <v/>
          </cell>
          <cell r="Z70" t="str">
            <v>M Ramsbottom Running Club 6</v>
          </cell>
          <cell r="AA70" t="str">
            <v/>
          </cell>
          <cell r="AB70" t="str">
            <v/>
          </cell>
          <cell r="AC70" t="str">
            <v/>
          </cell>
          <cell r="AD70" t="str">
            <v/>
          </cell>
        </row>
        <row r="71">
          <cell r="A71" t="str">
            <v>M56</v>
          </cell>
          <cell r="B71" t="str">
            <v>M508</v>
          </cell>
          <cell r="C71">
            <v>70</v>
          </cell>
          <cell r="D71">
            <v>306</v>
          </cell>
          <cell r="E71">
            <v>1</v>
          </cell>
          <cell r="F71">
            <v>25</v>
          </cell>
          <cell r="G71">
            <v>56</v>
          </cell>
          <cell r="H71">
            <v>5.9675925925925931E-2</v>
          </cell>
          <cell r="I71" t="str">
            <v>Jon</v>
          </cell>
          <cell r="J71" t="str">
            <v>Nolan</v>
          </cell>
          <cell r="K71" t="str">
            <v>M</v>
          </cell>
          <cell r="L71">
            <v>56</v>
          </cell>
          <cell r="M71" t="str">
            <v>M50</v>
          </cell>
          <cell r="N71">
            <v>8</v>
          </cell>
          <cell r="O71" t="str">
            <v>Ramsbottom Running Club</v>
          </cell>
          <cell r="T71" t="str">
            <v/>
          </cell>
          <cell r="U71" t="str">
            <v/>
          </cell>
          <cell r="V71" t="str">
            <v/>
          </cell>
          <cell r="W71" t="str">
            <v/>
          </cell>
          <cell r="X71" t="str">
            <v/>
          </cell>
          <cell r="Y71" t="str">
            <v/>
          </cell>
          <cell r="Z71" t="str">
            <v>M Ramsbottom Running Club 7</v>
          </cell>
          <cell r="AA71" t="str">
            <v/>
          </cell>
          <cell r="AB71" t="str">
            <v/>
          </cell>
          <cell r="AC71" t="str">
            <v/>
          </cell>
          <cell r="AD71" t="str">
            <v/>
          </cell>
        </row>
        <row r="72">
          <cell r="A72" t="str">
            <v>F15</v>
          </cell>
          <cell r="B72" t="str">
            <v>F505</v>
          </cell>
          <cell r="C72">
            <v>71</v>
          </cell>
          <cell r="D72">
            <v>327</v>
          </cell>
          <cell r="E72">
            <v>1</v>
          </cell>
          <cell r="F72">
            <v>26</v>
          </cell>
          <cell r="G72">
            <v>18</v>
          </cell>
          <cell r="H72">
            <v>5.9930555555555549E-2</v>
          </cell>
          <cell r="I72" t="str">
            <v>Margaret</v>
          </cell>
          <cell r="J72" t="str">
            <v>Morley</v>
          </cell>
          <cell r="K72" t="str">
            <v>F</v>
          </cell>
          <cell r="L72">
            <v>15</v>
          </cell>
          <cell r="M72" t="str">
            <v>F50</v>
          </cell>
          <cell r="N72">
            <v>5</v>
          </cell>
          <cell r="O72" t="str">
            <v>Blackburn Road Runners</v>
          </cell>
          <cell r="T72" t="str">
            <v/>
          </cell>
          <cell r="U72" t="str">
            <v/>
          </cell>
          <cell r="V72" t="str">
            <v/>
          </cell>
          <cell r="W72" t="str">
            <v/>
          </cell>
          <cell r="X72" t="str">
            <v/>
          </cell>
          <cell r="Y72" t="str">
            <v/>
          </cell>
          <cell r="Z72" t="str">
            <v>F Blackburn Road Runners 2</v>
          </cell>
          <cell r="AA72" t="str">
            <v/>
          </cell>
          <cell r="AB72" t="str">
            <v/>
          </cell>
          <cell r="AC72" t="str">
            <v/>
          </cell>
          <cell r="AD72" t="str">
            <v>Margaret Morley</v>
          </cell>
        </row>
        <row r="73">
          <cell r="A73" t="str">
            <v>M57</v>
          </cell>
          <cell r="B73" t="str">
            <v>M606</v>
          </cell>
          <cell r="C73">
            <v>72</v>
          </cell>
          <cell r="D73">
            <v>279</v>
          </cell>
          <cell r="E73">
            <v>1</v>
          </cell>
          <cell r="F73">
            <v>34</v>
          </cell>
          <cell r="G73">
            <v>7</v>
          </cell>
          <cell r="H73">
            <v>6.5358796296296304E-2</v>
          </cell>
          <cell r="I73" t="str">
            <v>Mark</v>
          </cell>
          <cell r="J73" t="str">
            <v>Henderson</v>
          </cell>
          <cell r="K73" t="str">
            <v>M</v>
          </cell>
          <cell r="L73">
            <v>57</v>
          </cell>
          <cell r="M73" t="str">
            <v>M60</v>
          </cell>
          <cell r="N73">
            <v>6</v>
          </cell>
          <cell r="O73" t="str">
            <v>Holmfirth Harriers</v>
          </cell>
          <cell r="T73" t="str">
            <v/>
          </cell>
          <cell r="U73" t="str">
            <v/>
          </cell>
          <cell r="V73" t="str">
            <v/>
          </cell>
          <cell r="W73" t="str">
            <v/>
          </cell>
          <cell r="X73" t="str">
            <v/>
          </cell>
          <cell r="Y73" t="str">
            <v/>
          </cell>
          <cell r="Z73" t="str">
            <v>M Holmfirth Harriers 1</v>
          </cell>
          <cell r="AA73" t="str">
            <v/>
          </cell>
          <cell r="AB73" t="str">
            <v/>
          </cell>
          <cell r="AC73" t="str">
            <v/>
          </cell>
          <cell r="AD73" t="str">
            <v>Mark Henderson</v>
          </cell>
        </row>
        <row r="74">
          <cell r="A74" t="str">
            <v>M58</v>
          </cell>
          <cell r="B74" t="str">
            <v>M607</v>
          </cell>
          <cell r="C74">
            <v>73</v>
          </cell>
          <cell r="D74">
            <v>319</v>
          </cell>
          <cell r="E74">
            <v>1</v>
          </cell>
          <cell r="F74">
            <v>34</v>
          </cell>
          <cell r="G74">
            <v>13</v>
          </cell>
          <cell r="H74">
            <v>6.5428240740740731E-2</v>
          </cell>
          <cell r="I74" t="str">
            <v>Steven</v>
          </cell>
          <cell r="J74" t="str">
            <v>Allcock</v>
          </cell>
          <cell r="K74" t="str">
            <v>M</v>
          </cell>
          <cell r="L74">
            <v>58</v>
          </cell>
          <cell r="M74" t="str">
            <v>M60</v>
          </cell>
          <cell r="N74">
            <v>7</v>
          </cell>
          <cell r="O74" t="str">
            <v>Unattached</v>
          </cell>
          <cell r="T74" t="str">
            <v/>
          </cell>
          <cell r="U74" t="str">
            <v/>
          </cell>
          <cell r="V74" t="str">
            <v/>
          </cell>
          <cell r="W74" t="str">
            <v/>
          </cell>
          <cell r="X74" t="str">
            <v/>
          </cell>
          <cell r="Y74" t="str">
            <v/>
          </cell>
          <cell r="Z74" t="str">
            <v>M Unattached 9</v>
          </cell>
          <cell r="AA74" t="str">
            <v/>
          </cell>
          <cell r="AB74" t="str">
            <v/>
          </cell>
          <cell r="AC74" t="str">
            <v/>
          </cell>
          <cell r="AD74" t="str">
            <v/>
          </cell>
        </row>
        <row r="75">
          <cell r="A75" t="str">
            <v>M59</v>
          </cell>
          <cell r="B75" t="str">
            <v>M703</v>
          </cell>
          <cell r="C75">
            <v>74</v>
          </cell>
          <cell r="D75">
            <v>261</v>
          </cell>
          <cell r="E75">
            <v>1</v>
          </cell>
          <cell r="F75">
            <v>36</v>
          </cell>
          <cell r="G75">
            <v>4</v>
          </cell>
          <cell r="H75">
            <v>6.671296296296296E-2</v>
          </cell>
          <cell r="I75" t="str">
            <v>William</v>
          </cell>
          <cell r="J75" t="str">
            <v>Murgatroyd</v>
          </cell>
          <cell r="K75" t="str">
            <v>M</v>
          </cell>
          <cell r="L75">
            <v>59</v>
          </cell>
          <cell r="M75" t="str">
            <v>M70</v>
          </cell>
          <cell r="N75">
            <v>3</v>
          </cell>
          <cell r="O75" t="str">
            <v>Unattached</v>
          </cell>
          <cell r="T75" t="str">
            <v/>
          </cell>
          <cell r="U75" t="str">
            <v/>
          </cell>
          <cell r="V75" t="str">
            <v/>
          </cell>
          <cell r="W75" t="str">
            <v/>
          </cell>
          <cell r="X75" t="str">
            <v/>
          </cell>
          <cell r="Y75" t="str">
            <v/>
          </cell>
          <cell r="Z75" t="str">
            <v>M Unattached 10</v>
          </cell>
          <cell r="AA75" t="str">
            <v/>
          </cell>
          <cell r="AB75" t="str">
            <v/>
          </cell>
          <cell r="AC75" t="str">
            <v/>
          </cell>
          <cell r="AD75" t="str">
            <v/>
          </cell>
        </row>
        <row r="76">
          <cell r="A76" t="str">
            <v>F16</v>
          </cell>
          <cell r="B76" t="str">
            <v>F506</v>
          </cell>
          <cell r="C76">
            <v>75</v>
          </cell>
          <cell r="D76">
            <v>302</v>
          </cell>
          <cell r="E76">
            <v>1</v>
          </cell>
          <cell r="F76">
            <v>37</v>
          </cell>
          <cell r="G76">
            <v>15</v>
          </cell>
          <cell r="H76">
            <v>6.7534722222222218E-2</v>
          </cell>
          <cell r="I76" t="str">
            <v>Karen</v>
          </cell>
          <cell r="J76" t="str">
            <v>Doherty</v>
          </cell>
          <cell r="K76" t="str">
            <v>F</v>
          </cell>
          <cell r="L76">
            <v>16</v>
          </cell>
          <cell r="M76" t="str">
            <v>F50</v>
          </cell>
          <cell r="N76">
            <v>6</v>
          </cell>
          <cell r="O76" t="str">
            <v>Radcliffe AC</v>
          </cell>
          <cell r="T76" t="str">
            <v/>
          </cell>
          <cell r="U76" t="str">
            <v/>
          </cell>
          <cell r="V76" t="str">
            <v/>
          </cell>
          <cell r="W76" t="str">
            <v/>
          </cell>
          <cell r="X76" t="str">
            <v/>
          </cell>
          <cell r="Y76" t="str">
            <v/>
          </cell>
          <cell r="Z76" t="str">
            <v>F Radcliffe AC 2</v>
          </cell>
          <cell r="AA76" t="str">
            <v/>
          </cell>
          <cell r="AB76" t="str">
            <v/>
          </cell>
          <cell r="AC76" t="str">
            <v/>
          </cell>
          <cell r="AD76" t="str">
            <v>Karen Doherty</v>
          </cell>
        </row>
        <row r="77">
          <cell r="A77" t="str">
            <v>F17</v>
          </cell>
          <cell r="B77" t="str">
            <v>F602</v>
          </cell>
          <cell r="C77">
            <v>76</v>
          </cell>
          <cell r="D77">
            <v>317</v>
          </cell>
          <cell r="E77">
            <v>1</v>
          </cell>
          <cell r="F77">
            <v>38</v>
          </cell>
          <cell r="G77">
            <v>7</v>
          </cell>
          <cell r="H77">
            <v>6.8136574074074072E-2</v>
          </cell>
          <cell r="I77" t="str">
            <v>Linda</v>
          </cell>
          <cell r="J77" t="str">
            <v>Edmondson</v>
          </cell>
          <cell r="K77" t="str">
            <v>F</v>
          </cell>
          <cell r="L77">
            <v>17</v>
          </cell>
          <cell r="M77" t="str">
            <v>F60</v>
          </cell>
          <cell r="N77">
            <v>2</v>
          </cell>
          <cell r="O77" t="str">
            <v>WFRA</v>
          </cell>
          <cell r="T77" t="str">
            <v/>
          </cell>
          <cell r="U77" t="str">
            <v/>
          </cell>
          <cell r="V77" t="str">
            <v/>
          </cell>
          <cell r="W77" t="str">
            <v/>
          </cell>
          <cell r="X77" t="str">
            <v/>
          </cell>
          <cell r="Y77" t="str">
            <v/>
          </cell>
          <cell r="Z77" t="str">
            <v>F WFRA 1</v>
          </cell>
          <cell r="AA77" t="str">
            <v/>
          </cell>
          <cell r="AB77" t="str">
            <v/>
          </cell>
          <cell r="AC77" t="str">
            <v/>
          </cell>
          <cell r="AD77" t="str">
            <v>Linda Edmondson</v>
          </cell>
        </row>
        <row r="78">
          <cell r="A78" t="str">
            <v>M60</v>
          </cell>
          <cell r="B78" t="str">
            <v>M653</v>
          </cell>
          <cell r="C78">
            <v>77</v>
          </cell>
          <cell r="D78">
            <v>304</v>
          </cell>
          <cell r="E78">
            <v>1</v>
          </cell>
          <cell r="F78">
            <v>38</v>
          </cell>
          <cell r="G78">
            <v>15</v>
          </cell>
          <cell r="H78">
            <v>6.822916666666666E-2</v>
          </cell>
          <cell r="I78" t="str">
            <v>David</v>
          </cell>
          <cell r="J78" t="str">
            <v>Banks</v>
          </cell>
          <cell r="K78" t="str">
            <v>M</v>
          </cell>
          <cell r="L78">
            <v>60</v>
          </cell>
          <cell r="M78" t="str">
            <v>M65</v>
          </cell>
          <cell r="N78">
            <v>3</v>
          </cell>
          <cell r="O78" t="str">
            <v>Unattached</v>
          </cell>
          <cell r="T78" t="str">
            <v/>
          </cell>
          <cell r="U78" t="str">
            <v/>
          </cell>
          <cell r="V78" t="str">
            <v/>
          </cell>
          <cell r="W78" t="str">
            <v/>
          </cell>
          <cell r="X78" t="str">
            <v/>
          </cell>
          <cell r="Y78" t="str">
            <v/>
          </cell>
          <cell r="Z78" t="str">
            <v>M Unattached 11</v>
          </cell>
          <cell r="AA78" t="str">
            <v/>
          </cell>
          <cell r="AB78" t="str">
            <v/>
          </cell>
          <cell r="AC78" t="str">
            <v/>
          </cell>
          <cell r="AD78" t="str">
            <v/>
          </cell>
        </row>
        <row r="79">
          <cell r="A79" t="str">
            <v>F18</v>
          </cell>
          <cell r="B79" t="str">
            <v>F603</v>
          </cell>
          <cell r="C79">
            <v>78</v>
          </cell>
          <cell r="D79">
            <v>283</v>
          </cell>
          <cell r="E79">
            <v>1</v>
          </cell>
          <cell r="F79">
            <v>38</v>
          </cell>
          <cell r="G79">
            <v>17</v>
          </cell>
          <cell r="H79">
            <v>6.8252314814814821E-2</v>
          </cell>
          <cell r="I79" t="str">
            <v>Cecilia</v>
          </cell>
          <cell r="J79" t="str">
            <v>Woods</v>
          </cell>
          <cell r="K79" t="str">
            <v>F</v>
          </cell>
          <cell r="L79">
            <v>18</v>
          </cell>
          <cell r="M79" t="str">
            <v>F60</v>
          </cell>
          <cell r="N79">
            <v>3</v>
          </cell>
          <cell r="O79" t="str">
            <v>Ramsbottom Running Club</v>
          </cell>
          <cell r="T79" t="str">
            <v/>
          </cell>
          <cell r="U79" t="str">
            <v/>
          </cell>
          <cell r="V79">
            <v>2</v>
          </cell>
          <cell r="W79">
            <v>44</v>
          </cell>
          <cell r="X79" t="str">
            <v>Ramsbottom Running Club</v>
          </cell>
          <cell r="Y79" t="str">
            <v>Ramsbottom Running Club (Isabel Akerstrom, Yvonne Booth, Cecilia Woods)</v>
          </cell>
          <cell r="Z79" t="str">
            <v>F Ramsbottom Running Club 3</v>
          </cell>
          <cell r="AA79" t="str">
            <v>Isabel Akerstrom</v>
          </cell>
          <cell r="AB79" t="str">
            <v>Yvonne Booth</v>
          </cell>
          <cell r="AC79" t="str">
            <v>Cecilia Woods</v>
          </cell>
          <cell r="AD79" t="str">
            <v>Cecilia Woods</v>
          </cell>
        </row>
        <row r="80">
          <cell r="A80" t="str">
            <v>F19</v>
          </cell>
          <cell r="B80" t="str">
            <v>F453</v>
          </cell>
          <cell r="C80">
            <v>79</v>
          </cell>
          <cell r="D80">
            <v>257</v>
          </cell>
          <cell r="E80">
            <v>1</v>
          </cell>
          <cell r="F80">
            <v>38</v>
          </cell>
          <cell r="G80">
            <v>19</v>
          </cell>
          <cell r="H80">
            <v>6.8275462962962954E-2</v>
          </cell>
          <cell r="I80" t="str">
            <v>Natalie</v>
          </cell>
          <cell r="J80" t="str">
            <v>Ormerod</v>
          </cell>
          <cell r="K80" t="str">
            <v>F</v>
          </cell>
          <cell r="L80">
            <v>19</v>
          </cell>
          <cell r="M80" t="str">
            <v>F45</v>
          </cell>
          <cell r="N80">
            <v>3</v>
          </cell>
          <cell r="O80" t="str">
            <v>Ramsbottom Running Club</v>
          </cell>
          <cell r="T80" t="str">
            <v/>
          </cell>
          <cell r="U80" t="str">
            <v/>
          </cell>
          <cell r="V80" t="str">
            <v/>
          </cell>
          <cell r="W80" t="str">
            <v/>
          </cell>
          <cell r="X80" t="str">
            <v/>
          </cell>
          <cell r="Y80" t="str">
            <v/>
          </cell>
          <cell r="Z80" t="str">
            <v>F Ramsbottom Running Club 4</v>
          </cell>
          <cell r="AA80" t="str">
            <v/>
          </cell>
          <cell r="AB80" t="str">
            <v/>
          </cell>
          <cell r="AC80" t="str">
            <v/>
          </cell>
          <cell r="AD80" t="str">
            <v>Natalie Ormerod</v>
          </cell>
        </row>
        <row r="81">
          <cell r="A81" t="str">
            <v>M61</v>
          </cell>
          <cell r="B81" t="str">
            <v>M608</v>
          </cell>
          <cell r="C81">
            <v>80</v>
          </cell>
          <cell r="D81">
            <v>303</v>
          </cell>
          <cell r="E81">
            <v>1</v>
          </cell>
          <cell r="F81">
            <v>41</v>
          </cell>
          <cell r="G81">
            <v>46</v>
          </cell>
          <cell r="H81">
            <v>7.0671296296296301E-2</v>
          </cell>
          <cell r="I81" t="str">
            <v>Stephen</v>
          </cell>
          <cell r="J81" t="str">
            <v>Crowe</v>
          </cell>
          <cell r="K81" t="str">
            <v>M</v>
          </cell>
          <cell r="L81">
            <v>61</v>
          </cell>
          <cell r="M81" t="str">
            <v>M60</v>
          </cell>
          <cell r="N81">
            <v>8</v>
          </cell>
          <cell r="O81" t="str">
            <v>Radcliffe AC</v>
          </cell>
          <cell r="T81" t="str">
            <v/>
          </cell>
          <cell r="U81" t="str">
            <v/>
          </cell>
          <cell r="V81" t="str">
            <v/>
          </cell>
          <cell r="W81" t="str">
            <v/>
          </cell>
          <cell r="X81" t="str">
            <v/>
          </cell>
          <cell r="Y81" t="str">
            <v/>
          </cell>
          <cell r="Z81" t="str">
            <v>M Radcliffe AC 2</v>
          </cell>
          <cell r="AA81" t="str">
            <v/>
          </cell>
          <cell r="AB81" t="str">
            <v/>
          </cell>
          <cell r="AC81" t="str">
            <v/>
          </cell>
          <cell r="AD81" t="str">
            <v>Stephen Crowe</v>
          </cell>
        </row>
        <row r="82">
          <cell r="A82" t="str">
            <v>M62</v>
          </cell>
          <cell r="B82" t="str">
            <v>M5510</v>
          </cell>
          <cell r="C82">
            <v>81</v>
          </cell>
          <cell r="D82">
            <v>260</v>
          </cell>
          <cell r="E82">
            <v>1</v>
          </cell>
          <cell r="F82">
            <v>44</v>
          </cell>
          <cell r="G82">
            <v>25</v>
          </cell>
          <cell r="H82">
            <v>7.2511574074074076E-2</v>
          </cell>
          <cell r="I82" t="str">
            <v>Liam</v>
          </cell>
          <cell r="J82" t="str">
            <v>Moden</v>
          </cell>
          <cell r="K82" t="str">
            <v>M</v>
          </cell>
          <cell r="L82">
            <v>62</v>
          </cell>
          <cell r="M82" t="str">
            <v>M55</v>
          </cell>
          <cell r="N82">
            <v>10</v>
          </cell>
          <cell r="O82" t="str">
            <v>Accrington Road Runners</v>
          </cell>
          <cell r="T82" t="str">
            <v/>
          </cell>
          <cell r="U82" t="str">
            <v/>
          </cell>
          <cell r="V82" t="str">
            <v/>
          </cell>
          <cell r="W82" t="str">
            <v/>
          </cell>
          <cell r="X82" t="str">
            <v/>
          </cell>
          <cell r="Y82" t="str">
            <v/>
          </cell>
          <cell r="Z82" t="str">
            <v>M Accrington Road Runners 2</v>
          </cell>
          <cell r="AA82" t="str">
            <v/>
          </cell>
          <cell r="AB82" t="str">
            <v/>
          </cell>
          <cell r="AC82" t="str">
            <v/>
          </cell>
          <cell r="AD82" t="str">
            <v>Liam Moden</v>
          </cell>
        </row>
        <row r="83">
          <cell r="A83" t="str">
            <v>M63</v>
          </cell>
          <cell r="B83" t="str">
            <v>M704</v>
          </cell>
          <cell r="C83">
            <v>82</v>
          </cell>
          <cell r="D83">
            <v>294</v>
          </cell>
          <cell r="E83">
            <v>1</v>
          </cell>
          <cell r="F83">
            <v>49</v>
          </cell>
          <cell r="G83">
            <v>27</v>
          </cell>
          <cell r="H83">
            <v>7.6006944444444446E-2</v>
          </cell>
          <cell r="I83" t="str">
            <v>Neil</v>
          </cell>
          <cell r="J83" t="str">
            <v>Hargreaves</v>
          </cell>
          <cell r="K83" t="str">
            <v>M</v>
          </cell>
          <cell r="L83">
            <v>63</v>
          </cell>
          <cell r="M83" t="str">
            <v>M70</v>
          </cell>
          <cell r="N83">
            <v>4</v>
          </cell>
          <cell r="O83" t="str">
            <v>Unattached</v>
          </cell>
          <cell r="T83" t="str">
            <v/>
          </cell>
          <cell r="U83" t="str">
            <v/>
          </cell>
          <cell r="V83" t="str">
            <v/>
          </cell>
          <cell r="W83" t="str">
            <v/>
          </cell>
          <cell r="X83" t="str">
            <v/>
          </cell>
          <cell r="Y83" t="str">
            <v/>
          </cell>
          <cell r="Z83" t="str">
            <v>M Unattached 12</v>
          </cell>
          <cell r="AA83" t="str">
            <v/>
          </cell>
          <cell r="AB83" t="str">
            <v/>
          </cell>
          <cell r="AC83" t="str">
            <v/>
          </cell>
          <cell r="AD83" t="str">
            <v/>
          </cell>
        </row>
        <row r="84">
          <cell r="A84" t="str">
            <v>F20</v>
          </cell>
          <cell r="B84" t="str">
            <v>F604</v>
          </cell>
          <cell r="C84">
            <v>83</v>
          </cell>
          <cell r="D84">
            <v>292</v>
          </cell>
          <cell r="E84">
            <v>2</v>
          </cell>
          <cell r="F84">
            <v>2</v>
          </cell>
          <cell r="G84">
            <v>30</v>
          </cell>
          <cell r="H84">
            <v>8.5069444444444434E-2</v>
          </cell>
          <cell r="I84" t="str">
            <v>Hilary</v>
          </cell>
          <cell r="J84" t="str">
            <v>Farren</v>
          </cell>
          <cell r="K84" t="str">
            <v>F</v>
          </cell>
          <cell r="L84">
            <v>20</v>
          </cell>
          <cell r="M84" t="str">
            <v>F60</v>
          </cell>
          <cell r="N84">
            <v>4</v>
          </cell>
          <cell r="O84" t="str">
            <v>Rossendale Harriers</v>
          </cell>
          <cell r="T84" t="str">
            <v/>
          </cell>
          <cell r="U84" t="str">
            <v/>
          </cell>
          <cell r="V84" t="str">
            <v/>
          </cell>
          <cell r="W84" t="str">
            <v/>
          </cell>
          <cell r="X84" t="str">
            <v/>
          </cell>
          <cell r="Y84" t="str">
            <v/>
          </cell>
          <cell r="Z84" t="str">
            <v>F Rossendale Harriers 5</v>
          </cell>
          <cell r="AA84" t="str">
            <v/>
          </cell>
          <cell r="AB84" t="str">
            <v/>
          </cell>
          <cell r="AC84" t="str">
            <v/>
          </cell>
          <cell r="AD84" t="str">
            <v/>
          </cell>
        </row>
        <row r="85">
          <cell r="A85" t="str">
            <v/>
          </cell>
          <cell r="B85" t="str">
            <v/>
          </cell>
          <cell r="C85">
            <v>84</v>
          </cell>
          <cell r="E85">
            <v>2</v>
          </cell>
          <cell r="H85" t="str">
            <v/>
          </cell>
          <cell r="I85" t="str">
            <v/>
          </cell>
          <cell r="J85" t="str">
            <v/>
          </cell>
          <cell r="K85" t="str">
            <v/>
          </cell>
          <cell r="L85" t="str">
            <v/>
          </cell>
          <cell r="M85" t="str">
            <v/>
          </cell>
          <cell r="N85" t="str">
            <v/>
          </cell>
          <cell r="O85" t="str">
            <v/>
          </cell>
          <cell r="T85" t="str">
            <v/>
          </cell>
          <cell r="U85" t="str">
            <v/>
          </cell>
          <cell r="V85" t="str">
            <v/>
          </cell>
          <cell r="W85" t="str">
            <v/>
          </cell>
          <cell r="X85" t="str">
            <v/>
          </cell>
          <cell r="Y85" t="str">
            <v/>
          </cell>
          <cell r="Z85" t="str">
            <v xml:space="preserve"> </v>
          </cell>
          <cell r="AA85" t="str">
            <v/>
          </cell>
          <cell r="AB85" t="str">
            <v/>
          </cell>
          <cell r="AC85" t="str">
            <v/>
          </cell>
          <cell r="AD85" t="str">
            <v/>
          </cell>
        </row>
        <row r="86">
          <cell r="A86" t="str">
            <v/>
          </cell>
          <cell r="B86" t="str">
            <v/>
          </cell>
          <cell r="C86">
            <v>85</v>
          </cell>
          <cell r="E86">
            <v>2</v>
          </cell>
          <cell r="H86" t="str">
            <v/>
          </cell>
          <cell r="I86" t="str">
            <v/>
          </cell>
          <cell r="J86" t="str">
            <v/>
          </cell>
          <cell r="K86" t="str">
            <v/>
          </cell>
          <cell r="L86" t="str">
            <v/>
          </cell>
          <cell r="M86" t="str">
            <v/>
          </cell>
          <cell r="N86" t="str">
            <v/>
          </cell>
          <cell r="O86" t="str">
            <v/>
          </cell>
          <cell r="T86" t="str">
            <v/>
          </cell>
          <cell r="U86" t="str">
            <v/>
          </cell>
          <cell r="V86" t="str">
            <v/>
          </cell>
          <cell r="W86" t="str">
            <v/>
          </cell>
          <cell r="X86" t="str">
            <v/>
          </cell>
          <cell r="Y86" t="str">
            <v/>
          </cell>
          <cell r="Z86" t="str">
            <v xml:space="preserve"> </v>
          </cell>
          <cell r="AA86" t="str">
            <v/>
          </cell>
          <cell r="AB86" t="str">
            <v/>
          </cell>
          <cell r="AC86" t="str">
            <v/>
          </cell>
          <cell r="AD86" t="str">
            <v/>
          </cell>
        </row>
        <row r="87">
          <cell r="A87" t="str">
            <v/>
          </cell>
          <cell r="B87" t="str">
            <v/>
          </cell>
          <cell r="C87">
            <v>86</v>
          </cell>
          <cell r="E87">
            <v>2</v>
          </cell>
          <cell r="H87" t="str">
            <v/>
          </cell>
          <cell r="I87" t="str">
            <v/>
          </cell>
          <cell r="J87" t="str">
            <v/>
          </cell>
          <cell r="K87" t="str">
            <v/>
          </cell>
          <cell r="L87" t="str">
            <v/>
          </cell>
          <cell r="M87" t="str">
            <v/>
          </cell>
          <cell r="N87" t="str">
            <v/>
          </cell>
          <cell r="O87" t="str">
            <v/>
          </cell>
          <cell r="T87" t="str">
            <v/>
          </cell>
          <cell r="U87" t="str">
            <v/>
          </cell>
          <cell r="V87" t="str">
            <v/>
          </cell>
          <cell r="W87" t="str">
            <v/>
          </cell>
          <cell r="X87" t="str">
            <v/>
          </cell>
          <cell r="Y87" t="str">
            <v/>
          </cell>
          <cell r="Z87" t="str">
            <v xml:space="preserve"> </v>
          </cell>
          <cell r="AA87" t="str">
            <v/>
          </cell>
          <cell r="AB87" t="str">
            <v/>
          </cell>
          <cell r="AC87" t="str">
            <v/>
          </cell>
          <cell r="AD87" t="str">
            <v/>
          </cell>
        </row>
        <row r="88">
          <cell r="A88" t="str">
            <v/>
          </cell>
          <cell r="B88" t="str">
            <v/>
          </cell>
          <cell r="C88">
            <v>87</v>
          </cell>
          <cell r="E88">
            <v>2</v>
          </cell>
          <cell r="H88" t="str">
            <v/>
          </cell>
          <cell r="I88" t="str">
            <v/>
          </cell>
          <cell r="J88" t="str">
            <v/>
          </cell>
          <cell r="K88" t="str">
            <v/>
          </cell>
          <cell r="L88" t="str">
            <v/>
          </cell>
          <cell r="M88" t="str">
            <v/>
          </cell>
          <cell r="N88" t="str">
            <v/>
          </cell>
          <cell r="O88" t="str">
            <v/>
          </cell>
          <cell r="T88" t="str">
            <v/>
          </cell>
          <cell r="U88" t="str">
            <v/>
          </cell>
          <cell r="V88" t="str">
            <v/>
          </cell>
          <cell r="W88" t="str">
            <v/>
          </cell>
          <cell r="X88" t="str">
            <v/>
          </cell>
          <cell r="Y88" t="str">
            <v/>
          </cell>
          <cell r="Z88" t="str">
            <v xml:space="preserve"> </v>
          </cell>
          <cell r="AA88" t="str">
            <v/>
          </cell>
          <cell r="AB88" t="str">
            <v/>
          </cell>
          <cell r="AC88" t="str">
            <v/>
          </cell>
          <cell r="AD88" t="str">
            <v/>
          </cell>
        </row>
        <row r="89">
          <cell r="A89" t="str">
            <v/>
          </cell>
          <cell r="B89" t="str">
            <v/>
          </cell>
          <cell r="C89">
            <v>88</v>
          </cell>
          <cell r="E89">
            <v>2</v>
          </cell>
          <cell r="H89" t="str">
            <v/>
          </cell>
          <cell r="I89" t="str">
            <v/>
          </cell>
          <cell r="J89" t="str">
            <v/>
          </cell>
          <cell r="K89" t="str">
            <v/>
          </cell>
          <cell r="L89" t="str">
            <v/>
          </cell>
          <cell r="M89" t="str">
            <v/>
          </cell>
          <cell r="N89" t="str">
            <v/>
          </cell>
          <cell r="O89" t="str">
            <v/>
          </cell>
          <cell r="T89" t="str">
            <v/>
          </cell>
          <cell r="U89" t="str">
            <v/>
          </cell>
          <cell r="V89" t="str">
            <v/>
          </cell>
          <cell r="W89" t="str">
            <v/>
          </cell>
          <cell r="X89" t="str">
            <v/>
          </cell>
          <cell r="Y89" t="str">
            <v/>
          </cell>
          <cell r="Z89" t="str">
            <v xml:space="preserve"> </v>
          </cell>
          <cell r="AA89" t="str">
            <v/>
          </cell>
          <cell r="AB89" t="str">
            <v/>
          </cell>
          <cell r="AC89" t="str">
            <v/>
          </cell>
          <cell r="AD89" t="str">
            <v/>
          </cell>
        </row>
        <row r="90">
          <cell r="A90" t="str">
            <v/>
          </cell>
          <cell r="B90" t="str">
            <v/>
          </cell>
          <cell r="C90">
            <v>89</v>
          </cell>
          <cell r="E90">
            <v>2</v>
          </cell>
          <cell r="H90" t="str">
            <v/>
          </cell>
          <cell r="I90" t="str">
            <v/>
          </cell>
          <cell r="J90" t="str">
            <v/>
          </cell>
          <cell r="K90" t="str">
            <v/>
          </cell>
          <cell r="L90" t="str">
            <v/>
          </cell>
          <cell r="M90" t="str">
            <v/>
          </cell>
          <cell r="N90" t="str">
            <v/>
          </cell>
          <cell r="O90" t="str">
            <v/>
          </cell>
          <cell r="T90" t="str">
            <v/>
          </cell>
          <cell r="U90" t="str">
            <v/>
          </cell>
          <cell r="V90" t="str">
            <v/>
          </cell>
          <cell r="W90" t="str">
            <v/>
          </cell>
          <cell r="X90" t="str">
            <v/>
          </cell>
          <cell r="Y90" t="str">
            <v/>
          </cell>
          <cell r="Z90" t="str">
            <v xml:space="preserve"> </v>
          </cell>
          <cell r="AA90" t="str">
            <v/>
          </cell>
          <cell r="AB90" t="str">
            <v/>
          </cell>
          <cell r="AC90" t="str">
            <v/>
          </cell>
          <cell r="AD90" t="str">
            <v/>
          </cell>
        </row>
        <row r="91">
          <cell r="A91" t="str">
            <v/>
          </cell>
          <cell r="B91" t="str">
            <v/>
          </cell>
          <cell r="C91">
            <v>90</v>
          </cell>
          <cell r="E91">
            <v>2</v>
          </cell>
          <cell r="H91" t="str">
            <v/>
          </cell>
          <cell r="I91" t="str">
            <v/>
          </cell>
          <cell r="J91" t="str">
            <v/>
          </cell>
          <cell r="K91" t="str">
            <v/>
          </cell>
          <cell r="L91" t="str">
            <v/>
          </cell>
          <cell r="M91" t="str">
            <v/>
          </cell>
          <cell r="N91" t="str">
            <v/>
          </cell>
          <cell r="O91" t="str">
            <v/>
          </cell>
          <cell r="T91" t="str">
            <v/>
          </cell>
          <cell r="U91" t="str">
            <v/>
          </cell>
          <cell r="V91" t="str">
            <v/>
          </cell>
          <cell r="W91" t="str">
            <v/>
          </cell>
          <cell r="X91" t="str">
            <v/>
          </cell>
          <cell r="Y91" t="str">
            <v/>
          </cell>
          <cell r="Z91" t="str">
            <v xml:space="preserve"> </v>
          </cell>
          <cell r="AA91" t="str">
            <v/>
          </cell>
          <cell r="AB91" t="str">
            <v/>
          </cell>
          <cell r="AC91" t="str">
            <v/>
          </cell>
          <cell r="AD91" t="str">
            <v/>
          </cell>
        </row>
        <row r="92">
          <cell r="A92" t="str">
            <v/>
          </cell>
          <cell r="B92" t="str">
            <v/>
          </cell>
          <cell r="C92">
            <v>91</v>
          </cell>
          <cell r="E92">
            <v>2</v>
          </cell>
          <cell r="H92" t="str">
            <v/>
          </cell>
          <cell r="I92" t="str">
            <v/>
          </cell>
          <cell r="J92" t="str">
            <v/>
          </cell>
          <cell r="K92" t="str">
            <v/>
          </cell>
          <cell r="L92" t="str">
            <v/>
          </cell>
          <cell r="M92" t="str">
            <v/>
          </cell>
          <cell r="N92" t="str">
            <v/>
          </cell>
          <cell r="O92" t="str">
            <v/>
          </cell>
          <cell r="T92" t="str">
            <v/>
          </cell>
          <cell r="U92" t="str">
            <v/>
          </cell>
          <cell r="V92" t="str">
            <v/>
          </cell>
          <cell r="W92" t="str">
            <v/>
          </cell>
          <cell r="X92" t="str">
            <v/>
          </cell>
          <cell r="Y92" t="str">
            <v/>
          </cell>
          <cell r="Z92" t="str">
            <v xml:space="preserve"> </v>
          </cell>
          <cell r="AA92" t="str">
            <v/>
          </cell>
          <cell r="AB92" t="str">
            <v/>
          </cell>
          <cell r="AC92" t="str">
            <v/>
          </cell>
          <cell r="AD92" t="str">
            <v/>
          </cell>
        </row>
        <row r="93">
          <cell r="A93" t="str">
            <v/>
          </cell>
          <cell r="B93" t="str">
            <v/>
          </cell>
          <cell r="C93">
            <v>92</v>
          </cell>
          <cell r="E93">
            <v>2</v>
          </cell>
          <cell r="H93" t="str">
            <v/>
          </cell>
          <cell r="I93" t="str">
            <v/>
          </cell>
          <cell r="J93" t="str">
            <v/>
          </cell>
          <cell r="K93" t="str">
            <v/>
          </cell>
          <cell r="L93" t="str">
            <v/>
          </cell>
          <cell r="M93" t="str">
            <v/>
          </cell>
          <cell r="N93" t="str">
            <v/>
          </cell>
          <cell r="O93" t="str">
            <v/>
          </cell>
          <cell r="T93" t="str">
            <v/>
          </cell>
          <cell r="U93" t="str">
            <v/>
          </cell>
          <cell r="V93" t="str">
            <v/>
          </cell>
          <cell r="W93" t="str">
            <v/>
          </cell>
          <cell r="X93" t="str">
            <v/>
          </cell>
          <cell r="Y93" t="str">
            <v/>
          </cell>
          <cell r="Z93" t="str">
            <v xml:space="preserve"> </v>
          </cell>
          <cell r="AA93" t="str">
            <v/>
          </cell>
          <cell r="AB93" t="str">
            <v/>
          </cell>
          <cell r="AC93" t="str">
            <v/>
          </cell>
          <cell r="AD93" t="str">
            <v/>
          </cell>
        </row>
        <row r="94">
          <cell r="A94" t="str">
            <v/>
          </cell>
          <cell r="B94" t="str">
            <v/>
          </cell>
          <cell r="C94">
            <v>93</v>
          </cell>
          <cell r="E94">
            <v>2</v>
          </cell>
          <cell r="H94" t="str">
            <v/>
          </cell>
          <cell r="I94" t="str">
            <v/>
          </cell>
          <cell r="J94" t="str">
            <v/>
          </cell>
          <cell r="K94" t="str">
            <v/>
          </cell>
          <cell r="L94" t="str">
            <v/>
          </cell>
          <cell r="M94" t="str">
            <v/>
          </cell>
          <cell r="N94" t="str">
            <v/>
          </cell>
          <cell r="O94" t="str">
            <v/>
          </cell>
          <cell r="T94" t="str">
            <v/>
          </cell>
          <cell r="U94" t="str">
            <v/>
          </cell>
          <cell r="V94" t="str">
            <v/>
          </cell>
          <cell r="W94" t="str">
            <v/>
          </cell>
          <cell r="X94" t="str">
            <v/>
          </cell>
          <cell r="Y94" t="str">
            <v/>
          </cell>
          <cell r="Z94" t="str">
            <v xml:space="preserve"> </v>
          </cell>
          <cell r="AA94" t="str">
            <v/>
          </cell>
          <cell r="AB94" t="str">
            <v/>
          </cell>
          <cell r="AC94" t="str">
            <v/>
          </cell>
          <cell r="AD94" t="str">
            <v/>
          </cell>
        </row>
        <row r="95">
          <cell r="A95" t="str">
            <v/>
          </cell>
          <cell r="B95" t="str">
            <v/>
          </cell>
          <cell r="C95">
            <v>94</v>
          </cell>
          <cell r="E95">
            <v>2</v>
          </cell>
          <cell r="H95" t="str">
            <v/>
          </cell>
          <cell r="I95" t="str">
            <v/>
          </cell>
          <cell r="J95" t="str">
            <v/>
          </cell>
          <cell r="K95" t="str">
            <v/>
          </cell>
          <cell r="L95" t="str">
            <v/>
          </cell>
          <cell r="M95" t="str">
            <v/>
          </cell>
          <cell r="N95" t="str">
            <v/>
          </cell>
          <cell r="O95" t="str">
            <v/>
          </cell>
          <cell r="T95" t="str">
            <v/>
          </cell>
          <cell r="U95" t="str">
            <v/>
          </cell>
          <cell r="V95" t="str">
            <v/>
          </cell>
          <cell r="W95" t="str">
            <v/>
          </cell>
          <cell r="X95" t="str">
            <v/>
          </cell>
          <cell r="Y95" t="str">
            <v/>
          </cell>
          <cell r="Z95" t="str">
            <v xml:space="preserve"> </v>
          </cell>
          <cell r="AA95" t="str">
            <v/>
          </cell>
          <cell r="AB95" t="str">
            <v/>
          </cell>
          <cell r="AC95" t="str">
            <v/>
          </cell>
          <cell r="AD95" t="str">
            <v/>
          </cell>
        </row>
        <row r="96">
          <cell r="A96" t="str">
            <v/>
          </cell>
          <cell r="B96" t="str">
            <v/>
          </cell>
          <cell r="C96">
            <v>95</v>
          </cell>
          <cell r="E96">
            <v>2</v>
          </cell>
          <cell r="H96" t="str">
            <v/>
          </cell>
          <cell r="I96" t="str">
            <v/>
          </cell>
          <cell r="J96" t="str">
            <v/>
          </cell>
          <cell r="K96" t="str">
            <v/>
          </cell>
          <cell r="L96" t="str">
            <v/>
          </cell>
          <cell r="M96" t="str">
            <v/>
          </cell>
          <cell r="N96" t="str">
            <v/>
          </cell>
          <cell r="O96" t="str">
            <v/>
          </cell>
          <cell r="T96" t="str">
            <v/>
          </cell>
          <cell r="U96" t="str">
            <v/>
          </cell>
          <cell r="V96" t="str">
            <v/>
          </cell>
          <cell r="W96" t="str">
            <v/>
          </cell>
          <cell r="X96" t="str">
            <v/>
          </cell>
          <cell r="Y96" t="str">
            <v/>
          </cell>
          <cell r="Z96" t="str">
            <v xml:space="preserve"> </v>
          </cell>
          <cell r="AA96" t="str">
            <v/>
          </cell>
          <cell r="AB96" t="str">
            <v/>
          </cell>
          <cell r="AC96" t="str">
            <v/>
          </cell>
          <cell r="AD96" t="str">
            <v/>
          </cell>
        </row>
        <row r="97">
          <cell r="A97" t="str">
            <v/>
          </cell>
          <cell r="B97" t="str">
            <v/>
          </cell>
          <cell r="C97">
            <v>96</v>
          </cell>
          <cell r="E97">
            <v>2</v>
          </cell>
          <cell r="H97" t="str">
            <v/>
          </cell>
          <cell r="I97" t="str">
            <v/>
          </cell>
          <cell r="J97" t="str">
            <v/>
          </cell>
          <cell r="K97" t="str">
            <v/>
          </cell>
          <cell r="L97" t="str">
            <v/>
          </cell>
          <cell r="M97" t="str">
            <v/>
          </cell>
          <cell r="N97" t="str">
            <v/>
          </cell>
          <cell r="O97" t="str">
            <v/>
          </cell>
          <cell r="T97" t="str">
            <v/>
          </cell>
          <cell r="U97" t="str">
            <v/>
          </cell>
          <cell r="V97" t="str">
            <v/>
          </cell>
          <cell r="W97" t="str">
            <v/>
          </cell>
          <cell r="X97" t="str">
            <v/>
          </cell>
          <cell r="Y97" t="str">
            <v/>
          </cell>
          <cell r="Z97" t="str">
            <v xml:space="preserve"> </v>
          </cell>
          <cell r="AA97" t="str">
            <v/>
          </cell>
          <cell r="AB97" t="str">
            <v/>
          </cell>
          <cell r="AC97" t="str">
            <v/>
          </cell>
          <cell r="AD97" t="str">
            <v/>
          </cell>
        </row>
        <row r="98">
          <cell r="A98" t="str">
            <v/>
          </cell>
          <cell r="B98" t="str">
            <v/>
          </cell>
          <cell r="C98">
            <v>97</v>
          </cell>
          <cell r="E98">
            <v>2</v>
          </cell>
          <cell r="H98" t="str">
            <v/>
          </cell>
          <cell r="I98" t="str">
            <v/>
          </cell>
          <cell r="J98" t="str">
            <v/>
          </cell>
          <cell r="K98" t="str">
            <v/>
          </cell>
          <cell r="L98" t="str">
            <v/>
          </cell>
          <cell r="M98" t="str">
            <v/>
          </cell>
          <cell r="N98" t="str">
            <v/>
          </cell>
          <cell r="O98" t="str">
            <v/>
          </cell>
          <cell r="T98" t="str">
            <v/>
          </cell>
          <cell r="U98" t="str">
            <v/>
          </cell>
          <cell r="V98" t="str">
            <v/>
          </cell>
          <cell r="W98" t="str">
            <v/>
          </cell>
          <cell r="X98" t="str">
            <v/>
          </cell>
          <cell r="Y98" t="str">
            <v/>
          </cell>
          <cell r="Z98" t="str">
            <v xml:space="preserve"> </v>
          </cell>
          <cell r="AA98" t="str">
            <v/>
          </cell>
          <cell r="AB98" t="str">
            <v/>
          </cell>
          <cell r="AC98" t="str">
            <v/>
          </cell>
          <cell r="AD98" t="str">
            <v/>
          </cell>
        </row>
        <row r="99">
          <cell r="A99" t="str">
            <v/>
          </cell>
          <cell r="B99" t="str">
            <v/>
          </cell>
          <cell r="C99">
            <v>98</v>
          </cell>
          <cell r="E99">
            <v>2</v>
          </cell>
          <cell r="H99" t="str">
            <v/>
          </cell>
          <cell r="I99" t="str">
            <v/>
          </cell>
          <cell r="J99" t="str">
            <v/>
          </cell>
          <cell r="K99" t="str">
            <v/>
          </cell>
          <cell r="L99" t="str">
            <v/>
          </cell>
          <cell r="M99" t="str">
            <v/>
          </cell>
          <cell r="N99" t="str">
            <v/>
          </cell>
          <cell r="O99" t="str">
            <v/>
          </cell>
          <cell r="T99" t="str">
            <v/>
          </cell>
          <cell r="U99" t="str">
            <v/>
          </cell>
          <cell r="V99" t="str">
            <v/>
          </cell>
          <cell r="W99" t="str">
            <v/>
          </cell>
          <cell r="X99" t="str">
            <v/>
          </cell>
          <cell r="Y99" t="str">
            <v/>
          </cell>
          <cell r="Z99" t="str">
            <v xml:space="preserve"> </v>
          </cell>
          <cell r="AA99" t="str">
            <v/>
          </cell>
          <cell r="AB99" t="str">
            <v/>
          </cell>
          <cell r="AC99" t="str">
            <v/>
          </cell>
          <cell r="AD99" t="str">
            <v/>
          </cell>
        </row>
        <row r="100">
          <cell r="A100" t="str">
            <v/>
          </cell>
          <cell r="B100" t="str">
            <v/>
          </cell>
          <cell r="C100">
            <v>99</v>
          </cell>
          <cell r="E100">
            <v>2</v>
          </cell>
          <cell r="H100" t="str">
            <v/>
          </cell>
          <cell r="I100" t="str">
            <v/>
          </cell>
          <cell r="J100" t="str">
            <v/>
          </cell>
          <cell r="K100" t="str">
            <v/>
          </cell>
          <cell r="L100" t="str">
            <v/>
          </cell>
          <cell r="M100" t="str">
            <v/>
          </cell>
          <cell r="N100" t="str">
            <v/>
          </cell>
          <cell r="O100" t="str">
            <v/>
          </cell>
          <cell r="T100" t="str">
            <v/>
          </cell>
          <cell r="U100" t="str">
            <v/>
          </cell>
          <cell r="V100" t="str">
            <v/>
          </cell>
          <cell r="W100" t="str">
            <v/>
          </cell>
          <cell r="X100" t="str">
            <v/>
          </cell>
          <cell r="Y100" t="str">
            <v/>
          </cell>
          <cell r="Z100" t="str">
            <v xml:space="preserve"> </v>
          </cell>
          <cell r="AA100" t="str">
            <v/>
          </cell>
          <cell r="AB100" t="str">
            <v/>
          </cell>
          <cell r="AC100" t="str">
            <v/>
          </cell>
          <cell r="AD100" t="str">
            <v/>
          </cell>
        </row>
        <row r="101">
          <cell r="A101" t="str">
            <v/>
          </cell>
          <cell r="B101" t="str">
            <v/>
          </cell>
          <cell r="C101">
            <v>100</v>
          </cell>
          <cell r="E101">
            <v>2</v>
          </cell>
          <cell r="H101" t="str">
            <v/>
          </cell>
          <cell r="I101" t="str">
            <v/>
          </cell>
          <cell r="J101" t="str">
            <v/>
          </cell>
          <cell r="K101" t="str">
            <v/>
          </cell>
          <cell r="L101" t="str">
            <v/>
          </cell>
          <cell r="M101" t="str">
            <v/>
          </cell>
          <cell r="N101" t="str">
            <v/>
          </cell>
          <cell r="O101" t="str">
            <v/>
          </cell>
          <cell r="T101" t="str">
            <v/>
          </cell>
          <cell r="U101" t="str">
            <v/>
          </cell>
          <cell r="V101" t="str">
            <v/>
          </cell>
          <cell r="W101" t="str">
            <v/>
          </cell>
          <cell r="X101" t="str">
            <v/>
          </cell>
          <cell r="Y101" t="str">
            <v/>
          </cell>
          <cell r="Z101" t="str">
            <v xml:space="preserve"> </v>
          </cell>
          <cell r="AA101" t="str">
            <v/>
          </cell>
          <cell r="AB101" t="str">
            <v/>
          </cell>
          <cell r="AC101" t="str">
            <v/>
          </cell>
          <cell r="AD101" t="str">
            <v/>
          </cell>
        </row>
        <row r="102">
          <cell r="A102" t="str">
            <v/>
          </cell>
          <cell r="B102" t="str">
            <v/>
          </cell>
          <cell r="C102">
            <v>101</v>
          </cell>
          <cell r="E102">
            <v>2</v>
          </cell>
          <cell r="H102" t="str">
            <v/>
          </cell>
          <cell r="I102" t="str">
            <v/>
          </cell>
          <cell r="J102" t="str">
            <v/>
          </cell>
          <cell r="K102" t="str">
            <v/>
          </cell>
          <cell r="L102" t="str">
            <v/>
          </cell>
          <cell r="M102" t="str">
            <v/>
          </cell>
          <cell r="N102" t="str">
            <v/>
          </cell>
          <cell r="O102" t="str">
            <v/>
          </cell>
          <cell r="T102" t="str">
            <v/>
          </cell>
          <cell r="U102" t="str">
            <v/>
          </cell>
          <cell r="V102" t="str">
            <v/>
          </cell>
          <cell r="W102" t="str">
            <v/>
          </cell>
          <cell r="X102" t="str">
            <v/>
          </cell>
          <cell r="Y102" t="str">
            <v/>
          </cell>
          <cell r="Z102" t="str">
            <v xml:space="preserve"> </v>
          </cell>
          <cell r="AA102" t="str">
            <v/>
          </cell>
          <cell r="AB102" t="str">
            <v/>
          </cell>
          <cell r="AC102" t="str">
            <v/>
          </cell>
          <cell r="AD102" t="str">
            <v/>
          </cell>
        </row>
        <row r="103">
          <cell r="A103" t="str">
            <v/>
          </cell>
          <cell r="B103" t="str">
            <v/>
          </cell>
          <cell r="C103">
            <v>102</v>
          </cell>
          <cell r="E103">
            <v>2</v>
          </cell>
          <cell r="H103" t="str">
            <v/>
          </cell>
          <cell r="I103" t="str">
            <v/>
          </cell>
          <cell r="J103" t="str">
            <v/>
          </cell>
          <cell r="K103" t="str">
            <v/>
          </cell>
          <cell r="L103" t="str">
            <v/>
          </cell>
          <cell r="M103" t="str">
            <v/>
          </cell>
          <cell r="N103" t="str">
            <v/>
          </cell>
          <cell r="O103" t="str">
            <v/>
          </cell>
          <cell r="T103" t="str">
            <v/>
          </cell>
          <cell r="U103" t="str">
            <v/>
          </cell>
          <cell r="V103" t="str">
            <v/>
          </cell>
          <cell r="W103" t="str">
            <v/>
          </cell>
          <cell r="X103" t="str">
            <v/>
          </cell>
          <cell r="Y103" t="str">
            <v/>
          </cell>
          <cell r="Z103" t="str">
            <v xml:space="preserve"> </v>
          </cell>
          <cell r="AA103" t="str">
            <v/>
          </cell>
          <cell r="AB103" t="str">
            <v/>
          </cell>
          <cell r="AC103" t="str">
            <v/>
          </cell>
          <cell r="AD103" t="str">
            <v/>
          </cell>
        </row>
        <row r="104">
          <cell r="A104" t="str">
            <v/>
          </cell>
          <cell r="B104" t="str">
            <v/>
          </cell>
          <cell r="C104">
            <v>103</v>
          </cell>
          <cell r="E104">
            <v>2</v>
          </cell>
          <cell r="H104" t="str">
            <v/>
          </cell>
          <cell r="I104" t="str">
            <v/>
          </cell>
          <cell r="J104" t="str">
            <v/>
          </cell>
          <cell r="K104" t="str">
            <v/>
          </cell>
          <cell r="L104" t="str">
            <v/>
          </cell>
          <cell r="M104" t="str">
            <v/>
          </cell>
          <cell r="N104" t="str">
            <v/>
          </cell>
          <cell r="O104" t="str">
            <v/>
          </cell>
          <cell r="T104" t="str">
            <v/>
          </cell>
          <cell r="U104" t="str">
            <v/>
          </cell>
          <cell r="V104" t="str">
            <v/>
          </cell>
          <cell r="W104" t="str">
            <v/>
          </cell>
          <cell r="X104" t="str">
            <v/>
          </cell>
          <cell r="Y104" t="str">
            <v/>
          </cell>
          <cell r="Z104" t="str">
            <v xml:space="preserve"> </v>
          </cell>
          <cell r="AA104" t="str">
            <v/>
          </cell>
          <cell r="AB104" t="str">
            <v/>
          </cell>
          <cell r="AC104" t="str">
            <v/>
          </cell>
          <cell r="AD104" t="str">
            <v/>
          </cell>
        </row>
        <row r="105">
          <cell r="A105" t="str">
            <v/>
          </cell>
          <cell r="B105" t="str">
            <v/>
          </cell>
          <cell r="C105">
            <v>104</v>
          </cell>
          <cell r="E105">
            <v>2</v>
          </cell>
          <cell r="H105" t="str">
            <v/>
          </cell>
          <cell r="I105" t="str">
            <v/>
          </cell>
          <cell r="J105" t="str">
            <v/>
          </cell>
          <cell r="K105" t="str">
            <v/>
          </cell>
          <cell r="L105" t="str">
            <v/>
          </cell>
          <cell r="M105" t="str">
            <v/>
          </cell>
          <cell r="N105" t="str">
            <v/>
          </cell>
          <cell r="O105" t="str">
            <v/>
          </cell>
          <cell r="T105" t="str">
            <v/>
          </cell>
          <cell r="U105" t="str">
            <v/>
          </cell>
          <cell r="V105" t="str">
            <v/>
          </cell>
          <cell r="W105" t="str">
            <v/>
          </cell>
          <cell r="X105" t="str">
            <v/>
          </cell>
          <cell r="Y105" t="str">
            <v/>
          </cell>
          <cell r="Z105" t="str">
            <v xml:space="preserve"> </v>
          </cell>
          <cell r="AA105" t="str">
            <v/>
          </cell>
          <cell r="AB105" t="str">
            <v/>
          </cell>
          <cell r="AC105" t="str">
            <v/>
          </cell>
          <cell r="AD105" t="str">
            <v/>
          </cell>
        </row>
        <row r="106">
          <cell r="A106" t="str">
            <v/>
          </cell>
          <cell r="B106" t="str">
            <v/>
          </cell>
          <cell r="C106">
            <v>105</v>
          </cell>
          <cell r="E106">
            <v>2</v>
          </cell>
          <cell r="H106" t="str">
            <v/>
          </cell>
          <cell r="I106" t="str">
            <v/>
          </cell>
          <cell r="J106" t="str">
            <v/>
          </cell>
          <cell r="K106" t="str">
            <v/>
          </cell>
          <cell r="L106" t="str">
            <v/>
          </cell>
          <cell r="M106" t="str">
            <v/>
          </cell>
          <cell r="N106" t="str">
            <v/>
          </cell>
          <cell r="O106" t="str">
            <v/>
          </cell>
          <cell r="T106" t="str">
            <v/>
          </cell>
          <cell r="U106" t="str">
            <v/>
          </cell>
          <cell r="V106" t="str">
            <v/>
          </cell>
          <cell r="W106" t="str">
            <v/>
          </cell>
          <cell r="X106" t="str">
            <v/>
          </cell>
          <cell r="Y106" t="str">
            <v/>
          </cell>
          <cell r="Z106" t="str">
            <v xml:space="preserve"> </v>
          </cell>
          <cell r="AA106" t="str">
            <v/>
          </cell>
          <cell r="AB106" t="str">
            <v/>
          </cell>
          <cell r="AC106" t="str">
            <v/>
          </cell>
          <cell r="AD106" t="str">
            <v/>
          </cell>
        </row>
        <row r="107">
          <cell r="A107" t="str">
            <v/>
          </cell>
          <cell r="B107" t="str">
            <v/>
          </cell>
          <cell r="C107">
            <v>106</v>
          </cell>
          <cell r="E107">
            <v>2</v>
          </cell>
          <cell r="H107" t="str">
            <v/>
          </cell>
          <cell r="I107" t="str">
            <v/>
          </cell>
          <cell r="J107" t="str">
            <v/>
          </cell>
          <cell r="K107" t="str">
            <v/>
          </cell>
          <cell r="L107" t="str">
            <v/>
          </cell>
          <cell r="M107" t="str">
            <v/>
          </cell>
          <cell r="N107" t="str">
            <v/>
          </cell>
          <cell r="O107" t="str">
            <v/>
          </cell>
          <cell r="T107" t="str">
            <v/>
          </cell>
          <cell r="U107" t="str">
            <v/>
          </cell>
          <cell r="V107" t="str">
            <v/>
          </cell>
          <cell r="W107" t="str">
            <v/>
          </cell>
          <cell r="X107" t="str">
            <v/>
          </cell>
          <cell r="Y107" t="str">
            <v/>
          </cell>
          <cell r="Z107" t="str">
            <v xml:space="preserve"> </v>
          </cell>
          <cell r="AA107" t="str">
            <v/>
          </cell>
          <cell r="AB107" t="str">
            <v/>
          </cell>
          <cell r="AC107" t="str">
            <v/>
          </cell>
          <cell r="AD107" t="str">
            <v/>
          </cell>
        </row>
        <row r="108">
          <cell r="A108" t="str">
            <v/>
          </cell>
          <cell r="B108" t="str">
            <v/>
          </cell>
          <cell r="C108">
            <v>107</v>
          </cell>
          <cell r="E108">
            <v>2</v>
          </cell>
          <cell r="H108" t="str">
            <v/>
          </cell>
          <cell r="I108" t="str">
            <v/>
          </cell>
          <cell r="J108" t="str">
            <v/>
          </cell>
          <cell r="K108" t="str">
            <v/>
          </cell>
          <cell r="L108" t="str">
            <v/>
          </cell>
          <cell r="M108" t="str">
            <v/>
          </cell>
          <cell r="N108" t="str">
            <v/>
          </cell>
          <cell r="O108" t="str">
            <v/>
          </cell>
          <cell r="T108" t="str">
            <v/>
          </cell>
          <cell r="U108" t="str">
            <v/>
          </cell>
          <cell r="V108" t="str">
            <v/>
          </cell>
          <cell r="W108" t="str">
            <v/>
          </cell>
          <cell r="X108" t="str">
            <v/>
          </cell>
          <cell r="Y108" t="str">
            <v/>
          </cell>
          <cell r="Z108" t="str">
            <v xml:space="preserve"> </v>
          </cell>
          <cell r="AA108" t="str">
            <v/>
          </cell>
          <cell r="AB108" t="str">
            <v/>
          </cell>
          <cell r="AC108" t="str">
            <v/>
          </cell>
          <cell r="AD108" t="str">
            <v/>
          </cell>
        </row>
        <row r="109">
          <cell r="A109" t="str">
            <v/>
          </cell>
          <cell r="B109" t="str">
            <v/>
          </cell>
          <cell r="C109">
            <v>108</v>
          </cell>
          <cell r="E109">
            <v>2</v>
          </cell>
          <cell r="H109" t="str">
            <v/>
          </cell>
          <cell r="I109" t="str">
            <v/>
          </cell>
          <cell r="J109" t="str">
            <v/>
          </cell>
          <cell r="K109" t="str">
            <v/>
          </cell>
          <cell r="L109" t="str">
            <v/>
          </cell>
          <cell r="M109" t="str">
            <v/>
          </cell>
          <cell r="N109" t="str">
            <v/>
          </cell>
          <cell r="O109" t="str">
            <v/>
          </cell>
          <cell r="T109" t="str">
            <v/>
          </cell>
          <cell r="U109" t="str">
            <v/>
          </cell>
          <cell r="V109" t="str">
            <v/>
          </cell>
          <cell r="W109" t="str">
            <v/>
          </cell>
          <cell r="X109" t="str">
            <v/>
          </cell>
          <cell r="Y109" t="str">
            <v/>
          </cell>
          <cell r="Z109" t="str">
            <v xml:space="preserve"> </v>
          </cell>
          <cell r="AA109" t="str">
            <v/>
          </cell>
          <cell r="AB109" t="str">
            <v/>
          </cell>
          <cell r="AC109" t="str">
            <v/>
          </cell>
          <cell r="AD109" t="str">
            <v/>
          </cell>
        </row>
        <row r="110">
          <cell r="A110" t="str">
            <v/>
          </cell>
          <cell r="B110" t="str">
            <v/>
          </cell>
          <cell r="C110">
            <v>109</v>
          </cell>
          <cell r="E110">
            <v>2</v>
          </cell>
          <cell r="H110" t="str">
            <v/>
          </cell>
          <cell r="I110" t="str">
            <v/>
          </cell>
          <cell r="J110" t="str">
            <v/>
          </cell>
          <cell r="K110" t="str">
            <v/>
          </cell>
          <cell r="L110" t="str">
            <v/>
          </cell>
          <cell r="M110" t="str">
            <v/>
          </cell>
          <cell r="N110" t="str">
            <v/>
          </cell>
          <cell r="O110" t="str">
            <v/>
          </cell>
          <cell r="T110" t="str">
            <v/>
          </cell>
          <cell r="U110" t="str">
            <v/>
          </cell>
          <cell r="V110" t="str">
            <v/>
          </cell>
          <cell r="W110" t="str">
            <v/>
          </cell>
          <cell r="X110" t="str">
            <v/>
          </cell>
          <cell r="Y110" t="str">
            <v/>
          </cell>
          <cell r="Z110" t="str">
            <v xml:space="preserve"> </v>
          </cell>
          <cell r="AA110" t="str">
            <v/>
          </cell>
          <cell r="AB110" t="str">
            <v/>
          </cell>
          <cell r="AC110" t="str">
            <v/>
          </cell>
          <cell r="AD110" t="str">
            <v/>
          </cell>
        </row>
        <row r="111">
          <cell r="A111" t="str">
            <v/>
          </cell>
          <cell r="B111" t="str">
            <v/>
          </cell>
          <cell r="C111">
            <v>110</v>
          </cell>
          <cell r="E111">
            <v>2</v>
          </cell>
          <cell r="H111" t="str">
            <v/>
          </cell>
          <cell r="I111" t="str">
            <v/>
          </cell>
          <cell r="J111" t="str">
            <v/>
          </cell>
          <cell r="K111" t="str">
            <v/>
          </cell>
          <cell r="L111" t="str">
            <v/>
          </cell>
          <cell r="M111" t="str">
            <v/>
          </cell>
          <cell r="N111" t="str">
            <v/>
          </cell>
          <cell r="O111" t="str">
            <v/>
          </cell>
          <cell r="T111" t="str">
            <v/>
          </cell>
          <cell r="U111" t="str">
            <v/>
          </cell>
          <cell r="V111" t="str">
            <v/>
          </cell>
          <cell r="W111" t="str">
            <v/>
          </cell>
          <cell r="X111" t="str">
            <v/>
          </cell>
          <cell r="Y111" t="str">
            <v/>
          </cell>
          <cell r="Z111" t="str">
            <v xml:space="preserve"> </v>
          </cell>
          <cell r="AA111" t="str">
            <v/>
          </cell>
          <cell r="AB111" t="str">
            <v/>
          </cell>
          <cell r="AC111" t="str">
            <v/>
          </cell>
          <cell r="AD111" t="str">
            <v/>
          </cell>
        </row>
        <row r="112">
          <cell r="A112" t="str">
            <v/>
          </cell>
          <cell r="B112" t="str">
            <v/>
          </cell>
          <cell r="C112">
            <v>111</v>
          </cell>
          <cell r="E112">
            <v>2</v>
          </cell>
          <cell r="H112" t="str">
            <v/>
          </cell>
          <cell r="I112" t="str">
            <v/>
          </cell>
          <cell r="J112" t="str">
            <v/>
          </cell>
          <cell r="K112" t="str">
            <v/>
          </cell>
          <cell r="L112" t="str">
            <v/>
          </cell>
          <cell r="M112" t="str">
            <v/>
          </cell>
          <cell r="N112" t="str">
            <v/>
          </cell>
          <cell r="O112" t="str">
            <v/>
          </cell>
          <cell r="T112" t="str">
            <v/>
          </cell>
          <cell r="U112" t="str">
            <v/>
          </cell>
          <cell r="V112" t="str">
            <v/>
          </cell>
          <cell r="W112" t="str">
            <v/>
          </cell>
          <cell r="X112" t="str">
            <v/>
          </cell>
          <cell r="Y112" t="str">
            <v/>
          </cell>
          <cell r="Z112" t="str">
            <v xml:space="preserve"> </v>
          </cell>
          <cell r="AA112" t="str">
            <v/>
          </cell>
          <cell r="AB112" t="str">
            <v/>
          </cell>
          <cell r="AC112" t="str">
            <v/>
          </cell>
          <cell r="AD112" t="str">
            <v/>
          </cell>
        </row>
        <row r="113">
          <cell r="A113" t="str">
            <v/>
          </cell>
          <cell r="B113" t="str">
            <v/>
          </cell>
          <cell r="C113">
            <v>112</v>
          </cell>
          <cell r="E113">
            <v>2</v>
          </cell>
          <cell r="H113" t="str">
            <v/>
          </cell>
          <cell r="I113" t="str">
            <v/>
          </cell>
          <cell r="J113" t="str">
            <v/>
          </cell>
          <cell r="K113" t="str">
            <v/>
          </cell>
          <cell r="L113" t="str">
            <v/>
          </cell>
          <cell r="M113" t="str">
            <v/>
          </cell>
          <cell r="N113" t="str">
            <v/>
          </cell>
          <cell r="O113" t="str">
            <v/>
          </cell>
          <cell r="T113" t="str">
            <v/>
          </cell>
          <cell r="U113" t="str">
            <v/>
          </cell>
          <cell r="V113" t="str">
            <v/>
          </cell>
          <cell r="W113" t="str">
            <v/>
          </cell>
          <cell r="X113" t="str">
            <v/>
          </cell>
          <cell r="Y113" t="str">
            <v/>
          </cell>
          <cell r="Z113" t="str">
            <v xml:space="preserve"> </v>
          </cell>
          <cell r="AA113" t="str">
            <v/>
          </cell>
          <cell r="AB113" t="str">
            <v/>
          </cell>
          <cell r="AC113" t="str">
            <v/>
          </cell>
          <cell r="AD113" t="str">
            <v/>
          </cell>
        </row>
        <row r="114">
          <cell r="A114" t="str">
            <v/>
          </cell>
          <cell r="B114" t="str">
            <v/>
          </cell>
          <cell r="C114">
            <v>113</v>
          </cell>
          <cell r="E114">
            <v>2</v>
          </cell>
          <cell r="H114" t="str">
            <v/>
          </cell>
          <cell r="I114" t="str">
            <v/>
          </cell>
          <cell r="J114" t="str">
            <v/>
          </cell>
          <cell r="K114" t="str">
            <v/>
          </cell>
          <cell r="L114" t="str">
            <v/>
          </cell>
          <cell r="M114" t="str">
            <v/>
          </cell>
          <cell r="N114" t="str">
            <v/>
          </cell>
          <cell r="O114" t="str">
            <v/>
          </cell>
          <cell r="T114" t="str">
            <v/>
          </cell>
          <cell r="U114" t="str">
            <v/>
          </cell>
          <cell r="V114" t="str">
            <v/>
          </cell>
          <cell r="W114" t="str">
            <v/>
          </cell>
          <cell r="X114" t="str">
            <v/>
          </cell>
          <cell r="Y114" t="str">
            <v/>
          </cell>
          <cell r="Z114" t="str">
            <v xml:space="preserve"> </v>
          </cell>
          <cell r="AA114" t="str">
            <v/>
          </cell>
          <cell r="AB114" t="str">
            <v/>
          </cell>
          <cell r="AC114" t="str">
            <v/>
          </cell>
          <cell r="AD114" t="str">
            <v/>
          </cell>
        </row>
        <row r="115">
          <cell r="A115" t="str">
            <v/>
          </cell>
          <cell r="B115" t="str">
            <v/>
          </cell>
          <cell r="C115">
            <v>114</v>
          </cell>
          <cell r="E115">
            <v>2</v>
          </cell>
          <cell r="H115" t="str">
            <v/>
          </cell>
          <cell r="I115" t="str">
            <v/>
          </cell>
          <cell r="J115" t="str">
            <v/>
          </cell>
          <cell r="K115" t="str">
            <v/>
          </cell>
          <cell r="L115" t="str">
            <v/>
          </cell>
          <cell r="M115" t="str">
            <v/>
          </cell>
          <cell r="N115" t="str">
            <v/>
          </cell>
          <cell r="O115" t="str">
            <v/>
          </cell>
          <cell r="T115" t="str">
            <v/>
          </cell>
          <cell r="U115" t="str">
            <v/>
          </cell>
          <cell r="V115" t="str">
            <v/>
          </cell>
          <cell r="W115" t="str">
            <v/>
          </cell>
          <cell r="X115" t="str">
            <v/>
          </cell>
          <cell r="Y115" t="str">
            <v/>
          </cell>
          <cell r="Z115" t="str">
            <v xml:space="preserve"> </v>
          </cell>
          <cell r="AA115" t="str">
            <v/>
          </cell>
          <cell r="AB115" t="str">
            <v/>
          </cell>
          <cell r="AC115" t="str">
            <v/>
          </cell>
          <cell r="AD115" t="str">
            <v/>
          </cell>
        </row>
        <row r="116">
          <cell r="A116" t="str">
            <v/>
          </cell>
          <cell r="B116" t="str">
            <v/>
          </cell>
          <cell r="C116">
            <v>115</v>
          </cell>
          <cell r="E116">
            <v>2</v>
          </cell>
          <cell r="H116" t="str">
            <v/>
          </cell>
          <cell r="I116" t="str">
            <v/>
          </cell>
          <cell r="J116" t="str">
            <v/>
          </cell>
          <cell r="K116" t="str">
            <v/>
          </cell>
          <cell r="L116" t="str">
            <v/>
          </cell>
          <cell r="M116" t="str">
            <v/>
          </cell>
          <cell r="N116" t="str">
            <v/>
          </cell>
          <cell r="O116" t="str">
            <v/>
          </cell>
          <cell r="T116" t="str">
            <v/>
          </cell>
          <cell r="U116" t="str">
            <v/>
          </cell>
          <cell r="V116" t="str">
            <v/>
          </cell>
          <cell r="W116" t="str">
            <v/>
          </cell>
          <cell r="X116" t="str">
            <v/>
          </cell>
          <cell r="Y116" t="str">
            <v/>
          </cell>
          <cell r="Z116" t="str">
            <v xml:space="preserve"> </v>
          </cell>
          <cell r="AA116" t="str">
            <v/>
          </cell>
          <cell r="AB116" t="str">
            <v/>
          </cell>
          <cell r="AC116" t="str">
            <v/>
          </cell>
          <cell r="AD116" t="str">
            <v/>
          </cell>
        </row>
        <row r="117">
          <cell r="A117" t="str">
            <v/>
          </cell>
          <cell r="B117" t="str">
            <v/>
          </cell>
          <cell r="C117">
            <v>116</v>
          </cell>
          <cell r="E117">
            <v>2</v>
          </cell>
          <cell r="H117" t="str">
            <v/>
          </cell>
          <cell r="I117" t="str">
            <v/>
          </cell>
          <cell r="J117" t="str">
            <v/>
          </cell>
          <cell r="K117" t="str">
            <v/>
          </cell>
          <cell r="L117" t="str">
            <v/>
          </cell>
          <cell r="M117" t="str">
            <v/>
          </cell>
          <cell r="N117" t="str">
            <v/>
          </cell>
          <cell r="O117" t="str">
            <v/>
          </cell>
          <cell r="T117" t="str">
            <v/>
          </cell>
          <cell r="U117" t="str">
            <v/>
          </cell>
          <cell r="V117" t="str">
            <v/>
          </cell>
          <cell r="W117" t="str">
            <v/>
          </cell>
          <cell r="X117" t="str">
            <v/>
          </cell>
          <cell r="Y117" t="str">
            <v/>
          </cell>
          <cell r="Z117" t="str">
            <v xml:space="preserve"> </v>
          </cell>
          <cell r="AA117" t="str">
            <v/>
          </cell>
          <cell r="AB117" t="str">
            <v/>
          </cell>
          <cell r="AC117" t="str">
            <v/>
          </cell>
          <cell r="AD117" t="str">
            <v/>
          </cell>
        </row>
        <row r="118">
          <cell r="A118" t="str">
            <v/>
          </cell>
          <cell r="B118" t="str">
            <v/>
          </cell>
          <cell r="C118">
            <v>117</v>
          </cell>
          <cell r="E118">
            <v>2</v>
          </cell>
          <cell r="H118" t="str">
            <v/>
          </cell>
          <cell r="I118" t="str">
            <v/>
          </cell>
          <cell r="J118" t="str">
            <v/>
          </cell>
          <cell r="K118" t="str">
            <v/>
          </cell>
          <cell r="L118" t="str">
            <v/>
          </cell>
          <cell r="M118" t="str">
            <v/>
          </cell>
          <cell r="N118" t="str">
            <v/>
          </cell>
          <cell r="O118" t="str">
            <v/>
          </cell>
          <cell r="T118" t="str">
            <v/>
          </cell>
          <cell r="U118" t="str">
            <v/>
          </cell>
          <cell r="V118" t="str">
            <v/>
          </cell>
          <cell r="W118" t="str">
            <v/>
          </cell>
          <cell r="X118" t="str">
            <v/>
          </cell>
          <cell r="Y118" t="str">
            <v/>
          </cell>
          <cell r="Z118" t="str">
            <v xml:space="preserve"> </v>
          </cell>
          <cell r="AA118" t="str">
            <v/>
          </cell>
          <cell r="AB118" t="str">
            <v/>
          </cell>
          <cell r="AC118" t="str">
            <v/>
          </cell>
          <cell r="AD118" t="str">
            <v/>
          </cell>
        </row>
        <row r="119">
          <cell r="A119" t="str">
            <v/>
          </cell>
          <cell r="B119" t="str">
            <v/>
          </cell>
          <cell r="C119">
            <v>118</v>
          </cell>
          <cell r="E119">
            <v>2</v>
          </cell>
          <cell r="H119" t="str">
            <v/>
          </cell>
          <cell r="I119" t="str">
            <v/>
          </cell>
          <cell r="J119" t="str">
            <v/>
          </cell>
          <cell r="K119" t="str">
            <v/>
          </cell>
          <cell r="L119" t="str">
            <v/>
          </cell>
          <cell r="M119" t="str">
            <v/>
          </cell>
          <cell r="N119" t="str">
            <v/>
          </cell>
          <cell r="O119" t="str">
            <v/>
          </cell>
          <cell r="T119" t="str">
            <v/>
          </cell>
          <cell r="U119" t="str">
            <v/>
          </cell>
          <cell r="V119" t="str">
            <v/>
          </cell>
          <cell r="W119" t="str">
            <v/>
          </cell>
          <cell r="X119" t="str">
            <v/>
          </cell>
          <cell r="Y119" t="str">
            <v/>
          </cell>
          <cell r="Z119" t="str">
            <v xml:space="preserve"> </v>
          </cell>
          <cell r="AA119" t="str">
            <v/>
          </cell>
          <cell r="AB119" t="str">
            <v/>
          </cell>
          <cell r="AC119" t="str">
            <v/>
          </cell>
          <cell r="AD119" t="str">
            <v/>
          </cell>
        </row>
        <row r="120">
          <cell r="A120" t="str">
            <v/>
          </cell>
          <cell r="B120" t="str">
            <v/>
          </cell>
          <cell r="C120">
            <v>119</v>
          </cell>
          <cell r="E120">
            <v>2</v>
          </cell>
          <cell r="H120" t="str">
            <v/>
          </cell>
          <cell r="I120" t="str">
            <v/>
          </cell>
          <cell r="J120" t="str">
            <v/>
          </cell>
          <cell r="K120" t="str">
            <v/>
          </cell>
          <cell r="L120" t="str">
            <v/>
          </cell>
          <cell r="M120" t="str">
            <v/>
          </cell>
          <cell r="N120" t="str">
            <v/>
          </cell>
          <cell r="O120" t="str">
            <v/>
          </cell>
          <cell r="T120" t="str">
            <v/>
          </cell>
          <cell r="U120" t="str">
            <v/>
          </cell>
          <cell r="V120" t="str">
            <v/>
          </cell>
          <cell r="W120" t="str">
            <v/>
          </cell>
          <cell r="X120" t="str">
            <v/>
          </cell>
          <cell r="Y120" t="str">
            <v/>
          </cell>
          <cell r="Z120" t="str">
            <v xml:space="preserve"> </v>
          </cell>
          <cell r="AA120" t="str">
            <v/>
          </cell>
          <cell r="AB120" t="str">
            <v/>
          </cell>
          <cell r="AC120" t="str">
            <v/>
          </cell>
          <cell r="AD120" t="str">
            <v/>
          </cell>
        </row>
        <row r="121">
          <cell r="A121" t="str">
            <v/>
          </cell>
          <cell r="B121" t="str">
            <v/>
          </cell>
          <cell r="C121">
            <v>120</v>
          </cell>
          <cell r="E121">
            <v>2</v>
          </cell>
          <cell r="H121" t="str">
            <v/>
          </cell>
          <cell r="I121" t="str">
            <v/>
          </cell>
          <cell r="J121" t="str">
            <v/>
          </cell>
          <cell r="K121" t="str">
            <v/>
          </cell>
          <cell r="L121" t="str">
            <v/>
          </cell>
          <cell r="M121" t="str">
            <v/>
          </cell>
          <cell r="N121" t="str">
            <v/>
          </cell>
          <cell r="O121" t="str">
            <v/>
          </cell>
          <cell r="T121" t="str">
            <v/>
          </cell>
          <cell r="U121" t="str">
            <v/>
          </cell>
          <cell r="V121" t="str">
            <v/>
          </cell>
          <cell r="W121" t="str">
            <v/>
          </cell>
          <cell r="X121" t="str">
            <v/>
          </cell>
          <cell r="Y121" t="str">
            <v/>
          </cell>
          <cell r="Z121" t="str">
            <v xml:space="preserve"> </v>
          </cell>
          <cell r="AA121" t="str">
            <v/>
          </cell>
          <cell r="AB121" t="str">
            <v/>
          </cell>
          <cell r="AC121" t="str">
            <v/>
          </cell>
          <cell r="AD121" t="str">
            <v/>
          </cell>
        </row>
        <row r="122">
          <cell r="A122" t="str">
            <v/>
          </cell>
          <cell r="B122" t="str">
            <v/>
          </cell>
          <cell r="C122">
            <v>121</v>
          </cell>
          <cell r="E122">
            <v>2</v>
          </cell>
          <cell r="H122" t="str">
            <v/>
          </cell>
          <cell r="I122" t="str">
            <v/>
          </cell>
          <cell r="J122" t="str">
            <v/>
          </cell>
          <cell r="K122" t="str">
            <v/>
          </cell>
          <cell r="L122" t="str">
            <v/>
          </cell>
          <cell r="M122" t="str">
            <v/>
          </cell>
          <cell r="N122" t="str">
            <v/>
          </cell>
          <cell r="O122" t="str">
            <v/>
          </cell>
          <cell r="T122" t="str">
            <v/>
          </cell>
          <cell r="U122" t="str">
            <v/>
          </cell>
          <cell r="V122" t="str">
            <v/>
          </cell>
          <cell r="W122" t="str">
            <v/>
          </cell>
          <cell r="X122" t="str">
            <v/>
          </cell>
          <cell r="Y122" t="str">
            <v/>
          </cell>
          <cell r="Z122" t="str">
            <v xml:space="preserve"> </v>
          </cell>
          <cell r="AA122" t="str">
            <v/>
          </cell>
          <cell r="AB122" t="str">
            <v/>
          </cell>
          <cell r="AC122" t="str">
            <v/>
          </cell>
          <cell r="AD122" t="str">
            <v/>
          </cell>
        </row>
        <row r="123">
          <cell r="A123" t="str">
            <v/>
          </cell>
          <cell r="B123" t="str">
            <v/>
          </cell>
          <cell r="C123">
            <v>122</v>
          </cell>
          <cell r="E123">
            <v>2</v>
          </cell>
          <cell r="H123" t="str">
            <v/>
          </cell>
          <cell r="I123" t="str">
            <v/>
          </cell>
          <cell r="J123" t="str">
            <v/>
          </cell>
          <cell r="K123" t="str">
            <v/>
          </cell>
          <cell r="L123" t="str">
            <v/>
          </cell>
          <cell r="M123" t="str">
            <v/>
          </cell>
          <cell r="N123" t="str">
            <v/>
          </cell>
          <cell r="O123" t="str">
            <v/>
          </cell>
          <cell r="T123" t="str">
            <v/>
          </cell>
          <cell r="U123" t="str">
            <v/>
          </cell>
          <cell r="V123" t="str">
            <v/>
          </cell>
          <cell r="W123" t="str">
            <v/>
          </cell>
          <cell r="X123" t="str">
            <v/>
          </cell>
          <cell r="Y123" t="str">
            <v/>
          </cell>
          <cell r="Z123" t="str">
            <v xml:space="preserve"> </v>
          </cell>
          <cell r="AA123" t="str">
            <v/>
          </cell>
          <cell r="AB123" t="str">
            <v/>
          </cell>
          <cell r="AC123" t="str">
            <v/>
          </cell>
          <cell r="AD123" t="str">
            <v/>
          </cell>
        </row>
        <row r="124">
          <cell r="A124" t="str">
            <v/>
          </cell>
          <cell r="B124" t="str">
            <v/>
          </cell>
          <cell r="C124">
            <v>123</v>
          </cell>
          <cell r="E124">
            <v>2</v>
          </cell>
          <cell r="H124" t="str">
            <v/>
          </cell>
          <cell r="I124" t="str">
            <v/>
          </cell>
          <cell r="J124" t="str">
            <v/>
          </cell>
          <cell r="K124" t="str">
            <v/>
          </cell>
          <cell r="L124" t="str">
            <v/>
          </cell>
          <cell r="M124" t="str">
            <v/>
          </cell>
          <cell r="N124" t="str">
            <v/>
          </cell>
          <cell r="O124" t="str">
            <v/>
          </cell>
          <cell r="T124" t="str">
            <v/>
          </cell>
          <cell r="U124" t="str">
            <v/>
          </cell>
          <cell r="V124" t="str">
            <v/>
          </cell>
          <cell r="W124" t="str">
            <v/>
          </cell>
          <cell r="X124" t="str">
            <v/>
          </cell>
          <cell r="Y124" t="str">
            <v/>
          </cell>
          <cell r="Z124" t="str">
            <v xml:space="preserve"> </v>
          </cell>
          <cell r="AA124" t="str">
            <v/>
          </cell>
          <cell r="AB124" t="str">
            <v/>
          </cell>
          <cell r="AC124" t="str">
            <v/>
          </cell>
          <cell r="AD124" t="str">
            <v/>
          </cell>
        </row>
        <row r="125">
          <cell r="A125" t="str">
            <v/>
          </cell>
          <cell r="B125" t="str">
            <v/>
          </cell>
          <cell r="C125">
            <v>124</v>
          </cell>
          <cell r="E125">
            <v>2</v>
          </cell>
          <cell r="H125" t="str">
            <v/>
          </cell>
          <cell r="I125" t="str">
            <v/>
          </cell>
          <cell r="J125" t="str">
            <v/>
          </cell>
          <cell r="K125" t="str">
            <v/>
          </cell>
          <cell r="L125" t="str">
            <v/>
          </cell>
          <cell r="M125" t="str">
            <v/>
          </cell>
          <cell r="N125" t="str">
            <v/>
          </cell>
          <cell r="O125" t="str">
            <v/>
          </cell>
          <cell r="T125" t="str">
            <v/>
          </cell>
          <cell r="U125" t="str">
            <v/>
          </cell>
          <cell r="V125" t="str">
            <v/>
          </cell>
          <cell r="W125" t="str">
            <v/>
          </cell>
          <cell r="X125" t="str">
            <v/>
          </cell>
          <cell r="Y125" t="str">
            <v/>
          </cell>
          <cell r="Z125" t="str">
            <v xml:space="preserve"> </v>
          </cell>
          <cell r="AA125" t="str">
            <v/>
          </cell>
          <cell r="AB125" t="str">
            <v/>
          </cell>
          <cell r="AC125" t="str">
            <v/>
          </cell>
          <cell r="AD125" t="str">
            <v/>
          </cell>
        </row>
        <row r="126">
          <cell r="A126" t="str">
            <v/>
          </cell>
          <cell r="B126" t="str">
            <v/>
          </cell>
          <cell r="C126">
            <v>125</v>
          </cell>
          <cell r="E126">
            <v>2</v>
          </cell>
          <cell r="H126" t="str">
            <v/>
          </cell>
          <cell r="I126" t="str">
            <v/>
          </cell>
          <cell r="J126" t="str">
            <v/>
          </cell>
          <cell r="K126" t="str">
            <v/>
          </cell>
          <cell r="L126" t="str">
            <v/>
          </cell>
          <cell r="M126" t="str">
            <v/>
          </cell>
          <cell r="N126" t="str">
            <v/>
          </cell>
          <cell r="O126" t="str">
            <v/>
          </cell>
          <cell r="T126" t="str">
            <v/>
          </cell>
          <cell r="U126" t="str">
            <v/>
          </cell>
          <cell r="V126" t="str">
            <v/>
          </cell>
          <cell r="W126" t="str">
            <v/>
          </cell>
          <cell r="X126" t="str">
            <v/>
          </cell>
          <cell r="Y126" t="str">
            <v/>
          </cell>
          <cell r="Z126" t="str">
            <v xml:space="preserve"> </v>
          </cell>
          <cell r="AA126" t="str">
            <v/>
          </cell>
          <cell r="AB126" t="str">
            <v/>
          </cell>
          <cell r="AC126" t="str">
            <v/>
          </cell>
          <cell r="AD126" t="str">
            <v/>
          </cell>
        </row>
        <row r="127">
          <cell r="A127" t="str">
            <v/>
          </cell>
          <cell r="B127" t="str">
            <v/>
          </cell>
          <cell r="C127">
            <v>126</v>
          </cell>
          <cell r="E127">
            <v>2</v>
          </cell>
          <cell r="H127" t="str">
            <v/>
          </cell>
          <cell r="I127" t="str">
            <v/>
          </cell>
          <cell r="J127" t="str">
            <v/>
          </cell>
          <cell r="K127" t="str">
            <v/>
          </cell>
          <cell r="L127" t="str">
            <v/>
          </cell>
          <cell r="M127" t="str">
            <v/>
          </cell>
          <cell r="N127" t="str">
            <v/>
          </cell>
          <cell r="O127" t="str">
            <v/>
          </cell>
          <cell r="T127" t="str">
            <v/>
          </cell>
          <cell r="U127" t="str">
            <v/>
          </cell>
          <cell r="V127" t="str">
            <v/>
          </cell>
          <cell r="W127" t="str">
            <v/>
          </cell>
          <cell r="X127" t="str">
            <v/>
          </cell>
          <cell r="Y127" t="str">
            <v/>
          </cell>
          <cell r="Z127" t="str">
            <v xml:space="preserve"> </v>
          </cell>
          <cell r="AA127" t="str">
            <v/>
          </cell>
          <cell r="AB127" t="str">
            <v/>
          </cell>
          <cell r="AC127" t="str">
            <v/>
          </cell>
          <cell r="AD127" t="str">
            <v/>
          </cell>
        </row>
        <row r="128">
          <cell r="A128" t="str">
            <v/>
          </cell>
          <cell r="B128" t="str">
            <v/>
          </cell>
          <cell r="C128">
            <v>127</v>
          </cell>
          <cell r="E128">
            <v>2</v>
          </cell>
          <cell r="H128" t="str">
            <v/>
          </cell>
          <cell r="I128" t="str">
            <v/>
          </cell>
          <cell r="J128" t="str">
            <v/>
          </cell>
          <cell r="K128" t="str">
            <v/>
          </cell>
          <cell r="L128" t="str">
            <v/>
          </cell>
          <cell r="M128" t="str">
            <v/>
          </cell>
          <cell r="N128" t="str">
            <v/>
          </cell>
          <cell r="O128" t="str">
            <v/>
          </cell>
          <cell r="T128" t="str">
            <v/>
          </cell>
          <cell r="U128" t="str">
            <v/>
          </cell>
          <cell r="V128" t="str">
            <v/>
          </cell>
          <cell r="W128" t="str">
            <v/>
          </cell>
          <cell r="X128" t="str">
            <v/>
          </cell>
          <cell r="Y128" t="str">
            <v/>
          </cell>
          <cell r="Z128" t="str">
            <v xml:space="preserve"> </v>
          </cell>
          <cell r="AA128" t="str">
            <v/>
          </cell>
          <cell r="AB128" t="str">
            <v/>
          </cell>
          <cell r="AC128" t="str">
            <v/>
          </cell>
          <cell r="AD128" t="str">
            <v/>
          </cell>
        </row>
        <row r="129">
          <cell r="A129" t="str">
            <v/>
          </cell>
          <cell r="B129" t="str">
            <v/>
          </cell>
          <cell r="C129">
            <v>128</v>
          </cell>
          <cell r="E129">
            <v>2</v>
          </cell>
          <cell r="H129" t="str">
            <v/>
          </cell>
          <cell r="I129" t="str">
            <v/>
          </cell>
          <cell r="J129" t="str">
            <v/>
          </cell>
          <cell r="K129" t="str">
            <v/>
          </cell>
          <cell r="L129" t="str">
            <v/>
          </cell>
          <cell r="M129" t="str">
            <v/>
          </cell>
          <cell r="N129" t="str">
            <v/>
          </cell>
          <cell r="O129" t="str">
            <v/>
          </cell>
          <cell r="T129" t="str">
            <v/>
          </cell>
          <cell r="U129" t="str">
            <v/>
          </cell>
          <cell r="V129" t="str">
            <v/>
          </cell>
          <cell r="W129" t="str">
            <v/>
          </cell>
          <cell r="X129" t="str">
            <v/>
          </cell>
          <cell r="Y129" t="str">
            <v/>
          </cell>
          <cell r="Z129" t="str">
            <v xml:space="preserve"> </v>
          </cell>
          <cell r="AA129" t="str">
            <v/>
          </cell>
          <cell r="AB129" t="str">
            <v/>
          </cell>
          <cell r="AC129" t="str">
            <v/>
          </cell>
          <cell r="AD129" t="str">
            <v/>
          </cell>
        </row>
        <row r="130">
          <cell r="A130" t="str">
            <v/>
          </cell>
          <cell r="B130" t="str">
            <v/>
          </cell>
          <cell r="C130">
            <v>129</v>
          </cell>
          <cell r="E130">
            <v>2</v>
          </cell>
          <cell r="H130" t="str">
            <v/>
          </cell>
          <cell r="I130" t="str">
            <v/>
          </cell>
          <cell r="J130" t="str">
            <v/>
          </cell>
          <cell r="K130" t="str">
            <v/>
          </cell>
          <cell r="L130" t="str">
            <v/>
          </cell>
          <cell r="M130" t="str">
            <v/>
          </cell>
          <cell r="N130" t="str">
            <v/>
          </cell>
          <cell r="O130" t="str">
            <v/>
          </cell>
          <cell r="T130" t="str">
            <v/>
          </cell>
          <cell r="U130" t="str">
            <v/>
          </cell>
          <cell r="V130" t="str">
            <v/>
          </cell>
          <cell r="W130" t="str">
            <v/>
          </cell>
          <cell r="X130" t="str">
            <v/>
          </cell>
          <cell r="Y130" t="str">
            <v/>
          </cell>
          <cell r="Z130" t="str">
            <v xml:space="preserve"> </v>
          </cell>
          <cell r="AA130" t="str">
            <v/>
          </cell>
          <cell r="AB130" t="str">
            <v/>
          </cell>
          <cell r="AC130" t="str">
            <v/>
          </cell>
          <cell r="AD130" t="str">
            <v/>
          </cell>
        </row>
        <row r="131">
          <cell r="A131" t="str">
            <v/>
          </cell>
          <cell r="B131" t="str">
            <v/>
          </cell>
          <cell r="C131">
            <v>130</v>
          </cell>
          <cell r="E131">
            <v>2</v>
          </cell>
          <cell r="H131" t="str">
            <v/>
          </cell>
          <cell r="I131" t="str">
            <v/>
          </cell>
          <cell r="J131" t="str">
            <v/>
          </cell>
          <cell r="K131" t="str">
            <v/>
          </cell>
          <cell r="L131" t="str">
            <v/>
          </cell>
          <cell r="M131" t="str">
            <v/>
          </cell>
          <cell r="N131" t="str">
            <v/>
          </cell>
          <cell r="O131" t="str">
            <v/>
          </cell>
          <cell r="T131" t="str">
            <v/>
          </cell>
          <cell r="U131" t="str">
            <v/>
          </cell>
          <cell r="V131" t="str">
            <v/>
          </cell>
          <cell r="W131" t="str">
            <v/>
          </cell>
          <cell r="X131" t="str">
            <v/>
          </cell>
          <cell r="Y131" t="str">
            <v/>
          </cell>
          <cell r="Z131" t="str">
            <v xml:space="preserve"> </v>
          </cell>
          <cell r="AA131" t="str">
            <v/>
          </cell>
          <cell r="AB131" t="str">
            <v/>
          </cell>
          <cell r="AC131" t="str">
            <v/>
          </cell>
          <cell r="AD131" t="str">
            <v/>
          </cell>
        </row>
        <row r="132">
          <cell r="A132" t="str">
            <v/>
          </cell>
          <cell r="B132" t="str">
            <v/>
          </cell>
          <cell r="C132">
            <v>131</v>
          </cell>
          <cell r="E132">
            <v>2</v>
          </cell>
          <cell r="H132" t="str">
            <v/>
          </cell>
          <cell r="I132" t="str">
            <v/>
          </cell>
          <cell r="J132" t="str">
            <v/>
          </cell>
          <cell r="K132" t="str">
            <v/>
          </cell>
          <cell r="L132" t="str">
            <v/>
          </cell>
          <cell r="M132" t="str">
            <v/>
          </cell>
          <cell r="N132" t="str">
            <v/>
          </cell>
          <cell r="O132" t="str">
            <v/>
          </cell>
          <cell r="T132" t="str">
            <v/>
          </cell>
          <cell r="U132" t="str">
            <v/>
          </cell>
          <cell r="V132" t="str">
            <v/>
          </cell>
          <cell r="W132" t="str">
            <v/>
          </cell>
          <cell r="X132" t="str">
            <v/>
          </cell>
          <cell r="Y132" t="str">
            <v/>
          </cell>
          <cell r="Z132" t="str">
            <v xml:space="preserve"> </v>
          </cell>
          <cell r="AA132" t="str">
            <v/>
          </cell>
          <cell r="AB132" t="str">
            <v/>
          </cell>
          <cell r="AC132" t="str">
            <v/>
          </cell>
          <cell r="AD132" t="str">
            <v/>
          </cell>
        </row>
        <row r="133">
          <cell r="A133" t="str">
            <v/>
          </cell>
          <cell r="B133" t="str">
            <v/>
          </cell>
          <cell r="C133">
            <v>132</v>
          </cell>
          <cell r="E133">
            <v>2</v>
          </cell>
          <cell r="H133" t="str">
            <v/>
          </cell>
          <cell r="I133" t="str">
            <v/>
          </cell>
          <cell r="J133" t="str">
            <v/>
          </cell>
          <cell r="K133" t="str">
            <v/>
          </cell>
          <cell r="L133" t="str">
            <v/>
          </cell>
          <cell r="M133" t="str">
            <v/>
          </cell>
          <cell r="N133" t="str">
            <v/>
          </cell>
          <cell r="O133" t="str">
            <v/>
          </cell>
          <cell r="T133" t="str">
            <v/>
          </cell>
          <cell r="U133" t="str">
            <v/>
          </cell>
          <cell r="V133" t="str">
            <v/>
          </cell>
          <cell r="W133" t="str">
            <v/>
          </cell>
          <cell r="X133" t="str">
            <v/>
          </cell>
          <cell r="Y133" t="str">
            <v/>
          </cell>
          <cell r="Z133" t="str">
            <v xml:space="preserve"> </v>
          </cell>
          <cell r="AA133" t="str">
            <v/>
          </cell>
          <cell r="AB133" t="str">
            <v/>
          </cell>
          <cell r="AC133" t="str">
            <v/>
          </cell>
          <cell r="AD133" t="str">
            <v/>
          </cell>
        </row>
        <row r="134">
          <cell r="A134" t="str">
            <v/>
          </cell>
          <cell r="B134" t="str">
            <v/>
          </cell>
          <cell r="C134">
            <v>133</v>
          </cell>
          <cell r="E134">
            <v>2</v>
          </cell>
          <cell r="H134" t="str">
            <v/>
          </cell>
          <cell r="I134" t="str">
            <v/>
          </cell>
          <cell r="J134" t="str">
            <v/>
          </cell>
          <cell r="K134" t="str">
            <v/>
          </cell>
          <cell r="L134" t="str">
            <v/>
          </cell>
          <cell r="M134" t="str">
            <v/>
          </cell>
          <cell r="N134" t="str">
            <v/>
          </cell>
          <cell r="O134" t="str">
            <v/>
          </cell>
          <cell r="T134" t="str">
            <v/>
          </cell>
          <cell r="U134" t="str">
            <v/>
          </cell>
          <cell r="V134" t="str">
            <v/>
          </cell>
          <cell r="W134" t="str">
            <v/>
          </cell>
          <cell r="X134" t="str">
            <v/>
          </cell>
          <cell r="Y134" t="str">
            <v/>
          </cell>
          <cell r="Z134" t="str">
            <v xml:space="preserve"> </v>
          </cell>
          <cell r="AA134" t="str">
            <v/>
          </cell>
          <cell r="AB134" t="str">
            <v/>
          </cell>
          <cell r="AC134" t="str">
            <v/>
          </cell>
          <cell r="AD134" t="str">
            <v/>
          </cell>
        </row>
        <row r="135">
          <cell r="A135" t="str">
            <v/>
          </cell>
          <cell r="B135" t="str">
            <v/>
          </cell>
          <cell r="C135">
            <v>134</v>
          </cell>
          <cell r="E135">
            <v>2</v>
          </cell>
          <cell r="H135" t="str">
            <v/>
          </cell>
          <cell r="I135" t="str">
            <v/>
          </cell>
          <cell r="J135" t="str">
            <v/>
          </cell>
          <cell r="K135" t="str">
            <v/>
          </cell>
          <cell r="L135" t="str">
            <v/>
          </cell>
          <cell r="M135" t="str">
            <v/>
          </cell>
          <cell r="N135" t="str">
            <v/>
          </cell>
          <cell r="O135" t="str">
            <v/>
          </cell>
          <cell r="T135" t="str">
            <v/>
          </cell>
          <cell r="U135" t="str">
            <v/>
          </cell>
          <cell r="V135" t="str">
            <v/>
          </cell>
          <cell r="W135" t="str">
            <v/>
          </cell>
          <cell r="X135" t="str">
            <v/>
          </cell>
          <cell r="Y135" t="str">
            <v/>
          </cell>
          <cell r="Z135" t="str">
            <v xml:space="preserve"> </v>
          </cell>
          <cell r="AA135" t="str">
            <v/>
          </cell>
          <cell r="AB135" t="str">
            <v/>
          </cell>
          <cell r="AC135" t="str">
            <v/>
          </cell>
          <cell r="AD135" t="str">
            <v/>
          </cell>
        </row>
        <row r="136">
          <cell r="A136" t="str">
            <v/>
          </cell>
          <cell r="B136" t="str">
            <v/>
          </cell>
          <cell r="C136">
            <v>135</v>
          </cell>
          <cell r="E136">
            <v>2</v>
          </cell>
          <cell r="H136" t="str">
            <v/>
          </cell>
          <cell r="I136" t="str">
            <v/>
          </cell>
          <cell r="J136" t="str">
            <v/>
          </cell>
          <cell r="K136" t="str">
            <v/>
          </cell>
          <cell r="L136" t="str">
            <v/>
          </cell>
          <cell r="M136" t="str">
            <v/>
          </cell>
          <cell r="N136" t="str">
            <v/>
          </cell>
          <cell r="O136" t="str">
            <v/>
          </cell>
          <cell r="T136" t="str">
            <v/>
          </cell>
          <cell r="U136" t="str">
            <v/>
          </cell>
          <cell r="V136" t="str">
            <v/>
          </cell>
          <cell r="W136" t="str">
            <v/>
          </cell>
          <cell r="X136" t="str">
            <v/>
          </cell>
          <cell r="Y136" t="str">
            <v/>
          </cell>
          <cell r="Z136" t="str">
            <v xml:space="preserve"> </v>
          </cell>
          <cell r="AA136" t="str">
            <v/>
          </cell>
          <cell r="AB136" t="str">
            <v/>
          </cell>
          <cell r="AC136" t="str">
            <v/>
          </cell>
          <cell r="AD136" t="str">
            <v/>
          </cell>
        </row>
        <row r="137">
          <cell r="A137" t="str">
            <v/>
          </cell>
          <cell r="B137" t="str">
            <v/>
          </cell>
          <cell r="C137">
            <v>136</v>
          </cell>
          <cell r="E137">
            <v>2</v>
          </cell>
          <cell r="H137" t="str">
            <v/>
          </cell>
          <cell r="I137" t="str">
            <v/>
          </cell>
          <cell r="J137" t="str">
            <v/>
          </cell>
          <cell r="K137" t="str">
            <v/>
          </cell>
          <cell r="L137" t="str">
            <v/>
          </cell>
          <cell r="M137" t="str">
            <v/>
          </cell>
          <cell r="N137" t="str">
            <v/>
          </cell>
          <cell r="O137" t="str">
            <v/>
          </cell>
          <cell r="T137" t="str">
            <v/>
          </cell>
          <cell r="U137" t="str">
            <v/>
          </cell>
          <cell r="V137" t="str">
            <v/>
          </cell>
          <cell r="W137" t="str">
            <v/>
          </cell>
          <cell r="X137" t="str">
            <v/>
          </cell>
          <cell r="Y137" t="str">
            <v/>
          </cell>
          <cell r="Z137" t="str">
            <v xml:space="preserve"> </v>
          </cell>
          <cell r="AA137" t="str">
            <v/>
          </cell>
          <cell r="AB137" t="str">
            <v/>
          </cell>
          <cell r="AC137" t="str">
            <v/>
          </cell>
          <cell r="AD137" t="str">
            <v/>
          </cell>
        </row>
        <row r="138">
          <cell r="A138" t="str">
            <v/>
          </cell>
          <cell r="B138" t="str">
            <v/>
          </cell>
          <cell r="C138">
            <v>137</v>
          </cell>
          <cell r="E138">
            <v>2</v>
          </cell>
          <cell r="H138" t="str">
            <v/>
          </cell>
          <cell r="I138" t="str">
            <v/>
          </cell>
          <cell r="J138" t="str">
            <v/>
          </cell>
          <cell r="K138" t="str">
            <v/>
          </cell>
          <cell r="L138" t="str">
            <v/>
          </cell>
          <cell r="M138" t="str">
            <v/>
          </cell>
          <cell r="N138" t="str">
            <v/>
          </cell>
          <cell r="O138" t="str">
            <v/>
          </cell>
          <cell r="T138" t="str">
            <v/>
          </cell>
          <cell r="U138" t="str">
            <v/>
          </cell>
          <cell r="V138" t="str">
            <v/>
          </cell>
          <cell r="W138" t="str">
            <v/>
          </cell>
          <cell r="X138" t="str">
            <v/>
          </cell>
          <cell r="Y138" t="str">
            <v/>
          </cell>
          <cell r="Z138" t="str">
            <v xml:space="preserve"> </v>
          </cell>
          <cell r="AA138" t="str">
            <v/>
          </cell>
          <cell r="AB138" t="str">
            <v/>
          </cell>
          <cell r="AC138" t="str">
            <v/>
          </cell>
          <cell r="AD138" t="str">
            <v/>
          </cell>
        </row>
        <row r="139">
          <cell r="A139" t="str">
            <v/>
          </cell>
          <cell r="B139" t="str">
            <v/>
          </cell>
          <cell r="C139">
            <v>138</v>
          </cell>
          <cell r="E139">
            <v>2</v>
          </cell>
          <cell r="H139" t="str">
            <v/>
          </cell>
          <cell r="I139" t="str">
            <v/>
          </cell>
          <cell r="J139" t="str">
            <v/>
          </cell>
          <cell r="K139" t="str">
            <v/>
          </cell>
          <cell r="L139" t="str">
            <v/>
          </cell>
          <cell r="M139" t="str">
            <v/>
          </cell>
          <cell r="N139" t="str">
            <v/>
          </cell>
          <cell r="O139" t="str">
            <v/>
          </cell>
          <cell r="T139" t="str">
            <v/>
          </cell>
          <cell r="U139" t="str">
            <v/>
          </cell>
          <cell r="V139" t="str">
            <v/>
          </cell>
          <cell r="W139" t="str">
            <v/>
          </cell>
          <cell r="X139" t="str">
            <v/>
          </cell>
          <cell r="Y139" t="str">
            <v/>
          </cell>
          <cell r="Z139" t="str">
            <v xml:space="preserve"> </v>
          </cell>
          <cell r="AA139" t="str">
            <v/>
          </cell>
          <cell r="AB139" t="str">
            <v/>
          </cell>
          <cell r="AC139" t="str">
            <v/>
          </cell>
          <cell r="AD139" t="str">
            <v/>
          </cell>
        </row>
        <row r="140">
          <cell r="A140" t="str">
            <v/>
          </cell>
          <cell r="B140" t="str">
            <v/>
          </cell>
          <cell r="C140">
            <v>139</v>
          </cell>
          <cell r="E140">
            <v>2</v>
          </cell>
          <cell r="H140" t="str">
            <v/>
          </cell>
          <cell r="I140" t="str">
            <v/>
          </cell>
          <cell r="J140" t="str">
            <v/>
          </cell>
          <cell r="K140" t="str">
            <v/>
          </cell>
          <cell r="L140" t="str">
            <v/>
          </cell>
          <cell r="M140" t="str">
            <v/>
          </cell>
          <cell r="N140" t="str">
            <v/>
          </cell>
          <cell r="O140" t="str">
            <v/>
          </cell>
          <cell r="T140" t="str">
            <v/>
          </cell>
          <cell r="U140" t="str">
            <v/>
          </cell>
          <cell r="V140" t="str">
            <v/>
          </cell>
          <cell r="W140" t="str">
            <v/>
          </cell>
          <cell r="X140" t="str">
            <v/>
          </cell>
          <cell r="Y140" t="str">
            <v/>
          </cell>
          <cell r="Z140" t="str">
            <v xml:space="preserve"> </v>
          </cell>
          <cell r="AA140" t="str">
            <v/>
          </cell>
          <cell r="AB140" t="str">
            <v/>
          </cell>
          <cell r="AC140" t="str">
            <v/>
          </cell>
          <cell r="AD140" t="str">
            <v/>
          </cell>
        </row>
        <row r="141">
          <cell r="A141" t="str">
            <v/>
          </cell>
          <cell r="B141" t="str">
            <v/>
          </cell>
          <cell r="C141">
            <v>140</v>
          </cell>
          <cell r="E141">
            <v>2</v>
          </cell>
          <cell r="H141" t="str">
            <v/>
          </cell>
          <cell r="I141" t="str">
            <v/>
          </cell>
          <cell r="J141" t="str">
            <v/>
          </cell>
          <cell r="K141" t="str">
            <v/>
          </cell>
          <cell r="L141" t="str">
            <v/>
          </cell>
          <cell r="M141" t="str">
            <v/>
          </cell>
          <cell r="N141" t="str">
            <v/>
          </cell>
          <cell r="O141" t="str">
            <v/>
          </cell>
          <cell r="T141" t="str">
            <v/>
          </cell>
          <cell r="U141" t="str">
            <v/>
          </cell>
          <cell r="V141" t="str">
            <v/>
          </cell>
          <cell r="W141" t="str">
            <v/>
          </cell>
          <cell r="X141" t="str">
            <v/>
          </cell>
          <cell r="Y141" t="str">
            <v/>
          </cell>
          <cell r="Z141" t="str">
            <v xml:space="preserve"> </v>
          </cell>
          <cell r="AA141" t="str">
            <v/>
          </cell>
          <cell r="AB141" t="str">
            <v/>
          </cell>
          <cell r="AC141" t="str">
            <v/>
          </cell>
          <cell r="AD141" t="str">
            <v/>
          </cell>
        </row>
        <row r="142">
          <cell r="A142" t="str">
            <v/>
          </cell>
          <cell r="B142" t="str">
            <v/>
          </cell>
          <cell r="C142">
            <v>141</v>
          </cell>
          <cell r="E142">
            <v>2</v>
          </cell>
          <cell r="H142" t="str">
            <v/>
          </cell>
          <cell r="I142" t="str">
            <v/>
          </cell>
          <cell r="J142" t="str">
            <v/>
          </cell>
          <cell r="K142" t="str">
            <v/>
          </cell>
          <cell r="L142" t="str">
            <v/>
          </cell>
          <cell r="M142" t="str">
            <v/>
          </cell>
          <cell r="N142" t="str">
            <v/>
          </cell>
          <cell r="O142" t="str">
            <v/>
          </cell>
          <cell r="T142" t="str">
            <v/>
          </cell>
          <cell r="U142" t="str">
            <v/>
          </cell>
          <cell r="V142" t="str">
            <v/>
          </cell>
          <cell r="W142" t="str">
            <v/>
          </cell>
          <cell r="X142" t="str">
            <v/>
          </cell>
          <cell r="Y142" t="str">
            <v/>
          </cell>
          <cell r="Z142" t="str">
            <v xml:space="preserve"> </v>
          </cell>
          <cell r="AA142" t="str">
            <v/>
          </cell>
          <cell r="AB142" t="str">
            <v/>
          </cell>
          <cell r="AC142" t="str">
            <v/>
          </cell>
          <cell r="AD142" t="str">
            <v/>
          </cell>
        </row>
        <row r="143">
          <cell r="A143" t="str">
            <v/>
          </cell>
          <cell r="B143" t="str">
            <v/>
          </cell>
          <cell r="C143">
            <v>142</v>
          </cell>
          <cell r="E143">
            <v>2</v>
          </cell>
          <cell r="H143" t="str">
            <v/>
          </cell>
          <cell r="I143" t="str">
            <v/>
          </cell>
          <cell r="J143" t="str">
            <v/>
          </cell>
          <cell r="K143" t="str">
            <v/>
          </cell>
          <cell r="L143" t="str">
            <v/>
          </cell>
          <cell r="M143" t="str">
            <v/>
          </cell>
          <cell r="N143" t="str">
            <v/>
          </cell>
          <cell r="O143" t="str">
            <v/>
          </cell>
          <cell r="T143" t="str">
            <v/>
          </cell>
          <cell r="U143" t="str">
            <v/>
          </cell>
          <cell r="V143" t="str">
            <v/>
          </cell>
          <cell r="W143" t="str">
            <v/>
          </cell>
          <cell r="X143" t="str">
            <v/>
          </cell>
          <cell r="Y143" t="str">
            <v/>
          </cell>
          <cell r="Z143" t="str">
            <v xml:space="preserve"> </v>
          </cell>
          <cell r="AA143" t="str">
            <v/>
          </cell>
          <cell r="AB143" t="str">
            <v/>
          </cell>
          <cell r="AC143" t="str">
            <v/>
          </cell>
          <cell r="AD143" t="str">
            <v/>
          </cell>
        </row>
        <row r="144">
          <cell r="A144" t="str">
            <v/>
          </cell>
          <cell r="B144" t="str">
            <v/>
          </cell>
          <cell r="C144">
            <v>143</v>
          </cell>
          <cell r="E144">
            <v>2</v>
          </cell>
          <cell r="H144" t="str">
            <v/>
          </cell>
          <cell r="I144" t="str">
            <v/>
          </cell>
          <cell r="J144" t="str">
            <v/>
          </cell>
          <cell r="K144" t="str">
            <v/>
          </cell>
          <cell r="L144" t="str">
            <v/>
          </cell>
          <cell r="M144" t="str">
            <v/>
          </cell>
          <cell r="N144" t="str">
            <v/>
          </cell>
          <cell r="O144" t="str">
            <v/>
          </cell>
          <cell r="T144" t="str">
            <v/>
          </cell>
          <cell r="U144" t="str">
            <v/>
          </cell>
          <cell r="V144" t="str">
            <v/>
          </cell>
          <cell r="W144" t="str">
            <v/>
          </cell>
          <cell r="X144" t="str">
            <v/>
          </cell>
          <cell r="Y144" t="str">
            <v/>
          </cell>
          <cell r="Z144" t="str">
            <v xml:space="preserve"> </v>
          </cell>
          <cell r="AA144" t="str">
            <v/>
          </cell>
          <cell r="AB144" t="str">
            <v/>
          </cell>
          <cell r="AC144" t="str">
            <v/>
          </cell>
          <cell r="AD144" t="str">
            <v/>
          </cell>
        </row>
        <row r="145">
          <cell r="A145" t="str">
            <v/>
          </cell>
          <cell r="B145" t="str">
            <v/>
          </cell>
          <cell r="C145">
            <v>144</v>
          </cell>
          <cell r="E145">
            <v>2</v>
          </cell>
          <cell r="H145" t="str">
            <v/>
          </cell>
          <cell r="I145" t="str">
            <v/>
          </cell>
          <cell r="J145" t="str">
            <v/>
          </cell>
          <cell r="K145" t="str">
            <v/>
          </cell>
          <cell r="L145" t="str">
            <v/>
          </cell>
          <cell r="M145" t="str">
            <v/>
          </cell>
          <cell r="N145" t="str">
            <v/>
          </cell>
          <cell r="O145" t="str">
            <v/>
          </cell>
          <cell r="T145" t="str">
            <v/>
          </cell>
          <cell r="U145" t="str">
            <v/>
          </cell>
          <cell r="V145" t="str">
            <v/>
          </cell>
          <cell r="W145" t="str">
            <v/>
          </cell>
          <cell r="X145" t="str">
            <v/>
          </cell>
          <cell r="Y145" t="str">
            <v/>
          </cell>
          <cell r="Z145" t="str">
            <v xml:space="preserve"> </v>
          </cell>
          <cell r="AA145" t="str">
            <v/>
          </cell>
          <cell r="AB145" t="str">
            <v/>
          </cell>
          <cell r="AC145" t="str">
            <v/>
          </cell>
          <cell r="AD145" t="str">
            <v/>
          </cell>
        </row>
        <row r="146">
          <cell r="A146" t="str">
            <v/>
          </cell>
          <cell r="B146" t="str">
            <v/>
          </cell>
          <cell r="C146">
            <v>145</v>
          </cell>
          <cell r="E146">
            <v>2</v>
          </cell>
          <cell r="H146" t="str">
            <v/>
          </cell>
          <cell r="I146" t="str">
            <v/>
          </cell>
          <cell r="J146" t="str">
            <v/>
          </cell>
          <cell r="K146" t="str">
            <v/>
          </cell>
          <cell r="L146" t="str">
            <v/>
          </cell>
          <cell r="M146" t="str">
            <v/>
          </cell>
          <cell r="N146" t="str">
            <v/>
          </cell>
          <cell r="O146" t="str">
            <v/>
          </cell>
          <cell r="T146" t="str">
            <v/>
          </cell>
          <cell r="U146" t="str">
            <v/>
          </cell>
          <cell r="V146" t="str">
            <v/>
          </cell>
          <cell r="W146" t="str">
            <v/>
          </cell>
          <cell r="X146" t="str">
            <v/>
          </cell>
          <cell r="Y146" t="str">
            <v/>
          </cell>
          <cell r="Z146" t="str">
            <v xml:space="preserve"> </v>
          </cell>
          <cell r="AA146" t="str">
            <v/>
          </cell>
          <cell r="AB146" t="str">
            <v/>
          </cell>
          <cell r="AC146" t="str">
            <v/>
          </cell>
          <cell r="AD146" t="str">
            <v/>
          </cell>
        </row>
        <row r="147">
          <cell r="A147" t="str">
            <v/>
          </cell>
          <cell r="B147" t="str">
            <v/>
          </cell>
          <cell r="C147">
            <v>146</v>
          </cell>
          <cell r="E147">
            <v>2</v>
          </cell>
          <cell r="H147" t="str">
            <v/>
          </cell>
          <cell r="I147" t="str">
            <v/>
          </cell>
          <cell r="J147" t="str">
            <v/>
          </cell>
          <cell r="K147" t="str">
            <v/>
          </cell>
          <cell r="L147" t="str">
            <v/>
          </cell>
          <cell r="M147" t="str">
            <v/>
          </cell>
          <cell r="N147" t="str">
            <v/>
          </cell>
          <cell r="O147" t="str">
            <v/>
          </cell>
          <cell r="T147" t="str">
            <v/>
          </cell>
          <cell r="U147" t="str">
            <v/>
          </cell>
          <cell r="V147" t="str">
            <v/>
          </cell>
          <cell r="W147" t="str">
            <v/>
          </cell>
          <cell r="X147" t="str">
            <v/>
          </cell>
          <cell r="Y147" t="str">
            <v/>
          </cell>
          <cell r="Z147" t="str">
            <v xml:space="preserve"> </v>
          </cell>
          <cell r="AA147" t="str">
            <v/>
          </cell>
          <cell r="AB147" t="str">
            <v/>
          </cell>
          <cell r="AC147" t="str">
            <v/>
          </cell>
          <cell r="AD147" t="str">
            <v/>
          </cell>
        </row>
        <row r="148">
          <cell r="A148" t="str">
            <v/>
          </cell>
          <cell r="B148" t="str">
            <v/>
          </cell>
          <cell r="C148">
            <v>147</v>
          </cell>
          <cell r="E148">
            <v>2</v>
          </cell>
          <cell r="H148" t="str">
            <v/>
          </cell>
          <cell r="I148" t="str">
            <v/>
          </cell>
          <cell r="J148" t="str">
            <v/>
          </cell>
          <cell r="K148" t="str">
            <v/>
          </cell>
          <cell r="L148" t="str">
            <v/>
          </cell>
          <cell r="M148" t="str">
            <v/>
          </cell>
          <cell r="N148" t="str">
            <v/>
          </cell>
          <cell r="O148" t="str">
            <v/>
          </cell>
          <cell r="T148" t="str">
            <v/>
          </cell>
          <cell r="U148" t="str">
            <v/>
          </cell>
          <cell r="V148" t="str">
            <v/>
          </cell>
          <cell r="W148" t="str">
            <v/>
          </cell>
          <cell r="X148" t="str">
            <v/>
          </cell>
          <cell r="Y148" t="str">
            <v/>
          </cell>
          <cell r="Z148" t="str">
            <v xml:space="preserve"> </v>
          </cell>
          <cell r="AA148" t="str">
            <v/>
          </cell>
          <cell r="AB148" t="str">
            <v/>
          </cell>
          <cell r="AC148" t="str">
            <v/>
          </cell>
          <cell r="AD148" t="str">
            <v/>
          </cell>
        </row>
        <row r="149">
          <cell r="A149" t="str">
            <v/>
          </cell>
          <cell r="B149" t="str">
            <v/>
          </cell>
          <cell r="C149">
            <v>148</v>
          </cell>
          <cell r="E149">
            <v>2</v>
          </cell>
          <cell r="H149" t="str">
            <v/>
          </cell>
          <cell r="I149" t="str">
            <v/>
          </cell>
          <cell r="J149" t="str">
            <v/>
          </cell>
          <cell r="K149" t="str">
            <v/>
          </cell>
          <cell r="L149" t="str">
            <v/>
          </cell>
          <cell r="M149" t="str">
            <v/>
          </cell>
          <cell r="N149" t="str">
            <v/>
          </cell>
          <cell r="O149" t="str">
            <v/>
          </cell>
          <cell r="T149" t="str">
            <v/>
          </cell>
          <cell r="U149" t="str">
            <v/>
          </cell>
          <cell r="V149" t="str">
            <v/>
          </cell>
          <cell r="W149" t="str">
            <v/>
          </cell>
          <cell r="X149" t="str">
            <v/>
          </cell>
          <cell r="Y149" t="str">
            <v/>
          </cell>
          <cell r="Z149" t="str">
            <v xml:space="preserve"> </v>
          </cell>
          <cell r="AA149" t="str">
            <v/>
          </cell>
          <cell r="AB149" t="str">
            <v/>
          </cell>
          <cell r="AC149" t="str">
            <v/>
          </cell>
          <cell r="AD149" t="str">
            <v/>
          </cell>
        </row>
        <row r="150">
          <cell r="A150" t="str">
            <v/>
          </cell>
          <cell r="B150" t="str">
            <v/>
          </cell>
          <cell r="C150">
            <v>149</v>
          </cell>
          <cell r="E150">
            <v>2</v>
          </cell>
          <cell r="H150" t="str">
            <v/>
          </cell>
          <cell r="I150" t="str">
            <v/>
          </cell>
          <cell r="J150" t="str">
            <v/>
          </cell>
          <cell r="K150" t="str">
            <v/>
          </cell>
          <cell r="L150" t="str">
            <v/>
          </cell>
          <cell r="M150" t="str">
            <v/>
          </cell>
          <cell r="N150" t="str">
            <v/>
          </cell>
          <cell r="O150" t="str">
            <v/>
          </cell>
          <cell r="T150" t="str">
            <v/>
          </cell>
          <cell r="U150" t="str">
            <v/>
          </cell>
          <cell r="V150" t="str">
            <v/>
          </cell>
          <cell r="W150" t="str">
            <v/>
          </cell>
          <cell r="X150" t="str">
            <v/>
          </cell>
          <cell r="Y150" t="str">
            <v/>
          </cell>
          <cell r="Z150" t="str">
            <v xml:space="preserve"> </v>
          </cell>
          <cell r="AA150" t="str">
            <v/>
          </cell>
          <cell r="AB150" t="str">
            <v/>
          </cell>
          <cell r="AC150" t="str">
            <v/>
          </cell>
          <cell r="AD150" t="str">
            <v/>
          </cell>
        </row>
        <row r="151">
          <cell r="A151" t="str">
            <v/>
          </cell>
          <cell r="B151" t="str">
            <v/>
          </cell>
          <cell r="C151">
            <v>150</v>
          </cell>
          <cell r="E151">
            <v>2</v>
          </cell>
          <cell r="H151" t="str">
            <v/>
          </cell>
          <cell r="I151" t="str">
            <v/>
          </cell>
          <cell r="J151" t="str">
            <v/>
          </cell>
          <cell r="K151" t="str">
            <v/>
          </cell>
          <cell r="L151" t="str">
            <v/>
          </cell>
          <cell r="M151" t="str">
            <v/>
          </cell>
          <cell r="N151" t="str">
            <v/>
          </cell>
          <cell r="O151" t="str">
            <v/>
          </cell>
          <cell r="T151" t="str">
            <v/>
          </cell>
          <cell r="U151" t="str">
            <v/>
          </cell>
          <cell r="V151" t="str">
            <v/>
          </cell>
          <cell r="W151" t="str">
            <v/>
          </cell>
          <cell r="X151" t="str">
            <v/>
          </cell>
          <cell r="Y151" t="str">
            <v/>
          </cell>
          <cell r="Z151" t="str">
            <v xml:space="preserve"> </v>
          </cell>
          <cell r="AA151" t="str">
            <v/>
          </cell>
          <cell r="AB151" t="str">
            <v/>
          </cell>
          <cell r="AC151" t="str">
            <v/>
          </cell>
          <cell r="AD151" t="str">
            <v/>
          </cell>
        </row>
        <row r="152">
          <cell r="A152" t="str">
            <v/>
          </cell>
          <cell r="B152" t="str">
            <v/>
          </cell>
          <cell r="C152">
            <v>151</v>
          </cell>
          <cell r="E152">
            <v>2</v>
          </cell>
          <cell r="H152" t="str">
            <v/>
          </cell>
          <cell r="I152" t="str">
            <v/>
          </cell>
          <cell r="J152" t="str">
            <v/>
          </cell>
          <cell r="K152" t="str">
            <v/>
          </cell>
          <cell r="L152" t="str">
            <v/>
          </cell>
          <cell r="M152" t="str">
            <v/>
          </cell>
          <cell r="N152" t="str">
            <v/>
          </cell>
          <cell r="O152" t="str">
            <v/>
          </cell>
          <cell r="T152" t="str">
            <v/>
          </cell>
          <cell r="U152" t="str">
            <v/>
          </cell>
          <cell r="V152" t="str">
            <v/>
          </cell>
          <cell r="W152" t="str">
            <v/>
          </cell>
          <cell r="X152" t="str">
            <v/>
          </cell>
          <cell r="Y152" t="str">
            <v/>
          </cell>
          <cell r="Z152" t="str">
            <v xml:space="preserve"> </v>
          </cell>
          <cell r="AA152" t="str">
            <v/>
          </cell>
          <cell r="AB152" t="str">
            <v/>
          </cell>
          <cell r="AC152" t="str">
            <v/>
          </cell>
          <cell r="AD152" t="str">
            <v/>
          </cell>
        </row>
        <row r="153">
          <cell r="A153" t="str">
            <v/>
          </cell>
          <cell r="B153" t="str">
            <v/>
          </cell>
          <cell r="C153">
            <v>152</v>
          </cell>
          <cell r="E153">
            <v>2</v>
          </cell>
          <cell r="H153" t="str">
            <v/>
          </cell>
          <cell r="I153" t="str">
            <v/>
          </cell>
          <cell r="J153" t="str">
            <v/>
          </cell>
          <cell r="K153" t="str">
            <v/>
          </cell>
          <cell r="L153" t="str">
            <v/>
          </cell>
          <cell r="M153" t="str">
            <v/>
          </cell>
          <cell r="N153" t="str">
            <v/>
          </cell>
          <cell r="O153" t="str">
            <v/>
          </cell>
          <cell r="T153" t="str">
            <v/>
          </cell>
          <cell r="U153" t="str">
            <v/>
          </cell>
          <cell r="V153" t="str">
            <v/>
          </cell>
          <cell r="W153" t="str">
            <v/>
          </cell>
          <cell r="X153" t="str">
            <v/>
          </cell>
          <cell r="Y153" t="str">
            <v/>
          </cell>
          <cell r="Z153" t="str">
            <v xml:space="preserve"> </v>
          </cell>
          <cell r="AA153" t="str">
            <v/>
          </cell>
          <cell r="AB153" t="str">
            <v/>
          </cell>
          <cell r="AC153" t="str">
            <v/>
          </cell>
          <cell r="AD153" t="str">
            <v/>
          </cell>
        </row>
        <row r="154">
          <cell r="A154" t="str">
            <v/>
          </cell>
          <cell r="B154" t="str">
            <v/>
          </cell>
          <cell r="C154">
            <v>153</v>
          </cell>
          <cell r="E154">
            <v>2</v>
          </cell>
          <cell r="H154" t="str">
            <v/>
          </cell>
          <cell r="I154" t="str">
            <v/>
          </cell>
          <cell r="J154" t="str">
            <v/>
          </cell>
          <cell r="K154" t="str">
            <v/>
          </cell>
          <cell r="L154" t="str">
            <v/>
          </cell>
          <cell r="M154" t="str">
            <v/>
          </cell>
          <cell r="N154" t="str">
            <v/>
          </cell>
          <cell r="O154" t="str">
            <v/>
          </cell>
          <cell r="T154" t="str">
            <v/>
          </cell>
          <cell r="U154" t="str">
            <v/>
          </cell>
          <cell r="V154" t="str">
            <v/>
          </cell>
          <cell r="W154" t="str">
            <v/>
          </cell>
          <cell r="X154" t="str">
            <v/>
          </cell>
          <cell r="Y154" t="str">
            <v/>
          </cell>
          <cell r="Z154" t="str">
            <v xml:space="preserve"> </v>
          </cell>
          <cell r="AA154" t="str">
            <v/>
          </cell>
          <cell r="AB154" t="str">
            <v/>
          </cell>
          <cell r="AC154" t="str">
            <v/>
          </cell>
          <cell r="AD154" t="str">
            <v/>
          </cell>
        </row>
        <row r="155">
          <cell r="A155" t="str">
            <v/>
          </cell>
          <cell r="B155" t="str">
            <v/>
          </cell>
          <cell r="C155">
            <v>154</v>
          </cell>
          <cell r="E155">
            <v>2</v>
          </cell>
          <cell r="H155" t="str">
            <v/>
          </cell>
          <cell r="I155" t="str">
            <v/>
          </cell>
          <cell r="J155" t="str">
            <v/>
          </cell>
          <cell r="K155" t="str">
            <v/>
          </cell>
          <cell r="L155" t="str">
            <v/>
          </cell>
          <cell r="M155" t="str">
            <v/>
          </cell>
          <cell r="N155" t="str">
            <v/>
          </cell>
          <cell r="O155" t="str">
            <v/>
          </cell>
          <cell r="T155" t="str">
            <v/>
          </cell>
          <cell r="U155" t="str">
            <v/>
          </cell>
          <cell r="V155" t="str">
            <v/>
          </cell>
          <cell r="W155" t="str">
            <v/>
          </cell>
          <cell r="X155" t="str">
            <v/>
          </cell>
          <cell r="Y155" t="str">
            <v/>
          </cell>
          <cell r="Z155" t="str">
            <v xml:space="preserve"> </v>
          </cell>
          <cell r="AA155" t="str">
            <v/>
          </cell>
          <cell r="AB155" t="str">
            <v/>
          </cell>
          <cell r="AC155" t="str">
            <v/>
          </cell>
          <cell r="AD155" t="str">
            <v/>
          </cell>
        </row>
        <row r="156">
          <cell r="A156" t="str">
            <v/>
          </cell>
          <cell r="B156" t="str">
            <v/>
          </cell>
          <cell r="C156">
            <v>155</v>
          </cell>
          <cell r="E156">
            <v>2</v>
          </cell>
          <cell r="H156" t="str">
            <v/>
          </cell>
          <cell r="I156" t="str">
            <v/>
          </cell>
          <cell r="J156" t="str">
            <v/>
          </cell>
          <cell r="K156" t="str">
            <v/>
          </cell>
          <cell r="L156" t="str">
            <v/>
          </cell>
          <cell r="M156" t="str">
            <v/>
          </cell>
          <cell r="N156" t="str">
            <v/>
          </cell>
          <cell r="O156" t="str">
            <v/>
          </cell>
          <cell r="T156" t="str">
            <v/>
          </cell>
          <cell r="U156" t="str">
            <v/>
          </cell>
          <cell r="V156" t="str">
            <v/>
          </cell>
          <cell r="W156" t="str">
            <v/>
          </cell>
          <cell r="X156" t="str">
            <v/>
          </cell>
          <cell r="Y156" t="str">
            <v/>
          </cell>
          <cell r="Z156" t="str">
            <v xml:space="preserve"> </v>
          </cell>
          <cell r="AA156" t="str">
            <v/>
          </cell>
          <cell r="AB156" t="str">
            <v/>
          </cell>
          <cell r="AC156" t="str">
            <v/>
          </cell>
          <cell r="AD156" t="str">
            <v/>
          </cell>
        </row>
        <row r="157">
          <cell r="A157" t="str">
            <v/>
          </cell>
          <cell r="B157" t="str">
            <v/>
          </cell>
          <cell r="C157">
            <v>156</v>
          </cell>
          <cell r="E157">
            <v>2</v>
          </cell>
          <cell r="H157" t="str">
            <v/>
          </cell>
          <cell r="I157" t="str">
            <v/>
          </cell>
          <cell r="J157" t="str">
            <v/>
          </cell>
          <cell r="K157" t="str">
            <v/>
          </cell>
          <cell r="L157" t="str">
            <v/>
          </cell>
          <cell r="M157" t="str">
            <v/>
          </cell>
          <cell r="N157" t="str">
            <v/>
          </cell>
          <cell r="O157" t="str">
            <v/>
          </cell>
          <cell r="T157" t="str">
            <v/>
          </cell>
          <cell r="U157" t="str">
            <v/>
          </cell>
          <cell r="V157" t="str">
            <v/>
          </cell>
          <cell r="W157" t="str">
            <v/>
          </cell>
          <cell r="X157" t="str">
            <v/>
          </cell>
          <cell r="Y157" t="str">
            <v/>
          </cell>
          <cell r="Z157" t="str">
            <v xml:space="preserve"> </v>
          </cell>
          <cell r="AA157" t="str">
            <v/>
          </cell>
          <cell r="AB157" t="str">
            <v/>
          </cell>
          <cell r="AC157" t="str">
            <v/>
          </cell>
          <cell r="AD157" t="str">
            <v/>
          </cell>
        </row>
        <row r="158">
          <cell r="A158" t="str">
            <v/>
          </cell>
          <cell r="B158" t="str">
            <v/>
          </cell>
          <cell r="C158">
            <v>157</v>
          </cell>
          <cell r="E158">
            <v>2</v>
          </cell>
          <cell r="H158" t="str">
            <v/>
          </cell>
          <cell r="I158" t="str">
            <v/>
          </cell>
          <cell r="J158" t="str">
            <v/>
          </cell>
          <cell r="K158" t="str">
            <v/>
          </cell>
          <cell r="L158" t="str">
            <v/>
          </cell>
          <cell r="M158" t="str">
            <v/>
          </cell>
          <cell r="N158" t="str">
            <v/>
          </cell>
          <cell r="O158" t="str">
            <v/>
          </cell>
          <cell r="T158" t="str">
            <v/>
          </cell>
          <cell r="U158" t="str">
            <v/>
          </cell>
          <cell r="V158" t="str">
            <v/>
          </cell>
          <cell r="W158" t="str">
            <v/>
          </cell>
          <cell r="X158" t="str">
            <v/>
          </cell>
          <cell r="Y158" t="str">
            <v/>
          </cell>
          <cell r="Z158" t="str">
            <v xml:space="preserve"> </v>
          </cell>
          <cell r="AA158" t="str">
            <v/>
          </cell>
          <cell r="AB158" t="str">
            <v/>
          </cell>
          <cell r="AC158" t="str">
            <v/>
          </cell>
          <cell r="AD158" t="str">
            <v/>
          </cell>
        </row>
        <row r="159">
          <cell r="A159" t="str">
            <v/>
          </cell>
          <cell r="B159" t="str">
            <v/>
          </cell>
          <cell r="C159">
            <v>158</v>
          </cell>
          <cell r="E159">
            <v>2</v>
          </cell>
          <cell r="H159" t="str">
            <v/>
          </cell>
          <cell r="I159" t="str">
            <v/>
          </cell>
          <cell r="J159" t="str">
            <v/>
          </cell>
          <cell r="K159" t="str">
            <v/>
          </cell>
          <cell r="L159" t="str">
            <v/>
          </cell>
          <cell r="M159" t="str">
            <v/>
          </cell>
          <cell r="N159" t="str">
            <v/>
          </cell>
          <cell r="O159" t="str">
            <v/>
          </cell>
          <cell r="T159" t="str">
            <v/>
          </cell>
          <cell r="U159" t="str">
            <v/>
          </cell>
          <cell r="V159" t="str">
            <v/>
          </cell>
          <cell r="W159" t="str">
            <v/>
          </cell>
          <cell r="X159" t="str">
            <v/>
          </cell>
          <cell r="Y159" t="str">
            <v/>
          </cell>
          <cell r="Z159" t="str">
            <v xml:space="preserve"> </v>
          </cell>
          <cell r="AA159" t="str">
            <v/>
          </cell>
          <cell r="AB159" t="str">
            <v/>
          </cell>
          <cell r="AC159" t="str">
            <v/>
          </cell>
          <cell r="AD159" t="str">
            <v/>
          </cell>
        </row>
        <row r="160">
          <cell r="A160" t="str">
            <v/>
          </cell>
          <cell r="B160" t="str">
            <v/>
          </cell>
          <cell r="C160">
            <v>159</v>
          </cell>
          <cell r="E160">
            <v>2</v>
          </cell>
          <cell r="H160" t="str">
            <v/>
          </cell>
          <cell r="I160" t="str">
            <v/>
          </cell>
          <cell r="J160" t="str">
            <v/>
          </cell>
          <cell r="K160" t="str">
            <v/>
          </cell>
          <cell r="L160" t="str">
            <v/>
          </cell>
          <cell r="M160" t="str">
            <v/>
          </cell>
          <cell r="N160" t="str">
            <v/>
          </cell>
          <cell r="O160" t="str">
            <v/>
          </cell>
          <cell r="T160" t="str">
            <v/>
          </cell>
          <cell r="U160" t="str">
            <v/>
          </cell>
          <cell r="V160" t="str">
            <v/>
          </cell>
          <cell r="W160" t="str">
            <v/>
          </cell>
          <cell r="X160" t="str">
            <v/>
          </cell>
          <cell r="Y160" t="str">
            <v/>
          </cell>
          <cell r="Z160" t="str">
            <v xml:space="preserve"> </v>
          </cell>
          <cell r="AA160" t="str">
            <v/>
          </cell>
          <cell r="AB160" t="str">
            <v/>
          </cell>
          <cell r="AC160" t="str">
            <v/>
          </cell>
          <cell r="AD160" t="str">
            <v/>
          </cell>
        </row>
        <row r="161">
          <cell r="A161" t="str">
            <v/>
          </cell>
          <cell r="B161" t="str">
            <v/>
          </cell>
          <cell r="C161">
            <v>160</v>
          </cell>
          <cell r="E161">
            <v>2</v>
          </cell>
          <cell r="H161" t="str">
            <v/>
          </cell>
          <cell r="I161" t="str">
            <v/>
          </cell>
          <cell r="J161" t="str">
            <v/>
          </cell>
          <cell r="K161" t="str">
            <v/>
          </cell>
          <cell r="L161" t="str">
            <v/>
          </cell>
          <cell r="M161" t="str">
            <v/>
          </cell>
          <cell r="N161" t="str">
            <v/>
          </cell>
          <cell r="O161" t="str">
            <v/>
          </cell>
          <cell r="T161" t="str">
            <v/>
          </cell>
          <cell r="U161" t="str">
            <v/>
          </cell>
          <cell r="V161" t="str">
            <v/>
          </cell>
          <cell r="W161" t="str">
            <v/>
          </cell>
          <cell r="X161" t="str">
            <v/>
          </cell>
          <cell r="Y161" t="str">
            <v/>
          </cell>
          <cell r="Z161" t="str">
            <v xml:space="preserve"> </v>
          </cell>
          <cell r="AA161" t="str">
            <v/>
          </cell>
          <cell r="AB161" t="str">
            <v/>
          </cell>
          <cell r="AC161" t="str">
            <v/>
          </cell>
          <cell r="AD161" t="str">
            <v/>
          </cell>
        </row>
        <row r="162">
          <cell r="A162" t="str">
            <v/>
          </cell>
          <cell r="B162" t="str">
            <v/>
          </cell>
          <cell r="C162">
            <v>161</v>
          </cell>
          <cell r="E162">
            <v>2</v>
          </cell>
          <cell r="H162" t="str">
            <v/>
          </cell>
          <cell r="I162" t="str">
            <v/>
          </cell>
          <cell r="J162" t="str">
            <v/>
          </cell>
          <cell r="K162" t="str">
            <v/>
          </cell>
          <cell r="L162" t="str">
            <v/>
          </cell>
          <cell r="M162" t="str">
            <v/>
          </cell>
          <cell r="N162" t="str">
            <v/>
          </cell>
          <cell r="O162" t="str">
            <v/>
          </cell>
          <cell r="T162" t="str">
            <v/>
          </cell>
          <cell r="U162" t="str">
            <v/>
          </cell>
          <cell r="V162" t="str">
            <v/>
          </cell>
          <cell r="W162" t="str">
            <v/>
          </cell>
          <cell r="X162" t="str">
            <v/>
          </cell>
          <cell r="Y162" t="str">
            <v/>
          </cell>
          <cell r="Z162" t="str">
            <v xml:space="preserve"> </v>
          </cell>
          <cell r="AA162" t="str">
            <v/>
          </cell>
          <cell r="AB162" t="str">
            <v/>
          </cell>
          <cell r="AC162" t="str">
            <v/>
          </cell>
          <cell r="AD162" t="str">
            <v/>
          </cell>
        </row>
        <row r="163">
          <cell r="A163" t="str">
            <v/>
          </cell>
          <cell r="B163" t="str">
            <v/>
          </cell>
          <cell r="C163">
            <v>162</v>
          </cell>
          <cell r="E163">
            <v>2</v>
          </cell>
          <cell r="H163" t="str">
            <v/>
          </cell>
          <cell r="I163" t="str">
            <v/>
          </cell>
          <cell r="J163" t="str">
            <v/>
          </cell>
          <cell r="K163" t="str">
            <v/>
          </cell>
          <cell r="L163" t="str">
            <v/>
          </cell>
          <cell r="M163" t="str">
            <v/>
          </cell>
          <cell r="N163" t="str">
            <v/>
          </cell>
          <cell r="O163" t="str">
            <v/>
          </cell>
          <cell r="T163" t="str">
            <v/>
          </cell>
          <cell r="U163" t="str">
            <v/>
          </cell>
          <cell r="V163" t="str">
            <v/>
          </cell>
          <cell r="W163" t="str">
            <v/>
          </cell>
          <cell r="X163" t="str">
            <v/>
          </cell>
          <cell r="Y163" t="str">
            <v/>
          </cell>
          <cell r="Z163" t="str">
            <v xml:space="preserve"> </v>
          </cell>
          <cell r="AA163" t="str">
            <v/>
          </cell>
          <cell r="AB163" t="str">
            <v/>
          </cell>
          <cell r="AC163" t="str">
            <v/>
          </cell>
          <cell r="AD163" t="str">
            <v/>
          </cell>
        </row>
        <row r="164">
          <cell r="A164" t="str">
            <v/>
          </cell>
          <cell r="B164" t="str">
            <v/>
          </cell>
          <cell r="C164">
            <v>163</v>
          </cell>
          <cell r="E164">
            <v>2</v>
          </cell>
          <cell r="H164" t="str">
            <v/>
          </cell>
          <cell r="I164" t="str">
            <v/>
          </cell>
          <cell r="J164" t="str">
            <v/>
          </cell>
          <cell r="K164" t="str">
            <v/>
          </cell>
          <cell r="L164" t="str">
            <v/>
          </cell>
          <cell r="M164" t="str">
            <v/>
          </cell>
          <cell r="N164" t="str">
            <v/>
          </cell>
          <cell r="O164" t="str">
            <v/>
          </cell>
          <cell r="T164" t="str">
            <v/>
          </cell>
          <cell r="U164" t="str">
            <v/>
          </cell>
          <cell r="V164" t="str">
            <v/>
          </cell>
          <cell r="W164" t="str">
            <v/>
          </cell>
          <cell r="X164" t="str">
            <v/>
          </cell>
          <cell r="Y164" t="str">
            <v/>
          </cell>
          <cell r="Z164" t="str">
            <v xml:space="preserve"> </v>
          </cell>
          <cell r="AA164" t="str">
            <v/>
          </cell>
          <cell r="AB164" t="str">
            <v/>
          </cell>
          <cell r="AC164" t="str">
            <v/>
          </cell>
          <cell r="AD164" t="str">
            <v/>
          </cell>
        </row>
        <row r="165">
          <cell r="A165" t="str">
            <v/>
          </cell>
          <cell r="B165" t="str">
            <v/>
          </cell>
          <cell r="C165">
            <v>164</v>
          </cell>
          <cell r="E165">
            <v>2</v>
          </cell>
          <cell r="H165" t="str">
            <v/>
          </cell>
          <cell r="I165" t="str">
            <v/>
          </cell>
          <cell r="J165" t="str">
            <v/>
          </cell>
          <cell r="K165" t="str">
            <v/>
          </cell>
          <cell r="L165" t="str">
            <v/>
          </cell>
          <cell r="M165" t="str">
            <v/>
          </cell>
          <cell r="N165" t="str">
            <v/>
          </cell>
          <cell r="O165" t="str">
            <v/>
          </cell>
          <cell r="T165" t="str">
            <v/>
          </cell>
          <cell r="U165" t="str">
            <v/>
          </cell>
          <cell r="V165" t="str">
            <v/>
          </cell>
          <cell r="W165" t="str">
            <v/>
          </cell>
          <cell r="X165" t="str">
            <v/>
          </cell>
          <cell r="Y165" t="str">
            <v/>
          </cell>
          <cell r="Z165" t="str">
            <v xml:space="preserve"> </v>
          </cell>
          <cell r="AA165" t="str">
            <v/>
          </cell>
          <cell r="AB165" t="str">
            <v/>
          </cell>
          <cell r="AC165" t="str">
            <v/>
          </cell>
          <cell r="AD165" t="str">
            <v/>
          </cell>
        </row>
        <row r="166">
          <cell r="A166" t="str">
            <v/>
          </cell>
          <cell r="B166" t="str">
            <v/>
          </cell>
          <cell r="C166">
            <v>165</v>
          </cell>
          <cell r="E166">
            <v>2</v>
          </cell>
          <cell r="H166" t="str">
            <v/>
          </cell>
          <cell r="I166" t="str">
            <v/>
          </cell>
          <cell r="J166" t="str">
            <v/>
          </cell>
          <cell r="K166" t="str">
            <v/>
          </cell>
          <cell r="L166" t="str">
            <v/>
          </cell>
          <cell r="M166" t="str">
            <v/>
          </cell>
          <cell r="N166" t="str">
            <v/>
          </cell>
          <cell r="O166" t="str">
            <v/>
          </cell>
          <cell r="T166" t="str">
            <v/>
          </cell>
          <cell r="U166" t="str">
            <v/>
          </cell>
          <cell r="V166" t="str">
            <v/>
          </cell>
          <cell r="W166" t="str">
            <v/>
          </cell>
          <cell r="X166" t="str">
            <v/>
          </cell>
          <cell r="Y166" t="str">
            <v/>
          </cell>
          <cell r="Z166" t="str">
            <v xml:space="preserve"> </v>
          </cell>
          <cell r="AA166" t="str">
            <v/>
          </cell>
          <cell r="AB166" t="str">
            <v/>
          </cell>
          <cell r="AC166" t="str">
            <v/>
          </cell>
          <cell r="AD166" t="str">
            <v/>
          </cell>
        </row>
        <row r="167">
          <cell r="A167" t="str">
            <v/>
          </cell>
          <cell r="B167" t="str">
            <v/>
          </cell>
          <cell r="C167">
            <v>166</v>
          </cell>
          <cell r="E167">
            <v>2</v>
          </cell>
          <cell r="H167" t="str">
            <v/>
          </cell>
          <cell r="I167" t="str">
            <v/>
          </cell>
          <cell r="J167" t="str">
            <v/>
          </cell>
          <cell r="K167" t="str">
            <v/>
          </cell>
          <cell r="L167" t="str">
            <v/>
          </cell>
          <cell r="M167" t="str">
            <v/>
          </cell>
          <cell r="N167" t="str">
            <v/>
          </cell>
          <cell r="O167" t="str">
            <v/>
          </cell>
          <cell r="T167" t="str">
            <v/>
          </cell>
          <cell r="U167" t="str">
            <v/>
          </cell>
          <cell r="V167" t="str">
            <v/>
          </cell>
          <cell r="W167" t="str">
            <v/>
          </cell>
          <cell r="X167" t="str">
            <v/>
          </cell>
          <cell r="Y167" t="str">
            <v/>
          </cell>
          <cell r="Z167" t="str">
            <v xml:space="preserve"> </v>
          </cell>
          <cell r="AA167" t="str">
            <v/>
          </cell>
          <cell r="AB167" t="str">
            <v/>
          </cell>
          <cell r="AC167" t="str">
            <v/>
          </cell>
          <cell r="AD167" t="str">
            <v/>
          </cell>
        </row>
        <row r="168">
          <cell r="A168" t="str">
            <v/>
          </cell>
          <cell r="B168" t="str">
            <v/>
          </cell>
          <cell r="C168">
            <v>167</v>
          </cell>
          <cell r="E168">
            <v>2</v>
          </cell>
          <cell r="H168" t="str">
            <v/>
          </cell>
          <cell r="I168" t="str">
            <v/>
          </cell>
          <cell r="J168" t="str">
            <v/>
          </cell>
          <cell r="K168" t="str">
            <v/>
          </cell>
          <cell r="L168" t="str">
            <v/>
          </cell>
          <cell r="M168" t="str">
            <v/>
          </cell>
          <cell r="N168" t="str">
            <v/>
          </cell>
          <cell r="O168" t="str">
            <v/>
          </cell>
          <cell r="T168" t="str">
            <v/>
          </cell>
          <cell r="U168" t="str">
            <v/>
          </cell>
          <cell r="V168" t="str">
            <v/>
          </cell>
          <cell r="W168" t="str">
            <v/>
          </cell>
          <cell r="X168" t="str">
            <v/>
          </cell>
          <cell r="Y168" t="str">
            <v/>
          </cell>
          <cell r="Z168" t="str">
            <v xml:space="preserve"> </v>
          </cell>
          <cell r="AA168" t="str">
            <v/>
          </cell>
          <cell r="AB168" t="str">
            <v/>
          </cell>
          <cell r="AC168" t="str">
            <v/>
          </cell>
          <cell r="AD168" t="str">
            <v/>
          </cell>
        </row>
        <row r="169">
          <cell r="A169" t="str">
            <v/>
          </cell>
          <cell r="B169" t="str">
            <v/>
          </cell>
          <cell r="C169">
            <v>168</v>
          </cell>
          <cell r="E169">
            <v>2</v>
          </cell>
          <cell r="H169" t="str">
            <v/>
          </cell>
          <cell r="I169" t="str">
            <v/>
          </cell>
          <cell r="J169" t="str">
            <v/>
          </cell>
          <cell r="K169" t="str">
            <v/>
          </cell>
          <cell r="L169" t="str">
            <v/>
          </cell>
          <cell r="M169" t="str">
            <v/>
          </cell>
          <cell r="N169" t="str">
            <v/>
          </cell>
          <cell r="O169" t="str">
            <v/>
          </cell>
          <cell r="T169" t="str">
            <v/>
          </cell>
          <cell r="U169" t="str">
            <v/>
          </cell>
          <cell r="V169" t="str">
            <v/>
          </cell>
          <cell r="W169" t="str">
            <v/>
          </cell>
          <cell r="X169" t="str">
            <v/>
          </cell>
          <cell r="Y169" t="str">
            <v/>
          </cell>
          <cell r="Z169" t="str">
            <v xml:space="preserve"> </v>
          </cell>
          <cell r="AA169" t="str">
            <v/>
          </cell>
          <cell r="AB169" t="str">
            <v/>
          </cell>
          <cell r="AC169" t="str">
            <v/>
          </cell>
          <cell r="AD169" t="str">
            <v/>
          </cell>
        </row>
        <row r="170">
          <cell r="A170" t="str">
            <v/>
          </cell>
          <cell r="B170" t="str">
            <v/>
          </cell>
          <cell r="C170">
            <v>169</v>
          </cell>
          <cell r="E170">
            <v>2</v>
          </cell>
          <cell r="H170" t="str">
            <v/>
          </cell>
          <cell r="I170" t="str">
            <v/>
          </cell>
          <cell r="J170" t="str">
            <v/>
          </cell>
          <cell r="K170" t="str">
            <v/>
          </cell>
          <cell r="L170" t="str">
            <v/>
          </cell>
          <cell r="M170" t="str">
            <v/>
          </cell>
          <cell r="N170" t="str">
            <v/>
          </cell>
          <cell r="O170" t="str">
            <v/>
          </cell>
          <cell r="T170" t="str">
            <v/>
          </cell>
          <cell r="U170" t="str">
            <v/>
          </cell>
          <cell r="V170" t="str">
            <v/>
          </cell>
          <cell r="W170" t="str">
            <v/>
          </cell>
          <cell r="X170" t="str">
            <v/>
          </cell>
          <cell r="Y170" t="str">
            <v/>
          </cell>
          <cell r="Z170" t="str">
            <v xml:space="preserve"> </v>
          </cell>
          <cell r="AA170" t="str">
            <v/>
          </cell>
          <cell r="AB170" t="str">
            <v/>
          </cell>
          <cell r="AC170" t="str">
            <v/>
          </cell>
          <cell r="AD170" t="str">
            <v/>
          </cell>
        </row>
        <row r="171">
          <cell r="A171" t="str">
            <v/>
          </cell>
          <cell r="B171" t="str">
            <v/>
          </cell>
          <cell r="C171">
            <v>170</v>
          </cell>
          <cell r="E171">
            <v>2</v>
          </cell>
          <cell r="H171" t="str">
            <v/>
          </cell>
          <cell r="I171" t="str">
            <v/>
          </cell>
          <cell r="J171" t="str">
            <v/>
          </cell>
          <cell r="K171" t="str">
            <v/>
          </cell>
          <cell r="L171" t="str">
            <v/>
          </cell>
          <cell r="M171" t="str">
            <v/>
          </cell>
          <cell r="N171" t="str">
            <v/>
          </cell>
          <cell r="O171" t="str">
            <v/>
          </cell>
          <cell r="T171" t="str">
            <v/>
          </cell>
          <cell r="U171" t="str">
            <v/>
          </cell>
          <cell r="V171" t="str">
            <v/>
          </cell>
          <cell r="W171" t="str">
            <v/>
          </cell>
          <cell r="X171" t="str">
            <v/>
          </cell>
          <cell r="Y171" t="str">
            <v/>
          </cell>
          <cell r="Z171" t="str">
            <v xml:space="preserve"> </v>
          </cell>
          <cell r="AA171" t="str">
            <v/>
          </cell>
          <cell r="AB171" t="str">
            <v/>
          </cell>
          <cell r="AC171" t="str">
            <v/>
          </cell>
          <cell r="AD171" t="str">
            <v/>
          </cell>
        </row>
        <row r="172">
          <cell r="A172" t="str">
            <v/>
          </cell>
          <cell r="B172" t="str">
            <v/>
          </cell>
          <cell r="C172">
            <v>171</v>
          </cell>
          <cell r="E172">
            <v>2</v>
          </cell>
          <cell r="H172" t="str">
            <v/>
          </cell>
          <cell r="I172" t="str">
            <v/>
          </cell>
          <cell r="J172" t="str">
            <v/>
          </cell>
          <cell r="K172" t="str">
            <v/>
          </cell>
          <cell r="L172" t="str">
            <v/>
          </cell>
          <cell r="M172" t="str">
            <v/>
          </cell>
          <cell r="N172" t="str">
            <v/>
          </cell>
          <cell r="O172" t="str">
            <v/>
          </cell>
          <cell r="T172" t="str">
            <v/>
          </cell>
          <cell r="U172" t="str">
            <v/>
          </cell>
          <cell r="V172" t="str">
            <v/>
          </cell>
          <cell r="W172" t="str">
            <v/>
          </cell>
          <cell r="X172" t="str">
            <v/>
          </cell>
          <cell r="Y172" t="str">
            <v/>
          </cell>
          <cell r="Z172" t="str">
            <v xml:space="preserve"> </v>
          </cell>
          <cell r="AA172" t="str">
            <v/>
          </cell>
          <cell r="AB172" t="str">
            <v/>
          </cell>
          <cell r="AC172" t="str">
            <v/>
          </cell>
          <cell r="AD172" t="str">
            <v/>
          </cell>
        </row>
        <row r="173">
          <cell r="A173" t="str">
            <v/>
          </cell>
          <cell r="B173" t="str">
            <v/>
          </cell>
          <cell r="C173">
            <v>172</v>
          </cell>
          <cell r="E173">
            <v>2</v>
          </cell>
          <cell r="H173" t="str">
            <v/>
          </cell>
          <cell r="I173" t="str">
            <v/>
          </cell>
          <cell r="J173" t="str">
            <v/>
          </cell>
          <cell r="K173" t="str">
            <v/>
          </cell>
          <cell r="L173" t="str">
            <v/>
          </cell>
          <cell r="M173" t="str">
            <v/>
          </cell>
          <cell r="N173" t="str">
            <v/>
          </cell>
          <cell r="O173" t="str">
            <v/>
          </cell>
          <cell r="T173" t="str">
            <v/>
          </cell>
          <cell r="U173" t="str">
            <v/>
          </cell>
          <cell r="V173" t="str">
            <v/>
          </cell>
          <cell r="W173" t="str">
            <v/>
          </cell>
          <cell r="X173" t="str">
            <v/>
          </cell>
          <cell r="Y173" t="str">
            <v/>
          </cell>
          <cell r="Z173" t="str">
            <v xml:space="preserve"> </v>
          </cell>
          <cell r="AA173" t="str">
            <v/>
          </cell>
          <cell r="AB173" t="str">
            <v/>
          </cell>
          <cell r="AC173" t="str">
            <v/>
          </cell>
          <cell r="AD173" t="str">
            <v/>
          </cell>
        </row>
        <row r="174">
          <cell r="A174" t="str">
            <v/>
          </cell>
          <cell r="B174" t="str">
            <v/>
          </cell>
          <cell r="C174">
            <v>173</v>
          </cell>
          <cell r="E174">
            <v>2</v>
          </cell>
          <cell r="H174" t="str">
            <v/>
          </cell>
          <cell r="I174" t="str">
            <v/>
          </cell>
          <cell r="J174" t="str">
            <v/>
          </cell>
          <cell r="K174" t="str">
            <v/>
          </cell>
          <cell r="L174" t="str">
            <v/>
          </cell>
          <cell r="M174" t="str">
            <v/>
          </cell>
          <cell r="N174" t="str">
            <v/>
          </cell>
          <cell r="O174" t="str">
            <v/>
          </cell>
          <cell r="T174" t="str">
            <v/>
          </cell>
          <cell r="U174" t="str">
            <v/>
          </cell>
          <cell r="V174" t="str">
            <v/>
          </cell>
          <cell r="W174" t="str">
            <v/>
          </cell>
          <cell r="X174" t="str">
            <v/>
          </cell>
          <cell r="Y174" t="str">
            <v/>
          </cell>
          <cell r="Z174" t="str">
            <v xml:space="preserve"> </v>
          </cell>
          <cell r="AA174" t="str">
            <v/>
          </cell>
          <cell r="AB174" t="str">
            <v/>
          </cell>
          <cell r="AC174" t="str">
            <v/>
          </cell>
          <cell r="AD174" t="str">
            <v/>
          </cell>
        </row>
        <row r="175">
          <cell r="A175" t="str">
            <v/>
          </cell>
          <cell r="B175" t="str">
            <v/>
          </cell>
          <cell r="C175">
            <v>174</v>
          </cell>
          <cell r="E175">
            <v>2</v>
          </cell>
          <cell r="H175" t="str">
            <v/>
          </cell>
          <cell r="I175" t="str">
            <v/>
          </cell>
          <cell r="J175" t="str">
            <v/>
          </cell>
          <cell r="K175" t="str">
            <v/>
          </cell>
          <cell r="L175" t="str">
            <v/>
          </cell>
          <cell r="M175" t="str">
            <v/>
          </cell>
          <cell r="N175" t="str">
            <v/>
          </cell>
          <cell r="O175" t="str">
            <v/>
          </cell>
          <cell r="T175" t="str">
            <v/>
          </cell>
          <cell r="U175" t="str">
            <v/>
          </cell>
          <cell r="V175" t="str">
            <v/>
          </cell>
          <cell r="W175" t="str">
            <v/>
          </cell>
          <cell r="X175" t="str">
            <v/>
          </cell>
          <cell r="Y175" t="str">
            <v/>
          </cell>
          <cell r="Z175" t="str">
            <v xml:space="preserve"> </v>
          </cell>
          <cell r="AA175" t="str">
            <v/>
          </cell>
          <cell r="AB175" t="str">
            <v/>
          </cell>
          <cell r="AC175" t="str">
            <v/>
          </cell>
          <cell r="AD175" t="str">
            <v/>
          </cell>
        </row>
        <row r="176">
          <cell r="A176" t="str">
            <v/>
          </cell>
          <cell r="B176" t="str">
            <v/>
          </cell>
          <cell r="C176">
            <v>175</v>
          </cell>
          <cell r="E176">
            <v>2</v>
          </cell>
          <cell r="H176" t="str">
            <v/>
          </cell>
          <cell r="I176" t="str">
            <v/>
          </cell>
          <cell r="J176" t="str">
            <v/>
          </cell>
          <cell r="K176" t="str">
            <v/>
          </cell>
          <cell r="L176" t="str">
            <v/>
          </cell>
          <cell r="M176" t="str">
            <v/>
          </cell>
          <cell r="N176" t="str">
            <v/>
          </cell>
          <cell r="O176" t="str">
            <v/>
          </cell>
          <cell r="T176" t="str">
            <v/>
          </cell>
          <cell r="U176" t="str">
            <v/>
          </cell>
          <cell r="V176" t="str">
            <v/>
          </cell>
          <cell r="W176" t="str">
            <v/>
          </cell>
          <cell r="X176" t="str">
            <v/>
          </cell>
          <cell r="Y176" t="str">
            <v/>
          </cell>
          <cell r="Z176" t="str">
            <v xml:space="preserve"> </v>
          </cell>
          <cell r="AA176" t="str">
            <v/>
          </cell>
          <cell r="AB176" t="str">
            <v/>
          </cell>
          <cell r="AC176" t="str">
            <v/>
          </cell>
          <cell r="AD176" t="str">
            <v/>
          </cell>
        </row>
        <row r="177">
          <cell r="A177" t="str">
            <v/>
          </cell>
          <cell r="B177" t="str">
            <v/>
          </cell>
          <cell r="C177">
            <v>176</v>
          </cell>
          <cell r="E177">
            <v>2</v>
          </cell>
          <cell r="H177" t="str">
            <v/>
          </cell>
          <cell r="I177" t="str">
            <v/>
          </cell>
          <cell r="J177" t="str">
            <v/>
          </cell>
          <cell r="K177" t="str">
            <v/>
          </cell>
          <cell r="L177" t="str">
            <v/>
          </cell>
          <cell r="M177" t="str">
            <v/>
          </cell>
          <cell r="N177" t="str">
            <v/>
          </cell>
          <cell r="O177" t="str">
            <v/>
          </cell>
          <cell r="T177" t="str">
            <v/>
          </cell>
          <cell r="U177" t="str">
            <v/>
          </cell>
          <cell r="V177" t="str">
            <v/>
          </cell>
          <cell r="W177" t="str">
            <v/>
          </cell>
          <cell r="X177" t="str">
            <v/>
          </cell>
          <cell r="Y177" t="str">
            <v/>
          </cell>
          <cell r="Z177" t="str">
            <v xml:space="preserve"> </v>
          </cell>
          <cell r="AA177" t="str">
            <v/>
          </cell>
          <cell r="AB177" t="str">
            <v/>
          </cell>
          <cell r="AC177" t="str">
            <v/>
          </cell>
          <cell r="AD177" t="str">
            <v/>
          </cell>
        </row>
        <row r="178">
          <cell r="A178" t="str">
            <v/>
          </cell>
          <cell r="B178" t="str">
            <v/>
          </cell>
          <cell r="C178">
            <v>177</v>
          </cell>
          <cell r="E178">
            <v>2</v>
          </cell>
          <cell r="H178" t="str">
            <v/>
          </cell>
          <cell r="I178" t="str">
            <v/>
          </cell>
          <cell r="J178" t="str">
            <v/>
          </cell>
          <cell r="K178" t="str">
            <v/>
          </cell>
          <cell r="L178" t="str">
            <v/>
          </cell>
          <cell r="M178" t="str">
            <v/>
          </cell>
          <cell r="N178" t="str">
            <v/>
          </cell>
          <cell r="O178" t="str">
            <v/>
          </cell>
          <cell r="T178" t="str">
            <v/>
          </cell>
          <cell r="U178" t="str">
            <v/>
          </cell>
          <cell r="V178" t="str">
            <v/>
          </cell>
          <cell r="W178" t="str">
            <v/>
          </cell>
          <cell r="X178" t="str">
            <v/>
          </cell>
          <cell r="Y178" t="str">
            <v/>
          </cell>
          <cell r="Z178" t="str">
            <v xml:space="preserve"> </v>
          </cell>
          <cell r="AA178" t="str">
            <v/>
          </cell>
          <cell r="AB178" t="str">
            <v/>
          </cell>
          <cell r="AC178" t="str">
            <v/>
          </cell>
          <cell r="AD178" t="str">
            <v/>
          </cell>
        </row>
        <row r="179">
          <cell r="A179" t="str">
            <v/>
          </cell>
          <cell r="B179" t="str">
            <v/>
          </cell>
          <cell r="C179">
            <v>178</v>
          </cell>
          <cell r="E179">
            <v>2</v>
          </cell>
          <cell r="H179" t="str">
            <v/>
          </cell>
          <cell r="I179" t="str">
            <v/>
          </cell>
          <cell r="J179" t="str">
            <v/>
          </cell>
          <cell r="K179" t="str">
            <v/>
          </cell>
          <cell r="L179" t="str">
            <v/>
          </cell>
          <cell r="M179" t="str">
            <v/>
          </cell>
          <cell r="N179" t="str">
            <v/>
          </cell>
          <cell r="O179" t="str">
            <v/>
          </cell>
          <cell r="T179" t="str">
            <v/>
          </cell>
          <cell r="U179" t="str">
            <v/>
          </cell>
          <cell r="V179" t="str">
            <v/>
          </cell>
          <cell r="W179" t="str">
            <v/>
          </cell>
          <cell r="X179" t="str">
            <v/>
          </cell>
          <cell r="Y179" t="str">
            <v/>
          </cell>
          <cell r="Z179" t="str">
            <v xml:space="preserve"> </v>
          </cell>
          <cell r="AA179" t="str">
            <v/>
          </cell>
          <cell r="AB179" t="str">
            <v/>
          </cell>
          <cell r="AC179" t="str">
            <v/>
          </cell>
          <cell r="AD179" t="str">
            <v/>
          </cell>
        </row>
        <row r="180">
          <cell r="A180" t="str">
            <v/>
          </cell>
          <cell r="B180" t="str">
            <v/>
          </cell>
          <cell r="C180">
            <v>179</v>
          </cell>
          <cell r="E180">
            <v>2</v>
          </cell>
          <cell r="H180" t="str">
            <v/>
          </cell>
          <cell r="I180" t="str">
            <v/>
          </cell>
          <cell r="J180" t="str">
            <v/>
          </cell>
          <cell r="K180" t="str">
            <v/>
          </cell>
          <cell r="L180" t="str">
            <v/>
          </cell>
          <cell r="M180" t="str">
            <v/>
          </cell>
          <cell r="N180" t="str">
            <v/>
          </cell>
          <cell r="O180" t="str">
            <v/>
          </cell>
          <cell r="T180" t="str">
            <v/>
          </cell>
          <cell r="U180" t="str">
            <v/>
          </cell>
          <cell r="V180" t="str">
            <v/>
          </cell>
          <cell r="W180" t="str">
            <v/>
          </cell>
          <cell r="X180" t="str">
            <v/>
          </cell>
          <cell r="Y180" t="str">
            <v/>
          </cell>
          <cell r="Z180" t="str">
            <v xml:space="preserve"> </v>
          </cell>
          <cell r="AA180" t="str">
            <v/>
          </cell>
          <cell r="AB180" t="str">
            <v/>
          </cell>
          <cell r="AC180" t="str">
            <v/>
          </cell>
          <cell r="AD180" t="str">
            <v/>
          </cell>
        </row>
        <row r="181">
          <cell r="A181" t="str">
            <v/>
          </cell>
          <cell r="B181" t="str">
            <v/>
          </cell>
          <cell r="C181">
            <v>180</v>
          </cell>
          <cell r="E181">
            <v>2</v>
          </cell>
          <cell r="H181" t="str">
            <v/>
          </cell>
          <cell r="I181" t="str">
            <v/>
          </cell>
          <cell r="J181" t="str">
            <v/>
          </cell>
          <cell r="K181" t="str">
            <v/>
          </cell>
          <cell r="L181" t="str">
            <v/>
          </cell>
          <cell r="M181" t="str">
            <v/>
          </cell>
          <cell r="N181" t="str">
            <v/>
          </cell>
          <cell r="O181" t="str">
            <v/>
          </cell>
          <cell r="T181" t="str">
            <v/>
          </cell>
          <cell r="U181" t="str">
            <v/>
          </cell>
          <cell r="V181" t="str">
            <v/>
          </cell>
          <cell r="W181" t="str">
            <v/>
          </cell>
          <cell r="X181" t="str">
            <v/>
          </cell>
          <cell r="Y181" t="str">
            <v/>
          </cell>
          <cell r="Z181" t="str">
            <v xml:space="preserve"> </v>
          </cell>
          <cell r="AA181" t="str">
            <v/>
          </cell>
          <cell r="AB181" t="str">
            <v/>
          </cell>
          <cell r="AC181" t="str">
            <v/>
          </cell>
          <cell r="AD181" t="str">
            <v/>
          </cell>
        </row>
        <row r="182">
          <cell r="A182" t="str">
            <v/>
          </cell>
          <cell r="B182" t="str">
            <v/>
          </cell>
          <cell r="C182">
            <v>181</v>
          </cell>
          <cell r="E182">
            <v>2</v>
          </cell>
          <cell r="H182" t="str">
            <v/>
          </cell>
          <cell r="I182" t="str">
            <v/>
          </cell>
          <cell r="J182" t="str">
            <v/>
          </cell>
          <cell r="K182" t="str">
            <v/>
          </cell>
          <cell r="L182" t="str">
            <v/>
          </cell>
          <cell r="M182" t="str">
            <v/>
          </cell>
          <cell r="N182" t="str">
            <v/>
          </cell>
          <cell r="O182" t="str">
            <v/>
          </cell>
          <cell r="T182" t="str">
            <v/>
          </cell>
          <cell r="U182" t="str">
            <v/>
          </cell>
          <cell r="V182" t="str">
            <v/>
          </cell>
          <cell r="W182" t="str">
            <v/>
          </cell>
          <cell r="X182" t="str">
            <v/>
          </cell>
          <cell r="Y182" t="str">
            <v/>
          </cell>
          <cell r="Z182" t="str">
            <v xml:space="preserve"> </v>
          </cell>
          <cell r="AA182" t="str">
            <v/>
          </cell>
          <cell r="AB182" t="str">
            <v/>
          </cell>
          <cell r="AC182" t="str">
            <v/>
          </cell>
          <cell r="AD182" t="str">
            <v/>
          </cell>
        </row>
        <row r="183">
          <cell r="A183" t="str">
            <v/>
          </cell>
          <cell r="B183" t="str">
            <v/>
          </cell>
          <cell r="C183">
            <v>182</v>
          </cell>
          <cell r="E183">
            <v>2</v>
          </cell>
          <cell r="H183" t="str">
            <v/>
          </cell>
          <cell r="I183" t="str">
            <v/>
          </cell>
          <cell r="J183" t="str">
            <v/>
          </cell>
          <cell r="K183" t="str">
            <v/>
          </cell>
          <cell r="L183" t="str">
            <v/>
          </cell>
          <cell r="M183" t="str">
            <v/>
          </cell>
          <cell r="N183" t="str">
            <v/>
          </cell>
          <cell r="O183" t="str">
            <v/>
          </cell>
          <cell r="T183" t="str">
            <v/>
          </cell>
          <cell r="U183" t="str">
            <v/>
          </cell>
          <cell r="V183" t="str">
            <v/>
          </cell>
          <cell r="W183" t="str">
            <v/>
          </cell>
          <cell r="X183" t="str">
            <v/>
          </cell>
          <cell r="Y183" t="str">
            <v/>
          </cell>
          <cell r="Z183" t="str">
            <v xml:space="preserve"> </v>
          </cell>
          <cell r="AA183" t="str">
            <v/>
          </cell>
          <cell r="AB183" t="str">
            <v/>
          </cell>
          <cell r="AC183" t="str">
            <v/>
          </cell>
          <cell r="AD183" t="str">
            <v/>
          </cell>
        </row>
        <row r="184">
          <cell r="A184" t="str">
            <v/>
          </cell>
          <cell r="B184" t="str">
            <v/>
          </cell>
          <cell r="C184">
            <v>183</v>
          </cell>
          <cell r="E184">
            <v>2</v>
          </cell>
          <cell r="H184" t="str">
            <v/>
          </cell>
          <cell r="I184" t="str">
            <v/>
          </cell>
          <cell r="J184" t="str">
            <v/>
          </cell>
          <cell r="K184" t="str">
            <v/>
          </cell>
          <cell r="L184" t="str">
            <v/>
          </cell>
          <cell r="M184" t="str">
            <v/>
          </cell>
          <cell r="N184" t="str">
            <v/>
          </cell>
          <cell r="O184" t="str">
            <v/>
          </cell>
          <cell r="T184" t="str">
            <v/>
          </cell>
          <cell r="U184" t="str">
            <v/>
          </cell>
          <cell r="V184" t="str">
            <v/>
          </cell>
          <cell r="W184" t="str">
            <v/>
          </cell>
          <cell r="X184" t="str">
            <v/>
          </cell>
          <cell r="Y184" t="str">
            <v/>
          </cell>
          <cell r="Z184" t="str">
            <v xml:space="preserve"> </v>
          </cell>
          <cell r="AA184" t="str">
            <v/>
          </cell>
          <cell r="AB184" t="str">
            <v/>
          </cell>
          <cell r="AC184" t="str">
            <v/>
          </cell>
          <cell r="AD184" t="str">
            <v/>
          </cell>
        </row>
        <row r="185">
          <cell r="A185" t="str">
            <v/>
          </cell>
          <cell r="B185" t="str">
            <v/>
          </cell>
          <cell r="C185">
            <v>184</v>
          </cell>
          <cell r="E185">
            <v>2</v>
          </cell>
          <cell r="H185" t="str">
            <v/>
          </cell>
          <cell r="I185" t="str">
            <v/>
          </cell>
          <cell r="J185" t="str">
            <v/>
          </cell>
          <cell r="K185" t="str">
            <v/>
          </cell>
          <cell r="L185" t="str">
            <v/>
          </cell>
          <cell r="M185" t="str">
            <v/>
          </cell>
          <cell r="N185" t="str">
            <v/>
          </cell>
          <cell r="O185" t="str">
            <v/>
          </cell>
          <cell r="T185" t="str">
            <v/>
          </cell>
          <cell r="U185" t="str">
            <v/>
          </cell>
          <cell r="V185" t="str">
            <v/>
          </cell>
          <cell r="W185" t="str">
            <v/>
          </cell>
          <cell r="X185" t="str">
            <v/>
          </cell>
          <cell r="Y185" t="str">
            <v/>
          </cell>
          <cell r="Z185" t="str">
            <v xml:space="preserve"> </v>
          </cell>
          <cell r="AA185" t="str">
            <v/>
          </cell>
          <cell r="AB185" t="str">
            <v/>
          </cell>
          <cell r="AC185" t="str">
            <v/>
          </cell>
          <cell r="AD185" t="str">
            <v/>
          </cell>
        </row>
        <row r="186">
          <cell r="A186" t="str">
            <v/>
          </cell>
          <cell r="B186" t="str">
            <v/>
          </cell>
          <cell r="C186">
            <v>185</v>
          </cell>
          <cell r="E186">
            <v>2</v>
          </cell>
          <cell r="H186" t="str">
            <v/>
          </cell>
          <cell r="I186" t="str">
            <v/>
          </cell>
          <cell r="J186" t="str">
            <v/>
          </cell>
          <cell r="K186" t="str">
            <v/>
          </cell>
          <cell r="L186" t="str">
            <v/>
          </cell>
          <cell r="M186" t="str">
            <v/>
          </cell>
          <cell r="N186" t="str">
            <v/>
          </cell>
          <cell r="O186" t="str">
            <v/>
          </cell>
          <cell r="T186" t="str">
            <v/>
          </cell>
          <cell r="U186" t="str">
            <v/>
          </cell>
          <cell r="V186" t="str">
            <v/>
          </cell>
          <cell r="W186" t="str">
            <v/>
          </cell>
          <cell r="X186" t="str">
            <v/>
          </cell>
          <cell r="Y186" t="str">
            <v/>
          </cell>
          <cell r="Z186" t="str">
            <v xml:space="preserve"> </v>
          </cell>
          <cell r="AA186" t="str">
            <v/>
          </cell>
          <cell r="AB186" t="str">
            <v/>
          </cell>
          <cell r="AC186" t="str">
            <v/>
          </cell>
          <cell r="AD186" t="str">
            <v/>
          </cell>
        </row>
        <row r="187">
          <cell r="A187" t="str">
            <v/>
          </cell>
          <cell r="B187" t="str">
            <v/>
          </cell>
          <cell r="C187">
            <v>186</v>
          </cell>
          <cell r="E187">
            <v>2</v>
          </cell>
          <cell r="H187" t="str">
            <v/>
          </cell>
          <cell r="I187" t="str">
            <v/>
          </cell>
          <cell r="J187" t="str">
            <v/>
          </cell>
          <cell r="K187" t="str">
            <v/>
          </cell>
          <cell r="L187" t="str">
            <v/>
          </cell>
          <cell r="M187" t="str">
            <v/>
          </cell>
          <cell r="N187" t="str">
            <v/>
          </cell>
          <cell r="O187" t="str">
            <v/>
          </cell>
          <cell r="T187" t="str">
            <v/>
          </cell>
          <cell r="U187" t="str">
            <v/>
          </cell>
          <cell r="V187" t="str">
            <v/>
          </cell>
          <cell r="W187" t="str">
            <v/>
          </cell>
          <cell r="X187" t="str">
            <v/>
          </cell>
          <cell r="Y187" t="str">
            <v/>
          </cell>
          <cell r="Z187" t="str">
            <v xml:space="preserve"> </v>
          </cell>
          <cell r="AA187" t="str">
            <v/>
          </cell>
          <cell r="AB187" t="str">
            <v/>
          </cell>
          <cell r="AC187" t="str">
            <v/>
          </cell>
          <cell r="AD187" t="str">
            <v/>
          </cell>
        </row>
        <row r="188">
          <cell r="A188" t="str">
            <v/>
          </cell>
          <cell r="B188" t="str">
            <v/>
          </cell>
          <cell r="C188">
            <v>187</v>
          </cell>
          <cell r="E188">
            <v>2</v>
          </cell>
          <cell r="H188" t="str">
            <v/>
          </cell>
          <cell r="I188" t="str">
            <v/>
          </cell>
          <cell r="J188" t="str">
            <v/>
          </cell>
          <cell r="K188" t="str">
            <v/>
          </cell>
          <cell r="L188" t="str">
            <v/>
          </cell>
          <cell r="M188" t="str">
            <v/>
          </cell>
          <cell r="N188" t="str">
            <v/>
          </cell>
          <cell r="O188" t="str">
            <v/>
          </cell>
          <cell r="T188" t="str">
            <v/>
          </cell>
          <cell r="U188" t="str">
            <v/>
          </cell>
          <cell r="V188" t="str">
            <v/>
          </cell>
          <cell r="W188" t="str">
            <v/>
          </cell>
          <cell r="X188" t="str">
            <v/>
          </cell>
          <cell r="Y188" t="str">
            <v/>
          </cell>
          <cell r="Z188" t="str">
            <v xml:space="preserve"> </v>
          </cell>
          <cell r="AA188" t="str">
            <v/>
          </cell>
          <cell r="AB188" t="str">
            <v/>
          </cell>
          <cell r="AC188" t="str">
            <v/>
          </cell>
          <cell r="AD188" t="str">
            <v/>
          </cell>
        </row>
        <row r="189">
          <cell r="A189" t="str">
            <v/>
          </cell>
          <cell r="B189" t="str">
            <v/>
          </cell>
          <cell r="C189">
            <v>188</v>
          </cell>
          <cell r="E189">
            <v>2</v>
          </cell>
          <cell r="H189" t="str">
            <v/>
          </cell>
          <cell r="I189" t="str">
            <v/>
          </cell>
          <cell r="J189" t="str">
            <v/>
          </cell>
          <cell r="K189" t="str">
            <v/>
          </cell>
          <cell r="L189" t="str">
            <v/>
          </cell>
          <cell r="M189" t="str">
            <v/>
          </cell>
          <cell r="N189" t="str">
            <v/>
          </cell>
          <cell r="O189" t="str">
            <v/>
          </cell>
          <cell r="T189" t="str">
            <v/>
          </cell>
          <cell r="U189" t="str">
            <v/>
          </cell>
          <cell r="V189" t="str">
            <v/>
          </cell>
          <cell r="W189" t="str">
            <v/>
          </cell>
          <cell r="X189" t="str">
            <v/>
          </cell>
          <cell r="Y189" t="str">
            <v/>
          </cell>
          <cell r="Z189" t="str">
            <v xml:space="preserve"> </v>
          </cell>
          <cell r="AA189" t="str">
            <v/>
          </cell>
          <cell r="AB189" t="str">
            <v/>
          </cell>
          <cell r="AC189" t="str">
            <v/>
          </cell>
          <cell r="AD189" t="str">
            <v/>
          </cell>
        </row>
        <row r="190">
          <cell r="A190" t="str">
            <v/>
          </cell>
          <cell r="B190" t="str">
            <v/>
          </cell>
          <cell r="C190">
            <v>189</v>
          </cell>
          <cell r="E190">
            <v>2</v>
          </cell>
          <cell r="H190" t="str">
            <v/>
          </cell>
          <cell r="I190" t="str">
            <v/>
          </cell>
          <cell r="J190" t="str">
            <v/>
          </cell>
          <cell r="K190" t="str">
            <v/>
          </cell>
          <cell r="L190" t="str">
            <v/>
          </cell>
          <cell r="M190" t="str">
            <v/>
          </cell>
          <cell r="N190" t="str">
            <v/>
          </cell>
          <cell r="O190" t="str">
            <v/>
          </cell>
          <cell r="T190" t="str">
            <v/>
          </cell>
          <cell r="U190" t="str">
            <v/>
          </cell>
          <cell r="V190" t="str">
            <v/>
          </cell>
          <cell r="W190" t="str">
            <v/>
          </cell>
          <cell r="X190" t="str">
            <v/>
          </cell>
          <cell r="Y190" t="str">
            <v/>
          </cell>
          <cell r="Z190" t="str">
            <v xml:space="preserve"> </v>
          </cell>
          <cell r="AA190" t="str">
            <v/>
          </cell>
          <cell r="AB190" t="str">
            <v/>
          </cell>
          <cell r="AC190" t="str">
            <v/>
          </cell>
          <cell r="AD190" t="str">
            <v/>
          </cell>
        </row>
        <row r="191">
          <cell r="A191" t="str">
            <v/>
          </cell>
          <cell r="B191" t="str">
            <v/>
          </cell>
          <cell r="C191">
            <v>190</v>
          </cell>
          <cell r="E191">
            <v>2</v>
          </cell>
          <cell r="H191" t="str">
            <v/>
          </cell>
          <cell r="I191" t="str">
            <v/>
          </cell>
          <cell r="J191" t="str">
            <v/>
          </cell>
          <cell r="K191" t="str">
            <v/>
          </cell>
          <cell r="L191" t="str">
            <v/>
          </cell>
          <cell r="M191" t="str">
            <v/>
          </cell>
          <cell r="N191" t="str">
            <v/>
          </cell>
          <cell r="O191" t="str">
            <v/>
          </cell>
          <cell r="T191" t="str">
            <v/>
          </cell>
          <cell r="U191" t="str">
            <v/>
          </cell>
          <cell r="V191" t="str">
            <v/>
          </cell>
          <cell r="W191" t="str">
            <v/>
          </cell>
          <cell r="X191" t="str">
            <v/>
          </cell>
          <cell r="Y191" t="str">
            <v/>
          </cell>
          <cell r="Z191" t="str">
            <v xml:space="preserve"> </v>
          </cell>
          <cell r="AA191" t="str">
            <v/>
          </cell>
          <cell r="AB191" t="str">
            <v/>
          </cell>
          <cell r="AC191" t="str">
            <v/>
          </cell>
          <cell r="AD191" t="str">
            <v/>
          </cell>
        </row>
        <row r="192">
          <cell r="A192" t="str">
            <v/>
          </cell>
          <cell r="B192" t="str">
            <v/>
          </cell>
          <cell r="C192">
            <v>191</v>
          </cell>
          <cell r="E192">
            <v>2</v>
          </cell>
          <cell r="H192" t="str">
            <v/>
          </cell>
          <cell r="I192" t="str">
            <v/>
          </cell>
          <cell r="J192" t="str">
            <v/>
          </cell>
          <cell r="K192" t="str">
            <v/>
          </cell>
          <cell r="L192" t="str">
            <v/>
          </cell>
          <cell r="M192" t="str">
            <v/>
          </cell>
          <cell r="N192" t="str">
            <v/>
          </cell>
          <cell r="O192" t="str">
            <v/>
          </cell>
          <cell r="T192" t="str">
            <v/>
          </cell>
          <cell r="U192" t="str">
            <v/>
          </cell>
          <cell r="V192" t="str">
            <v/>
          </cell>
          <cell r="W192" t="str">
            <v/>
          </cell>
          <cell r="X192" t="str">
            <v/>
          </cell>
          <cell r="Y192" t="str">
            <v/>
          </cell>
          <cell r="Z192" t="str">
            <v xml:space="preserve"> </v>
          </cell>
          <cell r="AA192" t="str">
            <v/>
          </cell>
          <cell r="AB192" t="str">
            <v/>
          </cell>
          <cell r="AC192" t="str">
            <v/>
          </cell>
          <cell r="AD192" t="str">
            <v/>
          </cell>
        </row>
        <row r="193">
          <cell r="A193" t="str">
            <v/>
          </cell>
          <cell r="B193" t="str">
            <v/>
          </cell>
          <cell r="C193">
            <v>192</v>
          </cell>
          <cell r="E193">
            <v>2</v>
          </cell>
          <cell r="H193" t="str">
            <v/>
          </cell>
          <cell r="I193" t="str">
            <v/>
          </cell>
          <cell r="J193" t="str">
            <v/>
          </cell>
          <cell r="K193" t="str">
            <v/>
          </cell>
          <cell r="L193" t="str">
            <v/>
          </cell>
          <cell r="M193" t="str">
            <v/>
          </cell>
          <cell r="N193" t="str">
            <v/>
          </cell>
          <cell r="O193" t="str">
            <v/>
          </cell>
          <cell r="T193" t="str">
            <v/>
          </cell>
          <cell r="U193" t="str">
            <v/>
          </cell>
          <cell r="V193" t="str">
            <v/>
          </cell>
          <cell r="W193" t="str">
            <v/>
          </cell>
          <cell r="X193" t="str">
            <v/>
          </cell>
          <cell r="Y193" t="str">
            <v/>
          </cell>
          <cell r="Z193" t="str">
            <v xml:space="preserve"> </v>
          </cell>
          <cell r="AA193" t="str">
            <v/>
          </cell>
          <cell r="AB193" t="str">
            <v/>
          </cell>
          <cell r="AC193" t="str">
            <v/>
          </cell>
          <cell r="AD193" t="str">
            <v/>
          </cell>
        </row>
        <row r="194">
          <cell r="A194" t="str">
            <v/>
          </cell>
          <cell r="B194" t="str">
            <v/>
          </cell>
          <cell r="C194">
            <v>193</v>
          </cell>
          <cell r="E194">
            <v>2</v>
          </cell>
          <cell r="H194" t="str">
            <v/>
          </cell>
          <cell r="I194" t="str">
            <v/>
          </cell>
          <cell r="J194" t="str">
            <v/>
          </cell>
          <cell r="K194" t="str">
            <v/>
          </cell>
          <cell r="L194" t="str">
            <v/>
          </cell>
          <cell r="M194" t="str">
            <v/>
          </cell>
          <cell r="N194" t="str">
            <v/>
          </cell>
          <cell r="O194" t="str">
            <v/>
          </cell>
          <cell r="T194" t="str">
            <v/>
          </cell>
          <cell r="U194" t="str">
            <v/>
          </cell>
          <cell r="V194" t="str">
            <v/>
          </cell>
          <cell r="W194" t="str">
            <v/>
          </cell>
          <cell r="X194" t="str">
            <v/>
          </cell>
          <cell r="Y194" t="str">
            <v/>
          </cell>
          <cell r="Z194" t="str">
            <v xml:space="preserve"> </v>
          </cell>
          <cell r="AA194" t="str">
            <v/>
          </cell>
          <cell r="AB194" t="str">
            <v/>
          </cell>
          <cell r="AC194" t="str">
            <v/>
          </cell>
          <cell r="AD194" t="str">
            <v/>
          </cell>
        </row>
        <row r="195">
          <cell r="A195" t="str">
            <v/>
          </cell>
          <cell r="B195" t="str">
            <v/>
          </cell>
          <cell r="C195">
            <v>194</v>
          </cell>
          <cell r="E195">
            <v>2</v>
          </cell>
          <cell r="H195" t="str">
            <v/>
          </cell>
          <cell r="I195" t="str">
            <v/>
          </cell>
          <cell r="J195" t="str">
            <v/>
          </cell>
          <cell r="K195" t="str">
            <v/>
          </cell>
          <cell r="L195" t="str">
            <v/>
          </cell>
          <cell r="M195" t="str">
            <v/>
          </cell>
          <cell r="N195" t="str">
            <v/>
          </cell>
          <cell r="O195" t="str">
            <v/>
          </cell>
          <cell r="T195" t="str">
            <v/>
          </cell>
          <cell r="U195" t="str">
            <v/>
          </cell>
          <cell r="V195" t="str">
            <v/>
          </cell>
          <cell r="W195" t="str">
            <v/>
          </cell>
          <cell r="X195" t="str">
            <v/>
          </cell>
          <cell r="Y195" t="str">
            <v/>
          </cell>
          <cell r="Z195" t="str">
            <v xml:space="preserve"> </v>
          </cell>
          <cell r="AA195" t="str">
            <v/>
          </cell>
          <cell r="AB195" t="str">
            <v/>
          </cell>
          <cell r="AC195" t="str">
            <v/>
          </cell>
          <cell r="AD195" t="str">
            <v/>
          </cell>
        </row>
        <row r="196">
          <cell r="A196" t="str">
            <v/>
          </cell>
          <cell r="B196" t="str">
            <v/>
          </cell>
          <cell r="C196">
            <v>195</v>
          </cell>
          <cell r="E196">
            <v>2</v>
          </cell>
          <cell r="H196" t="str">
            <v/>
          </cell>
          <cell r="I196" t="str">
            <v/>
          </cell>
          <cell r="J196" t="str">
            <v/>
          </cell>
          <cell r="K196" t="str">
            <v/>
          </cell>
          <cell r="L196" t="str">
            <v/>
          </cell>
          <cell r="M196" t="str">
            <v/>
          </cell>
          <cell r="N196" t="str">
            <v/>
          </cell>
          <cell r="O196" t="str">
            <v/>
          </cell>
          <cell r="T196" t="str">
            <v/>
          </cell>
          <cell r="U196" t="str">
            <v/>
          </cell>
          <cell r="V196" t="str">
            <v/>
          </cell>
          <cell r="W196" t="str">
            <v/>
          </cell>
          <cell r="X196" t="str">
            <v/>
          </cell>
          <cell r="Y196" t="str">
            <v/>
          </cell>
          <cell r="Z196" t="str">
            <v xml:space="preserve"> </v>
          </cell>
          <cell r="AA196" t="str">
            <v/>
          </cell>
          <cell r="AB196" t="str">
            <v/>
          </cell>
          <cell r="AC196" t="str">
            <v/>
          </cell>
          <cell r="AD196" t="str">
            <v/>
          </cell>
        </row>
        <row r="197">
          <cell r="A197" t="str">
            <v/>
          </cell>
          <cell r="B197" t="str">
            <v/>
          </cell>
          <cell r="C197">
            <v>196</v>
          </cell>
          <cell r="E197">
            <v>2</v>
          </cell>
          <cell r="H197" t="str">
            <v/>
          </cell>
          <cell r="I197" t="str">
            <v/>
          </cell>
          <cell r="J197" t="str">
            <v/>
          </cell>
          <cell r="K197" t="str">
            <v/>
          </cell>
          <cell r="L197" t="str">
            <v/>
          </cell>
          <cell r="M197" t="str">
            <v/>
          </cell>
          <cell r="N197" t="str">
            <v/>
          </cell>
          <cell r="O197" t="str">
            <v/>
          </cell>
          <cell r="T197" t="str">
            <v/>
          </cell>
          <cell r="U197" t="str">
            <v/>
          </cell>
          <cell r="V197" t="str">
            <v/>
          </cell>
          <cell r="W197" t="str">
            <v/>
          </cell>
          <cell r="X197" t="str">
            <v/>
          </cell>
          <cell r="Y197" t="str">
            <v/>
          </cell>
          <cell r="Z197" t="str">
            <v xml:space="preserve"> </v>
          </cell>
          <cell r="AA197" t="str">
            <v/>
          </cell>
          <cell r="AB197" t="str">
            <v/>
          </cell>
          <cell r="AC197" t="str">
            <v/>
          </cell>
          <cell r="AD197" t="str">
            <v/>
          </cell>
        </row>
        <row r="198">
          <cell r="A198" t="str">
            <v/>
          </cell>
          <cell r="B198" t="str">
            <v/>
          </cell>
          <cell r="C198">
            <v>197</v>
          </cell>
          <cell r="E198">
            <v>2</v>
          </cell>
          <cell r="H198" t="str">
            <v/>
          </cell>
          <cell r="I198" t="str">
            <v/>
          </cell>
          <cell r="J198" t="str">
            <v/>
          </cell>
          <cell r="K198" t="str">
            <v/>
          </cell>
          <cell r="L198" t="str">
            <v/>
          </cell>
          <cell r="M198" t="str">
            <v/>
          </cell>
          <cell r="N198" t="str">
            <v/>
          </cell>
          <cell r="O198" t="str">
            <v/>
          </cell>
          <cell r="T198" t="str">
            <v/>
          </cell>
          <cell r="U198" t="str">
            <v/>
          </cell>
          <cell r="V198" t="str">
            <v/>
          </cell>
          <cell r="W198" t="str">
            <v/>
          </cell>
          <cell r="X198" t="str">
            <v/>
          </cell>
          <cell r="Y198" t="str">
            <v/>
          </cell>
          <cell r="Z198" t="str">
            <v xml:space="preserve"> </v>
          </cell>
          <cell r="AA198" t="str">
            <v/>
          </cell>
          <cell r="AB198" t="str">
            <v/>
          </cell>
          <cell r="AC198" t="str">
            <v/>
          </cell>
          <cell r="AD198" t="str">
            <v/>
          </cell>
        </row>
        <row r="199">
          <cell r="A199" t="str">
            <v/>
          </cell>
          <cell r="B199" t="str">
            <v/>
          </cell>
          <cell r="C199">
            <v>198</v>
          </cell>
          <cell r="E199">
            <v>2</v>
          </cell>
          <cell r="H199" t="str">
            <v/>
          </cell>
          <cell r="I199" t="str">
            <v/>
          </cell>
          <cell r="J199" t="str">
            <v/>
          </cell>
          <cell r="K199" t="str">
            <v/>
          </cell>
          <cell r="L199" t="str">
            <v/>
          </cell>
          <cell r="M199" t="str">
            <v/>
          </cell>
          <cell r="N199" t="str">
            <v/>
          </cell>
          <cell r="O199" t="str">
            <v/>
          </cell>
          <cell r="T199" t="str">
            <v/>
          </cell>
          <cell r="U199" t="str">
            <v/>
          </cell>
          <cell r="V199" t="str">
            <v/>
          </cell>
          <cell r="W199" t="str">
            <v/>
          </cell>
          <cell r="X199" t="str">
            <v/>
          </cell>
          <cell r="Y199" t="str">
            <v/>
          </cell>
          <cell r="Z199" t="str">
            <v xml:space="preserve"> </v>
          </cell>
          <cell r="AA199" t="str">
            <v/>
          </cell>
          <cell r="AB199" t="str">
            <v/>
          </cell>
          <cell r="AC199" t="str">
            <v/>
          </cell>
          <cell r="AD199" t="str">
            <v/>
          </cell>
        </row>
        <row r="200">
          <cell r="A200" t="str">
            <v/>
          </cell>
          <cell r="B200" t="str">
            <v/>
          </cell>
          <cell r="C200">
            <v>199</v>
          </cell>
          <cell r="E200">
            <v>2</v>
          </cell>
          <cell r="H200" t="str">
            <v/>
          </cell>
          <cell r="I200" t="str">
            <v/>
          </cell>
          <cell r="J200" t="str">
            <v/>
          </cell>
          <cell r="K200" t="str">
            <v/>
          </cell>
          <cell r="L200" t="str">
            <v/>
          </cell>
          <cell r="M200" t="str">
            <v/>
          </cell>
          <cell r="N200" t="str">
            <v/>
          </cell>
          <cell r="O200" t="str">
            <v/>
          </cell>
          <cell r="T200" t="str">
            <v/>
          </cell>
          <cell r="U200" t="str">
            <v/>
          </cell>
          <cell r="V200" t="str">
            <v/>
          </cell>
          <cell r="W200" t="str">
            <v/>
          </cell>
          <cell r="X200" t="str">
            <v/>
          </cell>
          <cell r="Y200" t="str">
            <v/>
          </cell>
          <cell r="Z200" t="str">
            <v xml:space="preserve"> </v>
          </cell>
          <cell r="AA200" t="str">
            <v/>
          </cell>
          <cell r="AB200" t="str">
            <v/>
          </cell>
          <cell r="AC200" t="str">
            <v/>
          </cell>
          <cell r="AD200" t="str">
            <v/>
          </cell>
        </row>
        <row r="201">
          <cell r="A201" t="str">
            <v/>
          </cell>
          <cell r="B201" t="str">
            <v/>
          </cell>
          <cell r="C201">
            <v>200</v>
          </cell>
          <cell r="E201">
            <v>2</v>
          </cell>
          <cell r="H201" t="str">
            <v/>
          </cell>
          <cell r="I201" t="str">
            <v/>
          </cell>
          <cell r="J201" t="str">
            <v/>
          </cell>
          <cell r="K201" t="str">
            <v/>
          </cell>
          <cell r="L201" t="str">
            <v/>
          </cell>
          <cell r="M201" t="str">
            <v/>
          </cell>
          <cell r="N201" t="str">
            <v/>
          </cell>
          <cell r="O201" t="str">
            <v/>
          </cell>
          <cell r="T201" t="str">
            <v/>
          </cell>
          <cell r="U201" t="str">
            <v/>
          </cell>
          <cell r="V201" t="str">
            <v/>
          </cell>
          <cell r="W201" t="str">
            <v/>
          </cell>
          <cell r="X201" t="str">
            <v/>
          </cell>
          <cell r="Y201" t="str">
            <v/>
          </cell>
          <cell r="Z201" t="str">
            <v xml:space="preserve"> </v>
          </cell>
          <cell r="AA201" t="str">
            <v/>
          </cell>
          <cell r="AB201" t="str">
            <v/>
          </cell>
          <cell r="AC201" t="str">
            <v/>
          </cell>
          <cell r="AD201" t="str">
            <v/>
          </cell>
        </row>
        <row r="202">
          <cell r="A202" t="str">
            <v/>
          </cell>
          <cell r="B202" t="str">
            <v/>
          </cell>
          <cell r="C202">
            <v>201</v>
          </cell>
          <cell r="E202">
            <v>2</v>
          </cell>
          <cell r="H202" t="str">
            <v/>
          </cell>
          <cell r="I202" t="str">
            <v/>
          </cell>
          <cell r="J202" t="str">
            <v/>
          </cell>
          <cell r="K202" t="str">
            <v/>
          </cell>
          <cell r="L202" t="str">
            <v/>
          </cell>
          <cell r="M202" t="str">
            <v/>
          </cell>
          <cell r="N202" t="str">
            <v/>
          </cell>
          <cell r="O202" t="str">
            <v/>
          </cell>
          <cell r="T202" t="str">
            <v/>
          </cell>
          <cell r="U202" t="str">
            <v/>
          </cell>
          <cell r="V202" t="str">
            <v/>
          </cell>
          <cell r="W202" t="str">
            <v/>
          </cell>
          <cell r="X202" t="str">
            <v/>
          </cell>
          <cell r="Y202" t="str">
            <v/>
          </cell>
          <cell r="Z202" t="str">
            <v xml:space="preserve"> </v>
          </cell>
          <cell r="AA202" t="str">
            <v/>
          </cell>
          <cell r="AB202" t="str">
            <v/>
          </cell>
          <cell r="AC202" t="str">
            <v/>
          </cell>
          <cell r="AD202" t="str">
            <v/>
          </cell>
        </row>
        <row r="203">
          <cell r="A203" t="str">
            <v/>
          </cell>
          <cell r="B203" t="str">
            <v/>
          </cell>
          <cell r="C203">
            <v>202</v>
          </cell>
          <cell r="E203">
            <v>2</v>
          </cell>
          <cell r="H203" t="str">
            <v/>
          </cell>
          <cell r="I203" t="str">
            <v/>
          </cell>
          <cell r="J203" t="str">
            <v/>
          </cell>
          <cell r="K203" t="str">
            <v/>
          </cell>
          <cell r="L203" t="str">
            <v/>
          </cell>
          <cell r="M203" t="str">
            <v/>
          </cell>
          <cell r="N203" t="str">
            <v/>
          </cell>
          <cell r="O203" t="str">
            <v/>
          </cell>
          <cell r="T203" t="str">
            <v/>
          </cell>
          <cell r="U203" t="str">
            <v/>
          </cell>
          <cell r="V203" t="str">
            <v/>
          </cell>
          <cell r="W203" t="str">
            <v/>
          </cell>
          <cell r="X203" t="str">
            <v/>
          </cell>
          <cell r="Y203" t="str">
            <v/>
          </cell>
          <cell r="Z203" t="str">
            <v xml:space="preserve"> </v>
          </cell>
          <cell r="AA203" t="str">
            <v/>
          </cell>
          <cell r="AB203" t="str">
            <v/>
          </cell>
          <cell r="AC203" t="str">
            <v/>
          </cell>
          <cell r="AD203" t="str">
            <v/>
          </cell>
        </row>
        <row r="204">
          <cell r="A204" t="str">
            <v/>
          </cell>
          <cell r="B204" t="str">
            <v/>
          </cell>
          <cell r="C204">
            <v>203</v>
          </cell>
          <cell r="E204">
            <v>2</v>
          </cell>
          <cell r="H204" t="str">
            <v/>
          </cell>
          <cell r="I204" t="str">
            <v/>
          </cell>
          <cell r="J204" t="str">
            <v/>
          </cell>
          <cell r="K204" t="str">
            <v/>
          </cell>
          <cell r="L204" t="str">
            <v/>
          </cell>
          <cell r="M204" t="str">
            <v/>
          </cell>
          <cell r="N204" t="str">
            <v/>
          </cell>
          <cell r="O204" t="str">
            <v/>
          </cell>
          <cell r="T204" t="str">
            <v/>
          </cell>
          <cell r="U204" t="str">
            <v/>
          </cell>
          <cell r="V204" t="str">
            <v/>
          </cell>
          <cell r="W204" t="str">
            <v/>
          </cell>
          <cell r="X204" t="str">
            <v/>
          </cell>
          <cell r="Y204" t="str">
            <v/>
          </cell>
          <cell r="Z204" t="str">
            <v xml:space="preserve"> </v>
          </cell>
          <cell r="AA204" t="str">
            <v/>
          </cell>
          <cell r="AB204" t="str">
            <v/>
          </cell>
          <cell r="AC204" t="str">
            <v/>
          </cell>
          <cell r="AD204" t="str">
            <v/>
          </cell>
        </row>
        <row r="205">
          <cell r="A205" t="str">
            <v/>
          </cell>
          <cell r="B205" t="str">
            <v/>
          </cell>
          <cell r="C205">
            <v>204</v>
          </cell>
          <cell r="E205">
            <v>2</v>
          </cell>
          <cell r="H205" t="str">
            <v/>
          </cell>
          <cell r="I205" t="str">
            <v/>
          </cell>
          <cell r="J205" t="str">
            <v/>
          </cell>
          <cell r="K205" t="str">
            <v/>
          </cell>
          <cell r="L205" t="str">
            <v/>
          </cell>
          <cell r="M205" t="str">
            <v/>
          </cell>
          <cell r="N205" t="str">
            <v/>
          </cell>
          <cell r="O205" t="str">
            <v/>
          </cell>
          <cell r="T205" t="str">
            <v/>
          </cell>
          <cell r="U205" t="str">
            <v/>
          </cell>
          <cell r="V205" t="str">
            <v/>
          </cell>
          <cell r="W205" t="str">
            <v/>
          </cell>
          <cell r="X205" t="str">
            <v/>
          </cell>
          <cell r="Y205" t="str">
            <v/>
          </cell>
          <cell r="Z205" t="str">
            <v xml:space="preserve"> </v>
          </cell>
          <cell r="AA205" t="str">
            <v/>
          </cell>
          <cell r="AB205" t="str">
            <v/>
          </cell>
          <cell r="AC205" t="str">
            <v/>
          </cell>
          <cell r="AD205" t="str">
            <v/>
          </cell>
        </row>
        <row r="206">
          <cell r="A206" t="str">
            <v/>
          </cell>
          <cell r="B206" t="str">
            <v/>
          </cell>
          <cell r="C206">
            <v>205</v>
          </cell>
          <cell r="E206">
            <v>2</v>
          </cell>
          <cell r="H206" t="str">
            <v/>
          </cell>
          <cell r="I206" t="str">
            <v/>
          </cell>
          <cell r="J206" t="str">
            <v/>
          </cell>
          <cell r="K206" t="str">
            <v/>
          </cell>
          <cell r="L206" t="str">
            <v/>
          </cell>
          <cell r="M206" t="str">
            <v/>
          </cell>
          <cell r="N206" t="str">
            <v/>
          </cell>
          <cell r="O206" t="str">
            <v/>
          </cell>
          <cell r="T206" t="str">
            <v/>
          </cell>
          <cell r="U206" t="str">
            <v/>
          </cell>
          <cell r="V206" t="str">
            <v/>
          </cell>
          <cell r="W206" t="str">
            <v/>
          </cell>
          <cell r="X206" t="str">
            <v/>
          </cell>
          <cell r="Y206" t="str">
            <v/>
          </cell>
          <cell r="Z206" t="str">
            <v xml:space="preserve"> </v>
          </cell>
          <cell r="AA206" t="str">
            <v/>
          </cell>
          <cell r="AB206" t="str">
            <v/>
          </cell>
          <cell r="AC206" t="str">
            <v/>
          </cell>
          <cell r="AD206" t="str">
            <v/>
          </cell>
        </row>
        <row r="207">
          <cell r="A207" t="str">
            <v/>
          </cell>
          <cell r="B207" t="str">
            <v/>
          </cell>
          <cell r="C207">
            <v>206</v>
          </cell>
          <cell r="E207">
            <v>2</v>
          </cell>
          <cell r="H207" t="str">
            <v/>
          </cell>
          <cell r="I207" t="str">
            <v/>
          </cell>
          <cell r="J207" t="str">
            <v/>
          </cell>
          <cell r="K207" t="str">
            <v/>
          </cell>
          <cell r="L207" t="str">
            <v/>
          </cell>
          <cell r="M207" t="str">
            <v/>
          </cell>
          <cell r="N207" t="str">
            <v/>
          </cell>
          <cell r="O207" t="str">
            <v/>
          </cell>
          <cell r="T207" t="str">
            <v/>
          </cell>
          <cell r="U207" t="str">
            <v/>
          </cell>
          <cell r="V207" t="str">
            <v/>
          </cell>
          <cell r="W207" t="str">
            <v/>
          </cell>
          <cell r="X207" t="str">
            <v/>
          </cell>
          <cell r="Y207" t="str">
            <v/>
          </cell>
          <cell r="Z207" t="str">
            <v xml:space="preserve"> </v>
          </cell>
          <cell r="AA207" t="str">
            <v/>
          </cell>
          <cell r="AB207" t="str">
            <v/>
          </cell>
          <cell r="AC207" t="str">
            <v/>
          </cell>
          <cell r="AD207" t="str">
            <v/>
          </cell>
        </row>
        <row r="208">
          <cell r="A208" t="str">
            <v/>
          </cell>
          <cell r="B208" t="str">
            <v/>
          </cell>
          <cell r="C208">
            <v>207</v>
          </cell>
          <cell r="E208">
            <v>2</v>
          </cell>
          <cell r="H208" t="str">
            <v/>
          </cell>
          <cell r="I208" t="str">
            <v/>
          </cell>
          <cell r="J208" t="str">
            <v/>
          </cell>
          <cell r="K208" t="str">
            <v/>
          </cell>
          <cell r="L208" t="str">
            <v/>
          </cell>
          <cell r="M208" t="str">
            <v/>
          </cell>
          <cell r="N208" t="str">
            <v/>
          </cell>
          <cell r="O208" t="str">
            <v/>
          </cell>
          <cell r="T208" t="str">
            <v/>
          </cell>
          <cell r="U208" t="str">
            <v/>
          </cell>
          <cell r="V208" t="str">
            <v/>
          </cell>
          <cell r="W208" t="str">
            <v/>
          </cell>
          <cell r="X208" t="str">
            <v/>
          </cell>
          <cell r="Y208" t="str">
            <v/>
          </cell>
          <cell r="Z208" t="str">
            <v xml:space="preserve"> </v>
          </cell>
          <cell r="AA208" t="str">
            <v/>
          </cell>
          <cell r="AB208" t="str">
            <v/>
          </cell>
          <cell r="AC208" t="str">
            <v/>
          </cell>
          <cell r="AD208" t="str">
            <v/>
          </cell>
        </row>
        <row r="209">
          <cell r="A209" t="str">
            <v/>
          </cell>
          <cell r="B209" t="str">
            <v/>
          </cell>
          <cell r="C209">
            <v>208</v>
          </cell>
          <cell r="E209">
            <v>2</v>
          </cell>
          <cell r="H209" t="str">
            <v/>
          </cell>
          <cell r="I209" t="str">
            <v/>
          </cell>
          <cell r="J209" t="str">
            <v/>
          </cell>
          <cell r="K209" t="str">
            <v/>
          </cell>
          <cell r="L209" t="str">
            <v/>
          </cell>
          <cell r="M209" t="str">
            <v/>
          </cell>
          <cell r="N209" t="str">
            <v/>
          </cell>
          <cell r="O209" t="str">
            <v/>
          </cell>
          <cell r="T209" t="str">
            <v/>
          </cell>
          <cell r="U209" t="str">
            <v/>
          </cell>
          <cell r="V209" t="str">
            <v/>
          </cell>
          <cell r="W209" t="str">
            <v/>
          </cell>
          <cell r="X209" t="str">
            <v/>
          </cell>
          <cell r="Y209" t="str">
            <v/>
          </cell>
          <cell r="Z209" t="str">
            <v xml:space="preserve"> </v>
          </cell>
          <cell r="AA209" t="str">
            <v/>
          </cell>
          <cell r="AB209" t="str">
            <v/>
          </cell>
          <cell r="AC209" t="str">
            <v/>
          </cell>
          <cell r="AD209" t="str">
            <v/>
          </cell>
        </row>
        <row r="210">
          <cell r="A210" t="str">
            <v/>
          </cell>
          <cell r="B210" t="str">
            <v/>
          </cell>
          <cell r="C210">
            <v>209</v>
          </cell>
          <cell r="E210">
            <v>2</v>
          </cell>
          <cell r="H210" t="str">
            <v/>
          </cell>
          <cell r="I210" t="str">
            <v/>
          </cell>
          <cell r="J210" t="str">
            <v/>
          </cell>
          <cell r="K210" t="str">
            <v/>
          </cell>
          <cell r="L210" t="str">
            <v/>
          </cell>
          <cell r="M210" t="str">
            <v/>
          </cell>
          <cell r="N210" t="str">
            <v/>
          </cell>
          <cell r="O210" t="str">
            <v/>
          </cell>
          <cell r="T210" t="str">
            <v/>
          </cell>
          <cell r="U210" t="str">
            <v/>
          </cell>
          <cell r="V210" t="str">
            <v/>
          </cell>
          <cell r="W210" t="str">
            <v/>
          </cell>
          <cell r="X210" t="str">
            <v/>
          </cell>
          <cell r="Y210" t="str">
            <v/>
          </cell>
          <cell r="Z210" t="str">
            <v xml:space="preserve"> </v>
          </cell>
          <cell r="AA210" t="str">
            <v/>
          </cell>
          <cell r="AB210" t="str">
            <v/>
          </cell>
          <cell r="AC210" t="str">
            <v/>
          </cell>
          <cell r="AD210" t="str">
            <v/>
          </cell>
        </row>
        <row r="211">
          <cell r="A211" t="str">
            <v/>
          </cell>
          <cell r="B211" t="str">
            <v/>
          </cell>
          <cell r="C211">
            <v>210</v>
          </cell>
          <cell r="E211">
            <v>2</v>
          </cell>
          <cell r="H211" t="str">
            <v/>
          </cell>
          <cell r="I211" t="str">
            <v/>
          </cell>
          <cell r="J211" t="str">
            <v/>
          </cell>
          <cell r="K211" t="str">
            <v/>
          </cell>
          <cell r="L211" t="str">
            <v/>
          </cell>
          <cell r="M211" t="str">
            <v/>
          </cell>
          <cell r="N211" t="str">
            <v/>
          </cell>
          <cell r="O211" t="str">
            <v/>
          </cell>
          <cell r="T211" t="str">
            <v/>
          </cell>
          <cell r="U211" t="str">
            <v/>
          </cell>
          <cell r="V211" t="str">
            <v/>
          </cell>
          <cell r="W211" t="str">
            <v/>
          </cell>
          <cell r="X211" t="str">
            <v/>
          </cell>
          <cell r="Y211" t="str">
            <v/>
          </cell>
          <cell r="Z211" t="str">
            <v xml:space="preserve"> </v>
          </cell>
          <cell r="AA211" t="str">
            <v/>
          </cell>
          <cell r="AB211" t="str">
            <v/>
          </cell>
          <cell r="AC211" t="str">
            <v/>
          </cell>
          <cell r="AD211" t="str">
            <v/>
          </cell>
        </row>
        <row r="212">
          <cell r="A212" t="str">
            <v/>
          </cell>
          <cell r="B212" t="str">
            <v/>
          </cell>
          <cell r="C212">
            <v>211</v>
          </cell>
          <cell r="E212">
            <v>2</v>
          </cell>
          <cell r="H212" t="str">
            <v/>
          </cell>
          <cell r="I212" t="str">
            <v/>
          </cell>
          <cell r="J212" t="str">
            <v/>
          </cell>
          <cell r="K212" t="str">
            <v/>
          </cell>
          <cell r="L212" t="str">
            <v/>
          </cell>
          <cell r="M212" t="str">
            <v/>
          </cell>
          <cell r="N212" t="str">
            <v/>
          </cell>
          <cell r="O212" t="str">
            <v/>
          </cell>
          <cell r="T212" t="str">
            <v/>
          </cell>
          <cell r="U212" t="str">
            <v/>
          </cell>
          <cell r="V212" t="str">
            <v/>
          </cell>
          <cell r="W212" t="str">
            <v/>
          </cell>
          <cell r="X212" t="str">
            <v/>
          </cell>
          <cell r="Y212" t="str">
            <v/>
          </cell>
          <cell r="Z212" t="str">
            <v xml:space="preserve"> </v>
          </cell>
          <cell r="AA212" t="str">
            <v/>
          </cell>
          <cell r="AB212" t="str">
            <v/>
          </cell>
          <cell r="AC212" t="str">
            <v/>
          </cell>
          <cell r="AD212" t="str">
            <v/>
          </cell>
        </row>
        <row r="213">
          <cell r="A213" t="str">
            <v/>
          </cell>
          <cell r="B213" t="str">
            <v/>
          </cell>
          <cell r="C213">
            <v>212</v>
          </cell>
          <cell r="E213">
            <v>2</v>
          </cell>
          <cell r="H213" t="str">
            <v/>
          </cell>
          <cell r="I213" t="str">
            <v/>
          </cell>
          <cell r="J213" t="str">
            <v/>
          </cell>
          <cell r="K213" t="str">
            <v/>
          </cell>
          <cell r="L213" t="str">
            <v/>
          </cell>
          <cell r="M213" t="str">
            <v/>
          </cell>
          <cell r="N213" t="str">
            <v/>
          </cell>
          <cell r="O213" t="str">
            <v/>
          </cell>
          <cell r="T213" t="str">
            <v/>
          </cell>
          <cell r="U213" t="str">
            <v/>
          </cell>
          <cell r="V213" t="str">
            <v/>
          </cell>
          <cell r="W213" t="str">
            <v/>
          </cell>
          <cell r="X213" t="str">
            <v/>
          </cell>
          <cell r="Y213" t="str">
            <v/>
          </cell>
          <cell r="Z213" t="str">
            <v xml:space="preserve"> </v>
          </cell>
          <cell r="AA213" t="str">
            <v/>
          </cell>
          <cell r="AB213" t="str">
            <v/>
          </cell>
          <cell r="AC213" t="str">
            <v/>
          </cell>
          <cell r="AD213" t="str">
            <v/>
          </cell>
        </row>
        <row r="214">
          <cell r="A214" t="str">
            <v/>
          </cell>
          <cell r="B214" t="str">
            <v/>
          </cell>
          <cell r="C214">
            <v>213</v>
          </cell>
          <cell r="E214">
            <v>2</v>
          </cell>
          <cell r="H214" t="str">
            <v/>
          </cell>
          <cell r="I214" t="str">
            <v/>
          </cell>
          <cell r="J214" t="str">
            <v/>
          </cell>
          <cell r="K214" t="str">
            <v/>
          </cell>
          <cell r="L214" t="str">
            <v/>
          </cell>
          <cell r="M214" t="str">
            <v/>
          </cell>
          <cell r="N214" t="str">
            <v/>
          </cell>
          <cell r="O214" t="str">
            <v/>
          </cell>
          <cell r="T214" t="str">
            <v/>
          </cell>
          <cell r="U214" t="str">
            <v/>
          </cell>
          <cell r="V214" t="str">
            <v/>
          </cell>
          <cell r="W214" t="str">
            <v/>
          </cell>
          <cell r="X214" t="str">
            <v/>
          </cell>
          <cell r="Y214" t="str">
            <v/>
          </cell>
          <cell r="Z214" t="str">
            <v xml:space="preserve"> </v>
          </cell>
          <cell r="AA214" t="str">
            <v/>
          </cell>
          <cell r="AB214" t="str">
            <v/>
          </cell>
          <cell r="AC214" t="str">
            <v/>
          </cell>
          <cell r="AD214" t="str">
            <v/>
          </cell>
        </row>
        <row r="215">
          <cell r="A215" t="str">
            <v/>
          </cell>
          <cell r="B215" t="str">
            <v/>
          </cell>
          <cell r="C215">
            <v>214</v>
          </cell>
          <cell r="E215">
            <v>2</v>
          </cell>
          <cell r="H215" t="str">
            <v/>
          </cell>
          <cell r="I215" t="str">
            <v/>
          </cell>
          <cell r="J215" t="str">
            <v/>
          </cell>
          <cell r="K215" t="str">
            <v/>
          </cell>
          <cell r="L215" t="str">
            <v/>
          </cell>
          <cell r="M215" t="str">
            <v/>
          </cell>
          <cell r="N215" t="str">
            <v/>
          </cell>
          <cell r="O215" t="str">
            <v/>
          </cell>
          <cell r="T215" t="str">
            <v/>
          </cell>
          <cell r="U215" t="str">
            <v/>
          </cell>
          <cell r="V215" t="str">
            <v/>
          </cell>
          <cell r="W215" t="str">
            <v/>
          </cell>
          <cell r="X215" t="str">
            <v/>
          </cell>
          <cell r="Y215" t="str">
            <v/>
          </cell>
          <cell r="Z215" t="str">
            <v xml:space="preserve"> </v>
          </cell>
          <cell r="AA215" t="str">
            <v/>
          </cell>
          <cell r="AB215" t="str">
            <v/>
          </cell>
          <cell r="AC215" t="str">
            <v/>
          </cell>
          <cell r="AD215" t="str">
            <v/>
          </cell>
        </row>
        <row r="216">
          <cell r="A216" t="str">
            <v/>
          </cell>
          <cell r="B216" t="str">
            <v/>
          </cell>
          <cell r="C216">
            <v>215</v>
          </cell>
          <cell r="E216">
            <v>2</v>
          </cell>
          <cell r="H216" t="str">
            <v/>
          </cell>
          <cell r="I216" t="str">
            <v/>
          </cell>
          <cell r="J216" t="str">
            <v/>
          </cell>
          <cell r="K216" t="str">
            <v/>
          </cell>
          <cell r="L216" t="str">
            <v/>
          </cell>
          <cell r="M216" t="str">
            <v/>
          </cell>
          <cell r="N216" t="str">
            <v/>
          </cell>
          <cell r="O216" t="str">
            <v/>
          </cell>
          <cell r="T216" t="str">
            <v/>
          </cell>
          <cell r="U216" t="str">
            <v/>
          </cell>
          <cell r="V216" t="str">
            <v/>
          </cell>
          <cell r="W216" t="str">
            <v/>
          </cell>
          <cell r="X216" t="str">
            <v/>
          </cell>
          <cell r="Y216" t="str">
            <v/>
          </cell>
          <cell r="Z216" t="str">
            <v xml:space="preserve"> </v>
          </cell>
          <cell r="AA216" t="str">
            <v/>
          </cell>
          <cell r="AB216" t="str">
            <v/>
          </cell>
          <cell r="AC216" t="str">
            <v/>
          </cell>
          <cell r="AD216" t="str">
            <v/>
          </cell>
        </row>
        <row r="217">
          <cell r="A217" t="str">
            <v/>
          </cell>
          <cell r="B217" t="str">
            <v/>
          </cell>
          <cell r="C217">
            <v>216</v>
          </cell>
          <cell r="E217">
            <v>2</v>
          </cell>
          <cell r="H217" t="str">
            <v/>
          </cell>
          <cell r="I217" t="str">
            <v/>
          </cell>
          <cell r="J217" t="str">
            <v/>
          </cell>
          <cell r="K217" t="str">
            <v/>
          </cell>
          <cell r="L217" t="str">
            <v/>
          </cell>
          <cell r="M217" t="str">
            <v/>
          </cell>
          <cell r="N217" t="str">
            <v/>
          </cell>
          <cell r="O217" t="str">
            <v/>
          </cell>
          <cell r="T217" t="str">
            <v/>
          </cell>
          <cell r="U217" t="str">
            <v/>
          </cell>
          <cell r="V217" t="str">
            <v/>
          </cell>
          <cell r="W217" t="str">
            <v/>
          </cell>
          <cell r="X217" t="str">
            <v/>
          </cell>
          <cell r="Y217" t="str">
            <v/>
          </cell>
          <cell r="Z217" t="str">
            <v xml:space="preserve"> </v>
          </cell>
          <cell r="AA217" t="str">
            <v/>
          </cell>
          <cell r="AB217" t="str">
            <v/>
          </cell>
          <cell r="AC217" t="str">
            <v/>
          </cell>
          <cell r="AD217" t="str">
            <v/>
          </cell>
        </row>
        <row r="218">
          <cell r="A218" t="str">
            <v/>
          </cell>
          <cell r="B218" t="str">
            <v/>
          </cell>
          <cell r="C218">
            <v>217</v>
          </cell>
          <cell r="E218">
            <v>2</v>
          </cell>
          <cell r="H218" t="str">
            <v/>
          </cell>
          <cell r="I218" t="str">
            <v/>
          </cell>
          <cell r="J218" t="str">
            <v/>
          </cell>
          <cell r="K218" t="str">
            <v/>
          </cell>
          <cell r="L218" t="str">
            <v/>
          </cell>
          <cell r="M218" t="str">
            <v/>
          </cell>
          <cell r="N218" t="str">
            <v/>
          </cell>
          <cell r="O218" t="str">
            <v/>
          </cell>
          <cell r="T218" t="str">
            <v/>
          </cell>
          <cell r="U218" t="str">
            <v/>
          </cell>
          <cell r="V218" t="str">
            <v/>
          </cell>
          <cell r="W218" t="str">
            <v/>
          </cell>
          <cell r="X218" t="str">
            <v/>
          </cell>
          <cell r="Y218" t="str">
            <v/>
          </cell>
          <cell r="Z218" t="str">
            <v xml:space="preserve"> </v>
          </cell>
          <cell r="AA218" t="str">
            <v/>
          </cell>
          <cell r="AB218" t="str">
            <v/>
          </cell>
          <cell r="AC218" t="str">
            <v/>
          </cell>
          <cell r="AD218" t="str">
            <v/>
          </cell>
        </row>
        <row r="219">
          <cell r="A219" t="str">
            <v/>
          </cell>
          <cell r="B219" t="str">
            <v/>
          </cell>
          <cell r="C219">
            <v>218</v>
          </cell>
          <cell r="E219">
            <v>2</v>
          </cell>
          <cell r="H219" t="str">
            <v/>
          </cell>
          <cell r="I219" t="str">
            <v/>
          </cell>
          <cell r="J219" t="str">
            <v/>
          </cell>
          <cell r="K219" t="str">
            <v/>
          </cell>
          <cell r="L219" t="str">
            <v/>
          </cell>
          <cell r="M219" t="str">
            <v/>
          </cell>
          <cell r="N219" t="str">
            <v/>
          </cell>
          <cell r="O219" t="str">
            <v/>
          </cell>
          <cell r="T219" t="str">
            <v/>
          </cell>
          <cell r="U219" t="str">
            <v/>
          </cell>
          <cell r="V219" t="str">
            <v/>
          </cell>
          <cell r="W219" t="str">
            <v/>
          </cell>
          <cell r="X219" t="str">
            <v/>
          </cell>
          <cell r="Y219" t="str">
            <v/>
          </cell>
          <cell r="Z219" t="str">
            <v xml:space="preserve"> </v>
          </cell>
          <cell r="AA219" t="str">
            <v/>
          </cell>
          <cell r="AB219" t="str">
            <v/>
          </cell>
          <cell r="AC219" t="str">
            <v/>
          </cell>
          <cell r="AD219" t="str">
            <v/>
          </cell>
        </row>
        <row r="220">
          <cell r="A220" t="str">
            <v/>
          </cell>
          <cell r="B220" t="str">
            <v/>
          </cell>
          <cell r="C220">
            <v>219</v>
          </cell>
          <cell r="E220">
            <v>2</v>
          </cell>
          <cell r="H220" t="str">
            <v/>
          </cell>
          <cell r="I220" t="str">
            <v/>
          </cell>
          <cell r="J220" t="str">
            <v/>
          </cell>
          <cell r="K220" t="str">
            <v/>
          </cell>
          <cell r="L220" t="str">
            <v/>
          </cell>
          <cell r="M220" t="str">
            <v/>
          </cell>
          <cell r="N220" t="str">
            <v/>
          </cell>
          <cell r="O220" t="str">
            <v/>
          </cell>
          <cell r="T220" t="str">
            <v/>
          </cell>
          <cell r="U220" t="str">
            <v/>
          </cell>
          <cell r="V220" t="str">
            <v/>
          </cell>
          <cell r="W220" t="str">
            <v/>
          </cell>
          <cell r="X220" t="str">
            <v/>
          </cell>
          <cell r="Y220" t="str">
            <v/>
          </cell>
          <cell r="Z220" t="str">
            <v xml:space="preserve"> </v>
          </cell>
          <cell r="AA220" t="str">
            <v/>
          </cell>
          <cell r="AB220" t="str">
            <v/>
          </cell>
          <cell r="AC220" t="str">
            <v/>
          </cell>
          <cell r="AD220" t="str">
            <v/>
          </cell>
        </row>
        <row r="221">
          <cell r="A221" t="str">
            <v/>
          </cell>
          <cell r="B221" t="str">
            <v/>
          </cell>
          <cell r="C221">
            <v>220</v>
          </cell>
          <cell r="E221">
            <v>2</v>
          </cell>
          <cell r="H221" t="str">
            <v/>
          </cell>
          <cell r="I221" t="str">
            <v/>
          </cell>
          <cell r="J221" t="str">
            <v/>
          </cell>
          <cell r="K221" t="str">
            <v/>
          </cell>
          <cell r="L221" t="str">
            <v/>
          </cell>
          <cell r="M221" t="str">
            <v/>
          </cell>
          <cell r="N221" t="str">
            <v/>
          </cell>
          <cell r="O221" t="str">
            <v/>
          </cell>
          <cell r="T221" t="str">
            <v/>
          </cell>
          <cell r="U221" t="str">
            <v/>
          </cell>
          <cell r="V221" t="str">
            <v/>
          </cell>
          <cell r="W221" t="str">
            <v/>
          </cell>
          <cell r="X221" t="str">
            <v/>
          </cell>
          <cell r="Y221" t="str">
            <v/>
          </cell>
          <cell r="Z221" t="str">
            <v xml:space="preserve"> </v>
          </cell>
          <cell r="AA221" t="str">
            <v/>
          </cell>
          <cell r="AB221" t="str">
            <v/>
          </cell>
          <cell r="AC221" t="str">
            <v/>
          </cell>
          <cell r="AD221" t="str">
            <v/>
          </cell>
        </row>
        <row r="222">
          <cell r="A222" t="str">
            <v/>
          </cell>
          <cell r="B222" t="str">
            <v/>
          </cell>
          <cell r="C222">
            <v>221</v>
          </cell>
          <cell r="E222">
            <v>2</v>
          </cell>
          <cell r="H222" t="str">
            <v/>
          </cell>
          <cell r="I222" t="str">
            <v/>
          </cell>
          <cell r="J222" t="str">
            <v/>
          </cell>
          <cell r="K222" t="str">
            <v/>
          </cell>
          <cell r="L222" t="str">
            <v/>
          </cell>
          <cell r="M222" t="str">
            <v/>
          </cell>
          <cell r="N222" t="str">
            <v/>
          </cell>
          <cell r="O222" t="str">
            <v/>
          </cell>
          <cell r="T222" t="str">
            <v/>
          </cell>
          <cell r="U222" t="str">
            <v/>
          </cell>
          <cell r="V222" t="str">
            <v/>
          </cell>
          <cell r="W222" t="str">
            <v/>
          </cell>
          <cell r="X222" t="str">
            <v/>
          </cell>
          <cell r="Y222" t="str">
            <v/>
          </cell>
          <cell r="Z222" t="str">
            <v xml:space="preserve"> </v>
          </cell>
          <cell r="AA222" t="str">
            <v/>
          </cell>
          <cell r="AB222" t="str">
            <v/>
          </cell>
          <cell r="AC222" t="str">
            <v/>
          </cell>
          <cell r="AD222" t="str">
            <v/>
          </cell>
        </row>
        <row r="223">
          <cell r="A223" t="str">
            <v/>
          </cell>
          <cell r="B223" t="str">
            <v/>
          </cell>
          <cell r="C223">
            <v>222</v>
          </cell>
          <cell r="E223">
            <v>2</v>
          </cell>
          <cell r="H223" t="str">
            <v/>
          </cell>
          <cell r="I223" t="str">
            <v/>
          </cell>
          <cell r="J223" t="str">
            <v/>
          </cell>
          <cell r="K223" t="str">
            <v/>
          </cell>
          <cell r="L223" t="str">
            <v/>
          </cell>
          <cell r="M223" t="str">
            <v/>
          </cell>
          <cell r="N223" t="str">
            <v/>
          </cell>
          <cell r="O223" t="str">
            <v/>
          </cell>
          <cell r="T223" t="str">
            <v/>
          </cell>
          <cell r="U223" t="str">
            <v/>
          </cell>
          <cell r="V223" t="str">
            <v/>
          </cell>
          <cell r="W223" t="str">
            <v/>
          </cell>
          <cell r="X223" t="str">
            <v/>
          </cell>
          <cell r="Y223" t="str">
            <v/>
          </cell>
          <cell r="Z223" t="str">
            <v xml:space="preserve"> </v>
          </cell>
          <cell r="AA223" t="str">
            <v/>
          </cell>
          <cell r="AB223" t="str">
            <v/>
          </cell>
          <cell r="AC223" t="str">
            <v/>
          </cell>
          <cell r="AD223" t="str">
            <v/>
          </cell>
        </row>
        <row r="224">
          <cell r="A224" t="str">
            <v/>
          </cell>
          <cell r="B224" t="str">
            <v/>
          </cell>
          <cell r="C224">
            <v>223</v>
          </cell>
          <cell r="E224">
            <v>2</v>
          </cell>
          <cell r="H224" t="str">
            <v/>
          </cell>
          <cell r="I224" t="str">
            <v/>
          </cell>
          <cell r="J224" t="str">
            <v/>
          </cell>
          <cell r="K224" t="str">
            <v/>
          </cell>
          <cell r="L224" t="str">
            <v/>
          </cell>
          <cell r="M224" t="str">
            <v/>
          </cell>
          <cell r="N224" t="str">
            <v/>
          </cell>
          <cell r="O224" t="str">
            <v/>
          </cell>
          <cell r="T224" t="str">
            <v/>
          </cell>
          <cell r="U224" t="str">
            <v/>
          </cell>
          <cell r="V224" t="str">
            <v/>
          </cell>
          <cell r="W224" t="str">
            <v/>
          </cell>
          <cell r="X224" t="str">
            <v/>
          </cell>
          <cell r="Y224" t="str">
            <v/>
          </cell>
          <cell r="Z224" t="str">
            <v xml:space="preserve"> </v>
          </cell>
          <cell r="AA224" t="str">
            <v/>
          </cell>
          <cell r="AB224" t="str">
            <v/>
          </cell>
          <cell r="AC224" t="str">
            <v/>
          </cell>
          <cell r="AD224" t="str">
            <v/>
          </cell>
        </row>
        <row r="225">
          <cell r="A225" t="str">
            <v/>
          </cell>
          <cell r="B225" t="str">
            <v/>
          </cell>
          <cell r="C225">
            <v>224</v>
          </cell>
          <cell r="E225">
            <v>2</v>
          </cell>
          <cell r="H225" t="str">
            <v/>
          </cell>
          <cell r="I225" t="str">
            <v/>
          </cell>
          <cell r="J225" t="str">
            <v/>
          </cell>
          <cell r="K225" t="str">
            <v/>
          </cell>
          <cell r="L225" t="str">
            <v/>
          </cell>
          <cell r="M225" t="str">
            <v/>
          </cell>
          <cell r="N225" t="str">
            <v/>
          </cell>
          <cell r="O225" t="str">
            <v/>
          </cell>
          <cell r="T225" t="str">
            <v/>
          </cell>
          <cell r="U225" t="str">
            <v/>
          </cell>
          <cell r="V225" t="str">
            <v/>
          </cell>
          <cell r="W225" t="str">
            <v/>
          </cell>
          <cell r="X225" t="str">
            <v/>
          </cell>
          <cell r="Y225" t="str">
            <v/>
          </cell>
          <cell r="Z225" t="str">
            <v xml:space="preserve"> </v>
          </cell>
          <cell r="AA225" t="str">
            <v/>
          </cell>
          <cell r="AB225" t="str">
            <v/>
          </cell>
          <cell r="AC225" t="str">
            <v/>
          </cell>
          <cell r="AD225" t="str">
            <v/>
          </cell>
        </row>
        <row r="226">
          <cell r="A226" t="str">
            <v/>
          </cell>
          <cell r="B226" t="str">
            <v/>
          </cell>
          <cell r="C226">
            <v>225</v>
          </cell>
          <cell r="E226">
            <v>2</v>
          </cell>
          <cell r="H226" t="str">
            <v/>
          </cell>
          <cell r="I226" t="str">
            <v/>
          </cell>
          <cell r="J226" t="str">
            <v/>
          </cell>
          <cell r="K226" t="str">
            <v/>
          </cell>
          <cell r="L226" t="str">
            <v/>
          </cell>
          <cell r="M226" t="str">
            <v/>
          </cell>
          <cell r="N226" t="str">
            <v/>
          </cell>
          <cell r="O226" t="str">
            <v/>
          </cell>
          <cell r="T226" t="str">
            <v/>
          </cell>
          <cell r="U226" t="str">
            <v/>
          </cell>
          <cell r="V226" t="str">
            <v/>
          </cell>
          <cell r="W226" t="str">
            <v/>
          </cell>
          <cell r="X226" t="str">
            <v/>
          </cell>
          <cell r="Y226" t="str">
            <v/>
          </cell>
          <cell r="Z226" t="str">
            <v xml:space="preserve"> </v>
          </cell>
          <cell r="AA226" t="str">
            <v/>
          </cell>
          <cell r="AB226" t="str">
            <v/>
          </cell>
          <cell r="AC226" t="str">
            <v/>
          </cell>
          <cell r="AD226" t="str">
            <v/>
          </cell>
        </row>
        <row r="227">
          <cell r="A227" t="str">
            <v/>
          </cell>
          <cell r="B227" t="str">
            <v/>
          </cell>
          <cell r="C227">
            <v>226</v>
          </cell>
          <cell r="E227">
            <v>2</v>
          </cell>
          <cell r="H227" t="str">
            <v/>
          </cell>
          <cell r="I227" t="str">
            <v/>
          </cell>
          <cell r="J227" t="str">
            <v/>
          </cell>
          <cell r="K227" t="str">
            <v/>
          </cell>
          <cell r="L227" t="str">
            <v/>
          </cell>
          <cell r="M227" t="str">
            <v/>
          </cell>
          <cell r="N227" t="str">
            <v/>
          </cell>
          <cell r="O227" t="str">
            <v/>
          </cell>
          <cell r="T227" t="str">
            <v/>
          </cell>
          <cell r="U227" t="str">
            <v/>
          </cell>
          <cell r="V227" t="str">
            <v/>
          </cell>
          <cell r="W227" t="str">
            <v/>
          </cell>
          <cell r="X227" t="str">
            <v/>
          </cell>
          <cell r="Y227" t="str">
            <v/>
          </cell>
          <cell r="Z227" t="str">
            <v xml:space="preserve"> </v>
          </cell>
          <cell r="AA227" t="str">
            <v/>
          </cell>
          <cell r="AB227" t="str">
            <v/>
          </cell>
          <cell r="AC227" t="str">
            <v/>
          </cell>
          <cell r="AD227" t="str">
            <v/>
          </cell>
        </row>
        <row r="228">
          <cell r="A228" t="str">
            <v/>
          </cell>
          <cell r="B228" t="str">
            <v/>
          </cell>
          <cell r="C228">
            <v>227</v>
          </cell>
          <cell r="E228">
            <v>2</v>
          </cell>
          <cell r="H228" t="str">
            <v/>
          </cell>
          <cell r="I228" t="str">
            <v/>
          </cell>
          <cell r="J228" t="str">
            <v/>
          </cell>
          <cell r="K228" t="str">
            <v/>
          </cell>
          <cell r="L228" t="str">
            <v/>
          </cell>
          <cell r="M228" t="str">
            <v/>
          </cell>
          <cell r="N228" t="str">
            <v/>
          </cell>
          <cell r="O228" t="str">
            <v/>
          </cell>
          <cell r="T228" t="str">
            <v/>
          </cell>
          <cell r="U228" t="str">
            <v/>
          </cell>
          <cell r="V228" t="str">
            <v/>
          </cell>
          <cell r="W228" t="str">
            <v/>
          </cell>
          <cell r="X228" t="str">
            <v/>
          </cell>
          <cell r="Y228" t="str">
            <v/>
          </cell>
          <cell r="Z228" t="str">
            <v xml:space="preserve"> </v>
          </cell>
          <cell r="AA228" t="str">
            <v/>
          </cell>
          <cell r="AB228" t="str">
            <v/>
          </cell>
          <cell r="AC228" t="str">
            <v/>
          </cell>
          <cell r="AD228" t="str">
            <v/>
          </cell>
        </row>
        <row r="229">
          <cell r="A229" t="str">
            <v/>
          </cell>
          <cell r="B229" t="str">
            <v/>
          </cell>
          <cell r="C229">
            <v>228</v>
          </cell>
          <cell r="E229">
            <v>2</v>
          </cell>
          <cell r="H229" t="str">
            <v/>
          </cell>
          <cell r="I229" t="str">
            <v/>
          </cell>
          <cell r="J229" t="str">
            <v/>
          </cell>
          <cell r="K229" t="str">
            <v/>
          </cell>
          <cell r="L229" t="str">
            <v/>
          </cell>
          <cell r="M229" t="str">
            <v/>
          </cell>
          <cell r="N229" t="str">
            <v/>
          </cell>
          <cell r="O229" t="str">
            <v/>
          </cell>
          <cell r="T229" t="str">
            <v/>
          </cell>
          <cell r="U229" t="str">
            <v/>
          </cell>
          <cell r="V229" t="str">
            <v/>
          </cell>
          <cell r="W229" t="str">
            <v/>
          </cell>
          <cell r="X229" t="str">
            <v/>
          </cell>
          <cell r="Y229" t="str">
            <v/>
          </cell>
          <cell r="Z229" t="str">
            <v xml:space="preserve"> </v>
          </cell>
          <cell r="AA229" t="str">
            <v/>
          </cell>
          <cell r="AB229" t="str">
            <v/>
          </cell>
          <cell r="AC229" t="str">
            <v/>
          </cell>
          <cell r="AD229" t="str">
            <v/>
          </cell>
        </row>
        <row r="230">
          <cell r="A230" t="str">
            <v/>
          </cell>
          <cell r="B230" t="str">
            <v/>
          </cell>
          <cell r="C230">
            <v>229</v>
          </cell>
          <cell r="E230">
            <v>2</v>
          </cell>
          <cell r="H230" t="str">
            <v/>
          </cell>
          <cell r="I230" t="str">
            <v/>
          </cell>
          <cell r="J230" t="str">
            <v/>
          </cell>
          <cell r="K230" t="str">
            <v/>
          </cell>
          <cell r="L230" t="str">
            <v/>
          </cell>
          <cell r="M230" t="str">
            <v/>
          </cell>
          <cell r="N230" t="str">
            <v/>
          </cell>
          <cell r="O230" t="str">
            <v/>
          </cell>
          <cell r="T230" t="str">
            <v/>
          </cell>
          <cell r="U230" t="str">
            <v/>
          </cell>
          <cell r="V230" t="str">
            <v/>
          </cell>
          <cell r="W230" t="str">
            <v/>
          </cell>
          <cell r="X230" t="str">
            <v/>
          </cell>
          <cell r="Y230" t="str">
            <v/>
          </cell>
          <cell r="Z230" t="str">
            <v xml:space="preserve"> </v>
          </cell>
          <cell r="AA230" t="str">
            <v/>
          </cell>
          <cell r="AB230" t="str">
            <v/>
          </cell>
          <cell r="AC230" t="str">
            <v/>
          </cell>
          <cell r="AD230" t="str">
            <v/>
          </cell>
        </row>
        <row r="231">
          <cell r="A231" t="str">
            <v/>
          </cell>
          <cell r="B231" t="str">
            <v/>
          </cell>
          <cell r="C231">
            <v>230</v>
          </cell>
          <cell r="E231">
            <v>2</v>
          </cell>
          <cell r="H231" t="str">
            <v/>
          </cell>
          <cell r="I231" t="str">
            <v/>
          </cell>
          <cell r="J231" t="str">
            <v/>
          </cell>
          <cell r="K231" t="str">
            <v/>
          </cell>
          <cell r="L231" t="str">
            <v/>
          </cell>
          <cell r="M231" t="str">
            <v/>
          </cell>
          <cell r="N231" t="str">
            <v/>
          </cell>
          <cell r="O231" t="str">
            <v/>
          </cell>
          <cell r="T231" t="str">
            <v/>
          </cell>
          <cell r="U231" t="str">
            <v/>
          </cell>
          <cell r="V231" t="str">
            <v/>
          </cell>
          <cell r="W231" t="str">
            <v/>
          </cell>
          <cell r="X231" t="str">
            <v/>
          </cell>
          <cell r="Y231" t="str">
            <v/>
          </cell>
          <cell r="Z231" t="str">
            <v xml:space="preserve"> </v>
          </cell>
          <cell r="AA231" t="str">
            <v/>
          </cell>
          <cell r="AB231" t="str">
            <v/>
          </cell>
          <cell r="AC231" t="str">
            <v/>
          </cell>
          <cell r="AD231" t="str">
            <v/>
          </cell>
        </row>
        <row r="232">
          <cell r="A232" t="str">
            <v/>
          </cell>
          <cell r="B232" t="str">
            <v/>
          </cell>
          <cell r="C232">
            <v>231</v>
          </cell>
          <cell r="E232">
            <v>2</v>
          </cell>
          <cell r="H232" t="str">
            <v/>
          </cell>
          <cell r="I232" t="str">
            <v/>
          </cell>
          <cell r="J232" t="str">
            <v/>
          </cell>
          <cell r="K232" t="str">
            <v/>
          </cell>
          <cell r="L232" t="str">
            <v/>
          </cell>
          <cell r="M232" t="str">
            <v/>
          </cell>
          <cell r="N232" t="str">
            <v/>
          </cell>
          <cell r="O232" t="str">
            <v/>
          </cell>
          <cell r="T232" t="str">
            <v/>
          </cell>
          <cell r="U232" t="str">
            <v/>
          </cell>
          <cell r="V232" t="str">
            <v/>
          </cell>
          <cell r="W232" t="str">
            <v/>
          </cell>
          <cell r="X232" t="str">
            <v/>
          </cell>
          <cell r="Y232" t="str">
            <v/>
          </cell>
          <cell r="Z232" t="str">
            <v xml:space="preserve"> </v>
          </cell>
          <cell r="AA232" t="str">
            <v/>
          </cell>
          <cell r="AB232" t="str">
            <v/>
          </cell>
          <cell r="AC232" t="str">
            <v/>
          </cell>
          <cell r="AD232" t="str">
            <v/>
          </cell>
        </row>
        <row r="233">
          <cell r="A233" t="str">
            <v/>
          </cell>
          <cell r="B233" t="str">
            <v/>
          </cell>
          <cell r="C233">
            <v>232</v>
          </cell>
          <cell r="E233">
            <v>2</v>
          </cell>
          <cell r="H233" t="str">
            <v/>
          </cell>
          <cell r="I233" t="str">
            <v/>
          </cell>
          <cell r="J233" t="str">
            <v/>
          </cell>
          <cell r="K233" t="str">
            <v/>
          </cell>
          <cell r="L233" t="str">
            <v/>
          </cell>
          <cell r="M233" t="str">
            <v/>
          </cell>
          <cell r="N233" t="str">
            <v/>
          </cell>
          <cell r="O233" t="str">
            <v/>
          </cell>
          <cell r="T233" t="str">
            <v/>
          </cell>
          <cell r="U233" t="str">
            <v/>
          </cell>
          <cell r="V233" t="str">
            <v/>
          </cell>
          <cell r="W233" t="str">
            <v/>
          </cell>
          <cell r="X233" t="str">
            <v/>
          </cell>
          <cell r="Y233" t="str">
            <v/>
          </cell>
          <cell r="Z233" t="str">
            <v xml:space="preserve"> </v>
          </cell>
          <cell r="AA233" t="str">
            <v/>
          </cell>
          <cell r="AB233" t="str">
            <v/>
          </cell>
          <cell r="AC233" t="str">
            <v/>
          </cell>
          <cell r="AD233" t="str">
            <v/>
          </cell>
        </row>
        <row r="234">
          <cell r="A234" t="str">
            <v/>
          </cell>
          <cell r="B234" t="str">
            <v/>
          </cell>
          <cell r="C234">
            <v>233</v>
          </cell>
          <cell r="E234">
            <v>2</v>
          </cell>
          <cell r="H234" t="str">
            <v/>
          </cell>
          <cell r="I234" t="str">
            <v/>
          </cell>
          <cell r="J234" t="str">
            <v/>
          </cell>
          <cell r="K234" t="str">
            <v/>
          </cell>
          <cell r="L234" t="str">
            <v/>
          </cell>
          <cell r="M234" t="str">
            <v/>
          </cell>
          <cell r="N234" t="str">
            <v/>
          </cell>
          <cell r="O234" t="str">
            <v/>
          </cell>
          <cell r="T234" t="str">
            <v/>
          </cell>
          <cell r="U234" t="str">
            <v/>
          </cell>
          <cell r="V234" t="str">
            <v/>
          </cell>
          <cell r="W234" t="str">
            <v/>
          </cell>
          <cell r="X234" t="str">
            <v/>
          </cell>
          <cell r="Y234" t="str">
            <v/>
          </cell>
          <cell r="Z234" t="str">
            <v xml:space="preserve"> </v>
          </cell>
          <cell r="AA234" t="str">
            <v/>
          </cell>
          <cell r="AB234" t="str">
            <v/>
          </cell>
          <cell r="AC234" t="str">
            <v/>
          </cell>
          <cell r="AD234" t="str">
            <v/>
          </cell>
        </row>
        <row r="235">
          <cell r="A235" t="str">
            <v/>
          </cell>
          <cell r="B235" t="str">
            <v/>
          </cell>
          <cell r="C235">
            <v>234</v>
          </cell>
          <cell r="E235">
            <v>2</v>
          </cell>
          <cell r="H235" t="str">
            <v/>
          </cell>
          <cell r="I235" t="str">
            <v/>
          </cell>
          <cell r="J235" t="str">
            <v/>
          </cell>
          <cell r="K235" t="str">
            <v/>
          </cell>
          <cell r="L235" t="str">
            <v/>
          </cell>
          <cell r="M235" t="str">
            <v/>
          </cell>
          <cell r="N235" t="str">
            <v/>
          </cell>
          <cell r="O235" t="str">
            <v/>
          </cell>
          <cell r="T235" t="str">
            <v/>
          </cell>
          <cell r="U235" t="str">
            <v/>
          </cell>
          <cell r="V235" t="str">
            <v/>
          </cell>
          <cell r="W235" t="str">
            <v/>
          </cell>
          <cell r="X235" t="str">
            <v/>
          </cell>
          <cell r="Y235" t="str">
            <v/>
          </cell>
          <cell r="Z235" t="str">
            <v xml:space="preserve"> </v>
          </cell>
          <cell r="AA235" t="str">
            <v/>
          </cell>
          <cell r="AB235" t="str">
            <v/>
          </cell>
          <cell r="AC235" t="str">
            <v/>
          </cell>
          <cell r="AD235" t="str">
            <v/>
          </cell>
        </row>
        <row r="236">
          <cell r="A236" t="str">
            <v/>
          </cell>
          <cell r="B236" t="str">
            <v/>
          </cell>
          <cell r="C236">
            <v>235</v>
          </cell>
          <cell r="E236">
            <v>2</v>
          </cell>
          <cell r="H236" t="str">
            <v/>
          </cell>
          <cell r="I236" t="str">
            <v/>
          </cell>
          <cell r="J236" t="str">
            <v/>
          </cell>
          <cell r="K236" t="str">
            <v/>
          </cell>
          <cell r="L236" t="str">
            <v/>
          </cell>
          <cell r="M236" t="str">
            <v/>
          </cell>
          <cell r="N236" t="str">
            <v/>
          </cell>
          <cell r="O236" t="str">
            <v/>
          </cell>
          <cell r="T236" t="str">
            <v/>
          </cell>
          <cell r="U236" t="str">
            <v/>
          </cell>
          <cell r="V236" t="str">
            <v/>
          </cell>
          <cell r="W236" t="str">
            <v/>
          </cell>
          <cell r="X236" t="str">
            <v/>
          </cell>
          <cell r="Y236" t="str">
            <v/>
          </cell>
          <cell r="Z236" t="str">
            <v xml:space="preserve"> </v>
          </cell>
          <cell r="AA236" t="str">
            <v/>
          </cell>
          <cell r="AB236" t="str">
            <v/>
          </cell>
          <cell r="AC236" t="str">
            <v/>
          </cell>
          <cell r="AD236" t="str">
            <v/>
          </cell>
        </row>
        <row r="237">
          <cell r="A237" t="str">
            <v/>
          </cell>
          <cell r="B237" t="str">
            <v/>
          </cell>
          <cell r="C237">
            <v>236</v>
          </cell>
          <cell r="E237">
            <v>2</v>
          </cell>
          <cell r="H237" t="str">
            <v/>
          </cell>
          <cell r="I237" t="str">
            <v/>
          </cell>
          <cell r="J237" t="str">
            <v/>
          </cell>
          <cell r="K237" t="str">
            <v/>
          </cell>
          <cell r="L237" t="str">
            <v/>
          </cell>
          <cell r="M237" t="str">
            <v/>
          </cell>
          <cell r="N237" t="str">
            <v/>
          </cell>
          <cell r="O237" t="str">
            <v/>
          </cell>
          <cell r="T237" t="str">
            <v/>
          </cell>
          <cell r="U237" t="str">
            <v/>
          </cell>
          <cell r="V237" t="str">
            <v/>
          </cell>
          <cell r="W237" t="str">
            <v/>
          </cell>
          <cell r="X237" t="str">
            <v/>
          </cell>
          <cell r="Y237" t="str">
            <v/>
          </cell>
          <cell r="Z237" t="str">
            <v xml:space="preserve"> </v>
          </cell>
          <cell r="AA237" t="str">
            <v/>
          </cell>
          <cell r="AB237" t="str">
            <v/>
          </cell>
          <cell r="AC237" t="str">
            <v/>
          </cell>
          <cell r="AD237" t="str">
            <v/>
          </cell>
        </row>
        <row r="238">
          <cell r="A238" t="str">
            <v/>
          </cell>
          <cell r="B238" t="str">
            <v/>
          </cell>
          <cell r="C238">
            <v>237</v>
          </cell>
          <cell r="E238">
            <v>2</v>
          </cell>
          <cell r="H238" t="str">
            <v/>
          </cell>
          <cell r="I238" t="str">
            <v/>
          </cell>
          <cell r="J238" t="str">
            <v/>
          </cell>
          <cell r="K238" t="str">
            <v/>
          </cell>
          <cell r="L238" t="str">
            <v/>
          </cell>
          <cell r="M238" t="str">
            <v/>
          </cell>
          <cell r="N238" t="str">
            <v/>
          </cell>
          <cell r="O238" t="str">
            <v/>
          </cell>
          <cell r="T238" t="str">
            <v/>
          </cell>
          <cell r="U238" t="str">
            <v/>
          </cell>
          <cell r="V238" t="str">
            <v/>
          </cell>
          <cell r="W238" t="str">
            <v/>
          </cell>
          <cell r="X238" t="str">
            <v/>
          </cell>
          <cell r="Y238" t="str">
            <v/>
          </cell>
          <cell r="Z238" t="str">
            <v xml:space="preserve"> </v>
          </cell>
          <cell r="AA238" t="str">
            <v/>
          </cell>
          <cell r="AB238" t="str">
            <v/>
          </cell>
          <cell r="AC238" t="str">
            <v/>
          </cell>
          <cell r="AD238" t="str">
            <v/>
          </cell>
        </row>
        <row r="239">
          <cell r="A239" t="str">
            <v/>
          </cell>
          <cell r="B239" t="str">
            <v/>
          </cell>
          <cell r="C239">
            <v>238</v>
          </cell>
          <cell r="E239">
            <v>2</v>
          </cell>
          <cell r="H239" t="str">
            <v/>
          </cell>
          <cell r="I239" t="str">
            <v/>
          </cell>
          <cell r="J239" t="str">
            <v/>
          </cell>
          <cell r="K239" t="str">
            <v/>
          </cell>
          <cell r="L239" t="str">
            <v/>
          </cell>
          <cell r="M239" t="str">
            <v/>
          </cell>
          <cell r="N239" t="str">
            <v/>
          </cell>
          <cell r="O239" t="str">
            <v/>
          </cell>
          <cell r="T239" t="str">
            <v/>
          </cell>
          <cell r="U239" t="str">
            <v/>
          </cell>
          <cell r="V239" t="str">
            <v/>
          </cell>
          <cell r="W239" t="str">
            <v/>
          </cell>
          <cell r="X239" t="str">
            <v/>
          </cell>
          <cell r="Y239" t="str">
            <v/>
          </cell>
          <cell r="Z239" t="str">
            <v xml:space="preserve"> </v>
          </cell>
          <cell r="AA239" t="str">
            <v/>
          </cell>
          <cell r="AB239" t="str">
            <v/>
          </cell>
          <cell r="AC239" t="str">
            <v/>
          </cell>
          <cell r="AD239" t="str">
            <v/>
          </cell>
        </row>
        <row r="240">
          <cell r="A240" t="str">
            <v/>
          </cell>
          <cell r="B240" t="str">
            <v/>
          </cell>
          <cell r="C240">
            <v>239</v>
          </cell>
          <cell r="E240">
            <v>2</v>
          </cell>
          <cell r="H240" t="str">
            <v/>
          </cell>
          <cell r="I240" t="str">
            <v/>
          </cell>
          <cell r="J240" t="str">
            <v/>
          </cell>
          <cell r="K240" t="str">
            <v/>
          </cell>
          <cell r="L240" t="str">
            <v/>
          </cell>
          <cell r="M240" t="str">
            <v/>
          </cell>
          <cell r="N240" t="str">
            <v/>
          </cell>
          <cell r="O240" t="str">
            <v/>
          </cell>
          <cell r="T240" t="str">
            <v/>
          </cell>
          <cell r="U240" t="str">
            <v/>
          </cell>
          <cell r="V240" t="str">
            <v/>
          </cell>
          <cell r="W240" t="str">
            <v/>
          </cell>
          <cell r="X240" t="str">
            <v/>
          </cell>
          <cell r="Y240" t="str">
            <v/>
          </cell>
          <cell r="Z240" t="str">
            <v xml:space="preserve"> </v>
          </cell>
          <cell r="AA240" t="str">
            <v/>
          </cell>
          <cell r="AB240" t="str">
            <v/>
          </cell>
          <cell r="AC240" t="str">
            <v/>
          </cell>
          <cell r="AD240" t="str">
            <v/>
          </cell>
        </row>
        <row r="241">
          <cell r="A241" t="str">
            <v/>
          </cell>
          <cell r="B241" t="str">
            <v/>
          </cell>
          <cell r="C241">
            <v>240</v>
          </cell>
          <cell r="E241">
            <v>2</v>
          </cell>
          <cell r="H241" t="str">
            <v/>
          </cell>
          <cell r="I241" t="str">
            <v/>
          </cell>
          <cell r="J241" t="str">
            <v/>
          </cell>
          <cell r="K241" t="str">
            <v/>
          </cell>
          <cell r="L241" t="str">
            <v/>
          </cell>
          <cell r="M241" t="str">
            <v/>
          </cell>
          <cell r="N241" t="str">
            <v/>
          </cell>
          <cell r="O241" t="str">
            <v/>
          </cell>
          <cell r="T241" t="str">
            <v/>
          </cell>
          <cell r="U241" t="str">
            <v/>
          </cell>
          <cell r="V241" t="str">
            <v/>
          </cell>
          <cell r="W241" t="str">
            <v/>
          </cell>
          <cell r="X241" t="str">
            <v/>
          </cell>
          <cell r="Y241" t="str">
            <v/>
          </cell>
          <cell r="Z241" t="str">
            <v xml:space="preserve"> </v>
          </cell>
          <cell r="AA241" t="str">
            <v/>
          </cell>
          <cell r="AB241" t="str">
            <v/>
          </cell>
          <cell r="AC241" t="str">
            <v/>
          </cell>
          <cell r="AD241" t="str">
            <v/>
          </cell>
        </row>
        <row r="242">
          <cell r="A242" t="str">
            <v/>
          </cell>
          <cell r="B242" t="str">
            <v/>
          </cell>
          <cell r="C242">
            <v>241</v>
          </cell>
          <cell r="E242">
            <v>2</v>
          </cell>
          <cell r="H242" t="str">
            <v/>
          </cell>
          <cell r="I242" t="str">
            <v/>
          </cell>
          <cell r="J242" t="str">
            <v/>
          </cell>
          <cell r="K242" t="str">
            <v/>
          </cell>
          <cell r="L242" t="str">
            <v/>
          </cell>
          <cell r="M242" t="str">
            <v/>
          </cell>
          <cell r="N242" t="str">
            <v/>
          </cell>
          <cell r="O242" t="str">
            <v/>
          </cell>
          <cell r="T242" t="str">
            <v/>
          </cell>
          <cell r="U242" t="str">
            <v/>
          </cell>
          <cell r="V242" t="str">
            <v/>
          </cell>
          <cell r="W242" t="str">
            <v/>
          </cell>
          <cell r="X242" t="str">
            <v/>
          </cell>
          <cell r="Y242" t="str">
            <v/>
          </cell>
          <cell r="Z242" t="str">
            <v xml:space="preserve"> </v>
          </cell>
          <cell r="AA242" t="str">
            <v/>
          </cell>
          <cell r="AB242" t="str">
            <v/>
          </cell>
          <cell r="AC242" t="str">
            <v/>
          </cell>
          <cell r="AD242" t="str">
            <v/>
          </cell>
        </row>
        <row r="243">
          <cell r="A243" t="str">
            <v/>
          </cell>
          <cell r="B243" t="str">
            <v/>
          </cell>
          <cell r="C243">
            <v>242</v>
          </cell>
          <cell r="E243">
            <v>2</v>
          </cell>
          <cell r="H243" t="str">
            <v/>
          </cell>
          <cell r="I243" t="str">
            <v/>
          </cell>
          <cell r="J243" t="str">
            <v/>
          </cell>
          <cell r="K243" t="str">
            <v/>
          </cell>
          <cell r="L243" t="str">
            <v/>
          </cell>
          <cell r="M243" t="str">
            <v/>
          </cell>
          <cell r="N243" t="str">
            <v/>
          </cell>
          <cell r="O243" t="str">
            <v/>
          </cell>
          <cell r="T243" t="str">
            <v/>
          </cell>
          <cell r="U243" t="str">
            <v/>
          </cell>
          <cell r="V243" t="str">
            <v/>
          </cell>
          <cell r="W243" t="str">
            <v/>
          </cell>
          <cell r="X243" t="str">
            <v/>
          </cell>
          <cell r="Y243" t="str">
            <v/>
          </cell>
          <cell r="Z243" t="str">
            <v xml:space="preserve"> </v>
          </cell>
          <cell r="AA243" t="str">
            <v/>
          </cell>
          <cell r="AB243" t="str">
            <v/>
          </cell>
          <cell r="AC243" t="str">
            <v/>
          </cell>
          <cell r="AD243" t="str">
            <v/>
          </cell>
        </row>
        <row r="244">
          <cell r="A244" t="str">
            <v/>
          </cell>
          <cell r="B244" t="str">
            <v/>
          </cell>
          <cell r="C244">
            <v>243</v>
          </cell>
          <cell r="E244">
            <v>2</v>
          </cell>
          <cell r="H244" t="str">
            <v/>
          </cell>
          <cell r="I244" t="str">
            <v/>
          </cell>
          <cell r="J244" t="str">
            <v/>
          </cell>
          <cell r="K244" t="str">
            <v/>
          </cell>
          <cell r="L244" t="str">
            <v/>
          </cell>
          <cell r="M244" t="str">
            <v/>
          </cell>
          <cell r="N244" t="str">
            <v/>
          </cell>
          <cell r="O244" t="str">
            <v/>
          </cell>
          <cell r="T244" t="str">
            <v/>
          </cell>
          <cell r="U244" t="str">
            <v/>
          </cell>
          <cell r="V244" t="str">
            <v/>
          </cell>
          <cell r="W244" t="str">
            <v/>
          </cell>
          <cell r="X244" t="str">
            <v/>
          </cell>
          <cell r="Y244" t="str">
            <v/>
          </cell>
          <cell r="Z244" t="str">
            <v xml:space="preserve"> </v>
          </cell>
          <cell r="AA244" t="str">
            <v/>
          </cell>
          <cell r="AB244" t="str">
            <v/>
          </cell>
          <cell r="AC244" t="str">
            <v/>
          </cell>
          <cell r="AD244" t="str">
            <v/>
          </cell>
        </row>
        <row r="245">
          <cell r="A245" t="str">
            <v/>
          </cell>
          <cell r="B245" t="str">
            <v/>
          </cell>
          <cell r="C245">
            <v>244</v>
          </cell>
          <cell r="E245">
            <v>2</v>
          </cell>
          <cell r="H245" t="str">
            <v/>
          </cell>
          <cell r="I245" t="str">
            <v/>
          </cell>
          <cell r="J245" t="str">
            <v/>
          </cell>
          <cell r="K245" t="str">
            <v/>
          </cell>
          <cell r="L245" t="str">
            <v/>
          </cell>
          <cell r="M245" t="str">
            <v/>
          </cell>
          <cell r="N245" t="str">
            <v/>
          </cell>
          <cell r="O245" t="str">
            <v/>
          </cell>
          <cell r="T245" t="str">
            <v/>
          </cell>
          <cell r="U245" t="str">
            <v/>
          </cell>
          <cell r="V245" t="str">
            <v/>
          </cell>
          <cell r="W245" t="str">
            <v/>
          </cell>
          <cell r="X245" t="str">
            <v/>
          </cell>
          <cell r="Y245" t="str">
            <v/>
          </cell>
          <cell r="Z245" t="str">
            <v xml:space="preserve"> </v>
          </cell>
          <cell r="AA245" t="str">
            <v/>
          </cell>
          <cell r="AB245" t="str">
            <v/>
          </cell>
          <cell r="AC245" t="str">
            <v/>
          </cell>
          <cell r="AD245" t="str">
            <v/>
          </cell>
        </row>
        <row r="246">
          <cell r="A246" t="str">
            <v/>
          </cell>
          <cell r="B246" t="str">
            <v/>
          </cell>
          <cell r="C246">
            <v>245</v>
          </cell>
          <cell r="E246">
            <v>2</v>
          </cell>
          <cell r="H246" t="str">
            <v/>
          </cell>
          <cell r="I246" t="str">
            <v/>
          </cell>
          <cell r="J246" t="str">
            <v/>
          </cell>
          <cell r="K246" t="str">
            <v/>
          </cell>
          <cell r="L246" t="str">
            <v/>
          </cell>
          <cell r="M246" t="str">
            <v/>
          </cell>
          <cell r="N246" t="str">
            <v/>
          </cell>
          <cell r="O246" t="str">
            <v/>
          </cell>
          <cell r="T246" t="str">
            <v/>
          </cell>
          <cell r="U246" t="str">
            <v/>
          </cell>
          <cell r="V246" t="str">
            <v/>
          </cell>
          <cell r="W246" t="str">
            <v/>
          </cell>
          <cell r="X246" t="str">
            <v/>
          </cell>
          <cell r="Y246" t="str">
            <v/>
          </cell>
          <cell r="Z246" t="str">
            <v xml:space="preserve"> </v>
          </cell>
          <cell r="AA246" t="str">
            <v/>
          </cell>
          <cell r="AB246" t="str">
            <v/>
          </cell>
          <cell r="AC246" t="str">
            <v/>
          </cell>
          <cell r="AD246" t="str">
            <v/>
          </cell>
        </row>
        <row r="247">
          <cell r="A247" t="str">
            <v/>
          </cell>
          <cell r="B247" t="str">
            <v/>
          </cell>
          <cell r="C247">
            <v>246</v>
          </cell>
          <cell r="E247">
            <v>2</v>
          </cell>
          <cell r="H247" t="str">
            <v/>
          </cell>
          <cell r="I247" t="str">
            <v/>
          </cell>
          <cell r="J247" t="str">
            <v/>
          </cell>
          <cell r="K247" t="str">
            <v/>
          </cell>
          <cell r="L247" t="str">
            <v/>
          </cell>
          <cell r="M247" t="str">
            <v/>
          </cell>
          <cell r="N247" t="str">
            <v/>
          </cell>
          <cell r="O247" t="str">
            <v/>
          </cell>
          <cell r="T247" t="str">
            <v/>
          </cell>
          <cell r="U247" t="str">
            <v/>
          </cell>
          <cell r="V247" t="str">
            <v/>
          </cell>
          <cell r="W247" t="str">
            <v/>
          </cell>
          <cell r="X247" t="str">
            <v/>
          </cell>
          <cell r="Y247" t="str">
            <v/>
          </cell>
          <cell r="Z247" t="str">
            <v xml:space="preserve"> </v>
          </cell>
          <cell r="AA247" t="str">
            <v/>
          </cell>
          <cell r="AB247" t="str">
            <v/>
          </cell>
          <cell r="AC247" t="str">
            <v/>
          </cell>
          <cell r="AD247" t="str">
            <v/>
          </cell>
        </row>
        <row r="248">
          <cell r="A248" t="str">
            <v/>
          </cell>
          <cell r="B248" t="str">
            <v/>
          </cell>
          <cell r="C248">
            <v>247</v>
          </cell>
          <cell r="E248">
            <v>2</v>
          </cell>
          <cell r="H248" t="str">
            <v/>
          </cell>
          <cell r="I248" t="str">
            <v/>
          </cell>
          <cell r="J248" t="str">
            <v/>
          </cell>
          <cell r="K248" t="str">
            <v/>
          </cell>
          <cell r="L248" t="str">
            <v/>
          </cell>
          <cell r="M248" t="str">
            <v/>
          </cell>
          <cell r="N248" t="str">
            <v/>
          </cell>
          <cell r="O248" t="str">
            <v/>
          </cell>
          <cell r="T248" t="str">
            <v/>
          </cell>
          <cell r="U248" t="str">
            <v/>
          </cell>
          <cell r="V248" t="str">
            <v/>
          </cell>
          <cell r="W248" t="str">
            <v/>
          </cell>
          <cell r="X248" t="str">
            <v/>
          </cell>
          <cell r="Y248" t="str">
            <v/>
          </cell>
          <cell r="Z248" t="str">
            <v xml:space="preserve"> </v>
          </cell>
          <cell r="AA248" t="str">
            <v/>
          </cell>
          <cell r="AB248" t="str">
            <v/>
          </cell>
          <cell r="AC248" t="str">
            <v/>
          </cell>
          <cell r="AD248" t="str">
            <v/>
          </cell>
        </row>
        <row r="249">
          <cell r="A249" t="str">
            <v/>
          </cell>
          <cell r="B249" t="str">
            <v/>
          </cell>
          <cell r="C249">
            <v>248</v>
          </cell>
          <cell r="E249">
            <v>2</v>
          </cell>
          <cell r="H249" t="str">
            <v/>
          </cell>
          <cell r="I249" t="str">
            <v/>
          </cell>
          <cell r="J249" t="str">
            <v/>
          </cell>
          <cell r="K249" t="str">
            <v/>
          </cell>
          <cell r="L249" t="str">
            <v/>
          </cell>
          <cell r="M249" t="str">
            <v/>
          </cell>
          <cell r="N249" t="str">
            <v/>
          </cell>
          <cell r="O249" t="str">
            <v/>
          </cell>
          <cell r="T249" t="str">
            <v/>
          </cell>
          <cell r="U249" t="str">
            <v/>
          </cell>
          <cell r="V249" t="str">
            <v/>
          </cell>
          <cell r="W249" t="str">
            <v/>
          </cell>
          <cell r="X249" t="str">
            <v/>
          </cell>
          <cell r="Y249" t="str">
            <v/>
          </cell>
          <cell r="Z249" t="str">
            <v xml:space="preserve"> </v>
          </cell>
          <cell r="AA249" t="str">
            <v/>
          </cell>
          <cell r="AB249" t="str">
            <v/>
          </cell>
          <cell r="AC249" t="str">
            <v/>
          </cell>
          <cell r="AD249" t="str">
            <v/>
          </cell>
        </row>
        <row r="250">
          <cell r="A250" t="str">
            <v/>
          </cell>
          <cell r="B250" t="str">
            <v/>
          </cell>
          <cell r="C250">
            <v>249</v>
          </cell>
          <cell r="E250">
            <v>2</v>
          </cell>
          <cell r="H250" t="str">
            <v/>
          </cell>
          <cell r="I250" t="str">
            <v/>
          </cell>
          <cell r="J250" t="str">
            <v/>
          </cell>
          <cell r="K250" t="str">
            <v/>
          </cell>
          <cell r="L250" t="str">
            <v/>
          </cell>
          <cell r="M250" t="str">
            <v/>
          </cell>
          <cell r="N250" t="str">
            <v/>
          </cell>
          <cell r="O250" t="str">
            <v/>
          </cell>
          <cell r="T250" t="str">
            <v/>
          </cell>
          <cell r="U250" t="str">
            <v/>
          </cell>
          <cell r="V250" t="str">
            <v/>
          </cell>
          <cell r="W250" t="str">
            <v/>
          </cell>
          <cell r="X250" t="str">
            <v/>
          </cell>
          <cell r="Y250" t="str">
            <v/>
          </cell>
          <cell r="Z250" t="str">
            <v xml:space="preserve"> </v>
          </cell>
          <cell r="AA250" t="str">
            <v/>
          </cell>
          <cell r="AB250" t="str">
            <v/>
          </cell>
          <cell r="AC250" t="str">
            <v/>
          </cell>
          <cell r="AD250" t="str">
            <v/>
          </cell>
        </row>
        <row r="251">
          <cell r="A251" t="str">
            <v/>
          </cell>
          <cell r="B251" t="str">
            <v/>
          </cell>
          <cell r="C251">
            <v>250</v>
          </cell>
          <cell r="E251">
            <v>2</v>
          </cell>
          <cell r="H251" t="str">
            <v/>
          </cell>
          <cell r="I251" t="str">
            <v/>
          </cell>
          <cell r="J251" t="str">
            <v/>
          </cell>
          <cell r="K251" t="str">
            <v/>
          </cell>
          <cell r="L251" t="str">
            <v/>
          </cell>
          <cell r="M251" t="str">
            <v/>
          </cell>
          <cell r="N251" t="str">
            <v/>
          </cell>
          <cell r="O251" t="str">
            <v/>
          </cell>
          <cell r="T251" t="str">
            <v/>
          </cell>
          <cell r="U251" t="str">
            <v/>
          </cell>
          <cell r="V251" t="str">
            <v/>
          </cell>
          <cell r="W251" t="str">
            <v/>
          </cell>
          <cell r="X251" t="str">
            <v/>
          </cell>
          <cell r="Y251" t="str">
            <v/>
          </cell>
          <cell r="Z251" t="str">
            <v xml:space="preserve"> </v>
          </cell>
          <cell r="AA251" t="str">
            <v/>
          </cell>
          <cell r="AB251" t="str">
            <v/>
          </cell>
          <cell r="AC251" t="str">
            <v/>
          </cell>
          <cell r="AD251" t="str">
            <v/>
          </cell>
        </row>
        <row r="252">
          <cell r="A252" t="str">
            <v/>
          </cell>
          <cell r="B252" t="str">
            <v/>
          </cell>
          <cell r="C252">
            <v>251</v>
          </cell>
          <cell r="E252">
            <v>2</v>
          </cell>
          <cell r="H252" t="str">
            <v/>
          </cell>
          <cell r="I252" t="str">
            <v/>
          </cell>
          <cell r="J252" t="str">
            <v/>
          </cell>
          <cell r="K252" t="str">
            <v/>
          </cell>
          <cell r="L252" t="str">
            <v/>
          </cell>
          <cell r="M252" t="str">
            <v/>
          </cell>
          <cell r="N252" t="str">
            <v/>
          </cell>
          <cell r="O252" t="str">
            <v/>
          </cell>
          <cell r="T252" t="str">
            <v/>
          </cell>
          <cell r="U252" t="str">
            <v/>
          </cell>
          <cell r="V252" t="str">
            <v/>
          </cell>
          <cell r="W252" t="str">
            <v/>
          </cell>
          <cell r="X252" t="str">
            <v/>
          </cell>
          <cell r="Y252" t="str">
            <v/>
          </cell>
          <cell r="Z252" t="str">
            <v xml:space="preserve"> </v>
          </cell>
          <cell r="AA252" t="str">
            <v/>
          </cell>
          <cell r="AB252" t="str">
            <v/>
          </cell>
          <cell r="AC252" t="str">
            <v/>
          </cell>
          <cell r="AD252" t="str">
            <v/>
          </cell>
        </row>
        <row r="253">
          <cell r="A253" t="str">
            <v/>
          </cell>
          <cell r="B253" t="str">
            <v/>
          </cell>
          <cell r="C253">
            <v>252</v>
          </cell>
          <cell r="E253">
            <v>2</v>
          </cell>
          <cell r="H253" t="str">
            <v/>
          </cell>
          <cell r="I253" t="str">
            <v/>
          </cell>
          <cell r="J253" t="str">
            <v/>
          </cell>
          <cell r="K253" t="str">
            <v/>
          </cell>
          <cell r="L253" t="str">
            <v/>
          </cell>
          <cell r="M253" t="str">
            <v/>
          </cell>
          <cell r="N253" t="str">
            <v/>
          </cell>
          <cell r="O253" t="str">
            <v/>
          </cell>
          <cell r="T253" t="str">
            <v/>
          </cell>
          <cell r="U253" t="str">
            <v/>
          </cell>
          <cell r="V253" t="str">
            <v/>
          </cell>
          <cell r="W253" t="str">
            <v/>
          </cell>
          <cell r="X253" t="str">
            <v/>
          </cell>
          <cell r="Y253" t="str">
            <v/>
          </cell>
          <cell r="Z253" t="str">
            <v xml:space="preserve"> </v>
          </cell>
          <cell r="AA253" t="str">
            <v/>
          </cell>
          <cell r="AB253" t="str">
            <v/>
          </cell>
          <cell r="AC253" t="str">
            <v/>
          </cell>
          <cell r="AD253" t="str">
            <v/>
          </cell>
        </row>
        <row r="254">
          <cell r="A254" t="str">
            <v/>
          </cell>
          <cell r="B254" t="str">
            <v/>
          </cell>
          <cell r="C254">
            <v>253</v>
          </cell>
          <cell r="E254">
            <v>2</v>
          </cell>
          <cell r="H254" t="str">
            <v/>
          </cell>
          <cell r="I254" t="str">
            <v/>
          </cell>
          <cell r="J254" t="str">
            <v/>
          </cell>
          <cell r="K254" t="str">
            <v/>
          </cell>
          <cell r="L254" t="str">
            <v/>
          </cell>
          <cell r="M254" t="str">
            <v/>
          </cell>
          <cell r="N254" t="str">
            <v/>
          </cell>
          <cell r="O254" t="str">
            <v/>
          </cell>
          <cell r="T254" t="str">
            <v/>
          </cell>
          <cell r="U254" t="str">
            <v/>
          </cell>
          <cell r="V254" t="str">
            <v/>
          </cell>
          <cell r="W254" t="str">
            <v/>
          </cell>
          <cell r="X254" t="str">
            <v/>
          </cell>
          <cell r="Y254" t="str">
            <v/>
          </cell>
          <cell r="Z254" t="str">
            <v xml:space="preserve"> </v>
          </cell>
          <cell r="AA254" t="str">
            <v/>
          </cell>
          <cell r="AB254" t="str">
            <v/>
          </cell>
          <cell r="AC254" t="str">
            <v/>
          </cell>
          <cell r="AD254" t="str">
            <v/>
          </cell>
        </row>
        <row r="255">
          <cell r="A255" t="str">
            <v/>
          </cell>
          <cell r="B255" t="str">
            <v/>
          </cell>
          <cell r="C255">
            <v>254</v>
          </cell>
          <cell r="E255">
            <v>2</v>
          </cell>
          <cell r="H255" t="str">
            <v/>
          </cell>
          <cell r="I255" t="str">
            <v/>
          </cell>
          <cell r="J255" t="str">
            <v/>
          </cell>
          <cell r="K255" t="str">
            <v/>
          </cell>
          <cell r="L255" t="str">
            <v/>
          </cell>
          <cell r="M255" t="str">
            <v/>
          </cell>
          <cell r="N255" t="str">
            <v/>
          </cell>
          <cell r="O255" t="str">
            <v/>
          </cell>
          <cell r="T255" t="str">
            <v/>
          </cell>
          <cell r="U255" t="str">
            <v/>
          </cell>
          <cell r="V255" t="str">
            <v/>
          </cell>
          <cell r="W255" t="str">
            <v/>
          </cell>
          <cell r="X255" t="str">
            <v/>
          </cell>
          <cell r="Y255" t="str">
            <v/>
          </cell>
          <cell r="Z255" t="str">
            <v xml:space="preserve"> </v>
          </cell>
          <cell r="AA255" t="str">
            <v/>
          </cell>
          <cell r="AB255" t="str">
            <v/>
          </cell>
          <cell r="AC255" t="str">
            <v/>
          </cell>
          <cell r="AD255" t="str">
            <v/>
          </cell>
        </row>
        <row r="256">
          <cell r="A256" t="str">
            <v/>
          </cell>
          <cell r="B256" t="str">
            <v/>
          </cell>
          <cell r="C256">
            <v>255</v>
          </cell>
          <cell r="E256">
            <v>2</v>
          </cell>
          <cell r="H256" t="str">
            <v/>
          </cell>
          <cell r="I256" t="str">
            <v/>
          </cell>
          <cell r="J256" t="str">
            <v/>
          </cell>
          <cell r="K256" t="str">
            <v/>
          </cell>
          <cell r="L256" t="str">
            <v/>
          </cell>
          <cell r="M256" t="str">
            <v/>
          </cell>
          <cell r="N256" t="str">
            <v/>
          </cell>
          <cell r="O256" t="str">
            <v/>
          </cell>
          <cell r="T256" t="str">
            <v/>
          </cell>
          <cell r="U256" t="str">
            <v/>
          </cell>
          <cell r="V256" t="str">
            <v/>
          </cell>
          <cell r="W256" t="str">
            <v/>
          </cell>
          <cell r="X256" t="str">
            <v/>
          </cell>
          <cell r="Y256" t="str">
            <v/>
          </cell>
          <cell r="Z256" t="str">
            <v xml:space="preserve"> </v>
          </cell>
          <cell r="AA256" t="str">
            <v/>
          </cell>
          <cell r="AB256" t="str">
            <v/>
          </cell>
          <cell r="AC256" t="str">
            <v/>
          </cell>
          <cell r="AD256" t="str">
            <v/>
          </cell>
        </row>
        <row r="257">
          <cell r="A257" t="str">
            <v/>
          </cell>
          <cell r="B257" t="str">
            <v/>
          </cell>
          <cell r="C257">
            <v>256</v>
          </cell>
          <cell r="E257">
            <v>2</v>
          </cell>
          <cell r="H257" t="str">
            <v/>
          </cell>
          <cell r="I257" t="str">
            <v/>
          </cell>
          <cell r="J257" t="str">
            <v/>
          </cell>
          <cell r="K257" t="str">
            <v/>
          </cell>
          <cell r="L257" t="str">
            <v/>
          </cell>
          <cell r="M257" t="str">
            <v/>
          </cell>
          <cell r="N257" t="str">
            <v/>
          </cell>
          <cell r="O257" t="str">
            <v/>
          </cell>
          <cell r="T257" t="str">
            <v/>
          </cell>
          <cell r="U257" t="str">
            <v/>
          </cell>
          <cell r="V257" t="str">
            <v/>
          </cell>
          <cell r="W257" t="str">
            <v/>
          </cell>
          <cell r="X257" t="str">
            <v/>
          </cell>
          <cell r="Y257" t="str">
            <v/>
          </cell>
          <cell r="Z257" t="str">
            <v xml:space="preserve"> </v>
          </cell>
          <cell r="AA257" t="str">
            <v/>
          </cell>
          <cell r="AB257" t="str">
            <v/>
          </cell>
          <cell r="AC257" t="str">
            <v/>
          </cell>
          <cell r="AD257" t="str">
            <v/>
          </cell>
        </row>
        <row r="258">
          <cell r="A258" t="str">
            <v/>
          </cell>
          <cell r="B258" t="str">
            <v/>
          </cell>
          <cell r="C258">
            <v>257</v>
          </cell>
          <cell r="E258">
            <v>2</v>
          </cell>
          <cell r="H258" t="str">
            <v/>
          </cell>
          <cell r="I258" t="str">
            <v/>
          </cell>
          <cell r="J258" t="str">
            <v/>
          </cell>
          <cell r="K258" t="str">
            <v/>
          </cell>
          <cell r="L258" t="str">
            <v/>
          </cell>
          <cell r="M258" t="str">
            <v/>
          </cell>
          <cell r="N258" t="str">
            <v/>
          </cell>
          <cell r="O258" t="str">
            <v/>
          </cell>
          <cell r="T258" t="str">
            <v/>
          </cell>
          <cell r="U258" t="str">
            <v/>
          </cell>
          <cell r="V258" t="str">
            <v/>
          </cell>
          <cell r="W258" t="str">
            <v/>
          </cell>
          <cell r="X258" t="str">
            <v/>
          </cell>
          <cell r="Y258" t="str">
            <v/>
          </cell>
          <cell r="Z258" t="str">
            <v xml:space="preserve"> </v>
          </cell>
          <cell r="AA258" t="str">
            <v/>
          </cell>
          <cell r="AB258" t="str">
            <v/>
          </cell>
          <cell r="AC258" t="str">
            <v/>
          </cell>
          <cell r="AD258" t="str">
            <v/>
          </cell>
        </row>
        <row r="259">
          <cell r="A259" t="str">
            <v/>
          </cell>
          <cell r="B259" t="str">
            <v/>
          </cell>
          <cell r="C259">
            <v>258</v>
          </cell>
          <cell r="E259">
            <v>2</v>
          </cell>
          <cell r="H259" t="str">
            <v/>
          </cell>
          <cell r="I259" t="str">
            <v/>
          </cell>
          <cell r="J259" t="str">
            <v/>
          </cell>
          <cell r="K259" t="str">
            <v/>
          </cell>
          <cell r="L259" t="str">
            <v/>
          </cell>
          <cell r="M259" t="str">
            <v/>
          </cell>
          <cell r="N259" t="str">
            <v/>
          </cell>
          <cell r="O259" t="str">
            <v/>
          </cell>
          <cell r="T259" t="str">
            <v/>
          </cell>
          <cell r="U259" t="str">
            <v/>
          </cell>
          <cell r="V259" t="str">
            <v/>
          </cell>
          <cell r="W259" t="str">
            <v/>
          </cell>
          <cell r="X259" t="str">
            <v/>
          </cell>
          <cell r="Y259" t="str">
            <v/>
          </cell>
          <cell r="Z259" t="str">
            <v xml:space="preserve"> </v>
          </cell>
          <cell r="AA259" t="str">
            <v/>
          </cell>
          <cell r="AB259" t="str">
            <v/>
          </cell>
          <cell r="AC259" t="str">
            <v/>
          </cell>
          <cell r="AD259" t="str">
            <v/>
          </cell>
        </row>
        <row r="260">
          <cell r="A260" t="str">
            <v/>
          </cell>
          <cell r="B260" t="str">
            <v/>
          </cell>
          <cell r="C260">
            <v>259</v>
          </cell>
          <cell r="E260">
            <v>2</v>
          </cell>
          <cell r="H260" t="str">
            <v/>
          </cell>
          <cell r="I260" t="str">
            <v/>
          </cell>
          <cell r="J260" t="str">
            <v/>
          </cell>
          <cell r="K260" t="str">
            <v/>
          </cell>
          <cell r="L260" t="str">
            <v/>
          </cell>
          <cell r="M260" t="str">
            <v/>
          </cell>
          <cell r="N260" t="str">
            <v/>
          </cell>
          <cell r="O260" t="str">
            <v/>
          </cell>
          <cell r="T260" t="str">
            <v/>
          </cell>
          <cell r="U260" t="str">
            <v/>
          </cell>
          <cell r="V260" t="str">
            <v/>
          </cell>
          <cell r="W260" t="str">
            <v/>
          </cell>
          <cell r="X260" t="str">
            <v/>
          </cell>
          <cell r="Y260" t="str">
            <v/>
          </cell>
          <cell r="Z260" t="str">
            <v xml:space="preserve"> </v>
          </cell>
          <cell r="AA260" t="str">
            <v/>
          </cell>
          <cell r="AB260" t="str">
            <v/>
          </cell>
          <cell r="AC260" t="str">
            <v/>
          </cell>
          <cell r="AD260" t="str">
            <v/>
          </cell>
        </row>
        <row r="261">
          <cell r="A261" t="str">
            <v/>
          </cell>
          <cell r="B261" t="str">
            <v/>
          </cell>
          <cell r="C261">
            <v>260</v>
          </cell>
          <cell r="E261">
            <v>2</v>
          </cell>
          <cell r="H261" t="str">
            <v/>
          </cell>
          <cell r="I261" t="str">
            <v/>
          </cell>
          <cell r="J261" t="str">
            <v/>
          </cell>
          <cell r="K261" t="str">
            <v/>
          </cell>
          <cell r="L261" t="str">
            <v/>
          </cell>
          <cell r="M261" t="str">
            <v/>
          </cell>
          <cell r="N261" t="str">
            <v/>
          </cell>
          <cell r="O261" t="str">
            <v/>
          </cell>
          <cell r="T261" t="str">
            <v/>
          </cell>
          <cell r="U261" t="str">
            <v/>
          </cell>
          <cell r="V261" t="str">
            <v/>
          </cell>
          <cell r="W261" t="str">
            <v/>
          </cell>
          <cell r="X261" t="str">
            <v/>
          </cell>
          <cell r="Y261" t="str">
            <v/>
          </cell>
          <cell r="Z261" t="str">
            <v xml:space="preserve"> </v>
          </cell>
          <cell r="AA261" t="str">
            <v/>
          </cell>
          <cell r="AB261" t="str">
            <v/>
          </cell>
          <cell r="AC261" t="str">
            <v/>
          </cell>
          <cell r="AD261" t="str">
            <v/>
          </cell>
        </row>
        <row r="262">
          <cell r="A262" t="str">
            <v/>
          </cell>
          <cell r="B262" t="str">
            <v/>
          </cell>
          <cell r="C262">
            <v>261</v>
          </cell>
          <cell r="E262">
            <v>2</v>
          </cell>
          <cell r="H262" t="str">
            <v/>
          </cell>
          <cell r="I262" t="str">
            <v/>
          </cell>
          <cell r="J262" t="str">
            <v/>
          </cell>
          <cell r="K262" t="str">
            <v/>
          </cell>
          <cell r="L262" t="str">
            <v/>
          </cell>
          <cell r="M262" t="str">
            <v/>
          </cell>
          <cell r="N262" t="str">
            <v/>
          </cell>
          <cell r="O262" t="str">
            <v/>
          </cell>
          <cell r="T262" t="str">
            <v/>
          </cell>
          <cell r="U262" t="str">
            <v/>
          </cell>
          <cell r="V262" t="str">
            <v/>
          </cell>
          <cell r="W262" t="str">
            <v/>
          </cell>
          <cell r="X262" t="str">
            <v/>
          </cell>
          <cell r="Y262" t="str">
            <v/>
          </cell>
          <cell r="Z262" t="str">
            <v xml:space="preserve"> </v>
          </cell>
          <cell r="AA262" t="str">
            <v/>
          </cell>
          <cell r="AB262" t="str">
            <v/>
          </cell>
          <cell r="AC262" t="str">
            <v/>
          </cell>
          <cell r="AD262" t="str">
            <v/>
          </cell>
        </row>
        <row r="263">
          <cell r="A263" t="str">
            <v/>
          </cell>
          <cell r="B263" t="str">
            <v/>
          </cell>
          <cell r="C263">
            <v>262</v>
          </cell>
          <cell r="E263">
            <v>2</v>
          </cell>
          <cell r="H263" t="str">
            <v/>
          </cell>
          <cell r="I263" t="str">
            <v/>
          </cell>
          <cell r="J263" t="str">
            <v/>
          </cell>
          <cell r="K263" t="str">
            <v/>
          </cell>
          <cell r="L263" t="str">
            <v/>
          </cell>
          <cell r="M263" t="str">
            <v/>
          </cell>
          <cell r="N263" t="str">
            <v/>
          </cell>
          <cell r="O263" t="str">
            <v/>
          </cell>
          <cell r="T263" t="str">
            <v/>
          </cell>
          <cell r="U263" t="str">
            <v/>
          </cell>
          <cell r="V263" t="str">
            <v/>
          </cell>
          <cell r="W263" t="str">
            <v/>
          </cell>
          <cell r="X263" t="str">
            <v/>
          </cell>
          <cell r="Y263" t="str">
            <v/>
          </cell>
          <cell r="Z263" t="str">
            <v xml:space="preserve"> </v>
          </cell>
          <cell r="AA263" t="str">
            <v/>
          </cell>
          <cell r="AB263" t="str">
            <v/>
          </cell>
          <cell r="AC263" t="str">
            <v/>
          </cell>
          <cell r="AD263" t="str">
            <v/>
          </cell>
        </row>
        <row r="264">
          <cell r="A264" t="str">
            <v/>
          </cell>
          <cell r="B264" t="str">
            <v/>
          </cell>
          <cell r="C264">
            <v>263</v>
          </cell>
          <cell r="E264">
            <v>2</v>
          </cell>
          <cell r="H264" t="str">
            <v/>
          </cell>
          <cell r="I264" t="str">
            <v/>
          </cell>
          <cell r="J264" t="str">
            <v/>
          </cell>
          <cell r="K264" t="str">
            <v/>
          </cell>
          <cell r="L264" t="str">
            <v/>
          </cell>
          <cell r="M264" t="str">
            <v/>
          </cell>
          <cell r="N264" t="str">
            <v/>
          </cell>
          <cell r="O264" t="str">
            <v/>
          </cell>
          <cell r="T264" t="str">
            <v/>
          </cell>
          <cell r="U264" t="str">
            <v/>
          </cell>
          <cell r="V264" t="str">
            <v/>
          </cell>
          <cell r="W264" t="str">
            <v/>
          </cell>
          <cell r="X264" t="str">
            <v/>
          </cell>
          <cell r="Y264" t="str">
            <v/>
          </cell>
          <cell r="Z264" t="str">
            <v xml:space="preserve"> </v>
          </cell>
          <cell r="AA264" t="str">
            <v/>
          </cell>
          <cell r="AB264" t="str">
            <v/>
          </cell>
          <cell r="AC264" t="str">
            <v/>
          </cell>
          <cell r="AD264" t="str">
            <v/>
          </cell>
        </row>
        <row r="265">
          <cell r="A265" t="str">
            <v/>
          </cell>
          <cell r="B265" t="str">
            <v/>
          </cell>
          <cell r="C265">
            <v>264</v>
          </cell>
          <cell r="E265">
            <v>2</v>
          </cell>
          <cell r="H265" t="str">
            <v/>
          </cell>
          <cell r="I265" t="str">
            <v/>
          </cell>
          <cell r="J265" t="str">
            <v/>
          </cell>
          <cell r="K265" t="str">
            <v/>
          </cell>
          <cell r="L265" t="str">
            <v/>
          </cell>
          <cell r="M265" t="str">
            <v/>
          </cell>
          <cell r="N265" t="str">
            <v/>
          </cell>
          <cell r="O265" t="str">
            <v/>
          </cell>
          <cell r="T265" t="str">
            <v/>
          </cell>
          <cell r="U265" t="str">
            <v/>
          </cell>
          <cell r="V265" t="str">
            <v/>
          </cell>
          <cell r="W265" t="str">
            <v/>
          </cell>
          <cell r="X265" t="str">
            <v/>
          </cell>
          <cell r="Y265" t="str">
            <v/>
          </cell>
          <cell r="Z265" t="str">
            <v xml:space="preserve"> </v>
          </cell>
          <cell r="AA265" t="str">
            <v/>
          </cell>
          <cell r="AB265" t="str">
            <v/>
          </cell>
          <cell r="AC265" t="str">
            <v/>
          </cell>
          <cell r="AD265" t="str">
            <v/>
          </cell>
        </row>
        <row r="266">
          <cell r="A266" t="str">
            <v/>
          </cell>
          <cell r="B266" t="str">
            <v/>
          </cell>
          <cell r="C266">
            <v>265</v>
          </cell>
          <cell r="E266">
            <v>2</v>
          </cell>
          <cell r="H266" t="str">
            <v/>
          </cell>
          <cell r="I266" t="str">
            <v/>
          </cell>
          <cell r="J266" t="str">
            <v/>
          </cell>
          <cell r="K266" t="str">
            <v/>
          </cell>
          <cell r="L266" t="str">
            <v/>
          </cell>
          <cell r="M266" t="str">
            <v/>
          </cell>
          <cell r="N266" t="str">
            <v/>
          </cell>
          <cell r="O266" t="str">
            <v/>
          </cell>
          <cell r="T266" t="str">
            <v/>
          </cell>
          <cell r="U266" t="str">
            <v/>
          </cell>
          <cell r="V266" t="str">
            <v/>
          </cell>
          <cell r="W266" t="str">
            <v/>
          </cell>
          <cell r="X266" t="str">
            <v/>
          </cell>
          <cell r="Y266" t="str">
            <v/>
          </cell>
          <cell r="Z266" t="str">
            <v xml:space="preserve"> </v>
          </cell>
          <cell r="AA266" t="str">
            <v/>
          </cell>
          <cell r="AB266" t="str">
            <v/>
          </cell>
          <cell r="AC266" t="str">
            <v/>
          </cell>
          <cell r="AD266" t="str">
            <v/>
          </cell>
        </row>
        <row r="267">
          <cell r="A267" t="str">
            <v/>
          </cell>
          <cell r="B267" t="str">
            <v/>
          </cell>
          <cell r="C267">
            <v>266</v>
          </cell>
          <cell r="E267">
            <v>2</v>
          </cell>
          <cell r="H267" t="str">
            <v/>
          </cell>
          <cell r="I267" t="str">
            <v/>
          </cell>
          <cell r="J267" t="str">
            <v/>
          </cell>
          <cell r="K267" t="str">
            <v/>
          </cell>
          <cell r="L267" t="str">
            <v/>
          </cell>
          <cell r="M267" t="str">
            <v/>
          </cell>
          <cell r="N267" t="str">
            <v/>
          </cell>
          <cell r="O267" t="str">
            <v/>
          </cell>
          <cell r="T267" t="str">
            <v/>
          </cell>
          <cell r="U267" t="str">
            <v/>
          </cell>
          <cell r="V267" t="str">
            <v/>
          </cell>
          <cell r="W267" t="str">
            <v/>
          </cell>
          <cell r="X267" t="str">
            <v/>
          </cell>
          <cell r="Y267" t="str">
            <v/>
          </cell>
          <cell r="Z267" t="str">
            <v xml:space="preserve"> </v>
          </cell>
          <cell r="AA267" t="str">
            <v/>
          </cell>
          <cell r="AB267" t="str">
            <v/>
          </cell>
          <cell r="AC267" t="str">
            <v/>
          </cell>
          <cell r="AD267" t="str">
            <v/>
          </cell>
        </row>
        <row r="268">
          <cell r="A268" t="str">
            <v/>
          </cell>
          <cell r="B268" t="str">
            <v/>
          </cell>
          <cell r="C268">
            <v>267</v>
          </cell>
          <cell r="E268">
            <v>2</v>
          </cell>
          <cell r="H268" t="str">
            <v/>
          </cell>
          <cell r="I268" t="str">
            <v/>
          </cell>
          <cell r="J268" t="str">
            <v/>
          </cell>
          <cell r="K268" t="str">
            <v/>
          </cell>
          <cell r="L268" t="str">
            <v/>
          </cell>
          <cell r="M268" t="str">
            <v/>
          </cell>
          <cell r="N268" t="str">
            <v/>
          </cell>
          <cell r="O268" t="str">
            <v/>
          </cell>
          <cell r="T268" t="str">
            <v/>
          </cell>
          <cell r="U268" t="str">
            <v/>
          </cell>
          <cell r="V268" t="str">
            <v/>
          </cell>
          <cell r="W268" t="str">
            <v/>
          </cell>
          <cell r="X268" t="str">
            <v/>
          </cell>
          <cell r="Y268" t="str">
            <v/>
          </cell>
          <cell r="Z268" t="str">
            <v xml:space="preserve"> </v>
          </cell>
          <cell r="AA268" t="str">
            <v/>
          </cell>
          <cell r="AB268" t="str">
            <v/>
          </cell>
          <cell r="AC268" t="str">
            <v/>
          </cell>
          <cell r="AD268" t="str">
            <v/>
          </cell>
        </row>
        <row r="269">
          <cell r="A269" t="str">
            <v/>
          </cell>
          <cell r="B269" t="str">
            <v/>
          </cell>
          <cell r="C269">
            <v>268</v>
          </cell>
          <cell r="E269">
            <v>2</v>
          </cell>
          <cell r="H269" t="str">
            <v/>
          </cell>
          <cell r="I269" t="str">
            <v/>
          </cell>
          <cell r="J269" t="str">
            <v/>
          </cell>
          <cell r="K269" t="str">
            <v/>
          </cell>
          <cell r="L269" t="str">
            <v/>
          </cell>
          <cell r="M269" t="str">
            <v/>
          </cell>
          <cell r="N269" t="str">
            <v/>
          </cell>
          <cell r="O269" t="str">
            <v/>
          </cell>
          <cell r="T269" t="str">
            <v/>
          </cell>
          <cell r="U269" t="str">
            <v/>
          </cell>
          <cell r="V269" t="str">
            <v/>
          </cell>
          <cell r="W269" t="str">
            <v/>
          </cell>
          <cell r="X269" t="str">
            <v/>
          </cell>
          <cell r="Y269" t="str">
            <v/>
          </cell>
          <cell r="Z269" t="str">
            <v xml:space="preserve"> </v>
          </cell>
          <cell r="AA269" t="str">
            <v/>
          </cell>
          <cell r="AB269" t="str">
            <v/>
          </cell>
          <cell r="AC269" t="str">
            <v/>
          </cell>
          <cell r="AD269" t="str">
            <v/>
          </cell>
        </row>
        <row r="270">
          <cell r="A270" t="str">
            <v/>
          </cell>
          <cell r="B270" t="str">
            <v/>
          </cell>
          <cell r="C270">
            <v>269</v>
          </cell>
          <cell r="E270">
            <v>2</v>
          </cell>
          <cell r="H270" t="str">
            <v/>
          </cell>
          <cell r="I270" t="str">
            <v/>
          </cell>
          <cell r="J270" t="str">
            <v/>
          </cell>
          <cell r="K270" t="str">
            <v/>
          </cell>
          <cell r="L270" t="str">
            <v/>
          </cell>
          <cell r="M270" t="str">
            <v/>
          </cell>
          <cell r="N270" t="str">
            <v/>
          </cell>
          <cell r="O270" t="str">
            <v/>
          </cell>
          <cell r="T270" t="str">
            <v/>
          </cell>
          <cell r="U270" t="str">
            <v/>
          </cell>
          <cell r="V270" t="str">
            <v/>
          </cell>
          <cell r="W270" t="str">
            <v/>
          </cell>
          <cell r="X270" t="str">
            <v/>
          </cell>
          <cell r="Y270" t="str">
            <v/>
          </cell>
          <cell r="Z270" t="str">
            <v xml:space="preserve"> </v>
          </cell>
          <cell r="AA270" t="str">
            <v/>
          </cell>
          <cell r="AB270" t="str">
            <v/>
          </cell>
          <cell r="AC270" t="str">
            <v/>
          </cell>
          <cell r="AD270" t="str">
            <v/>
          </cell>
        </row>
        <row r="271">
          <cell r="A271" t="str">
            <v/>
          </cell>
          <cell r="B271" t="str">
            <v/>
          </cell>
          <cell r="C271">
            <v>270</v>
          </cell>
          <cell r="E271">
            <v>2</v>
          </cell>
          <cell r="H271" t="str">
            <v/>
          </cell>
          <cell r="I271" t="str">
            <v/>
          </cell>
          <cell r="J271" t="str">
            <v/>
          </cell>
          <cell r="K271" t="str">
            <v/>
          </cell>
          <cell r="L271" t="str">
            <v/>
          </cell>
          <cell r="M271" t="str">
            <v/>
          </cell>
          <cell r="N271" t="str">
            <v/>
          </cell>
          <cell r="O271" t="str">
            <v/>
          </cell>
          <cell r="T271" t="str">
            <v/>
          </cell>
          <cell r="U271" t="str">
            <v/>
          </cell>
          <cell r="V271" t="str">
            <v/>
          </cell>
          <cell r="W271" t="str">
            <v/>
          </cell>
          <cell r="X271" t="str">
            <v/>
          </cell>
          <cell r="Y271" t="str">
            <v/>
          </cell>
          <cell r="Z271" t="str">
            <v xml:space="preserve"> </v>
          </cell>
          <cell r="AA271" t="str">
            <v/>
          </cell>
          <cell r="AB271" t="str">
            <v/>
          </cell>
          <cell r="AC271" t="str">
            <v/>
          </cell>
          <cell r="AD271" t="str">
            <v/>
          </cell>
        </row>
        <row r="272">
          <cell r="A272" t="str">
            <v/>
          </cell>
          <cell r="B272" t="str">
            <v/>
          </cell>
          <cell r="C272">
            <v>271</v>
          </cell>
          <cell r="E272">
            <v>2</v>
          </cell>
          <cell r="H272" t="str">
            <v/>
          </cell>
          <cell r="I272" t="str">
            <v/>
          </cell>
          <cell r="J272" t="str">
            <v/>
          </cell>
          <cell r="K272" t="str">
            <v/>
          </cell>
          <cell r="L272" t="str">
            <v/>
          </cell>
          <cell r="M272" t="str">
            <v/>
          </cell>
          <cell r="N272" t="str">
            <v/>
          </cell>
          <cell r="O272" t="str">
            <v/>
          </cell>
          <cell r="T272" t="str">
            <v/>
          </cell>
          <cell r="U272" t="str">
            <v/>
          </cell>
          <cell r="V272" t="str">
            <v/>
          </cell>
          <cell r="W272" t="str">
            <v/>
          </cell>
          <cell r="X272" t="str">
            <v/>
          </cell>
          <cell r="Y272" t="str">
            <v/>
          </cell>
          <cell r="Z272" t="str">
            <v xml:space="preserve"> </v>
          </cell>
          <cell r="AA272" t="str">
            <v/>
          </cell>
          <cell r="AB272" t="str">
            <v/>
          </cell>
          <cell r="AC272" t="str">
            <v/>
          </cell>
          <cell r="AD272" t="str">
            <v/>
          </cell>
        </row>
        <row r="273">
          <cell r="A273" t="str">
            <v/>
          </cell>
          <cell r="B273" t="str">
            <v/>
          </cell>
          <cell r="C273">
            <v>272</v>
          </cell>
          <cell r="E273">
            <v>2</v>
          </cell>
          <cell r="H273" t="str">
            <v/>
          </cell>
          <cell r="I273" t="str">
            <v/>
          </cell>
          <cell r="J273" t="str">
            <v/>
          </cell>
          <cell r="K273" t="str">
            <v/>
          </cell>
          <cell r="L273" t="str">
            <v/>
          </cell>
          <cell r="M273" t="str">
            <v/>
          </cell>
          <cell r="N273" t="str">
            <v/>
          </cell>
          <cell r="O273" t="str">
            <v/>
          </cell>
          <cell r="T273" t="str">
            <v/>
          </cell>
          <cell r="U273" t="str">
            <v/>
          </cell>
          <cell r="V273" t="str">
            <v/>
          </cell>
          <cell r="W273" t="str">
            <v/>
          </cell>
          <cell r="X273" t="str">
            <v/>
          </cell>
          <cell r="Y273" t="str">
            <v/>
          </cell>
          <cell r="Z273" t="str">
            <v xml:space="preserve"> </v>
          </cell>
          <cell r="AA273" t="str">
            <v/>
          </cell>
          <cell r="AB273" t="str">
            <v/>
          </cell>
          <cell r="AC273" t="str">
            <v/>
          </cell>
          <cell r="AD273" t="str">
            <v/>
          </cell>
        </row>
        <row r="274">
          <cell r="A274" t="str">
            <v/>
          </cell>
          <cell r="B274" t="str">
            <v/>
          </cell>
          <cell r="C274">
            <v>273</v>
          </cell>
          <cell r="E274">
            <v>2</v>
          </cell>
          <cell r="H274" t="str">
            <v/>
          </cell>
          <cell r="I274" t="str">
            <v/>
          </cell>
          <cell r="J274" t="str">
            <v/>
          </cell>
          <cell r="K274" t="str">
            <v/>
          </cell>
          <cell r="L274" t="str">
            <v/>
          </cell>
          <cell r="M274" t="str">
            <v/>
          </cell>
          <cell r="N274" t="str">
            <v/>
          </cell>
          <cell r="O274" t="str">
            <v/>
          </cell>
          <cell r="T274" t="str">
            <v/>
          </cell>
          <cell r="U274" t="str">
            <v/>
          </cell>
          <cell r="V274" t="str">
            <v/>
          </cell>
          <cell r="W274" t="str">
            <v/>
          </cell>
          <cell r="X274" t="str">
            <v/>
          </cell>
          <cell r="Y274" t="str">
            <v/>
          </cell>
          <cell r="Z274" t="str">
            <v xml:space="preserve"> </v>
          </cell>
          <cell r="AA274" t="str">
            <v/>
          </cell>
          <cell r="AB274" t="str">
            <v/>
          </cell>
          <cell r="AC274" t="str">
            <v/>
          </cell>
          <cell r="AD274" t="str">
            <v/>
          </cell>
        </row>
        <row r="275">
          <cell r="A275" t="str">
            <v/>
          </cell>
          <cell r="B275" t="str">
            <v/>
          </cell>
          <cell r="C275">
            <v>274</v>
          </cell>
          <cell r="E275">
            <v>2</v>
          </cell>
          <cell r="H275" t="str">
            <v/>
          </cell>
          <cell r="I275" t="str">
            <v/>
          </cell>
          <cell r="J275" t="str">
            <v/>
          </cell>
          <cell r="K275" t="str">
            <v/>
          </cell>
          <cell r="L275" t="str">
            <v/>
          </cell>
          <cell r="M275" t="str">
            <v/>
          </cell>
          <cell r="N275" t="str">
            <v/>
          </cell>
          <cell r="O275" t="str">
            <v/>
          </cell>
          <cell r="T275" t="str">
            <v/>
          </cell>
          <cell r="U275" t="str">
            <v/>
          </cell>
          <cell r="V275" t="str">
            <v/>
          </cell>
          <cell r="W275" t="str">
            <v/>
          </cell>
          <cell r="X275" t="str">
            <v/>
          </cell>
          <cell r="Y275" t="str">
            <v/>
          </cell>
          <cell r="Z275" t="str">
            <v xml:space="preserve"> </v>
          </cell>
          <cell r="AA275" t="str">
            <v/>
          </cell>
          <cell r="AB275" t="str">
            <v/>
          </cell>
          <cell r="AC275" t="str">
            <v/>
          </cell>
          <cell r="AD275" t="str">
            <v/>
          </cell>
        </row>
        <row r="276">
          <cell r="A276" t="str">
            <v/>
          </cell>
          <cell r="B276" t="str">
            <v/>
          </cell>
          <cell r="C276">
            <v>275</v>
          </cell>
          <cell r="E276">
            <v>2</v>
          </cell>
          <cell r="H276" t="str">
            <v/>
          </cell>
          <cell r="I276" t="str">
            <v/>
          </cell>
          <cell r="J276" t="str">
            <v/>
          </cell>
          <cell r="K276" t="str">
            <v/>
          </cell>
          <cell r="L276" t="str">
            <v/>
          </cell>
          <cell r="M276" t="str">
            <v/>
          </cell>
          <cell r="N276" t="str">
            <v/>
          </cell>
          <cell r="O276" t="str">
            <v/>
          </cell>
          <cell r="T276" t="str">
            <v/>
          </cell>
          <cell r="U276" t="str">
            <v/>
          </cell>
          <cell r="V276" t="str">
            <v/>
          </cell>
          <cell r="W276" t="str">
            <v/>
          </cell>
          <cell r="X276" t="str">
            <v/>
          </cell>
          <cell r="Y276" t="str">
            <v/>
          </cell>
          <cell r="Z276" t="str">
            <v xml:space="preserve"> </v>
          </cell>
          <cell r="AA276" t="str">
            <v/>
          </cell>
          <cell r="AB276" t="str">
            <v/>
          </cell>
          <cell r="AC276" t="str">
            <v/>
          </cell>
          <cell r="AD276" t="str">
            <v/>
          </cell>
        </row>
        <row r="277">
          <cell r="A277" t="str">
            <v/>
          </cell>
          <cell r="B277" t="str">
            <v/>
          </cell>
          <cell r="C277">
            <v>276</v>
          </cell>
          <cell r="E277">
            <v>2</v>
          </cell>
          <cell r="H277" t="str">
            <v/>
          </cell>
          <cell r="I277" t="str">
            <v/>
          </cell>
          <cell r="J277" t="str">
            <v/>
          </cell>
          <cell r="K277" t="str">
            <v/>
          </cell>
          <cell r="L277" t="str">
            <v/>
          </cell>
          <cell r="M277" t="str">
            <v/>
          </cell>
          <cell r="N277" t="str">
            <v/>
          </cell>
          <cell r="O277" t="str">
            <v/>
          </cell>
          <cell r="T277" t="str">
            <v/>
          </cell>
          <cell r="U277" t="str">
            <v/>
          </cell>
          <cell r="V277" t="str">
            <v/>
          </cell>
          <cell r="W277" t="str">
            <v/>
          </cell>
          <cell r="X277" t="str">
            <v/>
          </cell>
          <cell r="Y277" t="str">
            <v/>
          </cell>
          <cell r="Z277" t="str">
            <v xml:space="preserve"> </v>
          </cell>
          <cell r="AA277" t="str">
            <v/>
          </cell>
          <cell r="AB277" t="str">
            <v/>
          </cell>
          <cell r="AC277" t="str">
            <v/>
          </cell>
          <cell r="AD277" t="str">
            <v/>
          </cell>
        </row>
        <row r="278">
          <cell r="A278" t="str">
            <v/>
          </cell>
          <cell r="B278" t="str">
            <v/>
          </cell>
          <cell r="C278">
            <v>277</v>
          </cell>
          <cell r="E278">
            <v>2</v>
          </cell>
          <cell r="H278" t="str">
            <v/>
          </cell>
          <cell r="I278" t="str">
            <v/>
          </cell>
          <cell r="J278" t="str">
            <v/>
          </cell>
          <cell r="K278" t="str">
            <v/>
          </cell>
          <cell r="L278" t="str">
            <v/>
          </cell>
          <cell r="M278" t="str">
            <v/>
          </cell>
          <cell r="N278" t="str">
            <v/>
          </cell>
          <cell r="O278" t="str">
            <v/>
          </cell>
          <cell r="T278" t="str">
            <v/>
          </cell>
          <cell r="U278" t="str">
            <v/>
          </cell>
          <cell r="V278" t="str">
            <v/>
          </cell>
          <cell r="W278" t="str">
            <v/>
          </cell>
          <cell r="X278" t="str">
            <v/>
          </cell>
          <cell r="Y278" t="str">
            <v/>
          </cell>
          <cell r="Z278" t="str">
            <v xml:space="preserve"> </v>
          </cell>
          <cell r="AA278" t="str">
            <v/>
          </cell>
          <cell r="AB278" t="str">
            <v/>
          </cell>
          <cell r="AC278" t="str">
            <v/>
          </cell>
          <cell r="AD278" t="str">
            <v/>
          </cell>
        </row>
        <row r="279">
          <cell r="A279" t="str">
            <v/>
          </cell>
          <cell r="B279" t="str">
            <v/>
          </cell>
          <cell r="C279">
            <v>278</v>
          </cell>
          <cell r="E279">
            <v>2</v>
          </cell>
          <cell r="H279" t="str">
            <v/>
          </cell>
          <cell r="I279" t="str">
            <v/>
          </cell>
          <cell r="J279" t="str">
            <v/>
          </cell>
          <cell r="K279" t="str">
            <v/>
          </cell>
          <cell r="L279" t="str">
            <v/>
          </cell>
          <cell r="M279" t="str">
            <v/>
          </cell>
          <cell r="N279" t="str">
            <v/>
          </cell>
          <cell r="O279" t="str">
            <v/>
          </cell>
          <cell r="T279" t="str">
            <v/>
          </cell>
          <cell r="U279" t="str">
            <v/>
          </cell>
          <cell r="V279" t="str">
            <v/>
          </cell>
          <cell r="W279" t="str">
            <v/>
          </cell>
          <cell r="X279" t="str">
            <v/>
          </cell>
          <cell r="Y279" t="str">
            <v/>
          </cell>
          <cell r="Z279" t="str">
            <v xml:space="preserve"> </v>
          </cell>
          <cell r="AA279" t="str">
            <v/>
          </cell>
          <cell r="AB279" t="str">
            <v/>
          </cell>
          <cell r="AC279" t="str">
            <v/>
          </cell>
          <cell r="AD279" t="str">
            <v/>
          </cell>
        </row>
        <row r="280">
          <cell r="A280" t="str">
            <v/>
          </cell>
          <cell r="B280" t="str">
            <v/>
          </cell>
          <cell r="C280">
            <v>279</v>
          </cell>
          <cell r="E280">
            <v>2</v>
          </cell>
          <cell r="H280" t="str">
            <v/>
          </cell>
          <cell r="I280" t="str">
            <v/>
          </cell>
          <cell r="J280" t="str">
            <v/>
          </cell>
          <cell r="K280" t="str">
            <v/>
          </cell>
          <cell r="L280" t="str">
            <v/>
          </cell>
          <cell r="M280" t="str">
            <v/>
          </cell>
          <cell r="N280" t="str">
            <v/>
          </cell>
          <cell r="O280" t="str">
            <v/>
          </cell>
          <cell r="T280" t="str">
            <v/>
          </cell>
          <cell r="U280" t="str">
            <v/>
          </cell>
          <cell r="V280" t="str">
            <v/>
          </cell>
          <cell r="W280" t="str">
            <v/>
          </cell>
          <cell r="X280" t="str">
            <v/>
          </cell>
          <cell r="Y280" t="str">
            <v/>
          </cell>
          <cell r="Z280" t="str">
            <v xml:space="preserve"> </v>
          </cell>
          <cell r="AA280" t="str">
            <v/>
          </cell>
          <cell r="AB280" t="str">
            <v/>
          </cell>
          <cell r="AC280" t="str">
            <v/>
          </cell>
          <cell r="AD280" t="str">
            <v/>
          </cell>
        </row>
        <row r="281">
          <cell r="A281" t="str">
            <v/>
          </cell>
          <cell r="B281" t="str">
            <v/>
          </cell>
          <cell r="C281">
            <v>280</v>
          </cell>
          <cell r="E281">
            <v>2</v>
          </cell>
          <cell r="H281" t="str">
            <v/>
          </cell>
          <cell r="I281" t="str">
            <v/>
          </cell>
          <cell r="J281" t="str">
            <v/>
          </cell>
          <cell r="K281" t="str">
            <v/>
          </cell>
          <cell r="L281" t="str">
            <v/>
          </cell>
          <cell r="M281" t="str">
            <v/>
          </cell>
          <cell r="N281" t="str">
            <v/>
          </cell>
          <cell r="O281" t="str">
            <v/>
          </cell>
          <cell r="T281" t="str">
            <v/>
          </cell>
          <cell r="U281" t="str">
            <v/>
          </cell>
          <cell r="V281" t="str">
            <v/>
          </cell>
          <cell r="W281" t="str">
            <v/>
          </cell>
          <cell r="X281" t="str">
            <v/>
          </cell>
          <cell r="Y281" t="str">
            <v/>
          </cell>
          <cell r="Z281" t="str">
            <v xml:space="preserve"> </v>
          </cell>
          <cell r="AA281" t="str">
            <v/>
          </cell>
          <cell r="AB281" t="str">
            <v/>
          </cell>
          <cell r="AC281" t="str">
            <v/>
          </cell>
          <cell r="AD281" t="str">
            <v/>
          </cell>
        </row>
        <row r="282">
          <cell r="A282" t="str">
            <v/>
          </cell>
          <cell r="B282" t="str">
            <v/>
          </cell>
          <cell r="C282">
            <v>281</v>
          </cell>
          <cell r="E282">
            <v>2</v>
          </cell>
          <cell r="H282" t="str">
            <v/>
          </cell>
          <cell r="I282" t="str">
            <v/>
          </cell>
          <cell r="J282" t="str">
            <v/>
          </cell>
          <cell r="K282" t="str">
            <v/>
          </cell>
          <cell r="L282" t="str">
            <v/>
          </cell>
          <cell r="M282" t="str">
            <v/>
          </cell>
          <cell r="N282" t="str">
            <v/>
          </cell>
          <cell r="O282" t="str">
            <v/>
          </cell>
          <cell r="T282" t="str">
            <v/>
          </cell>
          <cell r="U282" t="str">
            <v/>
          </cell>
          <cell r="V282" t="str">
            <v/>
          </cell>
          <cell r="W282" t="str">
            <v/>
          </cell>
          <cell r="X282" t="str">
            <v/>
          </cell>
          <cell r="Y282" t="str">
            <v/>
          </cell>
          <cell r="Z282" t="str">
            <v xml:space="preserve"> </v>
          </cell>
          <cell r="AA282" t="str">
            <v/>
          </cell>
          <cell r="AB282" t="str">
            <v/>
          </cell>
          <cell r="AC282" t="str">
            <v/>
          </cell>
          <cell r="AD282" t="str">
            <v/>
          </cell>
        </row>
        <row r="283">
          <cell r="A283" t="str">
            <v/>
          </cell>
          <cell r="B283" t="str">
            <v/>
          </cell>
          <cell r="C283">
            <v>282</v>
          </cell>
          <cell r="E283">
            <v>2</v>
          </cell>
          <cell r="H283" t="str">
            <v/>
          </cell>
          <cell r="I283" t="str">
            <v/>
          </cell>
          <cell r="J283" t="str">
            <v/>
          </cell>
          <cell r="K283" t="str">
            <v/>
          </cell>
          <cell r="L283" t="str">
            <v/>
          </cell>
          <cell r="M283" t="str">
            <v/>
          </cell>
          <cell r="N283" t="str">
            <v/>
          </cell>
          <cell r="O283" t="str">
            <v/>
          </cell>
          <cell r="T283" t="str">
            <v/>
          </cell>
          <cell r="U283" t="str">
            <v/>
          </cell>
          <cell r="V283" t="str">
            <v/>
          </cell>
          <cell r="W283" t="str">
            <v/>
          </cell>
          <cell r="X283" t="str">
            <v/>
          </cell>
          <cell r="Y283" t="str">
            <v/>
          </cell>
          <cell r="Z283" t="str">
            <v xml:space="preserve"> </v>
          </cell>
          <cell r="AA283" t="str">
            <v/>
          </cell>
          <cell r="AB283" t="str">
            <v/>
          </cell>
          <cell r="AC283" t="str">
            <v/>
          </cell>
          <cell r="AD283" t="str">
            <v/>
          </cell>
        </row>
        <row r="284">
          <cell r="A284" t="str">
            <v/>
          </cell>
          <cell r="B284" t="str">
            <v/>
          </cell>
          <cell r="C284">
            <v>283</v>
          </cell>
          <cell r="E284">
            <v>2</v>
          </cell>
          <cell r="H284" t="str">
            <v/>
          </cell>
          <cell r="I284" t="str">
            <v/>
          </cell>
          <cell r="J284" t="str">
            <v/>
          </cell>
          <cell r="K284" t="str">
            <v/>
          </cell>
          <cell r="L284" t="str">
            <v/>
          </cell>
          <cell r="M284" t="str">
            <v/>
          </cell>
          <cell r="N284" t="str">
            <v/>
          </cell>
          <cell r="O284" t="str">
            <v/>
          </cell>
          <cell r="T284" t="str">
            <v/>
          </cell>
          <cell r="U284" t="str">
            <v/>
          </cell>
          <cell r="V284" t="str">
            <v/>
          </cell>
          <cell r="W284" t="str">
            <v/>
          </cell>
          <cell r="X284" t="str">
            <v/>
          </cell>
          <cell r="Y284" t="str">
            <v/>
          </cell>
          <cell r="Z284" t="str">
            <v xml:space="preserve"> </v>
          </cell>
          <cell r="AA284" t="str">
            <v/>
          </cell>
          <cell r="AB284" t="str">
            <v/>
          </cell>
          <cell r="AC284" t="str">
            <v/>
          </cell>
          <cell r="AD284" t="str">
            <v/>
          </cell>
        </row>
        <row r="285">
          <cell r="A285" t="str">
            <v/>
          </cell>
          <cell r="B285" t="str">
            <v/>
          </cell>
          <cell r="C285">
            <v>284</v>
          </cell>
          <cell r="E285">
            <v>2</v>
          </cell>
          <cell r="H285" t="str">
            <v/>
          </cell>
          <cell r="I285" t="str">
            <v/>
          </cell>
          <cell r="J285" t="str">
            <v/>
          </cell>
          <cell r="K285" t="str">
            <v/>
          </cell>
          <cell r="L285" t="str">
            <v/>
          </cell>
          <cell r="M285" t="str">
            <v/>
          </cell>
          <cell r="N285" t="str">
            <v/>
          </cell>
          <cell r="O285" t="str">
            <v/>
          </cell>
          <cell r="T285" t="str">
            <v/>
          </cell>
          <cell r="U285" t="str">
            <v/>
          </cell>
          <cell r="V285" t="str">
            <v/>
          </cell>
          <cell r="W285" t="str">
            <v/>
          </cell>
          <cell r="X285" t="str">
            <v/>
          </cell>
          <cell r="Y285" t="str">
            <v/>
          </cell>
          <cell r="Z285" t="str">
            <v xml:space="preserve"> </v>
          </cell>
          <cell r="AA285" t="str">
            <v/>
          </cell>
          <cell r="AB285" t="str">
            <v/>
          </cell>
          <cell r="AC285" t="str">
            <v/>
          </cell>
          <cell r="AD285" t="str">
            <v/>
          </cell>
        </row>
        <row r="286">
          <cell r="A286" t="str">
            <v/>
          </cell>
          <cell r="B286" t="str">
            <v/>
          </cell>
          <cell r="C286">
            <v>285</v>
          </cell>
          <cell r="E286">
            <v>2</v>
          </cell>
          <cell r="H286" t="str">
            <v/>
          </cell>
          <cell r="I286" t="str">
            <v/>
          </cell>
          <cell r="J286" t="str">
            <v/>
          </cell>
          <cell r="K286" t="str">
            <v/>
          </cell>
          <cell r="L286" t="str">
            <v/>
          </cell>
          <cell r="M286" t="str">
            <v/>
          </cell>
          <cell r="N286" t="str">
            <v/>
          </cell>
          <cell r="O286" t="str">
            <v/>
          </cell>
          <cell r="T286" t="str">
            <v/>
          </cell>
          <cell r="U286" t="str">
            <v/>
          </cell>
          <cell r="V286" t="str">
            <v/>
          </cell>
          <cell r="W286" t="str">
            <v/>
          </cell>
          <cell r="X286" t="str">
            <v/>
          </cell>
          <cell r="Y286" t="str">
            <v/>
          </cell>
          <cell r="Z286" t="str">
            <v xml:space="preserve"> </v>
          </cell>
          <cell r="AA286" t="str">
            <v/>
          </cell>
          <cell r="AB286" t="str">
            <v/>
          </cell>
          <cell r="AC286" t="str">
            <v/>
          </cell>
          <cell r="AD286" t="str">
            <v/>
          </cell>
        </row>
        <row r="287">
          <cell r="A287" t="str">
            <v/>
          </cell>
          <cell r="B287" t="str">
            <v/>
          </cell>
          <cell r="C287">
            <v>286</v>
          </cell>
          <cell r="E287">
            <v>2</v>
          </cell>
          <cell r="H287" t="str">
            <v/>
          </cell>
          <cell r="I287" t="str">
            <v/>
          </cell>
          <cell r="J287" t="str">
            <v/>
          </cell>
          <cell r="K287" t="str">
            <v/>
          </cell>
          <cell r="L287" t="str">
            <v/>
          </cell>
          <cell r="M287" t="str">
            <v/>
          </cell>
          <cell r="N287" t="str">
            <v/>
          </cell>
          <cell r="O287" t="str">
            <v/>
          </cell>
          <cell r="T287" t="str">
            <v/>
          </cell>
          <cell r="U287" t="str">
            <v/>
          </cell>
          <cell r="V287" t="str">
            <v/>
          </cell>
          <cell r="W287" t="str">
            <v/>
          </cell>
          <cell r="X287" t="str">
            <v/>
          </cell>
          <cell r="Y287" t="str">
            <v/>
          </cell>
          <cell r="Z287" t="str">
            <v xml:space="preserve"> </v>
          </cell>
          <cell r="AA287" t="str">
            <v/>
          </cell>
          <cell r="AB287" t="str">
            <v/>
          </cell>
          <cell r="AC287" t="str">
            <v/>
          </cell>
          <cell r="AD287" t="str">
            <v/>
          </cell>
        </row>
        <row r="288">
          <cell r="A288" t="str">
            <v/>
          </cell>
          <cell r="B288" t="str">
            <v/>
          </cell>
          <cell r="C288">
            <v>287</v>
          </cell>
          <cell r="E288">
            <v>2</v>
          </cell>
          <cell r="H288" t="str">
            <v/>
          </cell>
          <cell r="I288" t="str">
            <v/>
          </cell>
          <cell r="J288" t="str">
            <v/>
          </cell>
          <cell r="K288" t="str">
            <v/>
          </cell>
          <cell r="L288" t="str">
            <v/>
          </cell>
          <cell r="M288" t="str">
            <v/>
          </cell>
          <cell r="N288" t="str">
            <v/>
          </cell>
          <cell r="O288" t="str">
            <v/>
          </cell>
          <cell r="T288" t="str">
            <v/>
          </cell>
          <cell r="U288" t="str">
            <v/>
          </cell>
          <cell r="V288" t="str">
            <v/>
          </cell>
          <cell r="W288" t="str">
            <v/>
          </cell>
          <cell r="X288" t="str">
            <v/>
          </cell>
          <cell r="Y288" t="str">
            <v/>
          </cell>
          <cell r="Z288" t="str">
            <v xml:space="preserve"> </v>
          </cell>
          <cell r="AA288" t="str">
            <v/>
          </cell>
          <cell r="AB288" t="str">
            <v/>
          </cell>
          <cell r="AC288" t="str">
            <v/>
          </cell>
          <cell r="AD288" t="str">
            <v/>
          </cell>
        </row>
        <row r="289">
          <cell r="A289" t="str">
            <v/>
          </cell>
          <cell r="B289" t="str">
            <v/>
          </cell>
          <cell r="C289">
            <v>288</v>
          </cell>
          <cell r="E289">
            <v>2</v>
          </cell>
          <cell r="H289" t="str">
            <v/>
          </cell>
          <cell r="I289" t="str">
            <v/>
          </cell>
          <cell r="J289" t="str">
            <v/>
          </cell>
          <cell r="K289" t="str">
            <v/>
          </cell>
          <cell r="L289" t="str">
            <v/>
          </cell>
          <cell r="M289" t="str">
            <v/>
          </cell>
          <cell r="N289" t="str">
            <v/>
          </cell>
          <cell r="O289" t="str">
            <v/>
          </cell>
          <cell r="T289" t="str">
            <v/>
          </cell>
          <cell r="U289" t="str">
            <v/>
          </cell>
          <cell r="V289" t="str">
            <v/>
          </cell>
          <cell r="W289" t="str">
            <v/>
          </cell>
          <cell r="X289" t="str">
            <v/>
          </cell>
          <cell r="Y289" t="str">
            <v/>
          </cell>
          <cell r="Z289" t="str">
            <v xml:space="preserve"> </v>
          </cell>
          <cell r="AA289" t="str">
            <v/>
          </cell>
          <cell r="AB289" t="str">
            <v/>
          </cell>
          <cell r="AC289" t="str">
            <v/>
          </cell>
          <cell r="AD289" t="str">
            <v/>
          </cell>
        </row>
        <row r="290">
          <cell r="A290" t="str">
            <v/>
          </cell>
          <cell r="B290" t="str">
            <v/>
          </cell>
          <cell r="C290">
            <v>289</v>
          </cell>
          <cell r="E290">
            <v>2</v>
          </cell>
          <cell r="H290" t="str">
            <v/>
          </cell>
          <cell r="I290" t="str">
            <v/>
          </cell>
          <cell r="J290" t="str">
            <v/>
          </cell>
          <cell r="K290" t="str">
            <v/>
          </cell>
          <cell r="L290" t="str">
            <v/>
          </cell>
          <cell r="M290" t="str">
            <v/>
          </cell>
          <cell r="N290" t="str">
            <v/>
          </cell>
          <cell r="O290" t="str">
            <v/>
          </cell>
          <cell r="T290" t="str">
            <v/>
          </cell>
          <cell r="U290" t="str">
            <v/>
          </cell>
          <cell r="V290" t="str">
            <v/>
          </cell>
          <cell r="W290" t="str">
            <v/>
          </cell>
          <cell r="X290" t="str">
            <v/>
          </cell>
          <cell r="Y290" t="str">
            <v/>
          </cell>
          <cell r="Z290" t="str">
            <v xml:space="preserve"> </v>
          </cell>
          <cell r="AA290" t="str">
            <v/>
          </cell>
          <cell r="AB290" t="str">
            <v/>
          </cell>
          <cell r="AC290" t="str">
            <v/>
          </cell>
          <cell r="AD290" t="str">
            <v/>
          </cell>
        </row>
        <row r="291">
          <cell r="A291" t="str">
            <v/>
          </cell>
          <cell r="B291" t="str">
            <v/>
          </cell>
          <cell r="C291">
            <v>290</v>
          </cell>
          <cell r="E291">
            <v>2</v>
          </cell>
          <cell r="H291" t="str">
            <v/>
          </cell>
          <cell r="I291" t="str">
            <v/>
          </cell>
          <cell r="J291" t="str">
            <v/>
          </cell>
          <cell r="K291" t="str">
            <v/>
          </cell>
          <cell r="L291" t="str">
            <v/>
          </cell>
          <cell r="M291" t="str">
            <v/>
          </cell>
          <cell r="N291" t="str">
            <v/>
          </cell>
          <cell r="O291" t="str">
            <v/>
          </cell>
          <cell r="T291" t="str">
            <v/>
          </cell>
          <cell r="U291" t="str">
            <v/>
          </cell>
          <cell r="V291" t="str">
            <v/>
          </cell>
          <cell r="W291" t="str">
            <v/>
          </cell>
          <cell r="X291" t="str">
            <v/>
          </cell>
          <cell r="Y291" t="str">
            <v/>
          </cell>
          <cell r="Z291" t="str">
            <v xml:space="preserve"> </v>
          </cell>
          <cell r="AA291" t="str">
            <v/>
          </cell>
          <cell r="AB291" t="str">
            <v/>
          </cell>
          <cell r="AC291" t="str">
            <v/>
          </cell>
          <cell r="AD291" t="str">
            <v/>
          </cell>
        </row>
        <row r="292">
          <cell r="A292" t="str">
            <v/>
          </cell>
          <cell r="B292" t="str">
            <v/>
          </cell>
          <cell r="C292">
            <v>291</v>
          </cell>
          <cell r="E292">
            <v>2</v>
          </cell>
          <cell r="H292" t="str">
            <v/>
          </cell>
          <cell r="I292" t="str">
            <v/>
          </cell>
          <cell r="J292" t="str">
            <v/>
          </cell>
          <cell r="K292" t="str">
            <v/>
          </cell>
          <cell r="L292" t="str">
            <v/>
          </cell>
          <cell r="M292" t="str">
            <v/>
          </cell>
          <cell r="N292" t="str">
            <v/>
          </cell>
          <cell r="O292" t="str">
            <v/>
          </cell>
          <cell r="T292" t="str">
            <v/>
          </cell>
          <cell r="U292" t="str">
            <v/>
          </cell>
          <cell r="V292" t="str">
            <v/>
          </cell>
          <cell r="W292" t="str">
            <v/>
          </cell>
          <cell r="X292" t="str">
            <v/>
          </cell>
          <cell r="Y292" t="str">
            <v/>
          </cell>
          <cell r="Z292" t="str">
            <v xml:space="preserve"> </v>
          </cell>
          <cell r="AA292" t="str">
            <v/>
          </cell>
          <cell r="AB292" t="str">
            <v/>
          </cell>
          <cell r="AC292" t="str">
            <v/>
          </cell>
          <cell r="AD292" t="str">
            <v/>
          </cell>
        </row>
        <row r="293">
          <cell r="A293" t="str">
            <v/>
          </cell>
          <cell r="B293" t="str">
            <v/>
          </cell>
          <cell r="C293">
            <v>292</v>
          </cell>
          <cell r="E293">
            <v>2</v>
          </cell>
          <cell r="H293" t="str">
            <v/>
          </cell>
          <cell r="I293" t="str">
            <v/>
          </cell>
          <cell r="J293" t="str">
            <v/>
          </cell>
          <cell r="K293" t="str">
            <v/>
          </cell>
          <cell r="L293" t="str">
            <v/>
          </cell>
          <cell r="M293" t="str">
            <v/>
          </cell>
          <cell r="N293" t="str">
            <v/>
          </cell>
          <cell r="O293" t="str">
            <v/>
          </cell>
          <cell r="T293" t="str">
            <v/>
          </cell>
          <cell r="U293" t="str">
            <v/>
          </cell>
          <cell r="V293" t="str">
            <v/>
          </cell>
          <cell r="W293" t="str">
            <v/>
          </cell>
          <cell r="X293" t="str">
            <v/>
          </cell>
          <cell r="Y293" t="str">
            <v/>
          </cell>
          <cell r="Z293" t="str">
            <v xml:space="preserve"> </v>
          </cell>
          <cell r="AA293" t="str">
            <v/>
          </cell>
          <cell r="AB293" t="str">
            <v/>
          </cell>
          <cell r="AC293" t="str">
            <v/>
          </cell>
          <cell r="AD293" t="str">
            <v/>
          </cell>
        </row>
        <row r="294">
          <cell r="A294" t="str">
            <v/>
          </cell>
          <cell r="B294" t="str">
            <v/>
          </cell>
          <cell r="C294">
            <v>293</v>
          </cell>
          <cell r="E294">
            <v>2</v>
          </cell>
          <cell r="H294" t="str">
            <v/>
          </cell>
          <cell r="I294" t="str">
            <v/>
          </cell>
          <cell r="J294" t="str">
            <v/>
          </cell>
          <cell r="K294" t="str">
            <v/>
          </cell>
          <cell r="L294" t="str">
            <v/>
          </cell>
          <cell r="M294" t="str">
            <v/>
          </cell>
          <cell r="N294" t="str">
            <v/>
          </cell>
          <cell r="O294" t="str">
            <v/>
          </cell>
          <cell r="T294" t="str">
            <v/>
          </cell>
          <cell r="U294" t="str">
            <v/>
          </cell>
          <cell r="V294" t="str">
            <v/>
          </cell>
          <cell r="W294" t="str">
            <v/>
          </cell>
          <cell r="X294" t="str">
            <v/>
          </cell>
          <cell r="Y294" t="str">
            <v/>
          </cell>
          <cell r="Z294" t="str">
            <v xml:space="preserve"> </v>
          </cell>
          <cell r="AA294" t="str">
            <v/>
          </cell>
          <cell r="AB294" t="str">
            <v/>
          </cell>
          <cell r="AC294" t="str">
            <v/>
          </cell>
          <cell r="AD294" t="str">
            <v/>
          </cell>
        </row>
        <row r="295">
          <cell r="A295" t="str">
            <v/>
          </cell>
          <cell r="B295" t="str">
            <v/>
          </cell>
          <cell r="C295">
            <v>294</v>
          </cell>
          <cell r="E295">
            <v>2</v>
          </cell>
          <cell r="H295" t="str">
            <v/>
          </cell>
          <cell r="I295" t="str">
            <v/>
          </cell>
          <cell r="J295" t="str">
            <v/>
          </cell>
          <cell r="K295" t="str">
            <v/>
          </cell>
          <cell r="L295" t="str">
            <v/>
          </cell>
          <cell r="M295" t="str">
            <v/>
          </cell>
          <cell r="N295" t="str">
            <v/>
          </cell>
          <cell r="O295" t="str">
            <v/>
          </cell>
          <cell r="T295" t="str">
            <v/>
          </cell>
          <cell r="U295" t="str">
            <v/>
          </cell>
          <cell r="V295" t="str">
            <v/>
          </cell>
          <cell r="W295" t="str">
            <v/>
          </cell>
          <cell r="X295" t="str">
            <v/>
          </cell>
          <cell r="Y295" t="str">
            <v/>
          </cell>
          <cell r="Z295" t="str">
            <v xml:space="preserve"> </v>
          </cell>
          <cell r="AA295" t="str">
            <v/>
          </cell>
          <cell r="AB295" t="str">
            <v/>
          </cell>
          <cell r="AC295" t="str">
            <v/>
          </cell>
          <cell r="AD295" t="str">
            <v/>
          </cell>
        </row>
        <row r="296">
          <cell r="A296" t="str">
            <v/>
          </cell>
          <cell r="B296" t="str">
            <v/>
          </cell>
          <cell r="C296">
            <v>295</v>
          </cell>
          <cell r="E296">
            <v>2</v>
          </cell>
          <cell r="H296" t="str">
            <v/>
          </cell>
          <cell r="I296" t="str">
            <v/>
          </cell>
          <cell r="J296" t="str">
            <v/>
          </cell>
          <cell r="K296" t="str">
            <v/>
          </cell>
          <cell r="L296" t="str">
            <v/>
          </cell>
          <cell r="M296" t="str">
            <v/>
          </cell>
          <cell r="N296" t="str">
            <v/>
          </cell>
          <cell r="O296" t="str">
            <v/>
          </cell>
          <cell r="T296" t="str">
            <v/>
          </cell>
          <cell r="U296" t="str">
            <v/>
          </cell>
          <cell r="V296" t="str">
            <v/>
          </cell>
          <cell r="W296" t="str">
            <v/>
          </cell>
          <cell r="X296" t="str">
            <v/>
          </cell>
          <cell r="Y296" t="str">
            <v/>
          </cell>
          <cell r="Z296" t="str">
            <v xml:space="preserve"> </v>
          </cell>
          <cell r="AA296" t="str">
            <v/>
          </cell>
          <cell r="AB296" t="str">
            <v/>
          </cell>
          <cell r="AC296" t="str">
            <v/>
          </cell>
          <cell r="AD296" t="str">
            <v/>
          </cell>
        </row>
        <row r="297">
          <cell r="A297" t="str">
            <v/>
          </cell>
          <cell r="B297" t="str">
            <v/>
          </cell>
          <cell r="C297">
            <v>296</v>
          </cell>
          <cell r="E297">
            <v>2</v>
          </cell>
          <cell r="H297" t="str">
            <v/>
          </cell>
          <cell r="I297" t="str">
            <v/>
          </cell>
          <cell r="J297" t="str">
            <v/>
          </cell>
          <cell r="K297" t="str">
            <v/>
          </cell>
          <cell r="L297" t="str">
            <v/>
          </cell>
          <cell r="M297" t="str">
            <v/>
          </cell>
          <cell r="N297" t="str">
            <v/>
          </cell>
          <cell r="O297" t="str">
            <v/>
          </cell>
          <cell r="T297" t="str">
            <v/>
          </cell>
          <cell r="U297" t="str">
            <v/>
          </cell>
          <cell r="V297" t="str">
            <v/>
          </cell>
          <cell r="W297" t="str">
            <v/>
          </cell>
          <cell r="X297" t="str">
            <v/>
          </cell>
          <cell r="Y297" t="str">
            <v/>
          </cell>
          <cell r="Z297" t="str">
            <v xml:space="preserve"> </v>
          </cell>
          <cell r="AA297" t="str">
            <v/>
          </cell>
          <cell r="AB297" t="str">
            <v/>
          </cell>
          <cell r="AC297" t="str">
            <v/>
          </cell>
          <cell r="AD297" t="str">
            <v/>
          </cell>
        </row>
        <row r="298">
          <cell r="A298" t="str">
            <v/>
          </cell>
          <cell r="B298" t="str">
            <v/>
          </cell>
          <cell r="C298">
            <v>297</v>
          </cell>
          <cell r="E298">
            <v>2</v>
          </cell>
          <cell r="H298" t="str">
            <v/>
          </cell>
          <cell r="I298" t="str">
            <v/>
          </cell>
          <cell r="J298" t="str">
            <v/>
          </cell>
          <cell r="K298" t="str">
            <v/>
          </cell>
          <cell r="L298" t="str">
            <v/>
          </cell>
          <cell r="M298" t="str">
            <v/>
          </cell>
          <cell r="N298" t="str">
            <v/>
          </cell>
          <cell r="O298" t="str">
            <v/>
          </cell>
          <cell r="T298" t="str">
            <v/>
          </cell>
          <cell r="U298" t="str">
            <v/>
          </cell>
          <cell r="V298" t="str">
            <v/>
          </cell>
          <cell r="W298" t="str">
            <v/>
          </cell>
          <cell r="X298" t="str">
            <v/>
          </cell>
          <cell r="Y298" t="str">
            <v/>
          </cell>
          <cell r="Z298" t="str">
            <v xml:space="preserve"> </v>
          </cell>
          <cell r="AA298" t="str">
            <v/>
          </cell>
          <cell r="AB298" t="str">
            <v/>
          </cell>
          <cell r="AC298" t="str">
            <v/>
          </cell>
          <cell r="AD298" t="str">
            <v/>
          </cell>
        </row>
        <row r="299">
          <cell r="A299" t="str">
            <v/>
          </cell>
          <cell r="B299" t="str">
            <v/>
          </cell>
          <cell r="C299">
            <v>298</v>
          </cell>
          <cell r="E299">
            <v>2</v>
          </cell>
          <cell r="H299" t="str">
            <v/>
          </cell>
          <cell r="I299" t="str">
            <v/>
          </cell>
          <cell r="J299" t="str">
            <v/>
          </cell>
          <cell r="K299" t="str">
            <v/>
          </cell>
          <cell r="L299" t="str">
            <v/>
          </cell>
          <cell r="M299" t="str">
            <v/>
          </cell>
          <cell r="N299" t="str">
            <v/>
          </cell>
          <cell r="O299" t="str">
            <v/>
          </cell>
          <cell r="T299" t="str">
            <v/>
          </cell>
          <cell r="U299" t="str">
            <v/>
          </cell>
          <cell r="V299" t="str">
            <v/>
          </cell>
          <cell r="W299" t="str">
            <v/>
          </cell>
          <cell r="X299" t="str">
            <v/>
          </cell>
          <cell r="Y299" t="str">
            <v/>
          </cell>
          <cell r="Z299" t="str">
            <v xml:space="preserve"> </v>
          </cell>
          <cell r="AA299" t="str">
            <v/>
          </cell>
          <cell r="AB299" t="str">
            <v/>
          </cell>
          <cell r="AC299" t="str">
            <v/>
          </cell>
          <cell r="AD299" t="str">
            <v/>
          </cell>
        </row>
        <row r="300">
          <cell r="A300" t="str">
            <v/>
          </cell>
          <cell r="B300" t="str">
            <v/>
          </cell>
          <cell r="C300">
            <v>299</v>
          </cell>
          <cell r="E300">
            <v>2</v>
          </cell>
          <cell r="H300" t="str">
            <v/>
          </cell>
          <cell r="I300" t="str">
            <v/>
          </cell>
          <cell r="J300" t="str">
            <v/>
          </cell>
          <cell r="K300" t="str">
            <v/>
          </cell>
          <cell r="L300" t="str">
            <v/>
          </cell>
          <cell r="M300" t="str">
            <v/>
          </cell>
          <cell r="N300" t="str">
            <v/>
          </cell>
          <cell r="O300" t="str">
            <v/>
          </cell>
          <cell r="T300" t="str">
            <v/>
          </cell>
          <cell r="U300" t="str">
            <v/>
          </cell>
          <cell r="V300" t="str">
            <v/>
          </cell>
          <cell r="W300" t="str">
            <v/>
          </cell>
          <cell r="X300" t="str">
            <v/>
          </cell>
          <cell r="Y300" t="str">
            <v/>
          </cell>
          <cell r="Z300" t="str">
            <v xml:space="preserve"> </v>
          </cell>
          <cell r="AA300" t="str">
            <v/>
          </cell>
          <cell r="AB300" t="str">
            <v/>
          </cell>
          <cell r="AC300" t="str">
            <v/>
          </cell>
          <cell r="AD300" t="str">
            <v/>
          </cell>
        </row>
        <row r="301">
          <cell r="A301" t="str">
            <v/>
          </cell>
          <cell r="B301" t="str">
            <v/>
          </cell>
          <cell r="C301">
            <v>300</v>
          </cell>
          <cell r="E301">
            <v>2</v>
          </cell>
          <cell r="H301" t="str">
            <v/>
          </cell>
          <cell r="I301" t="str">
            <v/>
          </cell>
          <cell r="J301" t="str">
            <v/>
          </cell>
          <cell r="K301" t="str">
            <v/>
          </cell>
          <cell r="L301" t="str">
            <v/>
          </cell>
          <cell r="M301" t="str">
            <v/>
          </cell>
          <cell r="N301" t="str">
            <v/>
          </cell>
          <cell r="O301" t="str">
            <v/>
          </cell>
          <cell r="T301" t="str">
            <v/>
          </cell>
          <cell r="U301" t="str">
            <v/>
          </cell>
          <cell r="V301" t="str">
            <v/>
          </cell>
          <cell r="W301" t="str">
            <v/>
          </cell>
          <cell r="X301" t="str">
            <v/>
          </cell>
          <cell r="Y301" t="str">
            <v/>
          </cell>
          <cell r="Z301" t="str">
            <v xml:space="preserve"> </v>
          </cell>
          <cell r="AA301" t="str">
            <v/>
          </cell>
          <cell r="AB301" t="str">
            <v/>
          </cell>
          <cell r="AC301" t="str">
            <v/>
          </cell>
          <cell r="AD301" t="str">
            <v/>
          </cell>
        </row>
        <row r="302">
          <cell r="A302" t="str">
            <v/>
          </cell>
          <cell r="B302" t="str">
            <v/>
          </cell>
          <cell r="C302">
            <v>301</v>
          </cell>
          <cell r="E302">
            <v>2</v>
          </cell>
          <cell r="H302" t="str">
            <v/>
          </cell>
          <cell r="I302" t="str">
            <v/>
          </cell>
          <cell r="J302" t="str">
            <v/>
          </cell>
          <cell r="K302" t="str">
            <v/>
          </cell>
          <cell r="L302" t="str">
            <v/>
          </cell>
          <cell r="M302" t="str">
            <v/>
          </cell>
          <cell r="N302" t="str">
            <v/>
          </cell>
          <cell r="O302" t="str">
            <v/>
          </cell>
          <cell r="T302" t="str">
            <v/>
          </cell>
          <cell r="U302" t="str">
            <v/>
          </cell>
          <cell r="V302" t="str">
            <v/>
          </cell>
          <cell r="W302" t="str">
            <v/>
          </cell>
          <cell r="X302" t="str">
            <v/>
          </cell>
          <cell r="Y302" t="str">
            <v/>
          </cell>
          <cell r="Z302" t="str">
            <v xml:space="preserve"> </v>
          </cell>
          <cell r="AA302" t="str">
            <v/>
          </cell>
          <cell r="AB302" t="str">
            <v/>
          </cell>
          <cell r="AC302" t="str">
            <v/>
          </cell>
          <cell r="AD302" t="str">
            <v/>
          </cell>
        </row>
        <row r="303">
          <cell r="A303" t="str">
            <v/>
          </cell>
          <cell r="B303" t="str">
            <v/>
          </cell>
          <cell r="C303">
            <v>302</v>
          </cell>
          <cell r="E303">
            <v>2</v>
          </cell>
          <cell r="H303" t="str">
            <v/>
          </cell>
          <cell r="I303" t="str">
            <v/>
          </cell>
          <cell r="J303" t="str">
            <v/>
          </cell>
          <cell r="K303" t="str">
            <v/>
          </cell>
          <cell r="L303" t="str">
            <v/>
          </cell>
          <cell r="M303" t="str">
            <v/>
          </cell>
          <cell r="N303" t="str">
            <v/>
          </cell>
          <cell r="O303" t="str">
            <v/>
          </cell>
          <cell r="T303" t="str">
            <v/>
          </cell>
          <cell r="U303" t="str">
            <v/>
          </cell>
          <cell r="V303" t="str">
            <v/>
          </cell>
          <cell r="W303" t="str">
            <v/>
          </cell>
          <cell r="X303" t="str">
            <v/>
          </cell>
          <cell r="Y303" t="str">
            <v/>
          </cell>
          <cell r="Z303" t="str">
            <v xml:space="preserve"> </v>
          </cell>
          <cell r="AA303" t="str">
            <v/>
          </cell>
          <cell r="AB303" t="str">
            <v/>
          </cell>
          <cell r="AC303" t="str">
            <v/>
          </cell>
          <cell r="AD303" t="str">
            <v/>
          </cell>
        </row>
        <row r="304">
          <cell r="A304" t="str">
            <v/>
          </cell>
          <cell r="B304" t="str">
            <v/>
          </cell>
          <cell r="C304">
            <v>303</v>
          </cell>
          <cell r="E304">
            <v>2</v>
          </cell>
          <cell r="H304" t="str">
            <v/>
          </cell>
          <cell r="I304" t="str">
            <v/>
          </cell>
          <cell r="J304" t="str">
            <v/>
          </cell>
          <cell r="K304" t="str">
            <v/>
          </cell>
          <cell r="L304" t="str">
            <v/>
          </cell>
          <cell r="M304" t="str">
            <v/>
          </cell>
          <cell r="N304" t="str">
            <v/>
          </cell>
          <cell r="O304" t="str">
            <v/>
          </cell>
          <cell r="T304" t="str">
            <v/>
          </cell>
          <cell r="U304" t="str">
            <v/>
          </cell>
          <cell r="V304" t="str">
            <v/>
          </cell>
          <cell r="W304" t="str">
            <v/>
          </cell>
          <cell r="X304" t="str">
            <v/>
          </cell>
          <cell r="Y304" t="str">
            <v/>
          </cell>
          <cell r="Z304" t="str">
            <v xml:space="preserve"> </v>
          </cell>
          <cell r="AA304" t="str">
            <v/>
          </cell>
          <cell r="AB304" t="str">
            <v/>
          </cell>
          <cell r="AC304" t="str">
            <v/>
          </cell>
          <cell r="AD304" t="str">
            <v/>
          </cell>
        </row>
        <row r="305">
          <cell r="A305" t="str">
            <v/>
          </cell>
          <cell r="B305" t="str">
            <v/>
          </cell>
          <cell r="C305">
            <v>304</v>
          </cell>
          <cell r="E305">
            <v>2</v>
          </cell>
          <cell r="H305" t="str">
            <v/>
          </cell>
          <cell r="I305" t="str">
            <v/>
          </cell>
          <cell r="J305" t="str">
            <v/>
          </cell>
          <cell r="K305" t="str">
            <v/>
          </cell>
          <cell r="L305" t="str">
            <v/>
          </cell>
          <cell r="M305" t="str">
            <v/>
          </cell>
          <cell r="N305" t="str">
            <v/>
          </cell>
          <cell r="O305" t="str">
            <v/>
          </cell>
          <cell r="T305" t="str">
            <v/>
          </cell>
          <cell r="U305" t="str">
            <v/>
          </cell>
          <cell r="V305" t="str">
            <v/>
          </cell>
          <cell r="W305" t="str">
            <v/>
          </cell>
          <cell r="X305" t="str">
            <v/>
          </cell>
          <cell r="Y305" t="str">
            <v/>
          </cell>
          <cell r="Z305" t="str">
            <v xml:space="preserve"> </v>
          </cell>
          <cell r="AA305" t="str">
            <v/>
          </cell>
          <cell r="AB305" t="str">
            <v/>
          </cell>
          <cell r="AC305" t="str">
            <v/>
          </cell>
          <cell r="AD305" t="str">
            <v/>
          </cell>
        </row>
        <row r="306">
          <cell r="A306" t="str">
            <v/>
          </cell>
          <cell r="B306" t="str">
            <v/>
          </cell>
          <cell r="C306">
            <v>305</v>
          </cell>
          <cell r="E306">
            <v>2</v>
          </cell>
          <cell r="H306" t="str">
            <v/>
          </cell>
          <cell r="I306" t="str">
            <v/>
          </cell>
          <cell r="J306" t="str">
            <v/>
          </cell>
          <cell r="K306" t="str">
            <v/>
          </cell>
          <cell r="L306" t="str">
            <v/>
          </cell>
          <cell r="M306" t="str">
            <v/>
          </cell>
          <cell r="N306" t="str">
            <v/>
          </cell>
          <cell r="O306" t="str">
            <v/>
          </cell>
          <cell r="T306" t="str">
            <v/>
          </cell>
          <cell r="U306" t="str">
            <v/>
          </cell>
          <cell r="V306" t="str">
            <v/>
          </cell>
          <cell r="W306" t="str">
            <v/>
          </cell>
          <cell r="X306" t="str">
            <v/>
          </cell>
          <cell r="Y306" t="str">
            <v/>
          </cell>
          <cell r="Z306" t="str">
            <v xml:space="preserve"> </v>
          </cell>
          <cell r="AA306" t="str">
            <v/>
          </cell>
          <cell r="AB306" t="str">
            <v/>
          </cell>
          <cell r="AC306" t="str">
            <v/>
          </cell>
          <cell r="AD306" t="str">
            <v/>
          </cell>
        </row>
        <row r="307">
          <cell r="A307" t="str">
            <v/>
          </cell>
          <cell r="B307" t="str">
            <v/>
          </cell>
          <cell r="C307">
            <v>306</v>
          </cell>
          <cell r="E307">
            <v>2</v>
          </cell>
          <cell r="H307" t="str">
            <v/>
          </cell>
          <cell r="I307" t="str">
            <v/>
          </cell>
          <cell r="J307" t="str">
            <v/>
          </cell>
          <cell r="K307" t="str">
            <v/>
          </cell>
          <cell r="L307" t="str">
            <v/>
          </cell>
          <cell r="M307" t="str">
            <v/>
          </cell>
          <cell r="N307" t="str">
            <v/>
          </cell>
          <cell r="O307" t="str">
            <v/>
          </cell>
          <cell r="T307" t="str">
            <v/>
          </cell>
          <cell r="U307" t="str">
            <v/>
          </cell>
          <cell r="V307" t="str">
            <v/>
          </cell>
          <cell r="W307" t="str">
            <v/>
          </cell>
          <cell r="X307" t="str">
            <v/>
          </cell>
          <cell r="Y307" t="str">
            <v/>
          </cell>
          <cell r="Z307" t="str">
            <v xml:space="preserve"> </v>
          </cell>
          <cell r="AA307" t="str">
            <v/>
          </cell>
          <cell r="AB307" t="str">
            <v/>
          </cell>
          <cell r="AC307" t="str">
            <v/>
          </cell>
          <cell r="AD307" t="str">
            <v/>
          </cell>
        </row>
        <row r="308">
          <cell r="A308" t="str">
            <v/>
          </cell>
          <cell r="B308" t="str">
            <v/>
          </cell>
          <cell r="C308">
            <v>307</v>
          </cell>
          <cell r="E308">
            <v>2</v>
          </cell>
          <cell r="H308" t="str">
            <v/>
          </cell>
          <cell r="I308" t="str">
            <v/>
          </cell>
          <cell r="J308" t="str">
            <v/>
          </cell>
          <cell r="K308" t="str">
            <v/>
          </cell>
          <cell r="L308" t="str">
            <v/>
          </cell>
          <cell r="M308" t="str">
            <v/>
          </cell>
          <cell r="N308" t="str">
            <v/>
          </cell>
          <cell r="O308" t="str">
            <v/>
          </cell>
          <cell r="T308" t="str">
            <v/>
          </cell>
          <cell r="U308" t="str">
            <v/>
          </cell>
          <cell r="V308" t="str">
            <v/>
          </cell>
          <cell r="W308" t="str">
            <v/>
          </cell>
          <cell r="X308" t="str">
            <v/>
          </cell>
          <cell r="Y308" t="str">
            <v/>
          </cell>
          <cell r="Z308" t="str">
            <v xml:space="preserve"> </v>
          </cell>
          <cell r="AA308" t="str">
            <v/>
          </cell>
          <cell r="AB308" t="str">
            <v/>
          </cell>
          <cell r="AC308" t="str">
            <v/>
          </cell>
          <cell r="AD308" t="str">
            <v/>
          </cell>
        </row>
        <row r="309">
          <cell r="A309" t="str">
            <v/>
          </cell>
          <cell r="B309" t="str">
            <v/>
          </cell>
          <cell r="C309">
            <v>308</v>
          </cell>
          <cell r="E309">
            <v>2</v>
          </cell>
          <cell r="H309" t="str">
            <v/>
          </cell>
          <cell r="I309" t="str">
            <v/>
          </cell>
          <cell r="J309" t="str">
            <v/>
          </cell>
          <cell r="K309" t="str">
            <v/>
          </cell>
          <cell r="L309" t="str">
            <v/>
          </cell>
          <cell r="M309" t="str">
            <v/>
          </cell>
          <cell r="N309" t="str">
            <v/>
          </cell>
          <cell r="O309" t="str">
            <v/>
          </cell>
          <cell r="T309" t="str">
            <v/>
          </cell>
          <cell r="U309" t="str">
            <v/>
          </cell>
          <cell r="V309" t="str">
            <v/>
          </cell>
          <cell r="W309" t="str">
            <v/>
          </cell>
          <cell r="X309" t="str">
            <v/>
          </cell>
          <cell r="Y309" t="str">
            <v/>
          </cell>
          <cell r="Z309" t="str">
            <v xml:space="preserve"> </v>
          </cell>
          <cell r="AA309" t="str">
            <v/>
          </cell>
          <cell r="AB309" t="str">
            <v/>
          </cell>
          <cell r="AC309" t="str">
            <v/>
          </cell>
          <cell r="AD309" t="str">
            <v/>
          </cell>
        </row>
        <row r="310">
          <cell r="A310" t="str">
            <v/>
          </cell>
          <cell r="B310" t="str">
            <v/>
          </cell>
          <cell r="C310">
            <v>309</v>
          </cell>
          <cell r="E310">
            <v>2</v>
          </cell>
          <cell r="H310" t="str">
            <v/>
          </cell>
          <cell r="I310" t="str">
            <v/>
          </cell>
          <cell r="J310" t="str">
            <v/>
          </cell>
          <cell r="K310" t="str">
            <v/>
          </cell>
          <cell r="L310" t="str">
            <v/>
          </cell>
          <cell r="M310" t="str">
            <v/>
          </cell>
          <cell r="N310" t="str">
            <v/>
          </cell>
          <cell r="O310" t="str">
            <v/>
          </cell>
          <cell r="T310" t="str">
            <v/>
          </cell>
          <cell r="U310" t="str">
            <v/>
          </cell>
          <cell r="V310" t="str">
            <v/>
          </cell>
          <cell r="W310" t="str">
            <v/>
          </cell>
          <cell r="X310" t="str">
            <v/>
          </cell>
          <cell r="Y310" t="str">
            <v/>
          </cell>
          <cell r="Z310" t="str">
            <v xml:space="preserve"> </v>
          </cell>
          <cell r="AA310" t="str">
            <v/>
          </cell>
          <cell r="AB310" t="str">
            <v/>
          </cell>
          <cell r="AC310" t="str">
            <v/>
          </cell>
          <cell r="AD310" t="str">
            <v/>
          </cell>
        </row>
        <row r="311">
          <cell r="A311" t="str">
            <v/>
          </cell>
          <cell r="B311" t="str">
            <v/>
          </cell>
          <cell r="C311">
            <v>310</v>
          </cell>
          <cell r="E311">
            <v>2</v>
          </cell>
          <cell r="H311" t="str">
            <v/>
          </cell>
          <cell r="I311" t="str">
            <v/>
          </cell>
          <cell r="J311" t="str">
            <v/>
          </cell>
          <cell r="K311" t="str">
            <v/>
          </cell>
          <cell r="L311" t="str">
            <v/>
          </cell>
          <cell r="M311" t="str">
            <v/>
          </cell>
          <cell r="N311" t="str">
            <v/>
          </cell>
          <cell r="O311" t="str">
            <v/>
          </cell>
          <cell r="T311" t="str">
            <v/>
          </cell>
          <cell r="U311" t="str">
            <v/>
          </cell>
          <cell r="V311" t="str">
            <v/>
          </cell>
          <cell r="W311" t="str">
            <v/>
          </cell>
          <cell r="X311" t="str">
            <v/>
          </cell>
          <cell r="Y311" t="str">
            <v/>
          </cell>
          <cell r="Z311" t="str">
            <v xml:space="preserve"> </v>
          </cell>
          <cell r="AA311" t="str">
            <v/>
          </cell>
          <cell r="AB311" t="str">
            <v/>
          </cell>
          <cell r="AC311" t="str">
            <v/>
          </cell>
          <cell r="AD311" t="str">
            <v/>
          </cell>
        </row>
        <row r="312">
          <cell r="A312" t="str">
            <v/>
          </cell>
          <cell r="B312" t="str">
            <v/>
          </cell>
          <cell r="C312">
            <v>311</v>
          </cell>
          <cell r="E312">
            <v>2</v>
          </cell>
          <cell r="H312" t="str">
            <v/>
          </cell>
          <cell r="I312" t="str">
            <v/>
          </cell>
          <cell r="J312" t="str">
            <v/>
          </cell>
          <cell r="K312" t="str">
            <v/>
          </cell>
          <cell r="L312" t="str">
            <v/>
          </cell>
          <cell r="M312" t="str">
            <v/>
          </cell>
          <cell r="N312" t="str">
            <v/>
          </cell>
          <cell r="O312" t="str">
            <v/>
          </cell>
          <cell r="T312" t="str">
            <v/>
          </cell>
          <cell r="U312" t="str">
            <v/>
          </cell>
          <cell r="V312" t="str">
            <v/>
          </cell>
          <cell r="W312" t="str">
            <v/>
          </cell>
          <cell r="X312" t="str">
            <v/>
          </cell>
          <cell r="Y312" t="str">
            <v/>
          </cell>
          <cell r="Z312" t="str">
            <v xml:space="preserve"> </v>
          </cell>
          <cell r="AA312" t="str">
            <v/>
          </cell>
          <cell r="AB312" t="str">
            <v/>
          </cell>
          <cell r="AC312" t="str">
            <v/>
          </cell>
          <cell r="AD312" t="str">
            <v/>
          </cell>
        </row>
        <row r="313">
          <cell r="A313" t="str">
            <v/>
          </cell>
          <cell r="B313" t="str">
            <v/>
          </cell>
          <cell r="C313">
            <v>312</v>
          </cell>
          <cell r="E313">
            <v>2</v>
          </cell>
          <cell r="H313" t="str">
            <v/>
          </cell>
          <cell r="I313" t="str">
            <v/>
          </cell>
          <cell r="J313" t="str">
            <v/>
          </cell>
          <cell r="K313" t="str">
            <v/>
          </cell>
          <cell r="L313" t="str">
            <v/>
          </cell>
          <cell r="M313" t="str">
            <v/>
          </cell>
          <cell r="N313" t="str">
            <v/>
          </cell>
          <cell r="O313" t="str">
            <v/>
          </cell>
          <cell r="T313" t="str">
            <v/>
          </cell>
          <cell r="U313" t="str">
            <v/>
          </cell>
          <cell r="V313" t="str">
            <v/>
          </cell>
          <cell r="W313" t="str">
            <v/>
          </cell>
          <cell r="X313" t="str">
            <v/>
          </cell>
          <cell r="Y313" t="str">
            <v/>
          </cell>
          <cell r="Z313" t="str">
            <v xml:space="preserve"> </v>
          </cell>
          <cell r="AA313" t="str">
            <v/>
          </cell>
          <cell r="AB313" t="str">
            <v/>
          </cell>
          <cell r="AC313" t="str">
            <v/>
          </cell>
          <cell r="AD313" t="str">
            <v/>
          </cell>
        </row>
        <row r="314">
          <cell r="A314" t="str">
            <v/>
          </cell>
          <cell r="B314" t="str">
            <v/>
          </cell>
          <cell r="C314">
            <v>313</v>
          </cell>
          <cell r="E314">
            <v>2</v>
          </cell>
          <cell r="H314" t="str">
            <v/>
          </cell>
          <cell r="I314" t="str">
            <v/>
          </cell>
          <cell r="J314" t="str">
            <v/>
          </cell>
          <cell r="K314" t="str">
            <v/>
          </cell>
          <cell r="L314" t="str">
            <v/>
          </cell>
          <cell r="M314" t="str">
            <v/>
          </cell>
          <cell r="N314" t="str">
            <v/>
          </cell>
          <cell r="O314" t="str">
            <v/>
          </cell>
          <cell r="T314" t="str">
            <v/>
          </cell>
          <cell r="U314" t="str">
            <v/>
          </cell>
          <cell r="V314" t="str">
            <v/>
          </cell>
          <cell r="W314" t="str">
            <v/>
          </cell>
          <cell r="X314" t="str">
            <v/>
          </cell>
          <cell r="Y314" t="str">
            <v/>
          </cell>
          <cell r="Z314" t="str">
            <v xml:space="preserve"> </v>
          </cell>
          <cell r="AA314" t="str">
            <v/>
          </cell>
          <cell r="AB314" t="str">
            <v/>
          </cell>
          <cell r="AC314" t="str">
            <v/>
          </cell>
          <cell r="AD314" t="str">
            <v/>
          </cell>
        </row>
        <row r="315">
          <cell r="A315" t="str">
            <v/>
          </cell>
          <cell r="B315" t="str">
            <v/>
          </cell>
          <cell r="C315">
            <v>314</v>
          </cell>
          <cell r="E315">
            <v>2</v>
          </cell>
          <cell r="H315" t="str">
            <v/>
          </cell>
          <cell r="I315" t="str">
            <v/>
          </cell>
          <cell r="J315" t="str">
            <v/>
          </cell>
          <cell r="K315" t="str">
            <v/>
          </cell>
          <cell r="L315" t="str">
            <v/>
          </cell>
          <cell r="M315" t="str">
            <v/>
          </cell>
          <cell r="N315" t="str">
            <v/>
          </cell>
          <cell r="O315" t="str">
            <v/>
          </cell>
          <cell r="T315" t="str">
            <v/>
          </cell>
          <cell r="U315" t="str">
            <v/>
          </cell>
          <cell r="V315" t="str">
            <v/>
          </cell>
          <cell r="W315" t="str">
            <v/>
          </cell>
          <cell r="X315" t="str">
            <v/>
          </cell>
          <cell r="Y315" t="str">
            <v/>
          </cell>
          <cell r="Z315" t="str">
            <v xml:space="preserve"> </v>
          </cell>
          <cell r="AA315" t="str">
            <v/>
          </cell>
          <cell r="AB315" t="str">
            <v/>
          </cell>
          <cell r="AC315" t="str">
            <v/>
          </cell>
          <cell r="AD315" t="str">
            <v/>
          </cell>
        </row>
        <row r="316">
          <cell r="A316" t="str">
            <v/>
          </cell>
          <cell r="B316" t="str">
            <v/>
          </cell>
          <cell r="C316">
            <v>315</v>
          </cell>
          <cell r="E316">
            <v>2</v>
          </cell>
          <cell r="H316" t="str">
            <v/>
          </cell>
          <cell r="I316" t="str">
            <v/>
          </cell>
          <cell r="J316" t="str">
            <v/>
          </cell>
          <cell r="K316" t="str">
            <v/>
          </cell>
          <cell r="L316" t="str">
            <v/>
          </cell>
          <cell r="M316" t="str">
            <v/>
          </cell>
          <cell r="N316" t="str">
            <v/>
          </cell>
          <cell r="O316" t="str">
            <v/>
          </cell>
          <cell r="T316" t="str">
            <v/>
          </cell>
          <cell r="U316" t="str">
            <v/>
          </cell>
          <cell r="V316" t="str">
            <v/>
          </cell>
          <cell r="W316" t="str">
            <v/>
          </cell>
          <cell r="X316" t="str">
            <v/>
          </cell>
          <cell r="Y316" t="str">
            <v/>
          </cell>
          <cell r="Z316" t="str">
            <v xml:space="preserve"> </v>
          </cell>
          <cell r="AA316" t="str">
            <v/>
          </cell>
          <cell r="AB316" t="str">
            <v/>
          </cell>
          <cell r="AC316" t="str">
            <v/>
          </cell>
          <cell r="AD316" t="str">
            <v/>
          </cell>
        </row>
        <row r="317">
          <cell r="A317" t="str">
            <v/>
          </cell>
          <cell r="B317" t="str">
            <v/>
          </cell>
          <cell r="C317">
            <v>316</v>
          </cell>
          <cell r="E317">
            <v>2</v>
          </cell>
          <cell r="H317" t="str">
            <v/>
          </cell>
          <cell r="I317" t="str">
            <v/>
          </cell>
          <cell r="J317" t="str">
            <v/>
          </cell>
          <cell r="K317" t="str">
            <v/>
          </cell>
          <cell r="L317" t="str">
            <v/>
          </cell>
          <cell r="M317" t="str">
            <v/>
          </cell>
          <cell r="N317" t="str">
            <v/>
          </cell>
          <cell r="O317" t="str">
            <v/>
          </cell>
          <cell r="T317" t="str">
            <v/>
          </cell>
          <cell r="U317" t="str">
            <v/>
          </cell>
          <cell r="V317" t="str">
            <v/>
          </cell>
          <cell r="W317" t="str">
            <v/>
          </cell>
          <cell r="X317" t="str">
            <v/>
          </cell>
          <cell r="Y317" t="str">
            <v/>
          </cell>
          <cell r="Z317" t="str">
            <v xml:space="preserve"> </v>
          </cell>
          <cell r="AA317" t="str">
            <v/>
          </cell>
          <cell r="AB317" t="str">
            <v/>
          </cell>
          <cell r="AC317" t="str">
            <v/>
          </cell>
          <cell r="AD317" t="str">
            <v/>
          </cell>
        </row>
        <row r="318">
          <cell r="A318" t="str">
            <v/>
          </cell>
          <cell r="B318" t="str">
            <v/>
          </cell>
          <cell r="C318">
            <v>317</v>
          </cell>
          <cell r="E318">
            <v>2</v>
          </cell>
          <cell r="H318" t="str">
            <v/>
          </cell>
          <cell r="I318" t="str">
            <v/>
          </cell>
          <cell r="J318" t="str">
            <v/>
          </cell>
          <cell r="K318" t="str">
            <v/>
          </cell>
          <cell r="L318" t="str">
            <v/>
          </cell>
          <cell r="M318" t="str">
            <v/>
          </cell>
          <cell r="N318" t="str">
            <v/>
          </cell>
          <cell r="O318" t="str">
            <v/>
          </cell>
          <cell r="T318" t="str">
            <v/>
          </cell>
          <cell r="U318" t="str">
            <v/>
          </cell>
          <cell r="V318" t="str">
            <v/>
          </cell>
          <cell r="W318" t="str">
            <v/>
          </cell>
          <cell r="X318" t="str">
            <v/>
          </cell>
          <cell r="Y318" t="str">
            <v/>
          </cell>
          <cell r="Z318" t="str">
            <v xml:space="preserve"> </v>
          </cell>
          <cell r="AA318" t="str">
            <v/>
          </cell>
          <cell r="AB318" t="str">
            <v/>
          </cell>
          <cell r="AC318" t="str">
            <v/>
          </cell>
          <cell r="AD318" t="str">
            <v/>
          </cell>
        </row>
        <row r="319">
          <cell r="A319" t="str">
            <v/>
          </cell>
          <cell r="B319" t="str">
            <v/>
          </cell>
          <cell r="C319">
            <v>318</v>
          </cell>
          <cell r="E319">
            <v>2</v>
          </cell>
          <cell r="H319" t="str">
            <v/>
          </cell>
          <cell r="I319" t="str">
            <v/>
          </cell>
          <cell r="J319" t="str">
            <v/>
          </cell>
          <cell r="K319" t="str">
            <v/>
          </cell>
          <cell r="L319" t="str">
            <v/>
          </cell>
          <cell r="M319" t="str">
            <v/>
          </cell>
          <cell r="N319" t="str">
            <v/>
          </cell>
          <cell r="O319" t="str">
            <v/>
          </cell>
          <cell r="T319" t="str">
            <v/>
          </cell>
          <cell r="U319" t="str">
            <v/>
          </cell>
          <cell r="V319" t="str">
            <v/>
          </cell>
          <cell r="W319" t="str">
            <v/>
          </cell>
          <cell r="X319" t="str">
            <v/>
          </cell>
          <cell r="Y319" t="str">
            <v/>
          </cell>
          <cell r="Z319" t="str">
            <v xml:space="preserve"> </v>
          </cell>
          <cell r="AA319" t="str">
            <v/>
          </cell>
          <cell r="AB319" t="str">
            <v/>
          </cell>
          <cell r="AC319" t="str">
            <v/>
          </cell>
          <cell r="AD319" t="str">
            <v/>
          </cell>
        </row>
        <row r="320">
          <cell r="A320" t="str">
            <v/>
          </cell>
          <cell r="B320" t="str">
            <v/>
          </cell>
          <cell r="C320">
            <v>319</v>
          </cell>
          <cell r="E320">
            <v>2</v>
          </cell>
          <cell r="H320" t="str">
            <v/>
          </cell>
          <cell r="I320" t="str">
            <v/>
          </cell>
          <cell r="J320" t="str">
            <v/>
          </cell>
          <cell r="K320" t="str">
            <v/>
          </cell>
          <cell r="L320" t="str">
            <v/>
          </cell>
          <cell r="M320" t="str">
            <v/>
          </cell>
          <cell r="N320" t="str">
            <v/>
          </cell>
          <cell r="O320" t="str">
            <v/>
          </cell>
          <cell r="T320" t="str">
            <v/>
          </cell>
          <cell r="U320" t="str">
            <v/>
          </cell>
          <cell r="V320" t="str">
            <v/>
          </cell>
          <cell r="W320" t="str">
            <v/>
          </cell>
          <cell r="X320" t="str">
            <v/>
          </cell>
          <cell r="Y320" t="str">
            <v/>
          </cell>
          <cell r="Z320" t="str">
            <v xml:space="preserve"> </v>
          </cell>
          <cell r="AA320" t="str">
            <v/>
          </cell>
          <cell r="AB320" t="str">
            <v/>
          </cell>
          <cell r="AC320" t="str">
            <v/>
          </cell>
          <cell r="AD320" t="str">
            <v/>
          </cell>
        </row>
        <row r="321">
          <cell r="A321" t="str">
            <v/>
          </cell>
          <cell r="B321" t="str">
            <v/>
          </cell>
          <cell r="C321">
            <v>320</v>
          </cell>
          <cell r="E321">
            <v>2</v>
          </cell>
          <cell r="H321" t="str">
            <v/>
          </cell>
          <cell r="I321" t="str">
            <v/>
          </cell>
          <cell r="J321" t="str">
            <v/>
          </cell>
          <cell r="K321" t="str">
            <v/>
          </cell>
          <cell r="L321" t="str">
            <v/>
          </cell>
          <cell r="M321" t="str">
            <v/>
          </cell>
          <cell r="N321" t="str">
            <v/>
          </cell>
          <cell r="O321" t="str">
            <v/>
          </cell>
          <cell r="T321" t="str">
            <v/>
          </cell>
          <cell r="U321" t="str">
            <v/>
          </cell>
          <cell r="V321" t="str">
            <v/>
          </cell>
          <cell r="W321" t="str">
            <v/>
          </cell>
          <cell r="X321" t="str">
            <v/>
          </cell>
          <cell r="Y321" t="str">
            <v/>
          </cell>
          <cell r="Z321" t="str">
            <v xml:space="preserve"> </v>
          </cell>
          <cell r="AA321" t="str">
            <v/>
          </cell>
          <cell r="AB321" t="str">
            <v/>
          </cell>
          <cell r="AC321" t="str">
            <v/>
          </cell>
          <cell r="AD321" t="str">
            <v/>
          </cell>
        </row>
        <row r="322">
          <cell r="A322" t="str">
            <v/>
          </cell>
          <cell r="B322" t="str">
            <v/>
          </cell>
          <cell r="C322">
            <v>321</v>
          </cell>
          <cell r="E322">
            <v>2</v>
          </cell>
          <cell r="H322" t="str">
            <v/>
          </cell>
          <cell r="I322" t="str">
            <v/>
          </cell>
          <cell r="J322" t="str">
            <v/>
          </cell>
          <cell r="K322" t="str">
            <v/>
          </cell>
          <cell r="L322" t="str">
            <v/>
          </cell>
          <cell r="M322" t="str">
            <v/>
          </cell>
          <cell r="N322" t="str">
            <v/>
          </cell>
          <cell r="O322" t="str">
            <v/>
          </cell>
          <cell r="T322" t="str">
            <v/>
          </cell>
          <cell r="U322" t="str">
            <v/>
          </cell>
          <cell r="V322" t="str">
            <v/>
          </cell>
          <cell r="W322" t="str">
            <v/>
          </cell>
          <cell r="X322" t="str">
            <v/>
          </cell>
          <cell r="Y322" t="str">
            <v/>
          </cell>
          <cell r="Z322" t="str">
            <v xml:space="preserve"> </v>
          </cell>
          <cell r="AA322" t="str">
            <v/>
          </cell>
          <cell r="AB322" t="str">
            <v/>
          </cell>
          <cell r="AC322" t="str">
            <v/>
          </cell>
          <cell r="AD322" t="str">
            <v/>
          </cell>
        </row>
        <row r="323">
          <cell r="A323" t="str">
            <v/>
          </cell>
          <cell r="B323" t="str">
            <v/>
          </cell>
          <cell r="C323">
            <v>322</v>
          </cell>
          <cell r="E323">
            <v>2</v>
          </cell>
          <cell r="H323" t="str">
            <v/>
          </cell>
          <cell r="I323" t="str">
            <v/>
          </cell>
          <cell r="J323" t="str">
            <v/>
          </cell>
          <cell r="K323" t="str">
            <v/>
          </cell>
          <cell r="L323" t="str">
            <v/>
          </cell>
          <cell r="M323" t="str">
            <v/>
          </cell>
          <cell r="N323" t="str">
            <v/>
          </cell>
          <cell r="O323" t="str">
            <v/>
          </cell>
          <cell r="T323" t="str">
            <v/>
          </cell>
          <cell r="U323" t="str">
            <v/>
          </cell>
          <cell r="V323" t="str">
            <v/>
          </cell>
          <cell r="W323" t="str">
            <v/>
          </cell>
          <cell r="X323" t="str">
            <v/>
          </cell>
          <cell r="Y323" t="str">
            <v/>
          </cell>
          <cell r="Z323" t="str">
            <v xml:space="preserve"> </v>
          </cell>
          <cell r="AA323" t="str">
            <v/>
          </cell>
          <cell r="AB323" t="str">
            <v/>
          </cell>
          <cell r="AC323" t="str">
            <v/>
          </cell>
          <cell r="AD323" t="str">
            <v/>
          </cell>
        </row>
        <row r="324">
          <cell r="A324" t="str">
            <v/>
          </cell>
          <cell r="B324" t="str">
            <v/>
          </cell>
          <cell r="C324">
            <v>323</v>
          </cell>
          <cell r="E324">
            <v>2</v>
          </cell>
          <cell r="H324" t="str">
            <v/>
          </cell>
          <cell r="I324" t="str">
            <v/>
          </cell>
          <cell r="J324" t="str">
            <v/>
          </cell>
          <cell r="K324" t="str">
            <v/>
          </cell>
          <cell r="L324" t="str">
            <v/>
          </cell>
          <cell r="M324" t="str">
            <v/>
          </cell>
          <cell r="N324" t="str">
            <v/>
          </cell>
          <cell r="O324" t="str">
            <v/>
          </cell>
          <cell r="T324" t="str">
            <v/>
          </cell>
          <cell r="U324" t="str">
            <v/>
          </cell>
          <cell r="V324" t="str">
            <v/>
          </cell>
          <cell r="W324" t="str">
            <v/>
          </cell>
          <cell r="X324" t="str">
            <v/>
          </cell>
          <cell r="Y324" t="str">
            <v/>
          </cell>
          <cell r="Z324" t="str">
            <v xml:space="preserve"> </v>
          </cell>
          <cell r="AA324" t="str">
            <v/>
          </cell>
          <cell r="AB324" t="str">
            <v/>
          </cell>
          <cell r="AC324" t="str">
            <v/>
          </cell>
          <cell r="AD324" t="str">
            <v/>
          </cell>
        </row>
        <row r="325">
          <cell r="A325" t="str">
            <v/>
          </cell>
          <cell r="B325" t="str">
            <v/>
          </cell>
          <cell r="C325">
            <v>324</v>
          </cell>
          <cell r="E325">
            <v>2</v>
          </cell>
          <cell r="H325" t="str">
            <v/>
          </cell>
          <cell r="I325" t="str">
            <v/>
          </cell>
          <cell r="J325" t="str">
            <v/>
          </cell>
          <cell r="K325" t="str">
            <v/>
          </cell>
          <cell r="L325" t="str">
            <v/>
          </cell>
          <cell r="M325" t="str">
            <v/>
          </cell>
          <cell r="N325" t="str">
            <v/>
          </cell>
          <cell r="O325" t="str">
            <v/>
          </cell>
          <cell r="T325" t="str">
            <v/>
          </cell>
          <cell r="U325" t="str">
            <v/>
          </cell>
          <cell r="V325" t="str">
            <v/>
          </cell>
          <cell r="W325" t="str">
            <v/>
          </cell>
          <cell r="X325" t="str">
            <v/>
          </cell>
          <cell r="Y325" t="str">
            <v/>
          </cell>
          <cell r="Z325" t="str">
            <v xml:space="preserve"> </v>
          </cell>
          <cell r="AA325" t="str">
            <v/>
          </cell>
          <cell r="AB325" t="str">
            <v/>
          </cell>
          <cell r="AC325" t="str">
            <v/>
          </cell>
          <cell r="AD325" t="str">
            <v/>
          </cell>
        </row>
        <row r="326">
          <cell r="A326" t="str">
            <v/>
          </cell>
          <cell r="B326" t="str">
            <v/>
          </cell>
          <cell r="C326">
            <v>325</v>
          </cell>
          <cell r="E326">
            <v>2</v>
          </cell>
          <cell r="H326" t="str">
            <v/>
          </cell>
          <cell r="I326" t="str">
            <v/>
          </cell>
          <cell r="J326" t="str">
            <v/>
          </cell>
          <cell r="K326" t="str">
            <v/>
          </cell>
          <cell r="L326" t="str">
            <v/>
          </cell>
          <cell r="M326" t="str">
            <v/>
          </cell>
          <cell r="N326" t="str">
            <v/>
          </cell>
          <cell r="O326" t="str">
            <v/>
          </cell>
          <cell r="T326" t="str">
            <v/>
          </cell>
          <cell r="U326" t="str">
            <v/>
          </cell>
          <cell r="V326" t="str">
            <v/>
          </cell>
          <cell r="W326" t="str">
            <v/>
          </cell>
          <cell r="X326" t="str">
            <v/>
          </cell>
          <cell r="Y326" t="str">
            <v/>
          </cell>
          <cell r="Z326" t="str">
            <v xml:space="preserve"> </v>
          </cell>
          <cell r="AA326" t="str">
            <v/>
          </cell>
          <cell r="AB326" t="str">
            <v/>
          </cell>
          <cell r="AC326" t="str">
            <v/>
          </cell>
          <cell r="AD326" t="str">
            <v/>
          </cell>
        </row>
        <row r="327">
          <cell r="A327" t="str">
            <v/>
          </cell>
          <cell r="B327" t="str">
            <v/>
          </cell>
          <cell r="C327">
            <v>326</v>
          </cell>
          <cell r="E327">
            <v>2</v>
          </cell>
          <cell r="H327" t="str">
            <v/>
          </cell>
          <cell r="I327" t="str">
            <v/>
          </cell>
          <cell r="J327" t="str">
            <v/>
          </cell>
          <cell r="K327" t="str">
            <v/>
          </cell>
          <cell r="L327" t="str">
            <v/>
          </cell>
          <cell r="M327" t="str">
            <v/>
          </cell>
          <cell r="N327" t="str">
            <v/>
          </cell>
          <cell r="O327" t="str">
            <v/>
          </cell>
          <cell r="T327" t="str">
            <v/>
          </cell>
          <cell r="U327" t="str">
            <v/>
          </cell>
          <cell r="V327" t="str">
            <v/>
          </cell>
          <cell r="W327" t="str">
            <v/>
          </cell>
          <cell r="X327" t="str">
            <v/>
          </cell>
          <cell r="Y327" t="str">
            <v/>
          </cell>
          <cell r="Z327" t="str">
            <v xml:space="preserve"> </v>
          </cell>
          <cell r="AA327" t="str">
            <v/>
          </cell>
          <cell r="AB327" t="str">
            <v/>
          </cell>
          <cell r="AC327" t="str">
            <v/>
          </cell>
          <cell r="AD327" t="str">
            <v/>
          </cell>
        </row>
        <row r="328">
          <cell r="A328" t="str">
            <v/>
          </cell>
          <cell r="B328" t="str">
            <v/>
          </cell>
          <cell r="C328">
            <v>327</v>
          </cell>
          <cell r="E328">
            <v>2</v>
          </cell>
          <cell r="H328" t="str">
            <v/>
          </cell>
          <cell r="I328" t="str">
            <v/>
          </cell>
          <cell r="J328" t="str">
            <v/>
          </cell>
          <cell r="K328" t="str">
            <v/>
          </cell>
          <cell r="L328" t="str">
            <v/>
          </cell>
          <cell r="M328" t="str">
            <v/>
          </cell>
          <cell r="N328" t="str">
            <v/>
          </cell>
          <cell r="O328" t="str">
            <v/>
          </cell>
          <cell r="T328" t="str">
            <v/>
          </cell>
          <cell r="U328" t="str">
            <v/>
          </cell>
          <cell r="V328" t="str">
            <v/>
          </cell>
          <cell r="W328" t="str">
            <v/>
          </cell>
          <cell r="X328" t="str">
            <v/>
          </cell>
          <cell r="Y328" t="str">
            <v/>
          </cell>
          <cell r="Z328" t="str">
            <v xml:space="preserve"> </v>
          </cell>
          <cell r="AA328" t="str">
            <v/>
          </cell>
          <cell r="AB328" t="str">
            <v/>
          </cell>
          <cell r="AC328" t="str">
            <v/>
          </cell>
          <cell r="AD328" t="str">
            <v/>
          </cell>
        </row>
        <row r="329">
          <cell r="A329" t="str">
            <v/>
          </cell>
          <cell r="B329" t="str">
            <v/>
          </cell>
          <cell r="C329">
            <v>328</v>
          </cell>
          <cell r="E329">
            <v>2</v>
          </cell>
          <cell r="H329" t="str">
            <v/>
          </cell>
          <cell r="I329" t="str">
            <v/>
          </cell>
          <cell r="J329" t="str">
            <v/>
          </cell>
          <cell r="K329" t="str">
            <v/>
          </cell>
          <cell r="L329" t="str">
            <v/>
          </cell>
          <cell r="M329" t="str">
            <v/>
          </cell>
          <cell r="N329" t="str">
            <v/>
          </cell>
          <cell r="O329" t="str">
            <v/>
          </cell>
          <cell r="T329" t="str">
            <v/>
          </cell>
          <cell r="U329" t="str">
            <v/>
          </cell>
          <cell r="V329" t="str">
            <v/>
          </cell>
          <cell r="W329" t="str">
            <v/>
          </cell>
          <cell r="X329" t="str">
            <v/>
          </cell>
          <cell r="Y329" t="str">
            <v/>
          </cell>
          <cell r="Z329" t="str">
            <v xml:space="preserve"> </v>
          </cell>
          <cell r="AA329" t="str">
            <v/>
          </cell>
          <cell r="AB329" t="str">
            <v/>
          </cell>
          <cell r="AC329" t="str">
            <v/>
          </cell>
          <cell r="AD329" t="str">
            <v/>
          </cell>
        </row>
        <row r="330">
          <cell r="A330" t="str">
            <v/>
          </cell>
          <cell r="B330" t="str">
            <v/>
          </cell>
          <cell r="C330">
            <v>329</v>
          </cell>
          <cell r="E330">
            <v>2</v>
          </cell>
          <cell r="H330" t="str">
            <v/>
          </cell>
          <cell r="I330" t="str">
            <v/>
          </cell>
          <cell r="J330" t="str">
            <v/>
          </cell>
          <cell r="K330" t="str">
            <v/>
          </cell>
          <cell r="L330" t="str">
            <v/>
          </cell>
          <cell r="M330" t="str">
            <v/>
          </cell>
          <cell r="N330" t="str">
            <v/>
          </cell>
          <cell r="O330" t="str">
            <v/>
          </cell>
          <cell r="T330" t="str">
            <v/>
          </cell>
          <cell r="U330" t="str">
            <v/>
          </cell>
          <cell r="V330" t="str">
            <v/>
          </cell>
          <cell r="W330" t="str">
            <v/>
          </cell>
          <cell r="X330" t="str">
            <v/>
          </cell>
          <cell r="Y330" t="str">
            <v/>
          </cell>
          <cell r="Z330" t="str">
            <v xml:space="preserve"> </v>
          </cell>
          <cell r="AA330" t="str">
            <v/>
          </cell>
          <cell r="AB330" t="str">
            <v/>
          </cell>
          <cell r="AC330" t="str">
            <v/>
          </cell>
          <cell r="AD330" t="str">
            <v/>
          </cell>
        </row>
        <row r="331">
          <cell r="A331" t="str">
            <v/>
          </cell>
          <cell r="B331" t="str">
            <v/>
          </cell>
          <cell r="C331">
            <v>330</v>
          </cell>
          <cell r="E331">
            <v>2</v>
          </cell>
          <cell r="H331" t="str">
            <v/>
          </cell>
          <cell r="I331" t="str">
            <v/>
          </cell>
          <cell r="J331" t="str">
            <v/>
          </cell>
          <cell r="K331" t="str">
            <v/>
          </cell>
          <cell r="L331" t="str">
            <v/>
          </cell>
          <cell r="M331" t="str">
            <v/>
          </cell>
          <cell r="N331" t="str">
            <v/>
          </cell>
          <cell r="O331" t="str">
            <v/>
          </cell>
          <cell r="T331" t="str">
            <v/>
          </cell>
          <cell r="U331" t="str">
            <v/>
          </cell>
          <cell r="V331" t="str">
            <v/>
          </cell>
          <cell r="W331" t="str">
            <v/>
          </cell>
          <cell r="X331" t="str">
            <v/>
          </cell>
          <cell r="Y331" t="str">
            <v/>
          </cell>
          <cell r="Z331" t="str">
            <v xml:space="preserve"> </v>
          </cell>
          <cell r="AA331" t="str">
            <v/>
          </cell>
          <cell r="AB331" t="str">
            <v/>
          </cell>
          <cell r="AC331" t="str">
            <v/>
          </cell>
          <cell r="AD331" t="str">
            <v/>
          </cell>
        </row>
        <row r="332">
          <cell r="A332" t="str">
            <v/>
          </cell>
          <cell r="B332" t="str">
            <v/>
          </cell>
          <cell r="C332">
            <v>331</v>
          </cell>
          <cell r="E332">
            <v>2</v>
          </cell>
          <cell r="H332" t="str">
            <v/>
          </cell>
          <cell r="I332" t="str">
            <v/>
          </cell>
          <cell r="J332" t="str">
            <v/>
          </cell>
          <cell r="K332" t="str">
            <v/>
          </cell>
          <cell r="L332" t="str">
            <v/>
          </cell>
          <cell r="M332" t="str">
            <v/>
          </cell>
          <cell r="N332" t="str">
            <v/>
          </cell>
          <cell r="O332" t="str">
            <v/>
          </cell>
          <cell r="T332" t="str">
            <v/>
          </cell>
          <cell r="U332" t="str">
            <v/>
          </cell>
          <cell r="V332" t="str">
            <v/>
          </cell>
          <cell r="W332" t="str">
            <v/>
          </cell>
          <cell r="X332" t="str">
            <v/>
          </cell>
          <cell r="Y332" t="str">
            <v/>
          </cell>
          <cell r="Z332" t="str">
            <v xml:space="preserve"> </v>
          </cell>
          <cell r="AA332" t="str">
            <v/>
          </cell>
          <cell r="AB332" t="str">
            <v/>
          </cell>
          <cell r="AC332" t="str">
            <v/>
          </cell>
          <cell r="AD332" t="str">
            <v/>
          </cell>
        </row>
        <row r="333">
          <cell r="A333" t="str">
            <v/>
          </cell>
          <cell r="B333" t="str">
            <v/>
          </cell>
          <cell r="C333">
            <v>332</v>
          </cell>
          <cell r="E333">
            <v>2</v>
          </cell>
          <cell r="H333" t="str">
            <v/>
          </cell>
          <cell r="I333" t="str">
            <v/>
          </cell>
          <cell r="J333" t="str">
            <v/>
          </cell>
          <cell r="K333" t="str">
            <v/>
          </cell>
          <cell r="L333" t="str">
            <v/>
          </cell>
          <cell r="M333" t="str">
            <v/>
          </cell>
          <cell r="N333" t="str">
            <v/>
          </cell>
          <cell r="O333" t="str">
            <v/>
          </cell>
          <cell r="T333" t="str">
            <v/>
          </cell>
          <cell r="U333" t="str">
            <v/>
          </cell>
          <cell r="V333" t="str">
            <v/>
          </cell>
          <cell r="W333" t="str">
            <v/>
          </cell>
          <cell r="X333" t="str">
            <v/>
          </cell>
          <cell r="Y333" t="str">
            <v/>
          </cell>
          <cell r="Z333" t="str">
            <v xml:space="preserve"> </v>
          </cell>
          <cell r="AA333" t="str">
            <v/>
          </cell>
          <cell r="AB333" t="str">
            <v/>
          </cell>
          <cell r="AC333" t="str">
            <v/>
          </cell>
          <cell r="AD333" t="str">
            <v/>
          </cell>
        </row>
        <row r="334">
          <cell r="A334" t="str">
            <v/>
          </cell>
          <cell r="B334" t="str">
            <v/>
          </cell>
          <cell r="C334">
            <v>333</v>
          </cell>
          <cell r="E334">
            <v>2</v>
          </cell>
          <cell r="H334" t="str">
            <v/>
          </cell>
          <cell r="I334" t="str">
            <v/>
          </cell>
          <cell r="J334" t="str">
            <v/>
          </cell>
          <cell r="K334" t="str">
            <v/>
          </cell>
          <cell r="L334" t="str">
            <v/>
          </cell>
          <cell r="M334" t="str">
            <v/>
          </cell>
          <cell r="N334" t="str">
            <v/>
          </cell>
          <cell r="O334" t="str">
            <v/>
          </cell>
          <cell r="T334" t="str">
            <v/>
          </cell>
          <cell r="U334" t="str">
            <v/>
          </cell>
          <cell r="V334" t="str">
            <v/>
          </cell>
          <cell r="W334" t="str">
            <v/>
          </cell>
          <cell r="X334" t="str">
            <v/>
          </cell>
          <cell r="Y334" t="str">
            <v/>
          </cell>
          <cell r="Z334" t="str">
            <v xml:space="preserve"> </v>
          </cell>
          <cell r="AA334" t="str">
            <v/>
          </cell>
          <cell r="AB334" t="str">
            <v/>
          </cell>
          <cell r="AC334" t="str">
            <v/>
          </cell>
          <cell r="AD334" t="str">
            <v/>
          </cell>
        </row>
        <row r="335">
          <cell r="A335" t="str">
            <v/>
          </cell>
          <cell r="B335" t="str">
            <v/>
          </cell>
          <cell r="C335">
            <v>334</v>
          </cell>
          <cell r="E335">
            <v>2</v>
          </cell>
          <cell r="H335" t="str">
            <v/>
          </cell>
          <cell r="I335" t="str">
            <v/>
          </cell>
          <cell r="J335" t="str">
            <v/>
          </cell>
          <cell r="K335" t="str">
            <v/>
          </cell>
          <cell r="L335" t="str">
            <v/>
          </cell>
          <cell r="M335" t="str">
            <v/>
          </cell>
          <cell r="N335" t="str">
            <v/>
          </cell>
          <cell r="O335" t="str">
            <v/>
          </cell>
          <cell r="T335" t="str">
            <v/>
          </cell>
          <cell r="U335" t="str">
            <v/>
          </cell>
          <cell r="V335" t="str">
            <v/>
          </cell>
          <cell r="W335" t="str">
            <v/>
          </cell>
          <cell r="X335" t="str">
            <v/>
          </cell>
          <cell r="Y335" t="str">
            <v/>
          </cell>
          <cell r="Z335" t="str">
            <v xml:space="preserve"> </v>
          </cell>
          <cell r="AA335" t="str">
            <v/>
          </cell>
          <cell r="AB335" t="str">
            <v/>
          </cell>
          <cell r="AC335" t="str">
            <v/>
          </cell>
          <cell r="AD335" t="str">
            <v/>
          </cell>
        </row>
        <row r="336">
          <cell r="A336" t="str">
            <v/>
          </cell>
          <cell r="B336" t="str">
            <v/>
          </cell>
          <cell r="C336">
            <v>335</v>
          </cell>
          <cell r="E336">
            <v>2</v>
          </cell>
          <cell r="H336" t="str">
            <v/>
          </cell>
          <cell r="I336" t="str">
            <v/>
          </cell>
          <cell r="J336" t="str">
            <v/>
          </cell>
          <cell r="K336" t="str">
            <v/>
          </cell>
          <cell r="L336" t="str">
            <v/>
          </cell>
          <cell r="M336" t="str">
            <v/>
          </cell>
          <cell r="N336" t="str">
            <v/>
          </cell>
          <cell r="O336" t="str">
            <v/>
          </cell>
          <cell r="T336" t="str">
            <v/>
          </cell>
          <cell r="U336" t="str">
            <v/>
          </cell>
          <cell r="V336" t="str">
            <v/>
          </cell>
          <cell r="W336" t="str">
            <v/>
          </cell>
          <cell r="X336" t="str">
            <v/>
          </cell>
          <cell r="Y336" t="str">
            <v/>
          </cell>
          <cell r="Z336" t="str">
            <v xml:space="preserve"> </v>
          </cell>
          <cell r="AA336" t="str">
            <v/>
          </cell>
          <cell r="AB336" t="str">
            <v/>
          </cell>
          <cell r="AC336" t="str">
            <v/>
          </cell>
          <cell r="AD336" t="str">
            <v/>
          </cell>
        </row>
        <row r="337">
          <cell r="A337" t="str">
            <v/>
          </cell>
          <cell r="B337" t="str">
            <v/>
          </cell>
          <cell r="C337">
            <v>336</v>
          </cell>
          <cell r="E337">
            <v>2</v>
          </cell>
          <cell r="H337" t="str">
            <v/>
          </cell>
          <cell r="I337" t="str">
            <v/>
          </cell>
          <cell r="J337" t="str">
            <v/>
          </cell>
          <cell r="K337" t="str">
            <v/>
          </cell>
          <cell r="L337" t="str">
            <v/>
          </cell>
          <cell r="M337" t="str">
            <v/>
          </cell>
          <cell r="N337" t="str">
            <v/>
          </cell>
          <cell r="O337" t="str">
            <v/>
          </cell>
          <cell r="T337" t="str">
            <v/>
          </cell>
          <cell r="U337" t="str">
            <v/>
          </cell>
          <cell r="V337" t="str">
            <v/>
          </cell>
          <cell r="W337" t="str">
            <v/>
          </cell>
          <cell r="X337" t="str">
            <v/>
          </cell>
          <cell r="Y337" t="str">
            <v/>
          </cell>
          <cell r="Z337" t="str">
            <v xml:space="preserve"> </v>
          </cell>
          <cell r="AA337" t="str">
            <v/>
          </cell>
          <cell r="AB337" t="str">
            <v/>
          </cell>
          <cell r="AC337" t="str">
            <v/>
          </cell>
          <cell r="AD337" t="str">
            <v/>
          </cell>
        </row>
        <row r="338">
          <cell r="A338" t="str">
            <v/>
          </cell>
          <cell r="B338" t="str">
            <v/>
          </cell>
          <cell r="C338">
            <v>337</v>
          </cell>
          <cell r="E338">
            <v>2</v>
          </cell>
          <cell r="H338" t="str">
            <v/>
          </cell>
          <cell r="I338" t="str">
            <v/>
          </cell>
          <cell r="J338" t="str">
            <v/>
          </cell>
          <cell r="K338" t="str">
            <v/>
          </cell>
          <cell r="L338" t="str">
            <v/>
          </cell>
          <cell r="M338" t="str">
            <v/>
          </cell>
          <cell r="N338" t="str">
            <v/>
          </cell>
          <cell r="O338" t="str">
            <v/>
          </cell>
          <cell r="T338" t="str">
            <v/>
          </cell>
          <cell r="U338" t="str">
            <v/>
          </cell>
          <cell r="V338" t="str">
            <v/>
          </cell>
          <cell r="W338" t="str">
            <v/>
          </cell>
          <cell r="X338" t="str">
            <v/>
          </cell>
          <cell r="Y338" t="str">
            <v/>
          </cell>
          <cell r="Z338" t="str">
            <v xml:space="preserve"> </v>
          </cell>
          <cell r="AA338" t="str">
            <v/>
          </cell>
          <cell r="AB338" t="str">
            <v/>
          </cell>
          <cell r="AC338" t="str">
            <v/>
          </cell>
          <cell r="AD338" t="str">
            <v/>
          </cell>
        </row>
        <row r="339">
          <cell r="A339" t="str">
            <v/>
          </cell>
          <cell r="B339" t="str">
            <v/>
          </cell>
          <cell r="C339">
            <v>338</v>
          </cell>
          <cell r="E339">
            <v>2</v>
          </cell>
          <cell r="H339" t="str">
            <v/>
          </cell>
          <cell r="I339" t="str">
            <v/>
          </cell>
          <cell r="J339" t="str">
            <v/>
          </cell>
          <cell r="K339" t="str">
            <v/>
          </cell>
          <cell r="L339" t="str">
            <v/>
          </cell>
          <cell r="M339" t="str">
            <v/>
          </cell>
          <cell r="N339" t="str">
            <v/>
          </cell>
          <cell r="O339" t="str">
            <v/>
          </cell>
          <cell r="T339" t="str">
            <v/>
          </cell>
          <cell r="U339" t="str">
            <v/>
          </cell>
          <cell r="V339" t="str">
            <v/>
          </cell>
          <cell r="W339" t="str">
            <v/>
          </cell>
          <cell r="X339" t="str">
            <v/>
          </cell>
          <cell r="Y339" t="str">
            <v/>
          </cell>
          <cell r="Z339" t="str">
            <v xml:space="preserve"> </v>
          </cell>
          <cell r="AA339" t="str">
            <v/>
          </cell>
          <cell r="AB339" t="str">
            <v/>
          </cell>
          <cell r="AC339" t="str">
            <v/>
          </cell>
          <cell r="AD339" t="str">
            <v/>
          </cell>
        </row>
        <row r="340">
          <cell r="A340" t="str">
            <v/>
          </cell>
          <cell r="B340" t="str">
            <v/>
          </cell>
          <cell r="C340">
            <v>339</v>
          </cell>
          <cell r="E340">
            <v>2</v>
          </cell>
          <cell r="H340" t="str">
            <v/>
          </cell>
          <cell r="I340" t="str">
            <v/>
          </cell>
          <cell r="J340" t="str">
            <v/>
          </cell>
          <cell r="K340" t="str">
            <v/>
          </cell>
          <cell r="L340" t="str">
            <v/>
          </cell>
          <cell r="M340" t="str">
            <v/>
          </cell>
          <cell r="N340" t="str">
            <v/>
          </cell>
          <cell r="O340" t="str">
            <v/>
          </cell>
          <cell r="T340" t="str">
            <v/>
          </cell>
          <cell r="U340" t="str">
            <v/>
          </cell>
          <cell r="V340" t="str">
            <v/>
          </cell>
          <cell r="W340" t="str">
            <v/>
          </cell>
          <cell r="X340" t="str">
            <v/>
          </cell>
          <cell r="Y340" t="str">
            <v/>
          </cell>
          <cell r="Z340" t="str">
            <v xml:space="preserve"> </v>
          </cell>
          <cell r="AA340" t="str">
            <v/>
          </cell>
          <cell r="AB340" t="str">
            <v/>
          </cell>
          <cell r="AC340" t="str">
            <v/>
          </cell>
          <cell r="AD340" t="str">
            <v/>
          </cell>
        </row>
        <row r="341">
          <cell r="A341" t="str">
            <v/>
          </cell>
          <cell r="B341" t="str">
            <v/>
          </cell>
          <cell r="C341">
            <v>340</v>
          </cell>
          <cell r="E341">
            <v>2</v>
          </cell>
          <cell r="H341" t="str">
            <v/>
          </cell>
          <cell r="I341" t="str">
            <v/>
          </cell>
          <cell r="J341" t="str">
            <v/>
          </cell>
          <cell r="K341" t="str">
            <v/>
          </cell>
          <cell r="L341" t="str">
            <v/>
          </cell>
          <cell r="M341" t="str">
            <v/>
          </cell>
          <cell r="N341" t="str">
            <v/>
          </cell>
          <cell r="O341" t="str">
            <v/>
          </cell>
          <cell r="T341" t="str">
            <v/>
          </cell>
          <cell r="U341" t="str">
            <v/>
          </cell>
          <cell r="V341" t="str">
            <v/>
          </cell>
          <cell r="W341" t="str">
            <v/>
          </cell>
          <cell r="X341" t="str">
            <v/>
          </cell>
          <cell r="Y341" t="str">
            <v/>
          </cell>
          <cell r="Z341" t="str">
            <v xml:space="preserve"> </v>
          </cell>
          <cell r="AA341" t="str">
            <v/>
          </cell>
          <cell r="AB341" t="str">
            <v/>
          </cell>
          <cell r="AC341" t="str">
            <v/>
          </cell>
          <cell r="AD341" t="str">
            <v/>
          </cell>
        </row>
        <row r="342">
          <cell r="A342" t="str">
            <v/>
          </cell>
          <cell r="B342" t="str">
            <v/>
          </cell>
          <cell r="C342">
            <v>341</v>
          </cell>
          <cell r="E342">
            <v>2</v>
          </cell>
          <cell r="H342" t="str">
            <v/>
          </cell>
          <cell r="I342" t="str">
            <v/>
          </cell>
          <cell r="J342" t="str">
            <v/>
          </cell>
          <cell r="K342" t="str">
            <v/>
          </cell>
          <cell r="L342" t="str">
            <v/>
          </cell>
          <cell r="M342" t="str">
            <v/>
          </cell>
          <cell r="N342" t="str">
            <v/>
          </cell>
          <cell r="O342" t="str">
            <v/>
          </cell>
          <cell r="T342" t="str">
            <v/>
          </cell>
          <cell r="U342" t="str">
            <v/>
          </cell>
          <cell r="V342" t="str">
            <v/>
          </cell>
          <cell r="W342" t="str">
            <v/>
          </cell>
          <cell r="X342" t="str">
            <v/>
          </cell>
          <cell r="Y342" t="str">
            <v/>
          </cell>
          <cell r="Z342" t="str">
            <v xml:space="preserve"> </v>
          </cell>
          <cell r="AA342" t="str">
            <v/>
          </cell>
          <cell r="AB342" t="str">
            <v/>
          </cell>
          <cell r="AC342" t="str">
            <v/>
          </cell>
          <cell r="AD342" t="str">
            <v/>
          </cell>
        </row>
        <row r="343">
          <cell r="A343" t="str">
            <v/>
          </cell>
          <cell r="B343" t="str">
            <v/>
          </cell>
          <cell r="C343">
            <v>342</v>
          </cell>
          <cell r="E343">
            <v>2</v>
          </cell>
          <cell r="H343" t="str">
            <v/>
          </cell>
          <cell r="I343" t="str">
            <v/>
          </cell>
          <cell r="J343" t="str">
            <v/>
          </cell>
          <cell r="K343" t="str">
            <v/>
          </cell>
          <cell r="L343" t="str">
            <v/>
          </cell>
          <cell r="M343" t="str">
            <v/>
          </cell>
          <cell r="N343" t="str">
            <v/>
          </cell>
          <cell r="O343" t="str">
            <v/>
          </cell>
          <cell r="T343" t="str">
            <v/>
          </cell>
          <cell r="U343" t="str">
            <v/>
          </cell>
          <cell r="V343" t="str">
            <v/>
          </cell>
          <cell r="W343" t="str">
            <v/>
          </cell>
          <cell r="X343" t="str">
            <v/>
          </cell>
          <cell r="Y343" t="str">
            <v/>
          </cell>
          <cell r="Z343" t="str">
            <v xml:space="preserve"> </v>
          </cell>
          <cell r="AA343" t="str">
            <v/>
          </cell>
          <cell r="AB343" t="str">
            <v/>
          </cell>
          <cell r="AC343" t="str">
            <v/>
          </cell>
          <cell r="AD343" t="str">
            <v/>
          </cell>
        </row>
        <row r="344">
          <cell r="A344" t="str">
            <v/>
          </cell>
          <cell r="B344" t="str">
            <v/>
          </cell>
          <cell r="C344">
            <v>343</v>
          </cell>
          <cell r="E344">
            <v>2</v>
          </cell>
          <cell r="H344" t="str">
            <v/>
          </cell>
          <cell r="I344" t="str">
            <v/>
          </cell>
          <cell r="J344" t="str">
            <v/>
          </cell>
          <cell r="K344" t="str">
            <v/>
          </cell>
          <cell r="L344" t="str">
            <v/>
          </cell>
          <cell r="M344" t="str">
            <v/>
          </cell>
          <cell r="N344" t="str">
            <v/>
          </cell>
          <cell r="O344" t="str">
            <v/>
          </cell>
          <cell r="T344" t="str">
            <v/>
          </cell>
          <cell r="U344" t="str">
            <v/>
          </cell>
          <cell r="V344" t="str">
            <v/>
          </cell>
          <cell r="W344" t="str">
            <v/>
          </cell>
          <cell r="X344" t="str">
            <v/>
          </cell>
          <cell r="Y344" t="str">
            <v/>
          </cell>
          <cell r="Z344" t="str">
            <v xml:space="preserve"> </v>
          </cell>
          <cell r="AA344" t="str">
            <v/>
          </cell>
          <cell r="AB344" t="str">
            <v/>
          </cell>
          <cell r="AC344" t="str">
            <v/>
          </cell>
          <cell r="AD344" t="str">
            <v/>
          </cell>
        </row>
        <row r="345">
          <cell r="A345" t="str">
            <v/>
          </cell>
          <cell r="B345" t="str">
            <v/>
          </cell>
          <cell r="C345">
            <v>344</v>
          </cell>
          <cell r="E345">
            <v>2</v>
          </cell>
          <cell r="H345" t="str">
            <v/>
          </cell>
          <cell r="I345" t="str">
            <v/>
          </cell>
          <cell r="J345" t="str">
            <v/>
          </cell>
          <cell r="K345" t="str">
            <v/>
          </cell>
          <cell r="L345" t="str">
            <v/>
          </cell>
          <cell r="M345" t="str">
            <v/>
          </cell>
          <cell r="N345" t="str">
            <v/>
          </cell>
          <cell r="O345" t="str">
            <v/>
          </cell>
          <cell r="T345" t="str">
            <v/>
          </cell>
          <cell r="U345" t="str">
            <v/>
          </cell>
          <cell r="V345" t="str">
            <v/>
          </cell>
          <cell r="W345" t="str">
            <v/>
          </cell>
          <cell r="X345" t="str">
            <v/>
          </cell>
          <cell r="Y345" t="str">
            <v/>
          </cell>
          <cell r="Z345" t="str">
            <v xml:space="preserve"> </v>
          </cell>
          <cell r="AA345" t="str">
            <v/>
          </cell>
          <cell r="AB345" t="str">
            <v/>
          </cell>
          <cell r="AC345" t="str">
            <v/>
          </cell>
          <cell r="AD345" t="str">
            <v/>
          </cell>
        </row>
        <row r="346">
          <cell r="A346" t="str">
            <v/>
          </cell>
          <cell r="B346" t="str">
            <v/>
          </cell>
          <cell r="C346">
            <v>345</v>
          </cell>
          <cell r="E346">
            <v>2</v>
          </cell>
          <cell r="H346" t="str">
            <v/>
          </cell>
          <cell r="I346" t="str">
            <v/>
          </cell>
          <cell r="J346" t="str">
            <v/>
          </cell>
          <cell r="K346" t="str">
            <v/>
          </cell>
          <cell r="L346" t="str">
            <v/>
          </cell>
          <cell r="M346" t="str">
            <v/>
          </cell>
          <cell r="N346" t="str">
            <v/>
          </cell>
          <cell r="O346" t="str">
            <v/>
          </cell>
          <cell r="T346" t="str">
            <v/>
          </cell>
          <cell r="U346" t="str">
            <v/>
          </cell>
          <cell r="V346" t="str">
            <v/>
          </cell>
          <cell r="W346" t="str">
            <v/>
          </cell>
          <cell r="X346" t="str">
            <v/>
          </cell>
          <cell r="Y346" t="str">
            <v/>
          </cell>
          <cell r="Z346" t="str">
            <v xml:space="preserve"> </v>
          </cell>
          <cell r="AA346" t="str">
            <v/>
          </cell>
          <cell r="AB346" t="str">
            <v/>
          </cell>
          <cell r="AC346" t="str">
            <v/>
          </cell>
          <cell r="AD346" t="str">
            <v/>
          </cell>
        </row>
        <row r="347">
          <cell r="A347" t="str">
            <v/>
          </cell>
          <cell r="B347" t="str">
            <v/>
          </cell>
          <cell r="C347">
            <v>346</v>
          </cell>
          <cell r="E347">
            <v>2</v>
          </cell>
          <cell r="H347" t="str">
            <v/>
          </cell>
          <cell r="I347" t="str">
            <v/>
          </cell>
          <cell r="J347" t="str">
            <v/>
          </cell>
          <cell r="K347" t="str">
            <v/>
          </cell>
          <cell r="L347" t="str">
            <v/>
          </cell>
          <cell r="M347" t="str">
            <v/>
          </cell>
          <cell r="N347" t="str">
            <v/>
          </cell>
          <cell r="O347" t="str">
            <v/>
          </cell>
          <cell r="T347" t="str">
            <v/>
          </cell>
          <cell r="U347" t="str">
            <v/>
          </cell>
          <cell r="V347" t="str">
            <v/>
          </cell>
          <cell r="W347" t="str">
            <v/>
          </cell>
          <cell r="X347" t="str">
            <v/>
          </cell>
          <cell r="Y347" t="str">
            <v/>
          </cell>
          <cell r="Z347" t="str">
            <v xml:space="preserve"> </v>
          </cell>
          <cell r="AA347" t="str">
            <v/>
          </cell>
          <cell r="AB347" t="str">
            <v/>
          </cell>
          <cell r="AC347" t="str">
            <v/>
          </cell>
          <cell r="AD347" t="str">
            <v/>
          </cell>
        </row>
        <row r="348">
          <cell r="A348" t="str">
            <v/>
          </cell>
          <cell r="B348" t="str">
            <v/>
          </cell>
          <cell r="C348">
            <v>347</v>
          </cell>
          <cell r="E348">
            <v>2</v>
          </cell>
          <cell r="H348" t="str">
            <v/>
          </cell>
          <cell r="I348" t="str">
            <v/>
          </cell>
          <cell r="J348" t="str">
            <v/>
          </cell>
          <cell r="K348" t="str">
            <v/>
          </cell>
          <cell r="L348" t="str">
            <v/>
          </cell>
          <cell r="M348" t="str">
            <v/>
          </cell>
          <cell r="N348" t="str">
            <v/>
          </cell>
          <cell r="O348" t="str">
            <v/>
          </cell>
          <cell r="T348" t="str">
            <v/>
          </cell>
          <cell r="U348" t="str">
            <v/>
          </cell>
          <cell r="V348" t="str">
            <v/>
          </cell>
          <cell r="W348" t="str">
            <v/>
          </cell>
          <cell r="X348" t="str">
            <v/>
          </cell>
          <cell r="Y348" t="str">
            <v/>
          </cell>
          <cell r="Z348" t="str">
            <v xml:space="preserve"> </v>
          </cell>
          <cell r="AA348" t="str">
            <v/>
          </cell>
          <cell r="AB348" t="str">
            <v/>
          </cell>
          <cell r="AC348" t="str">
            <v/>
          </cell>
          <cell r="AD348" t="str">
            <v/>
          </cell>
        </row>
        <row r="349">
          <cell r="A349" t="str">
            <v/>
          </cell>
          <cell r="B349" t="str">
            <v/>
          </cell>
          <cell r="C349">
            <v>348</v>
          </cell>
          <cell r="E349">
            <v>2</v>
          </cell>
          <cell r="H349" t="str">
            <v/>
          </cell>
          <cell r="I349" t="str">
            <v/>
          </cell>
          <cell r="J349" t="str">
            <v/>
          </cell>
          <cell r="K349" t="str">
            <v/>
          </cell>
          <cell r="L349" t="str">
            <v/>
          </cell>
          <cell r="M349" t="str">
            <v/>
          </cell>
          <cell r="N349" t="str">
            <v/>
          </cell>
          <cell r="O349" t="str">
            <v/>
          </cell>
          <cell r="T349" t="str">
            <v/>
          </cell>
          <cell r="U349" t="str">
            <v/>
          </cell>
          <cell r="V349" t="str">
            <v/>
          </cell>
          <cell r="W349" t="str">
            <v/>
          </cell>
          <cell r="X349" t="str">
            <v/>
          </cell>
          <cell r="Y349" t="str">
            <v/>
          </cell>
          <cell r="Z349" t="str">
            <v xml:space="preserve"> </v>
          </cell>
          <cell r="AA349" t="str">
            <v/>
          </cell>
          <cell r="AB349" t="str">
            <v/>
          </cell>
          <cell r="AC349" t="str">
            <v/>
          </cell>
          <cell r="AD349" t="str">
            <v/>
          </cell>
        </row>
        <row r="350">
          <cell r="A350" t="str">
            <v/>
          </cell>
          <cell r="B350" t="str">
            <v/>
          </cell>
          <cell r="C350">
            <v>349</v>
          </cell>
          <cell r="E350">
            <v>2</v>
          </cell>
          <cell r="H350" t="str">
            <v/>
          </cell>
          <cell r="I350" t="str">
            <v/>
          </cell>
          <cell r="J350" t="str">
            <v/>
          </cell>
          <cell r="K350" t="str">
            <v/>
          </cell>
          <cell r="L350" t="str">
            <v/>
          </cell>
          <cell r="M350" t="str">
            <v/>
          </cell>
          <cell r="N350" t="str">
            <v/>
          </cell>
          <cell r="O350" t="str">
            <v/>
          </cell>
          <cell r="T350" t="str">
            <v/>
          </cell>
          <cell r="U350" t="str">
            <v/>
          </cell>
          <cell r="V350" t="str">
            <v/>
          </cell>
          <cell r="W350" t="str">
            <v/>
          </cell>
          <cell r="X350" t="str">
            <v/>
          </cell>
          <cell r="Y350" t="str">
            <v/>
          </cell>
          <cell r="Z350" t="str">
            <v xml:space="preserve"> </v>
          </cell>
          <cell r="AA350" t="str">
            <v/>
          </cell>
          <cell r="AB350" t="str">
            <v/>
          </cell>
          <cell r="AC350" t="str">
            <v/>
          </cell>
          <cell r="AD350" t="str">
            <v/>
          </cell>
        </row>
        <row r="351">
          <cell r="A351" t="str">
            <v/>
          </cell>
          <cell r="B351" t="str">
            <v/>
          </cell>
          <cell r="C351">
            <v>350</v>
          </cell>
          <cell r="E351">
            <v>2</v>
          </cell>
          <cell r="H351" t="str">
            <v/>
          </cell>
          <cell r="I351" t="str">
            <v/>
          </cell>
          <cell r="J351" t="str">
            <v/>
          </cell>
          <cell r="K351" t="str">
            <v/>
          </cell>
          <cell r="L351" t="str">
            <v/>
          </cell>
          <cell r="M351" t="str">
            <v/>
          </cell>
          <cell r="N351" t="str">
            <v/>
          </cell>
          <cell r="O351" t="str">
            <v/>
          </cell>
          <cell r="T351" t="str">
            <v/>
          </cell>
          <cell r="U351" t="str">
            <v/>
          </cell>
          <cell r="V351" t="str">
            <v/>
          </cell>
          <cell r="W351" t="str">
            <v/>
          </cell>
          <cell r="X351" t="str">
            <v/>
          </cell>
          <cell r="Y351" t="str">
            <v/>
          </cell>
          <cell r="Z351" t="str">
            <v xml:space="preserve"> </v>
          </cell>
          <cell r="AA351" t="str">
            <v/>
          </cell>
          <cell r="AB351" t="str">
            <v/>
          </cell>
          <cell r="AC351" t="str">
            <v/>
          </cell>
          <cell r="AD351" t="str">
            <v/>
          </cell>
        </row>
        <row r="352">
          <cell r="A352" t="str">
            <v/>
          </cell>
          <cell r="B352" t="str">
            <v/>
          </cell>
          <cell r="C352">
            <v>351</v>
          </cell>
          <cell r="E352">
            <v>2</v>
          </cell>
          <cell r="H352" t="str">
            <v/>
          </cell>
          <cell r="I352" t="str">
            <v/>
          </cell>
          <cell r="J352" t="str">
            <v/>
          </cell>
          <cell r="K352" t="str">
            <v/>
          </cell>
          <cell r="L352" t="str">
            <v/>
          </cell>
          <cell r="M352" t="str">
            <v/>
          </cell>
          <cell r="N352" t="str">
            <v/>
          </cell>
          <cell r="O352" t="str">
            <v/>
          </cell>
          <cell r="T352" t="str">
            <v/>
          </cell>
          <cell r="U352" t="str">
            <v/>
          </cell>
          <cell r="V352" t="str">
            <v/>
          </cell>
          <cell r="W352" t="str">
            <v/>
          </cell>
          <cell r="X352" t="str">
            <v/>
          </cell>
          <cell r="Y352" t="str">
            <v/>
          </cell>
          <cell r="Z352" t="str">
            <v xml:space="preserve"> </v>
          </cell>
          <cell r="AA352" t="str">
            <v/>
          </cell>
          <cell r="AB352" t="str">
            <v/>
          </cell>
          <cell r="AC352" t="str">
            <v/>
          </cell>
          <cell r="AD352" t="str">
            <v/>
          </cell>
        </row>
        <row r="353">
          <cell r="A353" t="str">
            <v/>
          </cell>
          <cell r="B353" t="str">
            <v/>
          </cell>
          <cell r="C353">
            <v>352</v>
          </cell>
          <cell r="E353">
            <v>2</v>
          </cell>
          <cell r="H353" t="str">
            <v/>
          </cell>
          <cell r="I353" t="str">
            <v/>
          </cell>
          <cell r="J353" t="str">
            <v/>
          </cell>
          <cell r="K353" t="str">
            <v/>
          </cell>
          <cell r="L353" t="str">
            <v/>
          </cell>
          <cell r="M353" t="str">
            <v/>
          </cell>
          <cell r="N353" t="str">
            <v/>
          </cell>
          <cell r="O353" t="str">
            <v/>
          </cell>
          <cell r="T353" t="str">
            <v/>
          </cell>
          <cell r="U353" t="str">
            <v/>
          </cell>
          <cell r="V353" t="str">
            <v/>
          </cell>
          <cell r="W353" t="str">
            <v/>
          </cell>
          <cell r="X353" t="str">
            <v/>
          </cell>
          <cell r="Y353" t="str">
            <v/>
          </cell>
          <cell r="Z353" t="str">
            <v xml:space="preserve"> </v>
          </cell>
          <cell r="AA353" t="str">
            <v/>
          </cell>
          <cell r="AB353" t="str">
            <v/>
          </cell>
          <cell r="AC353" t="str">
            <v/>
          </cell>
          <cell r="AD353" t="str">
            <v/>
          </cell>
        </row>
        <row r="354">
          <cell r="A354" t="str">
            <v/>
          </cell>
          <cell r="B354" t="str">
            <v/>
          </cell>
          <cell r="C354">
            <v>353</v>
          </cell>
          <cell r="E354">
            <v>2</v>
          </cell>
          <cell r="H354" t="str">
            <v/>
          </cell>
          <cell r="I354" t="str">
            <v/>
          </cell>
          <cell r="J354" t="str">
            <v/>
          </cell>
          <cell r="K354" t="str">
            <v/>
          </cell>
          <cell r="L354" t="str">
            <v/>
          </cell>
          <cell r="M354" t="str">
            <v/>
          </cell>
          <cell r="N354" t="str">
            <v/>
          </cell>
          <cell r="O354" t="str">
            <v/>
          </cell>
          <cell r="T354" t="str">
            <v/>
          </cell>
          <cell r="U354" t="str">
            <v/>
          </cell>
          <cell r="V354" t="str">
            <v/>
          </cell>
          <cell r="W354" t="str">
            <v/>
          </cell>
          <cell r="X354" t="str">
            <v/>
          </cell>
          <cell r="Y354" t="str">
            <v/>
          </cell>
          <cell r="Z354" t="str">
            <v xml:space="preserve"> </v>
          </cell>
          <cell r="AA354" t="str">
            <v/>
          </cell>
          <cell r="AB354" t="str">
            <v/>
          </cell>
          <cell r="AC354" t="str">
            <v/>
          </cell>
          <cell r="AD354" t="str">
            <v/>
          </cell>
        </row>
        <row r="355">
          <cell r="A355" t="str">
            <v/>
          </cell>
          <cell r="B355" t="str">
            <v/>
          </cell>
          <cell r="C355">
            <v>354</v>
          </cell>
          <cell r="E355">
            <v>2</v>
          </cell>
          <cell r="H355" t="str">
            <v/>
          </cell>
          <cell r="I355" t="str">
            <v/>
          </cell>
          <cell r="J355" t="str">
            <v/>
          </cell>
          <cell r="K355" t="str">
            <v/>
          </cell>
          <cell r="L355" t="str">
            <v/>
          </cell>
          <cell r="M355" t="str">
            <v/>
          </cell>
          <cell r="N355" t="str">
            <v/>
          </cell>
          <cell r="O355" t="str">
            <v/>
          </cell>
          <cell r="T355" t="str">
            <v/>
          </cell>
          <cell r="U355" t="str">
            <v/>
          </cell>
          <cell r="V355" t="str">
            <v/>
          </cell>
          <cell r="W355" t="str">
            <v/>
          </cell>
          <cell r="X355" t="str">
            <v/>
          </cell>
          <cell r="Y355" t="str">
            <v/>
          </cell>
          <cell r="Z355" t="str">
            <v xml:space="preserve"> </v>
          </cell>
          <cell r="AA355" t="str">
            <v/>
          </cell>
          <cell r="AB355" t="str">
            <v/>
          </cell>
          <cell r="AC355" t="str">
            <v/>
          </cell>
          <cell r="AD355" t="str">
            <v/>
          </cell>
        </row>
        <row r="356">
          <cell r="A356" t="str">
            <v/>
          </cell>
          <cell r="B356" t="str">
            <v/>
          </cell>
          <cell r="C356">
            <v>355</v>
          </cell>
          <cell r="E356">
            <v>2</v>
          </cell>
          <cell r="H356" t="str">
            <v/>
          </cell>
          <cell r="I356" t="str">
            <v/>
          </cell>
          <cell r="J356" t="str">
            <v/>
          </cell>
          <cell r="K356" t="str">
            <v/>
          </cell>
          <cell r="L356" t="str">
            <v/>
          </cell>
          <cell r="M356" t="str">
            <v/>
          </cell>
          <cell r="N356" t="str">
            <v/>
          </cell>
          <cell r="O356" t="str">
            <v/>
          </cell>
          <cell r="T356" t="str">
            <v/>
          </cell>
          <cell r="U356" t="str">
            <v/>
          </cell>
          <cell r="V356" t="str">
            <v/>
          </cell>
          <cell r="W356" t="str">
            <v/>
          </cell>
          <cell r="X356" t="str">
            <v/>
          </cell>
          <cell r="Y356" t="str">
            <v/>
          </cell>
          <cell r="Z356" t="str">
            <v xml:space="preserve"> </v>
          </cell>
          <cell r="AA356" t="str">
            <v/>
          </cell>
          <cell r="AB356" t="str">
            <v/>
          </cell>
          <cell r="AC356" t="str">
            <v/>
          </cell>
          <cell r="AD356" t="str">
            <v/>
          </cell>
        </row>
        <row r="357">
          <cell r="A357" t="str">
            <v/>
          </cell>
          <cell r="B357" t="str">
            <v/>
          </cell>
          <cell r="C357">
            <v>356</v>
          </cell>
          <cell r="E357">
            <v>2</v>
          </cell>
          <cell r="H357" t="str">
            <v/>
          </cell>
          <cell r="I357" t="str">
            <v/>
          </cell>
          <cell r="J357" t="str">
            <v/>
          </cell>
          <cell r="K357" t="str">
            <v/>
          </cell>
          <cell r="L357" t="str">
            <v/>
          </cell>
          <cell r="M357" t="str">
            <v/>
          </cell>
          <cell r="N357" t="str">
            <v/>
          </cell>
          <cell r="O357" t="str">
            <v/>
          </cell>
          <cell r="T357" t="str">
            <v/>
          </cell>
          <cell r="U357" t="str">
            <v/>
          </cell>
          <cell r="V357" t="str">
            <v/>
          </cell>
          <cell r="W357" t="str">
            <v/>
          </cell>
          <cell r="X357" t="str">
            <v/>
          </cell>
          <cell r="Y357" t="str">
            <v/>
          </cell>
          <cell r="Z357" t="str">
            <v xml:space="preserve"> </v>
          </cell>
          <cell r="AA357" t="str">
            <v/>
          </cell>
          <cell r="AB357" t="str">
            <v/>
          </cell>
          <cell r="AC357" t="str">
            <v/>
          </cell>
          <cell r="AD357" t="str">
            <v/>
          </cell>
        </row>
        <row r="358">
          <cell r="A358" t="str">
            <v/>
          </cell>
          <cell r="B358" t="str">
            <v/>
          </cell>
          <cell r="C358">
            <v>357</v>
          </cell>
          <cell r="E358">
            <v>2</v>
          </cell>
          <cell r="H358" t="str">
            <v/>
          </cell>
          <cell r="I358" t="str">
            <v/>
          </cell>
          <cell r="J358" t="str">
            <v/>
          </cell>
          <cell r="K358" t="str">
            <v/>
          </cell>
          <cell r="L358" t="str">
            <v/>
          </cell>
          <cell r="M358" t="str">
            <v/>
          </cell>
          <cell r="N358" t="str">
            <v/>
          </cell>
          <cell r="O358" t="str">
            <v/>
          </cell>
          <cell r="T358" t="str">
            <v/>
          </cell>
          <cell r="U358" t="str">
            <v/>
          </cell>
          <cell r="V358" t="str">
            <v/>
          </cell>
          <cell r="W358" t="str">
            <v/>
          </cell>
          <cell r="X358" t="str">
            <v/>
          </cell>
          <cell r="Y358" t="str">
            <v/>
          </cell>
          <cell r="Z358" t="str">
            <v xml:space="preserve"> </v>
          </cell>
          <cell r="AA358" t="str">
            <v/>
          </cell>
          <cell r="AB358" t="str">
            <v/>
          </cell>
          <cell r="AC358" t="str">
            <v/>
          </cell>
          <cell r="AD358" t="str">
            <v/>
          </cell>
        </row>
        <row r="359">
          <cell r="A359" t="str">
            <v/>
          </cell>
          <cell r="B359" t="str">
            <v/>
          </cell>
          <cell r="C359">
            <v>358</v>
          </cell>
          <cell r="E359">
            <v>2</v>
          </cell>
          <cell r="H359" t="str">
            <v/>
          </cell>
          <cell r="I359" t="str">
            <v/>
          </cell>
          <cell r="J359" t="str">
            <v/>
          </cell>
          <cell r="K359" t="str">
            <v/>
          </cell>
          <cell r="L359" t="str">
            <v/>
          </cell>
          <cell r="M359" t="str">
            <v/>
          </cell>
          <cell r="N359" t="str">
            <v/>
          </cell>
          <cell r="O359" t="str">
            <v/>
          </cell>
          <cell r="T359" t="str">
            <v/>
          </cell>
          <cell r="U359" t="str">
            <v/>
          </cell>
          <cell r="V359" t="str">
            <v/>
          </cell>
          <cell r="W359" t="str">
            <v/>
          </cell>
          <cell r="X359" t="str">
            <v/>
          </cell>
          <cell r="Y359" t="str">
            <v/>
          </cell>
          <cell r="Z359" t="str">
            <v xml:space="preserve"> </v>
          </cell>
          <cell r="AA359" t="str">
            <v/>
          </cell>
          <cell r="AB359" t="str">
            <v/>
          </cell>
          <cell r="AC359" t="str">
            <v/>
          </cell>
          <cell r="AD359" t="str">
            <v/>
          </cell>
        </row>
        <row r="360">
          <cell r="A360" t="str">
            <v/>
          </cell>
          <cell r="B360" t="str">
            <v/>
          </cell>
          <cell r="C360">
            <v>359</v>
          </cell>
          <cell r="E360">
            <v>2</v>
          </cell>
          <cell r="H360" t="str">
            <v/>
          </cell>
          <cell r="I360" t="str">
            <v/>
          </cell>
          <cell r="J360" t="str">
            <v/>
          </cell>
          <cell r="K360" t="str">
            <v/>
          </cell>
          <cell r="L360" t="str">
            <v/>
          </cell>
          <cell r="M360" t="str">
            <v/>
          </cell>
          <cell r="N360" t="str">
            <v/>
          </cell>
          <cell r="O360" t="str">
            <v/>
          </cell>
          <cell r="T360" t="str">
            <v/>
          </cell>
          <cell r="U360" t="str">
            <v/>
          </cell>
          <cell r="V360" t="str">
            <v/>
          </cell>
          <cell r="W360" t="str">
            <v/>
          </cell>
          <cell r="X360" t="str">
            <v/>
          </cell>
          <cell r="Y360" t="str">
            <v/>
          </cell>
          <cell r="Z360" t="str">
            <v xml:space="preserve"> </v>
          </cell>
          <cell r="AA360" t="str">
            <v/>
          </cell>
          <cell r="AB360" t="str">
            <v/>
          </cell>
          <cell r="AC360" t="str">
            <v/>
          </cell>
          <cell r="AD360" t="str">
            <v/>
          </cell>
        </row>
        <row r="361">
          <cell r="A361" t="str">
            <v/>
          </cell>
          <cell r="B361" t="str">
            <v/>
          </cell>
          <cell r="C361">
            <v>360</v>
          </cell>
          <cell r="E361">
            <v>2</v>
          </cell>
          <cell r="H361" t="str">
            <v/>
          </cell>
          <cell r="I361" t="str">
            <v/>
          </cell>
          <cell r="J361" t="str">
            <v/>
          </cell>
          <cell r="K361" t="str">
            <v/>
          </cell>
          <cell r="L361" t="str">
            <v/>
          </cell>
          <cell r="M361" t="str">
            <v/>
          </cell>
          <cell r="N361" t="str">
            <v/>
          </cell>
          <cell r="O361" t="str">
            <v/>
          </cell>
          <cell r="T361" t="str">
            <v/>
          </cell>
          <cell r="U361" t="str">
            <v/>
          </cell>
          <cell r="V361" t="str">
            <v/>
          </cell>
          <cell r="W361" t="str">
            <v/>
          </cell>
          <cell r="X361" t="str">
            <v/>
          </cell>
          <cell r="Y361" t="str">
            <v/>
          </cell>
          <cell r="Z361" t="str">
            <v xml:space="preserve"> </v>
          </cell>
          <cell r="AA361" t="str">
            <v/>
          </cell>
          <cell r="AB361" t="str">
            <v/>
          </cell>
          <cell r="AC361" t="str">
            <v/>
          </cell>
          <cell r="AD361" t="str">
            <v/>
          </cell>
        </row>
        <row r="362">
          <cell r="A362" t="str">
            <v/>
          </cell>
          <cell r="B362" t="str">
            <v/>
          </cell>
          <cell r="C362">
            <v>361</v>
          </cell>
          <cell r="E362">
            <v>2</v>
          </cell>
          <cell r="H362" t="str">
            <v/>
          </cell>
          <cell r="I362" t="str">
            <v/>
          </cell>
          <cell r="J362" t="str">
            <v/>
          </cell>
          <cell r="K362" t="str">
            <v/>
          </cell>
          <cell r="L362" t="str">
            <v/>
          </cell>
          <cell r="M362" t="str">
            <v/>
          </cell>
          <cell r="N362" t="str">
            <v/>
          </cell>
          <cell r="O362" t="str">
            <v/>
          </cell>
          <cell r="T362" t="str">
            <v/>
          </cell>
          <cell r="U362" t="str">
            <v/>
          </cell>
          <cell r="V362" t="str">
            <v/>
          </cell>
          <cell r="W362" t="str">
            <v/>
          </cell>
          <cell r="X362" t="str">
            <v/>
          </cell>
          <cell r="Y362" t="str">
            <v/>
          </cell>
          <cell r="Z362" t="str">
            <v xml:space="preserve"> </v>
          </cell>
          <cell r="AA362" t="str">
            <v/>
          </cell>
          <cell r="AB362" t="str">
            <v/>
          </cell>
          <cell r="AC362" t="str">
            <v/>
          </cell>
          <cell r="AD362" t="str">
            <v/>
          </cell>
        </row>
        <row r="363">
          <cell r="A363" t="str">
            <v/>
          </cell>
          <cell r="B363" t="str">
            <v/>
          </cell>
          <cell r="C363">
            <v>362</v>
          </cell>
          <cell r="E363">
            <v>2</v>
          </cell>
          <cell r="H363" t="str">
            <v/>
          </cell>
          <cell r="I363" t="str">
            <v/>
          </cell>
          <cell r="J363" t="str">
            <v/>
          </cell>
          <cell r="K363" t="str">
            <v/>
          </cell>
          <cell r="L363" t="str">
            <v/>
          </cell>
          <cell r="M363" t="str">
            <v/>
          </cell>
          <cell r="N363" t="str">
            <v/>
          </cell>
          <cell r="O363" t="str">
            <v/>
          </cell>
          <cell r="T363" t="str">
            <v/>
          </cell>
          <cell r="U363" t="str">
            <v/>
          </cell>
          <cell r="V363" t="str">
            <v/>
          </cell>
          <cell r="W363" t="str">
            <v/>
          </cell>
          <cell r="X363" t="str">
            <v/>
          </cell>
          <cell r="Y363" t="str">
            <v/>
          </cell>
          <cell r="Z363" t="str">
            <v xml:space="preserve"> </v>
          </cell>
          <cell r="AA363" t="str">
            <v/>
          </cell>
          <cell r="AB363" t="str">
            <v/>
          </cell>
          <cell r="AC363" t="str">
            <v/>
          </cell>
          <cell r="AD363" t="str">
            <v/>
          </cell>
        </row>
        <row r="364">
          <cell r="A364" t="str">
            <v/>
          </cell>
          <cell r="B364" t="str">
            <v/>
          </cell>
          <cell r="C364">
            <v>363</v>
          </cell>
          <cell r="E364">
            <v>2</v>
          </cell>
          <cell r="H364" t="str">
            <v/>
          </cell>
          <cell r="I364" t="str">
            <v/>
          </cell>
          <cell r="J364" t="str">
            <v/>
          </cell>
          <cell r="K364" t="str">
            <v/>
          </cell>
          <cell r="L364" t="str">
            <v/>
          </cell>
          <cell r="M364" t="str">
            <v/>
          </cell>
          <cell r="N364" t="str">
            <v/>
          </cell>
          <cell r="O364" t="str">
            <v/>
          </cell>
          <cell r="T364" t="str">
            <v/>
          </cell>
          <cell r="U364" t="str">
            <v/>
          </cell>
          <cell r="V364" t="str">
            <v/>
          </cell>
          <cell r="W364" t="str">
            <v/>
          </cell>
          <cell r="X364" t="str">
            <v/>
          </cell>
          <cell r="Y364" t="str">
            <v/>
          </cell>
          <cell r="Z364" t="str">
            <v xml:space="preserve"> </v>
          </cell>
          <cell r="AA364" t="str">
            <v/>
          </cell>
          <cell r="AB364" t="str">
            <v/>
          </cell>
          <cell r="AC364" t="str">
            <v/>
          </cell>
          <cell r="AD364" t="str">
            <v/>
          </cell>
        </row>
        <row r="365">
          <cell r="A365" t="str">
            <v/>
          </cell>
          <cell r="B365" t="str">
            <v/>
          </cell>
          <cell r="C365">
            <v>364</v>
          </cell>
          <cell r="E365">
            <v>2</v>
          </cell>
          <cell r="H365" t="str">
            <v/>
          </cell>
          <cell r="I365" t="str">
            <v/>
          </cell>
          <cell r="J365" t="str">
            <v/>
          </cell>
          <cell r="K365" t="str">
            <v/>
          </cell>
          <cell r="L365" t="str">
            <v/>
          </cell>
          <cell r="M365" t="str">
            <v/>
          </cell>
          <cell r="N365" t="str">
            <v/>
          </cell>
          <cell r="O365" t="str">
            <v/>
          </cell>
          <cell r="T365" t="str">
            <v/>
          </cell>
          <cell r="U365" t="str">
            <v/>
          </cell>
          <cell r="V365" t="str">
            <v/>
          </cell>
          <cell r="W365" t="str">
            <v/>
          </cell>
          <cell r="X365" t="str">
            <v/>
          </cell>
          <cell r="Y365" t="str">
            <v/>
          </cell>
          <cell r="Z365" t="str">
            <v xml:space="preserve"> </v>
          </cell>
          <cell r="AA365" t="str">
            <v/>
          </cell>
          <cell r="AB365" t="str">
            <v/>
          </cell>
          <cell r="AC365" t="str">
            <v/>
          </cell>
          <cell r="AD365" t="str">
            <v/>
          </cell>
        </row>
        <row r="366">
          <cell r="A366" t="str">
            <v/>
          </cell>
          <cell r="B366" t="str">
            <v/>
          </cell>
          <cell r="C366">
            <v>365</v>
          </cell>
          <cell r="E366">
            <v>2</v>
          </cell>
          <cell r="H366" t="str">
            <v/>
          </cell>
          <cell r="I366" t="str">
            <v/>
          </cell>
          <cell r="J366" t="str">
            <v/>
          </cell>
          <cell r="K366" t="str">
            <v/>
          </cell>
          <cell r="L366" t="str">
            <v/>
          </cell>
          <cell r="M366" t="str">
            <v/>
          </cell>
          <cell r="N366" t="str">
            <v/>
          </cell>
          <cell r="O366" t="str">
            <v/>
          </cell>
          <cell r="T366" t="str">
            <v/>
          </cell>
          <cell r="U366" t="str">
            <v/>
          </cell>
          <cell r="V366" t="str">
            <v/>
          </cell>
          <cell r="W366" t="str">
            <v/>
          </cell>
          <cell r="X366" t="str">
            <v/>
          </cell>
          <cell r="Y366" t="str">
            <v/>
          </cell>
          <cell r="Z366" t="str">
            <v xml:space="preserve"> </v>
          </cell>
          <cell r="AA366" t="str">
            <v/>
          </cell>
          <cell r="AB366" t="str">
            <v/>
          </cell>
          <cell r="AC366" t="str">
            <v/>
          </cell>
          <cell r="AD366" t="str">
            <v/>
          </cell>
        </row>
        <row r="367">
          <cell r="A367" t="str">
            <v/>
          </cell>
          <cell r="B367" t="str">
            <v/>
          </cell>
          <cell r="C367">
            <v>366</v>
          </cell>
          <cell r="E367">
            <v>2</v>
          </cell>
          <cell r="H367" t="str">
            <v/>
          </cell>
          <cell r="I367" t="str">
            <v/>
          </cell>
          <cell r="J367" t="str">
            <v/>
          </cell>
          <cell r="K367" t="str">
            <v/>
          </cell>
          <cell r="L367" t="str">
            <v/>
          </cell>
          <cell r="M367" t="str">
            <v/>
          </cell>
          <cell r="N367" t="str">
            <v/>
          </cell>
          <cell r="O367" t="str">
            <v/>
          </cell>
          <cell r="T367" t="str">
            <v/>
          </cell>
          <cell r="U367" t="str">
            <v/>
          </cell>
          <cell r="V367" t="str">
            <v/>
          </cell>
          <cell r="W367" t="str">
            <v/>
          </cell>
          <cell r="X367" t="str">
            <v/>
          </cell>
          <cell r="Y367" t="str">
            <v/>
          </cell>
          <cell r="Z367" t="str">
            <v xml:space="preserve"> </v>
          </cell>
          <cell r="AA367" t="str">
            <v/>
          </cell>
          <cell r="AB367" t="str">
            <v/>
          </cell>
          <cell r="AC367" t="str">
            <v/>
          </cell>
          <cell r="AD367" t="str">
            <v/>
          </cell>
        </row>
        <row r="368">
          <cell r="A368" t="str">
            <v/>
          </cell>
          <cell r="B368" t="str">
            <v/>
          </cell>
          <cell r="C368">
            <v>367</v>
          </cell>
          <cell r="E368">
            <v>2</v>
          </cell>
          <cell r="H368" t="str">
            <v/>
          </cell>
          <cell r="I368" t="str">
            <v/>
          </cell>
          <cell r="J368" t="str">
            <v/>
          </cell>
          <cell r="K368" t="str">
            <v/>
          </cell>
          <cell r="L368" t="str">
            <v/>
          </cell>
          <cell r="M368" t="str">
            <v/>
          </cell>
          <cell r="N368" t="str">
            <v/>
          </cell>
          <cell r="O368" t="str">
            <v/>
          </cell>
          <cell r="T368" t="str">
            <v/>
          </cell>
          <cell r="U368" t="str">
            <v/>
          </cell>
          <cell r="V368" t="str">
            <v/>
          </cell>
          <cell r="W368" t="str">
            <v/>
          </cell>
          <cell r="X368" t="str">
            <v/>
          </cell>
          <cell r="Y368" t="str">
            <v/>
          </cell>
          <cell r="Z368" t="str">
            <v xml:space="preserve"> </v>
          </cell>
          <cell r="AA368" t="str">
            <v/>
          </cell>
          <cell r="AB368" t="str">
            <v/>
          </cell>
          <cell r="AC368" t="str">
            <v/>
          </cell>
          <cell r="AD368" t="str">
            <v/>
          </cell>
        </row>
        <row r="369">
          <cell r="A369" t="str">
            <v/>
          </cell>
          <cell r="B369" t="str">
            <v/>
          </cell>
          <cell r="C369">
            <v>368</v>
          </cell>
          <cell r="E369">
            <v>2</v>
          </cell>
          <cell r="H369" t="str">
            <v/>
          </cell>
          <cell r="I369" t="str">
            <v/>
          </cell>
          <cell r="J369" t="str">
            <v/>
          </cell>
          <cell r="K369" t="str">
            <v/>
          </cell>
          <cell r="L369" t="str">
            <v/>
          </cell>
          <cell r="M369" t="str">
            <v/>
          </cell>
          <cell r="N369" t="str">
            <v/>
          </cell>
          <cell r="O369" t="str">
            <v/>
          </cell>
          <cell r="T369" t="str">
            <v/>
          </cell>
          <cell r="U369" t="str">
            <v/>
          </cell>
          <cell r="V369" t="str">
            <v/>
          </cell>
          <cell r="W369" t="str">
            <v/>
          </cell>
          <cell r="X369" t="str">
            <v/>
          </cell>
          <cell r="Y369" t="str">
            <v/>
          </cell>
          <cell r="Z369" t="str">
            <v xml:space="preserve"> </v>
          </cell>
          <cell r="AA369" t="str">
            <v/>
          </cell>
          <cell r="AB369" t="str">
            <v/>
          </cell>
          <cell r="AC369" t="str">
            <v/>
          </cell>
          <cell r="AD369" t="str">
            <v/>
          </cell>
        </row>
        <row r="370">
          <cell r="A370" t="str">
            <v/>
          </cell>
          <cell r="B370" t="str">
            <v/>
          </cell>
          <cell r="C370">
            <v>369</v>
          </cell>
          <cell r="E370">
            <v>2</v>
          </cell>
          <cell r="H370" t="str">
            <v/>
          </cell>
          <cell r="I370" t="str">
            <v/>
          </cell>
          <cell r="J370" t="str">
            <v/>
          </cell>
          <cell r="K370" t="str">
            <v/>
          </cell>
          <cell r="L370" t="str">
            <v/>
          </cell>
          <cell r="M370" t="str">
            <v/>
          </cell>
          <cell r="N370" t="str">
            <v/>
          </cell>
          <cell r="O370" t="str">
            <v/>
          </cell>
          <cell r="T370" t="str">
            <v/>
          </cell>
          <cell r="U370" t="str">
            <v/>
          </cell>
          <cell r="V370" t="str">
            <v/>
          </cell>
          <cell r="W370" t="str">
            <v/>
          </cell>
          <cell r="X370" t="str">
            <v/>
          </cell>
          <cell r="Y370" t="str">
            <v/>
          </cell>
          <cell r="Z370" t="str">
            <v xml:space="preserve"> </v>
          </cell>
          <cell r="AA370" t="str">
            <v/>
          </cell>
          <cell r="AB370" t="str">
            <v/>
          </cell>
          <cell r="AC370" t="str">
            <v/>
          </cell>
          <cell r="AD370" t="str">
            <v/>
          </cell>
        </row>
        <row r="371">
          <cell r="A371" t="str">
            <v/>
          </cell>
          <cell r="B371" t="str">
            <v/>
          </cell>
          <cell r="C371">
            <v>370</v>
          </cell>
          <cell r="E371">
            <v>2</v>
          </cell>
          <cell r="H371" t="str">
            <v/>
          </cell>
          <cell r="I371" t="str">
            <v/>
          </cell>
          <cell r="J371" t="str">
            <v/>
          </cell>
          <cell r="K371" t="str">
            <v/>
          </cell>
          <cell r="L371" t="str">
            <v/>
          </cell>
          <cell r="M371" t="str">
            <v/>
          </cell>
          <cell r="N371" t="str">
            <v/>
          </cell>
          <cell r="O371" t="str">
            <v/>
          </cell>
          <cell r="T371" t="str">
            <v/>
          </cell>
          <cell r="U371" t="str">
            <v/>
          </cell>
          <cell r="V371" t="str">
            <v/>
          </cell>
          <cell r="W371" t="str">
            <v/>
          </cell>
          <cell r="X371" t="str">
            <v/>
          </cell>
          <cell r="Y371" t="str">
            <v/>
          </cell>
          <cell r="Z371" t="str">
            <v xml:space="preserve"> </v>
          </cell>
          <cell r="AA371" t="str">
            <v/>
          </cell>
          <cell r="AB371" t="str">
            <v/>
          </cell>
          <cell r="AC371" t="str">
            <v/>
          </cell>
          <cell r="AD371" t="str">
            <v/>
          </cell>
        </row>
        <row r="372">
          <cell r="A372" t="str">
            <v/>
          </cell>
          <cell r="B372" t="str">
            <v/>
          </cell>
          <cell r="C372">
            <v>371</v>
          </cell>
          <cell r="E372">
            <v>2</v>
          </cell>
          <cell r="H372" t="str">
            <v/>
          </cell>
          <cell r="I372" t="str">
            <v/>
          </cell>
          <cell r="J372" t="str">
            <v/>
          </cell>
          <cell r="K372" t="str">
            <v/>
          </cell>
          <cell r="L372" t="str">
            <v/>
          </cell>
          <cell r="M372" t="str">
            <v/>
          </cell>
          <cell r="N372" t="str">
            <v/>
          </cell>
          <cell r="O372" t="str">
            <v/>
          </cell>
          <cell r="T372" t="str">
            <v/>
          </cell>
          <cell r="U372" t="str">
            <v/>
          </cell>
          <cell r="V372" t="str">
            <v/>
          </cell>
          <cell r="W372" t="str">
            <v/>
          </cell>
          <cell r="X372" t="str">
            <v/>
          </cell>
          <cell r="Y372" t="str">
            <v/>
          </cell>
          <cell r="Z372" t="str">
            <v xml:space="preserve"> </v>
          </cell>
          <cell r="AA372" t="str">
            <v/>
          </cell>
          <cell r="AB372" t="str">
            <v/>
          </cell>
          <cell r="AC372" t="str">
            <v/>
          </cell>
          <cell r="AD372" t="str">
            <v/>
          </cell>
        </row>
        <row r="373">
          <cell r="A373" t="str">
            <v/>
          </cell>
          <cell r="B373" t="str">
            <v/>
          </cell>
          <cell r="C373">
            <v>372</v>
          </cell>
          <cell r="E373">
            <v>2</v>
          </cell>
          <cell r="H373" t="str">
            <v/>
          </cell>
          <cell r="I373" t="str">
            <v/>
          </cell>
          <cell r="J373" t="str">
            <v/>
          </cell>
          <cell r="K373" t="str">
            <v/>
          </cell>
          <cell r="L373" t="str">
            <v/>
          </cell>
          <cell r="M373" t="str">
            <v/>
          </cell>
          <cell r="N373" t="str">
            <v/>
          </cell>
          <cell r="O373" t="str">
            <v/>
          </cell>
          <cell r="T373" t="str">
            <v/>
          </cell>
          <cell r="U373" t="str">
            <v/>
          </cell>
          <cell r="V373" t="str">
            <v/>
          </cell>
          <cell r="W373" t="str">
            <v/>
          </cell>
          <cell r="X373" t="str">
            <v/>
          </cell>
          <cell r="Y373" t="str">
            <v/>
          </cell>
          <cell r="Z373" t="str">
            <v xml:space="preserve"> </v>
          </cell>
          <cell r="AA373" t="str">
            <v/>
          </cell>
          <cell r="AB373" t="str">
            <v/>
          </cell>
          <cell r="AC373" t="str">
            <v/>
          </cell>
          <cell r="AD373" t="str">
            <v/>
          </cell>
        </row>
        <row r="374">
          <cell r="A374" t="str">
            <v/>
          </cell>
          <cell r="B374" t="str">
            <v/>
          </cell>
          <cell r="C374">
            <v>373</v>
          </cell>
          <cell r="E374">
            <v>2</v>
          </cell>
          <cell r="H374" t="str">
            <v/>
          </cell>
          <cell r="I374" t="str">
            <v/>
          </cell>
          <cell r="J374" t="str">
            <v/>
          </cell>
          <cell r="K374" t="str">
            <v/>
          </cell>
          <cell r="L374" t="str">
            <v/>
          </cell>
          <cell r="M374" t="str">
            <v/>
          </cell>
          <cell r="N374" t="str">
            <v/>
          </cell>
          <cell r="O374" t="str">
            <v/>
          </cell>
          <cell r="T374" t="str">
            <v/>
          </cell>
          <cell r="U374" t="str">
            <v/>
          </cell>
          <cell r="V374" t="str">
            <v/>
          </cell>
          <cell r="W374" t="str">
            <v/>
          </cell>
          <cell r="X374" t="str">
            <v/>
          </cell>
          <cell r="Y374" t="str">
            <v/>
          </cell>
          <cell r="Z374" t="str">
            <v xml:space="preserve"> </v>
          </cell>
          <cell r="AA374" t="str">
            <v/>
          </cell>
          <cell r="AB374" t="str">
            <v/>
          </cell>
          <cell r="AC374" t="str">
            <v/>
          </cell>
          <cell r="AD374" t="str">
            <v/>
          </cell>
        </row>
        <row r="375">
          <cell r="A375" t="str">
            <v/>
          </cell>
          <cell r="B375" t="str">
            <v/>
          </cell>
          <cell r="C375">
            <v>374</v>
          </cell>
          <cell r="E375">
            <v>2</v>
          </cell>
          <cell r="H375" t="str">
            <v/>
          </cell>
          <cell r="I375" t="str">
            <v/>
          </cell>
          <cell r="J375" t="str">
            <v/>
          </cell>
          <cell r="K375" t="str">
            <v/>
          </cell>
          <cell r="L375" t="str">
            <v/>
          </cell>
          <cell r="M375" t="str">
            <v/>
          </cell>
          <cell r="N375" t="str">
            <v/>
          </cell>
          <cell r="O375" t="str">
            <v/>
          </cell>
          <cell r="T375" t="str">
            <v/>
          </cell>
          <cell r="U375" t="str">
            <v/>
          </cell>
          <cell r="V375" t="str">
            <v/>
          </cell>
          <cell r="W375" t="str">
            <v/>
          </cell>
          <cell r="X375" t="str">
            <v/>
          </cell>
          <cell r="Y375" t="str">
            <v/>
          </cell>
          <cell r="Z375" t="str">
            <v xml:space="preserve"> </v>
          </cell>
          <cell r="AA375" t="str">
            <v/>
          </cell>
          <cell r="AB375" t="str">
            <v/>
          </cell>
          <cell r="AC375" t="str">
            <v/>
          </cell>
          <cell r="AD375" t="str">
            <v/>
          </cell>
        </row>
        <row r="376">
          <cell r="A376" t="str">
            <v/>
          </cell>
          <cell r="B376" t="str">
            <v/>
          </cell>
          <cell r="C376">
            <v>375</v>
          </cell>
          <cell r="E376">
            <v>2</v>
          </cell>
          <cell r="H376" t="str">
            <v/>
          </cell>
          <cell r="I376" t="str">
            <v/>
          </cell>
          <cell r="J376" t="str">
            <v/>
          </cell>
          <cell r="K376" t="str">
            <v/>
          </cell>
          <cell r="L376" t="str">
            <v/>
          </cell>
          <cell r="M376" t="str">
            <v/>
          </cell>
          <cell r="N376" t="str">
            <v/>
          </cell>
          <cell r="O376" t="str">
            <v/>
          </cell>
          <cell r="T376" t="str">
            <v/>
          </cell>
          <cell r="U376" t="str">
            <v/>
          </cell>
          <cell r="V376" t="str">
            <v/>
          </cell>
          <cell r="W376" t="str">
            <v/>
          </cell>
          <cell r="X376" t="str">
            <v/>
          </cell>
          <cell r="Y376" t="str">
            <v/>
          </cell>
          <cell r="Z376" t="str">
            <v xml:space="preserve"> </v>
          </cell>
          <cell r="AA376" t="str">
            <v/>
          </cell>
          <cell r="AB376" t="str">
            <v/>
          </cell>
          <cell r="AC376" t="str">
            <v/>
          </cell>
          <cell r="AD376" t="str">
            <v/>
          </cell>
        </row>
        <row r="377">
          <cell r="A377" t="str">
            <v/>
          </cell>
          <cell r="B377" t="str">
            <v/>
          </cell>
          <cell r="C377">
            <v>376</v>
          </cell>
          <cell r="E377">
            <v>2</v>
          </cell>
          <cell r="H377" t="str">
            <v/>
          </cell>
          <cell r="I377" t="str">
            <v/>
          </cell>
          <cell r="J377" t="str">
            <v/>
          </cell>
          <cell r="K377" t="str">
            <v/>
          </cell>
          <cell r="L377" t="str">
            <v/>
          </cell>
          <cell r="M377" t="str">
            <v/>
          </cell>
          <cell r="N377" t="str">
            <v/>
          </cell>
          <cell r="O377" t="str">
            <v/>
          </cell>
          <cell r="T377" t="str">
            <v/>
          </cell>
          <cell r="U377" t="str">
            <v/>
          </cell>
          <cell r="V377" t="str">
            <v/>
          </cell>
          <cell r="W377" t="str">
            <v/>
          </cell>
          <cell r="X377" t="str">
            <v/>
          </cell>
          <cell r="Y377" t="str">
            <v/>
          </cell>
          <cell r="Z377" t="str">
            <v xml:space="preserve"> </v>
          </cell>
          <cell r="AA377" t="str">
            <v/>
          </cell>
          <cell r="AB377" t="str">
            <v/>
          </cell>
          <cell r="AC377" t="str">
            <v/>
          </cell>
          <cell r="AD377" t="str">
            <v/>
          </cell>
        </row>
        <row r="378">
          <cell r="A378" t="str">
            <v/>
          </cell>
          <cell r="B378" t="str">
            <v/>
          </cell>
          <cell r="C378">
            <v>377</v>
          </cell>
          <cell r="E378">
            <v>2</v>
          </cell>
          <cell r="H378" t="str">
            <v/>
          </cell>
          <cell r="I378" t="str">
            <v/>
          </cell>
          <cell r="J378" t="str">
            <v/>
          </cell>
          <cell r="K378" t="str">
            <v/>
          </cell>
          <cell r="L378" t="str">
            <v/>
          </cell>
          <cell r="M378" t="str">
            <v/>
          </cell>
          <cell r="N378" t="str">
            <v/>
          </cell>
          <cell r="O378" t="str">
            <v/>
          </cell>
          <cell r="T378" t="str">
            <v/>
          </cell>
          <cell r="U378" t="str">
            <v/>
          </cell>
          <cell r="V378" t="str">
            <v/>
          </cell>
          <cell r="W378" t="str">
            <v/>
          </cell>
          <cell r="X378" t="str">
            <v/>
          </cell>
          <cell r="Y378" t="str">
            <v/>
          </cell>
          <cell r="Z378" t="str">
            <v xml:space="preserve"> </v>
          </cell>
          <cell r="AA378" t="str">
            <v/>
          </cell>
          <cell r="AB378" t="str">
            <v/>
          </cell>
          <cell r="AC378" t="str">
            <v/>
          </cell>
          <cell r="AD378" t="str">
            <v/>
          </cell>
        </row>
        <row r="379">
          <cell r="A379" t="str">
            <v/>
          </cell>
          <cell r="B379" t="str">
            <v/>
          </cell>
          <cell r="C379">
            <v>378</v>
          </cell>
          <cell r="E379">
            <v>2</v>
          </cell>
          <cell r="H379" t="str">
            <v/>
          </cell>
          <cell r="I379" t="str">
            <v/>
          </cell>
          <cell r="J379" t="str">
            <v/>
          </cell>
          <cell r="K379" t="str">
            <v/>
          </cell>
          <cell r="L379" t="str">
            <v/>
          </cell>
          <cell r="M379" t="str">
            <v/>
          </cell>
          <cell r="N379" t="str">
            <v/>
          </cell>
          <cell r="O379" t="str">
            <v/>
          </cell>
          <cell r="T379" t="str">
            <v/>
          </cell>
          <cell r="U379" t="str">
            <v/>
          </cell>
          <cell r="V379" t="str">
            <v/>
          </cell>
          <cell r="W379" t="str">
            <v/>
          </cell>
          <cell r="X379" t="str">
            <v/>
          </cell>
          <cell r="Y379" t="str">
            <v/>
          </cell>
          <cell r="Z379" t="str">
            <v xml:space="preserve"> </v>
          </cell>
          <cell r="AA379" t="str">
            <v/>
          </cell>
          <cell r="AB379" t="str">
            <v/>
          </cell>
          <cell r="AC379" t="str">
            <v/>
          </cell>
          <cell r="AD379" t="str">
            <v/>
          </cell>
        </row>
        <row r="380">
          <cell r="A380" t="str">
            <v/>
          </cell>
          <cell r="B380" t="str">
            <v/>
          </cell>
          <cell r="C380">
            <v>379</v>
          </cell>
          <cell r="E380">
            <v>2</v>
          </cell>
          <cell r="H380" t="str">
            <v/>
          </cell>
          <cell r="I380" t="str">
            <v/>
          </cell>
          <cell r="J380" t="str">
            <v/>
          </cell>
          <cell r="K380" t="str">
            <v/>
          </cell>
          <cell r="L380" t="str">
            <v/>
          </cell>
          <cell r="M380" t="str">
            <v/>
          </cell>
          <cell r="N380" t="str">
            <v/>
          </cell>
          <cell r="O380" t="str">
            <v/>
          </cell>
          <cell r="T380" t="str">
            <v/>
          </cell>
          <cell r="U380" t="str">
            <v/>
          </cell>
          <cell r="V380" t="str">
            <v/>
          </cell>
          <cell r="W380" t="str">
            <v/>
          </cell>
          <cell r="X380" t="str">
            <v/>
          </cell>
          <cell r="Y380" t="str">
            <v/>
          </cell>
          <cell r="Z380" t="str">
            <v xml:space="preserve"> </v>
          </cell>
          <cell r="AA380" t="str">
            <v/>
          </cell>
          <cell r="AB380" t="str">
            <v/>
          </cell>
          <cell r="AC380" t="str">
            <v/>
          </cell>
          <cell r="AD380" t="str">
            <v/>
          </cell>
        </row>
        <row r="381">
          <cell r="A381" t="str">
            <v/>
          </cell>
          <cell r="B381" t="str">
            <v/>
          </cell>
          <cell r="C381">
            <v>380</v>
          </cell>
          <cell r="E381">
            <v>2</v>
          </cell>
          <cell r="H381" t="str">
            <v/>
          </cell>
          <cell r="I381" t="str">
            <v/>
          </cell>
          <cell r="J381" t="str">
            <v/>
          </cell>
          <cell r="K381" t="str">
            <v/>
          </cell>
          <cell r="L381" t="str">
            <v/>
          </cell>
          <cell r="M381" t="str">
            <v/>
          </cell>
          <cell r="N381" t="str">
            <v/>
          </cell>
          <cell r="O381" t="str">
            <v/>
          </cell>
          <cell r="T381" t="str">
            <v/>
          </cell>
          <cell r="U381" t="str">
            <v/>
          </cell>
          <cell r="V381" t="str">
            <v/>
          </cell>
          <cell r="W381" t="str">
            <v/>
          </cell>
          <cell r="X381" t="str">
            <v/>
          </cell>
          <cell r="Y381" t="str">
            <v/>
          </cell>
          <cell r="Z381" t="str">
            <v xml:space="preserve"> </v>
          </cell>
          <cell r="AA381" t="str">
            <v/>
          </cell>
          <cell r="AB381" t="str">
            <v/>
          </cell>
          <cell r="AC381" t="str">
            <v/>
          </cell>
          <cell r="AD381" t="str">
            <v/>
          </cell>
        </row>
        <row r="382">
          <cell r="A382" t="str">
            <v/>
          </cell>
          <cell r="B382" t="str">
            <v/>
          </cell>
          <cell r="C382">
            <v>381</v>
          </cell>
          <cell r="E382">
            <v>2</v>
          </cell>
          <cell r="H382" t="str">
            <v/>
          </cell>
          <cell r="I382" t="str">
            <v/>
          </cell>
          <cell r="J382" t="str">
            <v/>
          </cell>
          <cell r="K382" t="str">
            <v/>
          </cell>
          <cell r="L382" t="str">
            <v/>
          </cell>
          <cell r="M382" t="str">
            <v/>
          </cell>
          <cell r="N382" t="str">
            <v/>
          </cell>
          <cell r="O382" t="str">
            <v/>
          </cell>
          <cell r="T382" t="str">
            <v/>
          </cell>
          <cell r="U382" t="str">
            <v/>
          </cell>
          <cell r="V382" t="str">
            <v/>
          </cell>
          <cell r="W382" t="str">
            <v/>
          </cell>
          <cell r="X382" t="str">
            <v/>
          </cell>
          <cell r="Y382" t="str">
            <v/>
          </cell>
          <cell r="Z382" t="str">
            <v xml:space="preserve"> </v>
          </cell>
          <cell r="AA382" t="str">
            <v/>
          </cell>
          <cell r="AB382" t="str">
            <v/>
          </cell>
          <cell r="AC382" t="str">
            <v/>
          </cell>
          <cell r="AD382" t="str">
            <v/>
          </cell>
        </row>
        <row r="383">
          <cell r="A383" t="str">
            <v/>
          </cell>
          <cell r="B383" t="str">
            <v/>
          </cell>
          <cell r="C383">
            <v>382</v>
          </cell>
          <cell r="E383">
            <v>2</v>
          </cell>
          <cell r="H383" t="str">
            <v/>
          </cell>
          <cell r="I383" t="str">
            <v/>
          </cell>
          <cell r="J383" t="str">
            <v/>
          </cell>
          <cell r="K383" t="str">
            <v/>
          </cell>
          <cell r="L383" t="str">
            <v/>
          </cell>
          <cell r="M383" t="str">
            <v/>
          </cell>
          <cell r="N383" t="str">
            <v/>
          </cell>
          <cell r="O383" t="str">
            <v/>
          </cell>
          <cell r="T383" t="str">
            <v/>
          </cell>
          <cell r="U383" t="str">
            <v/>
          </cell>
          <cell r="V383" t="str">
            <v/>
          </cell>
          <cell r="W383" t="str">
            <v/>
          </cell>
          <cell r="X383" t="str">
            <v/>
          </cell>
          <cell r="Y383" t="str">
            <v/>
          </cell>
          <cell r="Z383" t="str">
            <v xml:space="preserve"> </v>
          </cell>
          <cell r="AA383" t="str">
            <v/>
          </cell>
          <cell r="AB383" t="str">
            <v/>
          </cell>
          <cell r="AC383" t="str">
            <v/>
          </cell>
          <cell r="AD383" t="str">
            <v/>
          </cell>
        </row>
        <row r="384">
          <cell r="A384" t="str">
            <v/>
          </cell>
          <cell r="B384" t="str">
            <v/>
          </cell>
          <cell r="C384">
            <v>383</v>
          </cell>
          <cell r="E384">
            <v>2</v>
          </cell>
          <cell r="H384" t="str">
            <v/>
          </cell>
          <cell r="I384" t="str">
            <v/>
          </cell>
          <cell r="J384" t="str">
            <v/>
          </cell>
          <cell r="K384" t="str">
            <v/>
          </cell>
          <cell r="L384" t="str">
            <v/>
          </cell>
          <cell r="M384" t="str">
            <v/>
          </cell>
          <cell r="N384" t="str">
            <v/>
          </cell>
          <cell r="O384" t="str">
            <v/>
          </cell>
          <cell r="T384" t="str">
            <v/>
          </cell>
          <cell r="U384" t="str">
            <v/>
          </cell>
          <cell r="V384" t="str">
            <v/>
          </cell>
          <cell r="W384" t="str">
            <v/>
          </cell>
          <cell r="X384" t="str">
            <v/>
          </cell>
          <cell r="Y384" t="str">
            <v/>
          </cell>
          <cell r="Z384" t="str">
            <v xml:space="preserve"> </v>
          </cell>
          <cell r="AA384" t="str">
            <v/>
          </cell>
          <cell r="AB384" t="str">
            <v/>
          </cell>
          <cell r="AC384" t="str">
            <v/>
          </cell>
          <cell r="AD384" t="str">
            <v/>
          </cell>
        </row>
        <row r="385">
          <cell r="A385" t="str">
            <v/>
          </cell>
          <cell r="B385" t="str">
            <v/>
          </cell>
          <cell r="C385">
            <v>384</v>
          </cell>
          <cell r="E385">
            <v>2</v>
          </cell>
          <cell r="H385" t="str">
            <v/>
          </cell>
          <cell r="I385" t="str">
            <v/>
          </cell>
          <cell r="J385" t="str">
            <v/>
          </cell>
          <cell r="K385" t="str">
            <v/>
          </cell>
          <cell r="L385" t="str">
            <v/>
          </cell>
          <cell r="M385" t="str">
            <v/>
          </cell>
          <cell r="N385" t="str">
            <v/>
          </cell>
          <cell r="O385" t="str">
            <v/>
          </cell>
          <cell r="T385" t="str">
            <v/>
          </cell>
          <cell r="U385" t="str">
            <v/>
          </cell>
          <cell r="V385" t="str">
            <v/>
          </cell>
          <cell r="W385" t="str">
            <v/>
          </cell>
          <cell r="X385" t="str">
            <v/>
          </cell>
          <cell r="Y385" t="str">
            <v/>
          </cell>
          <cell r="Z385" t="str">
            <v xml:space="preserve"> </v>
          </cell>
          <cell r="AA385" t="str">
            <v/>
          </cell>
          <cell r="AB385" t="str">
            <v/>
          </cell>
          <cell r="AC385" t="str">
            <v/>
          </cell>
          <cell r="AD385" t="str">
            <v/>
          </cell>
        </row>
        <row r="386">
          <cell r="A386" t="str">
            <v/>
          </cell>
          <cell r="B386" t="str">
            <v/>
          </cell>
          <cell r="C386">
            <v>385</v>
          </cell>
          <cell r="E386">
            <v>2</v>
          </cell>
          <cell r="H386" t="str">
            <v/>
          </cell>
          <cell r="I386" t="str">
            <v/>
          </cell>
          <cell r="J386" t="str">
            <v/>
          </cell>
          <cell r="K386" t="str">
            <v/>
          </cell>
          <cell r="L386" t="str">
            <v/>
          </cell>
          <cell r="M386" t="str">
            <v/>
          </cell>
          <cell r="N386" t="str">
            <v/>
          </cell>
          <cell r="O386" t="str">
            <v/>
          </cell>
          <cell r="T386" t="str">
            <v/>
          </cell>
          <cell r="U386" t="str">
            <v/>
          </cell>
          <cell r="V386" t="str">
            <v/>
          </cell>
          <cell r="W386" t="str">
            <v/>
          </cell>
          <cell r="X386" t="str">
            <v/>
          </cell>
          <cell r="Y386" t="str">
            <v/>
          </cell>
          <cell r="Z386" t="str">
            <v xml:space="preserve"> </v>
          </cell>
          <cell r="AA386" t="str">
            <v/>
          </cell>
          <cell r="AB386" t="str">
            <v/>
          </cell>
          <cell r="AC386" t="str">
            <v/>
          </cell>
          <cell r="AD386" t="str">
            <v/>
          </cell>
        </row>
        <row r="387">
          <cell r="A387" t="str">
            <v/>
          </cell>
          <cell r="B387" t="str">
            <v/>
          </cell>
          <cell r="C387">
            <v>386</v>
          </cell>
          <cell r="E387">
            <v>2</v>
          </cell>
          <cell r="H387" t="str">
            <v/>
          </cell>
          <cell r="I387" t="str">
            <v/>
          </cell>
          <cell r="J387" t="str">
            <v/>
          </cell>
          <cell r="K387" t="str">
            <v/>
          </cell>
          <cell r="L387" t="str">
            <v/>
          </cell>
          <cell r="M387" t="str">
            <v/>
          </cell>
          <cell r="N387" t="str">
            <v/>
          </cell>
          <cell r="O387" t="str">
            <v/>
          </cell>
          <cell r="T387" t="str">
            <v/>
          </cell>
          <cell r="U387" t="str">
            <v/>
          </cell>
          <cell r="V387" t="str">
            <v/>
          </cell>
          <cell r="W387" t="str">
            <v/>
          </cell>
          <cell r="X387" t="str">
            <v/>
          </cell>
          <cell r="Y387" t="str">
            <v/>
          </cell>
          <cell r="Z387" t="str">
            <v xml:space="preserve"> </v>
          </cell>
          <cell r="AA387" t="str">
            <v/>
          </cell>
          <cell r="AB387" t="str">
            <v/>
          </cell>
          <cell r="AC387" t="str">
            <v/>
          </cell>
          <cell r="AD387" t="str">
            <v/>
          </cell>
        </row>
        <row r="388">
          <cell r="A388" t="str">
            <v/>
          </cell>
          <cell r="B388" t="str">
            <v/>
          </cell>
          <cell r="C388">
            <v>387</v>
          </cell>
          <cell r="E388">
            <v>2</v>
          </cell>
          <cell r="H388" t="str">
            <v/>
          </cell>
          <cell r="I388" t="str">
            <v/>
          </cell>
          <cell r="J388" t="str">
            <v/>
          </cell>
          <cell r="K388" t="str">
            <v/>
          </cell>
          <cell r="L388" t="str">
            <v/>
          </cell>
          <cell r="M388" t="str">
            <v/>
          </cell>
          <cell r="N388" t="str">
            <v/>
          </cell>
          <cell r="O388" t="str">
            <v/>
          </cell>
          <cell r="T388" t="str">
            <v/>
          </cell>
          <cell r="U388" t="str">
            <v/>
          </cell>
          <cell r="V388" t="str">
            <v/>
          </cell>
          <cell r="W388" t="str">
            <v/>
          </cell>
          <cell r="X388" t="str">
            <v/>
          </cell>
          <cell r="Y388" t="str">
            <v/>
          </cell>
          <cell r="Z388" t="str">
            <v xml:space="preserve"> </v>
          </cell>
          <cell r="AA388" t="str">
            <v/>
          </cell>
          <cell r="AB388" t="str">
            <v/>
          </cell>
          <cell r="AC388" t="str">
            <v/>
          </cell>
          <cell r="AD388" t="str">
            <v/>
          </cell>
        </row>
        <row r="389">
          <cell r="A389" t="str">
            <v/>
          </cell>
          <cell r="B389" t="str">
            <v/>
          </cell>
          <cell r="C389">
            <v>388</v>
          </cell>
          <cell r="E389">
            <v>2</v>
          </cell>
          <cell r="H389" t="str">
            <v/>
          </cell>
          <cell r="I389" t="str">
            <v/>
          </cell>
          <cell r="J389" t="str">
            <v/>
          </cell>
          <cell r="K389" t="str">
            <v/>
          </cell>
          <cell r="L389" t="str">
            <v/>
          </cell>
          <cell r="M389" t="str">
            <v/>
          </cell>
          <cell r="N389" t="str">
            <v/>
          </cell>
          <cell r="O389" t="str">
            <v/>
          </cell>
          <cell r="T389" t="str">
            <v/>
          </cell>
          <cell r="U389" t="str">
            <v/>
          </cell>
          <cell r="V389" t="str">
            <v/>
          </cell>
          <cell r="W389" t="str">
            <v/>
          </cell>
          <cell r="X389" t="str">
            <v/>
          </cell>
          <cell r="Y389" t="str">
            <v/>
          </cell>
          <cell r="Z389" t="str">
            <v xml:space="preserve"> </v>
          </cell>
          <cell r="AA389" t="str">
            <v/>
          </cell>
          <cell r="AB389" t="str">
            <v/>
          </cell>
          <cell r="AC389" t="str">
            <v/>
          </cell>
          <cell r="AD389" t="str">
            <v/>
          </cell>
        </row>
        <row r="390">
          <cell r="A390" t="str">
            <v/>
          </cell>
          <cell r="B390" t="str">
            <v/>
          </cell>
          <cell r="C390">
            <v>389</v>
          </cell>
          <cell r="E390">
            <v>2</v>
          </cell>
          <cell r="H390" t="str">
            <v/>
          </cell>
          <cell r="I390" t="str">
            <v/>
          </cell>
          <cell r="J390" t="str">
            <v/>
          </cell>
          <cell r="K390" t="str">
            <v/>
          </cell>
          <cell r="L390" t="str">
            <v/>
          </cell>
          <cell r="M390" t="str">
            <v/>
          </cell>
          <cell r="N390" t="str">
            <v/>
          </cell>
          <cell r="O390" t="str">
            <v/>
          </cell>
          <cell r="T390" t="str">
            <v/>
          </cell>
          <cell r="U390" t="str">
            <v/>
          </cell>
          <cell r="V390" t="str">
            <v/>
          </cell>
          <cell r="W390" t="str">
            <v/>
          </cell>
          <cell r="X390" t="str">
            <v/>
          </cell>
          <cell r="Y390" t="str">
            <v/>
          </cell>
          <cell r="Z390" t="str">
            <v xml:space="preserve"> </v>
          </cell>
          <cell r="AA390" t="str">
            <v/>
          </cell>
          <cell r="AB390" t="str">
            <v/>
          </cell>
          <cell r="AC390" t="str">
            <v/>
          </cell>
          <cell r="AD390" t="str">
            <v/>
          </cell>
        </row>
        <row r="391">
          <cell r="A391" t="str">
            <v/>
          </cell>
          <cell r="B391" t="str">
            <v/>
          </cell>
          <cell r="C391">
            <v>390</v>
          </cell>
          <cell r="E391">
            <v>2</v>
          </cell>
          <cell r="H391" t="str">
            <v/>
          </cell>
          <cell r="I391" t="str">
            <v/>
          </cell>
          <cell r="J391" t="str">
            <v/>
          </cell>
          <cell r="K391" t="str">
            <v/>
          </cell>
          <cell r="L391" t="str">
            <v/>
          </cell>
          <cell r="M391" t="str">
            <v/>
          </cell>
          <cell r="N391" t="str">
            <v/>
          </cell>
          <cell r="O391" t="str">
            <v/>
          </cell>
          <cell r="T391" t="str">
            <v/>
          </cell>
          <cell r="U391" t="str">
            <v/>
          </cell>
          <cell r="V391" t="str">
            <v/>
          </cell>
          <cell r="W391" t="str">
            <v/>
          </cell>
          <cell r="X391" t="str">
            <v/>
          </cell>
          <cell r="Y391" t="str">
            <v/>
          </cell>
          <cell r="Z391" t="str">
            <v xml:space="preserve"> </v>
          </cell>
          <cell r="AA391" t="str">
            <v/>
          </cell>
          <cell r="AB391" t="str">
            <v/>
          </cell>
          <cell r="AC391" t="str">
            <v/>
          </cell>
          <cell r="AD391" t="str">
            <v/>
          </cell>
        </row>
        <row r="392">
          <cell r="A392" t="str">
            <v/>
          </cell>
          <cell r="B392" t="str">
            <v/>
          </cell>
          <cell r="C392">
            <v>391</v>
          </cell>
          <cell r="E392">
            <v>2</v>
          </cell>
          <cell r="H392" t="str">
            <v/>
          </cell>
          <cell r="I392" t="str">
            <v/>
          </cell>
          <cell r="J392" t="str">
            <v/>
          </cell>
          <cell r="K392" t="str">
            <v/>
          </cell>
          <cell r="L392" t="str">
            <v/>
          </cell>
          <cell r="M392" t="str">
            <v/>
          </cell>
          <cell r="N392" t="str">
            <v/>
          </cell>
          <cell r="O392" t="str">
            <v/>
          </cell>
          <cell r="T392" t="str">
            <v/>
          </cell>
          <cell r="U392" t="str">
            <v/>
          </cell>
          <cell r="V392" t="str">
            <v/>
          </cell>
          <cell r="W392" t="str">
            <v/>
          </cell>
          <cell r="X392" t="str">
            <v/>
          </cell>
          <cell r="Y392" t="str">
            <v/>
          </cell>
          <cell r="Z392" t="str">
            <v xml:space="preserve"> </v>
          </cell>
          <cell r="AA392" t="str">
            <v/>
          </cell>
          <cell r="AB392" t="str">
            <v/>
          </cell>
          <cell r="AC392" t="str">
            <v/>
          </cell>
          <cell r="AD392" t="str">
            <v/>
          </cell>
        </row>
        <row r="393">
          <cell r="A393" t="str">
            <v/>
          </cell>
          <cell r="B393" t="str">
            <v/>
          </cell>
          <cell r="C393">
            <v>392</v>
          </cell>
          <cell r="E393">
            <v>2</v>
          </cell>
          <cell r="H393" t="str">
            <v/>
          </cell>
          <cell r="I393" t="str">
            <v/>
          </cell>
          <cell r="J393" t="str">
            <v/>
          </cell>
          <cell r="K393" t="str">
            <v/>
          </cell>
          <cell r="L393" t="str">
            <v/>
          </cell>
          <cell r="M393" t="str">
            <v/>
          </cell>
          <cell r="N393" t="str">
            <v/>
          </cell>
          <cell r="O393" t="str">
            <v/>
          </cell>
          <cell r="T393" t="str">
            <v/>
          </cell>
          <cell r="U393" t="str">
            <v/>
          </cell>
          <cell r="V393" t="str">
            <v/>
          </cell>
          <cell r="W393" t="str">
            <v/>
          </cell>
          <cell r="X393" t="str">
            <v/>
          </cell>
          <cell r="Y393" t="str">
            <v/>
          </cell>
          <cell r="Z393" t="str">
            <v xml:space="preserve"> </v>
          </cell>
          <cell r="AA393" t="str">
            <v/>
          </cell>
          <cell r="AB393" t="str">
            <v/>
          </cell>
          <cell r="AC393" t="str">
            <v/>
          </cell>
          <cell r="AD393" t="str">
            <v/>
          </cell>
        </row>
        <row r="394">
          <cell r="A394" t="str">
            <v/>
          </cell>
          <cell r="B394" t="str">
            <v/>
          </cell>
          <cell r="C394">
            <v>393</v>
          </cell>
          <cell r="E394">
            <v>2</v>
          </cell>
          <cell r="H394" t="str">
            <v/>
          </cell>
          <cell r="I394" t="str">
            <v/>
          </cell>
          <cell r="J394" t="str">
            <v/>
          </cell>
          <cell r="K394" t="str">
            <v/>
          </cell>
          <cell r="L394" t="str">
            <v/>
          </cell>
          <cell r="M394" t="str">
            <v/>
          </cell>
          <cell r="N394" t="str">
            <v/>
          </cell>
          <cell r="O394" t="str">
            <v/>
          </cell>
          <cell r="T394" t="str">
            <v/>
          </cell>
          <cell r="U394" t="str">
            <v/>
          </cell>
          <cell r="V394" t="str">
            <v/>
          </cell>
          <cell r="W394" t="str">
            <v/>
          </cell>
          <cell r="X394" t="str">
            <v/>
          </cell>
          <cell r="Y394" t="str">
            <v/>
          </cell>
          <cell r="Z394" t="str">
            <v xml:space="preserve"> </v>
          </cell>
          <cell r="AA394" t="str">
            <v/>
          </cell>
          <cell r="AB394" t="str">
            <v/>
          </cell>
          <cell r="AC394" t="str">
            <v/>
          </cell>
          <cell r="AD394" t="str">
            <v/>
          </cell>
        </row>
        <row r="395">
          <cell r="A395" t="str">
            <v/>
          </cell>
          <cell r="B395" t="str">
            <v/>
          </cell>
          <cell r="C395">
            <v>394</v>
          </cell>
          <cell r="E395">
            <v>2</v>
          </cell>
          <cell r="H395" t="str">
            <v/>
          </cell>
          <cell r="I395" t="str">
            <v/>
          </cell>
          <cell r="J395" t="str">
            <v/>
          </cell>
          <cell r="K395" t="str">
            <v/>
          </cell>
          <cell r="L395" t="str">
            <v/>
          </cell>
          <cell r="M395" t="str">
            <v/>
          </cell>
          <cell r="N395" t="str">
            <v/>
          </cell>
          <cell r="O395" t="str">
            <v/>
          </cell>
          <cell r="T395" t="str">
            <v/>
          </cell>
          <cell r="U395" t="str">
            <v/>
          </cell>
          <cell r="V395" t="str">
            <v/>
          </cell>
          <cell r="W395" t="str">
            <v/>
          </cell>
          <cell r="X395" t="str">
            <v/>
          </cell>
          <cell r="Y395" t="str">
            <v/>
          </cell>
          <cell r="Z395" t="str">
            <v xml:space="preserve"> </v>
          </cell>
          <cell r="AA395" t="str">
            <v/>
          </cell>
          <cell r="AB395" t="str">
            <v/>
          </cell>
          <cell r="AC395" t="str">
            <v/>
          </cell>
          <cell r="AD395" t="str">
            <v/>
          </cell>
        </row>
        <row r="396">
          <cell r="A396" t="str">
            <v/>
          </cell>
          <cell r="B396" t="str">
            <v/>
          </cell>
          <cell r="C396">
            <v>395</v>
          </cell>
          <cell r="E396">
            <v>2</v>
          </cell>
          <cell r="H396" t="str">
            <v/>
          </cell>
          <cell r="I396" t="str">
            <v/>
          </cell>
          <cell r="J396" t="str">
            <v/>
          </cell>
          <cell r="K396" t="str">
            <v/>
          </cell>
          <cell r="L396" t="str">
            <v/>
          </cell>
          <cell r="M396" t="str">
            <v/>
          </cell>
          <cell r="N396" t="str">
            <v/>
          </cell>
          <cell r="O396" t="str">
            <v/>
          </cell>
          <cell r="T396" t="str">
            <v/>
          </cell>
          <cell r="U396" t="str">
            <v/>
          </cell>
          <cell r="V396" t="str">
            <v/>
          </cell>
          <cell r="W396" t="str">
            <v/>
          </cell>
          <cell r="X396" t="str">
            <v/>
          </cell>
          <cell r="Y396" t="str">
            <v/>
          </cell>
          <cell r="Z396" t="str">
            <v xml:space="preserve"> </v>
          </cell>
          <cell r="AA396" t="str">
            <v/>
          </cell>
          <cell r="AB396" t="str">
            <v/>
          </cell>
          <cell r="AC396" t="str">
            <v/>
          </cell>
          <cell r="AD396" t="str">
            <v/>
          </cell>
        </row>
        <row r="397">
          <cell r="A397" t="str">
            <v/>
          </cell>
          <cell r="B397" t="str">
            <v/>
          </cell>
          <cell r="C397">
            <v>396</v>
          </cell>
          <cell r="E397">
            <v>2</v>
          </cell>
          <cell r="H397" t="str">
            <v/>
          </cell>
          <cell r="I397" t="str">
            <v/>
          </cell>
          <cell r="J397" t="str">
            <v/>
          </cell>
          <cell r="K397" t="str">
            <v/>
          </cell>
          <cell r="L397" t="str">
            <v/>
          </cell>
          <cell r="M397" t="str">
            <v/>
          </cell>
          <cell r="N397" t="str">
            <v/>
          </cell>
          <cell r="O397" t="str">
            <v/>
          </cell>
          <cell r="T397" t="str">
            <v/>
          </cell>
          <cell r="U397" t="str">
            <v/>
          </cell>
          <cell r="V397" t="str">
            <v/>
          </cell>
          <cell r="W397" t="str">
            <v/>
          </cell>
          <cell r="X397" t="str">
            <v/>
          </cell>
          <cell r="Y397" t="str">
            <v/>
          </cell>
          <cell r="Z397" t="str">
            <v xml:space="preserve"> </v>
          </cell>
          <cell r="AA397" t="str">
            <v/>
          </cell>
          <cell r="AB397" t="str">
            <v/>
          </cell>
          <cell r="AC397" t="str">
            <v/>
          </cell>
          <cell r="AD397" t="str">
            <v/>
          </cell>
        </row>
        <row r="398">
          <cell r="A398" t="str">
            <v/>
          </cell>
          <cell r="B398" t="str">
            <v/>
          </cell>
          <cell r="C398">
            <v>397</v>
          </cell>
          <cell r="E398">
            <v>2</v>
          </cell>
          <cell r="H398" t="str">
            <v/>
          </cell>
          <cell r="I398" t="str">
            <v/>
          </cell>
          <cell r="J398" t="str">
            <v/>
          </cell>
          <cell r="K398" t="str">
            <v/>
          </cell>
          <cell r="L398" t="str">
            <v/>
          </cell>
          <cell r="M398" t="str">
            <v/>
          </cell>
          <cell r="N398" t="str">
            <v/>
          </cell>
          <cell r="O398" t="str">
            <v/>
          </cell>
          <cell r="T398" t="str">
            <v/>
          </cell>
          <cell r="U398" t="str">
            <v/>
          </cell>
          <cell r="V398" t="str">
            <v/>
          </cell>
          <cell r="W398" t="str">
            <v/>
          </cell>
          <cell r="X398" t="str">
            <v/>
          </cell>
          <cell r="Y398" t="str">
            <v/>
          </cell>
          <cell r="Z398" t="str">
            <v xml:space="preserve"> </v>
          </cell>
          <cell r="AA398" t="str">
            <v/>
          </cell>
          <cell r="AB398" t="str">
            <v/>
          </cell>
          <cell r="AC398" t="str">
            <v/>
          </cell>
          <cell r="AD398" t="str">
            <v/>
          </cell>
        </row>
        <row r="399">
          <cell r="A399" t="str">
            <v/>
          </cell>
          <cell r="B399" t="str">
            <v/>
          </cell>
          <cell r="C399">
            <v>398</v>
          </cell>
          <cell r="E399">
            <v>2</v>
          </cell>
          <cell r="H399" t="str">
            <v/>
          </cell>
          <cell r="I399" t="str">
            <v/>
          </cell>
          <cell r="J399" t="str">
            <v/>
          </cell>
          <cell r="K399" t="str">
            <v/>
          </cell>
          <cell r="L399" t="str">
            <v/>
          </cell>
          <cell r="M399" t="str">
            <v/>
          </cell>
          <cell r="N399" t="str">
            <v/>
          </cell>
          <cell r="O399" t="str">
            <v/>
          </cell>
          <cell r="T399" t="str">
            <v/>
          </cell>
          <cell r="U399" t="str">
            <v/>
          </cell>
          <cell r="V399" t="str">
            <v/>
          </cell>
          <cell r="W399" t="str">
            <v/>
          </cell>
          <cell r="X399" t="str">
            <v/>
          </cell>
          <cell r="Y399" t="str">
            <v/>
          </cell>
          <cell r="Z399" t="str">
            <v xml:space="preserve"> </v>
          </cell>
          <cell r="AA399" t="str">
            <v/>
          </cell>
          <cell r="AB399" t="str">
            <v/>
          </cell>
          <cell r="AC399" t="str">
            <v/>
          </cell>
          <cell r="AD399" t="str">
            <v/>
          </cell>
        </row>
        <row r="400">
          <cell r="A400" t="str">
            <v/>
          </cell>
          <cell r="B400" t="str">
            <v/>
          </cell>
          <cell r="C400">
            <v>399</v>
          </cell>
          <cell r="E400">
            <v>2</v>
          </cell>
          <cell r="H400" t="str">
            <v/>
          </cell>
          <cell r="I400" t="str">
            <v/>
          </cell>
          <cell r="J400" t="str">
            <v/>
          </cell>
          <cell r="K400" t="str">
            <v/>
          </cell>
          <cell r="L400" t="str">
            <v/>
          </cell>
          <cell r="M400" t="str">
            <v/>
          </cell>
          <cell r="N400" t="str">
            <v/>
          </cell>
          <cell r="O400" t="str">
            <v/>
          </cell>
          <cell r="T400" t="str">
            <v/>
          </cell>
          <cell r="U400" t="str">
            <v/>
          </cell>
          <cell r="V400" t="str">
            <v/>
          </cell>
          <cell r="W400" t="str">
            <v/>
          </cell>
          <cell r="X400" t="str">
            <v/>
          </cell>
          <cell r="Y400" t="str">
            <v/>
          </cell>
          <cell r="Z400" t="str">
            <v xml:space="preserve"> </v>
          </cell>
          <cell r="AA400" t="str">
            <v/>
          </cell>
          <cell r="AB400" t="str">
            <v/>
          </cell>
          <cell r="AC400" t="str">
            <v/>
          </cell>
          <cell r="AD400" t="str">
            <v/>
          </cell>
        </row>
        <row r="401">
          <cell r="A401" t="str">
            <v/>
          </cell>
          <cell r="B401" t="str">
            <v/>
          </cell>
          <cell r="C401">
            <v>400</v>
          </cell>
          <cell r="E401">
            <v>2</v>
          </cell>
          <cell r="H401" t="str">
            <v/>
          </cell>
          <cell r="I401" t="str">
            <v/>
          </cell>
          <cell r="J401" t="str">
            <v/>
          </cell>
          <cell r="K401" t="str">
            <v/>
          </cell>
          <cell r="L401" t="str">
            <v/>
          </cell>
          <cell r="M401" t="str">
            <v/>
          </cell>
          <cell r="N401" t="str">
            <v/>
          </cell>
          <cell r="O401" t="str">
            <v/>
          </cell>
          <cell r="T401" t="str">
            <v/>
          </cell>
          <cell r="U401" t="str">
            <v/>
          </cell>
          <cell r="V401" t="str">
            <v/>
          </cell>
          <cell r="W401" t="str">
            <v/>
          </cell>
          <cell r="X401" t="str">
            <v/>
          </cell>
          <cell r="Y401" t="str">
            <v/>
          </cell>
          <cell r="Z401" t="str">
            <v xml:space="preserve"> </v>
          </cell>
          <cell r="AA401" t="str">
            <v/>
          </cell>
          <cell r="AB401" t="str">
            <v/>
          </cell>
          <cell r="AC401" t="str">
            <v/>
          </cell>
          <cell r="AD401" t="str">
            <v/>
          </cell>
        </row>
        <row r="402">
          <cell r="A402" t="str">
            <v/>
          </cell>
          <cell r="B402" t="str">
            <v/>
          </cell>
          <cell r="C402">
            <v>401</v>
          </cell>
          <cell r="E402">
            <v>2</v>
          </cell>
          <cell r="H402" t="str">
            <v/>
          </cell>
          <cell r="I402" t="str">
            <v/>
          </cell>
          <cell r="J402" t="str">
            <v/>
          </cell>
          <cell r="K402" t="str">
            <v/>
          </cell>
          <cell r="L402" t="str">
            <v/>
          </cell>
          <cell r="M402" t="str">
            <v/>
          </cell>
          <cell r="N402" t="str">
            <v/>
          </cell>
          <cell r="O402" t="str">
            <v/>
          </cell>
          <cell r="T402" t="str">
            <v/>
          </cell>
          <cell r="U402" t="str">
            <v/>
          </cell>
          <cell r="V402" t="str">
            <v/>
          </cell>
          <cell r="W402" t="str">
            <v/>
          </cell>
          <cell r="X402" t="str">
            <v/>
          </cell>
          <cell r="Y402" t="str">
            <v/>
          </cell>
          <cell r="Z402" t="str">
            <v xml:space="preserve"> </v>
          </cell>
          <cell r="AA402" t="str">
            <v/>
          </cell>
          <cell r="AB402" t="str">
            <v/>
          </cell>
          <cell r="AC402" t="str">
            <v/>
          </cell>
          <cell r="AD402" t="str">
            <v/>
          </cell>
        </row>
        <row r="403">
          <cell r="A403" t="str">
            <v/>
          </cell>
          <cell r="B403" t="str">
            <v/>
          </cell>
          <cell r="C403">
            <v>402</v>
          </cell>
          <cell r="E403">
            <v>2</v>
          </cell>
          <cell r="H403" t="str">
            <v/>
          </cell>
          <cell r="I403" t="str">
            <v/>
          </cell>
          <cell r="J403" t="str">
            <v/>
          </cell>
          <cell r="K403" t="str">
            <v/>
          </cell>
          <cell r="L403" t="str">
            <v/>
          </cell>
          <cell r="M403" t="str">
            <v/>
          </cell>
          <cell r="N403" t="str">
            <v/>
          </cell>
          <cell r="O403" t="str">
            <v/>
          </cell>
          <cell r="T403" t="str">
            <v/>
          </cell>
          <cell r="U403" t="str">
            <v/>
          </cell>
          <cell r="V403" t="str">
            <v/>
          </cell>
          <cell r="W403" t="str">
            <v/>
          </cell>
          <cell r="X403" t="str">
            <v/>
          </cell>
          <cell r="Y403" t="str">
            <v/>
          </cell>
          <cell r="Z403" t="str">
            <v xml:space="preserve"> </v>
          </cell>
          <cell r="AA403" t="str">
            <v/>
          </cell>
          <cell r="AB403" t="str">
            <v/>
          </cell>
          <cell r="AC403" t="str">
            <v/>
          </cell>
          <cell r="AD403" t="str">
            <v/>
          </cell>
        </row>
        <row r="404">
          <cell r="A404" t="str">
            <v/>
          </cell>
          <cell r="B404" t="str">
            <v/>
          </cell>
          <cell r="C404">
            <v>403</v>
          </cell>
          <cell r="E404">
            <v>2</v>
          </cell>
          <cell r="H404" t="str">
            <v/>
          </cell>
          <cell r="I404" t="str">
            <v/>
          </cell>
          <cell r="J404" t="str">
            <v/>
          </cell>
          <cell r="K404" t="str">
            <v/>
          </cell>
          <cell r="L404" t="str">
            <v/>
          </cell>
          <cell r="M404" t="str">
            <v/>
          </cell>
          <cell r="N404" t="str">
            <v/>
          </cell>
          <cell r="O404" t="str">
            <v/>
          </cell>
          <cell r="T404" t="str">
            <v/>
          </cell>
          <cell r="U404" t="str">
            <v/>
          </cell>
          <cell r="V404" t="str">
            <v/>
          </cell>
          <cell r="W404" t="str">
            <v/>
          </cell>
          <cell r="X404" t="str">
            <v/>
          </cell>
          <cell r="Y404" t="str">
            <v/>
          </cell>
          <cell r="Z404" t="str">
            <v xml:space="preserve"> </v>
          </cell>
          <cell r="AA404" t="str">
            <v/>
          </cell>
          <cell r="AB404" t="str">
            <v/>
          </cell>
          <cell r="AC404" t="str">
            <v/>
          </cell>
          <cell r="AD404" t="str">
            <v/>
          </cell>
        </row>
        <row r="405">
          <cell r="A405" t="str">
            <v/>
          </cell>
          <cell r="B405" t="str">
            <v/>
          </cell>
          <cell r="C405">
            <v>404</v>
          </cell>
          <cell r="E405">
            <v>2</v>
          </cell>
          <cell r="H405" t="str">
            <v/>
          </cell>
          <cell r="I405" t="str">
            <v/>
          </cell>
          <cell r="J405" t="str">
            <v/>
          </cell>
          <cell r="K405" t="str">
            <v/>
          </cell>
          <cell r="L405" t="str">
            <v/>
          </cell>
          <cell r="M405" t="str">
            <v/>
          </cell>
          <cell r="N405" t="str">
            <v/>
          </cell>
          <cell r="O405" t="str">
            <v/>
          </cell>
          <cell r="T405" t="str">
            <v/>
          </cell>
          <cell r="U405" t="str">
            <v/>
          </cell>
          <cell r="V405" t="str">
            <v/>
          </cell>
          <cell r="W405" t="str">
            <v/>
          </cell>
          <cell r="X405" t="str">
            <v/>
          </cell>
          <cell r="Y405" t="str">
            <v/>
          </cell>
          <cell r="Z405" t="str">
            <v xml:space="preserve"> </v>
          </cell>
          <cell r="AA405" t="str">
            <v/>
          </cell>
          <cell r="AB405" t="str">
            <v/>
          </cell>
          <cell r="AC405" t="str">
            <v/>
          </cell>
          <cell r="AD405" t="str">
            <v/>
          </cell>
        </row>
        <row r="406">
          <cell r="A406" t="str">
            <v/>
          </cell>
          <cell r="B406" t="str">
            <v/>
          </cell>
          <cell r="C406">
            <v>405</v>
          </cell>
          <cell r="E406">
            <v>2</v>
          </cell>
          <cell r="H406" t="str">
            <v/>
          </cell>
          <cell r="I406" t="str">
            <v/>
          </cell>
          <cell r="J406" t="str">
            <v/>
          </cell>
          <cell r="K406" t="str">
            <v/>
          </cell>
          <cell r="L406" t="str">
            <v/>
          </cell>
          <cell r="M406" t="str">
            <v/>
          </cell>
          <cell r="N406" t="str">
            <v/>
          </cell>
          <cell r="O406" t="str">
            <v/>
          </cell>
          <cell r="T406" t="str">
            <v/>
          </cell>
          <cell r="U406" t="str">
            <v/>
          </cell>
          <cell r="V406" t="str">
            <v/>
          </cell>
          <cell r="W406" t="str">
            <v/>
          </cell>
          <cell r="X406" t="str">
            <v/>
          </cell>
          <cell r="Y406" t="str">
            <v/>
          </cell>
          <cell r="Z406" t="str">
            <v xml:space="preserve"> </v>
          </cell>
          <cell r="AA406" t="str">
            <v/>
          </cell>
          <cell r="AB406" t="str">
            <v/>
          </cell>
          <cell r="AC406" t="str">
            <v/>
          </cell>
          <cell r="AD406" t="str">
            <v/>
          </cell>
        </row>
        <row r="407">
          <cell r="A407" t="str">
            <v/>
          </cell>
          <cell r="B407" t="str">
            <v/>
          </cell>
          <cell r="C407">
            <v>406</v>
          </cell>
          <cell r="E407">
            <v>2</v>
          </cell>
          <cell r="H407" t="str">
            <v/>
          </cell>
          <cell r="I407" t="str">
            <v/>
          </cell>
          <cell r="J407" t="str">
            <v/>
          </cell>
          <cell r="K407" t="str">
            <v/>
          </cell>
          <cell r="L407" t="str">
            <v/>
          </cell>
          <cell r="M407" t="str">
            <v/>
          </cell>
          <cell r="N407" t="str">
            <v/>
          </cell>
          <cell r="O407" t="str">
            <v/>
          </cell>
          <cell r="T407" t="str">
            <v/>
          </cell>
          <cell r="U407" t="str">
            <v/>
          </cell>
          <cell r="V407" t="str">
            <v/>
          </cell>
          <cell r="W407" t="str">
            <v/>
          </cell>
          <cell r="X407" t="str">
            <v/>
          </cell>
          <cell r="Y407" t="str">
            <v/>
          </cell>
          <cell r="Z407" t="str">
            <v xml:space="preserve"> </v>
          </cell>
          <cell r="AA407" t="str">
            <v/>
          </cell>
          <cell r="AB407" t="str">
            <v/>
          </cell>
          <cell r="AC407" t="str">
            <v/>
          </cell>
          <cell r="AD407" t="str">
            <v/>
          </cell>
        </row>
        <row r="408">
          <cell r="A408" t="str">
            <v/>
          </cell>
          <cell r="B408" t="str">
            <v/>
          </cell>
          <cell r="C408">
            <v>407</v>
          </cell>
          <cell r="E408">
            <v>2</v>
          </cell>
          <cell r="H408" t="str">
            <v/>
          </cell>
          <cell r="I408" t="str">
            <v/>
          </cell>
          <cell r="J408" t="str">
            <v/>
          </cell>
          <cell r="K408" t="str">
            <v/>
          </cell>
          <cell r="L408" t="str">
            <v/>
          </cell>
          <cell r="M408" t="str">
            <v/>
          </cell>
          <cell r="N408" t="str">
            <v/>
          </cell>
          <cell r="O408" t="str">
            <v/>
          </cell>
          <cell r="T408" t="str">
            <v/>
          </cell>
          <cell r="U408" t="str">
            <v/>
          </cell>
          <cell r="V408" t="str">
            <v/>
          </cell>
          <cell r="W408" t="str">
            <v/>
          </cell>
          <cell r="X408" t="str">
            <v/>
          </cell>
          <cell r="Y408" t="str">
            <v/>
          </cell>
          <cell r="Z408" t="str">
            <v xml:space="preserve"> </v>
          </cell>
          <cell r="AA408" t="str">
            <v/>
          </cell>
          <cell r="AB408" t="str">
            <v/>
          </cell>
          <cell r="AC408" t="str">
            <v/>
          </cell>
          <cell r="AD408" t="str">
            <v/>
          </cell>
        </row>
        <row r="409">
          <cell r="A409" t="str">
            <v/>
          </cell>
          <cell r="B409" t="str">
            <v/>
          </cell>
          <cell r="C409">
            <v>408</v>
          </cell>
          <cell r="E409">
            <v>2</v>
          </cell>
          <cell r="H409" t="str">
            <v/>
          </cell>
          <cell r="I409" t="str">
            <v/>
          </cell>
          <cell r="J409" t="str">
            <v/>
          </cell>
          <cell r="K409" t="str">
            <v/>
          </cell>
          <cell r="L409" t="str">
            <v/>
          </cell>
          <cell r="M409" t="str">
            <v/>
          </cell>
          <cell r="N409" t="str">
            <v/>
          </cell>
          <cell r="O409" t="str">
            <v/>
          </cell>
          <cell r="T409" t="str">
            <v/>
          </cell>
          <cell r="U409" t="str">
            <v/>
          </cell>
          <cell r="V409" t="str">
            <v/>
          </cell>
          <cell r="W409" t="str">
            <v/>
          </cell>
          <cell r="X409" t="str">
            <v/>
          </cell>
          <cell r="Y409" t="str">
            <v/>
          </cell>
          <cell r="Z409" t="str">
            <v xml:space="preserve"> </v>
          </cell>
          <cell r="AA409" t="str">
            <v/>
          </cell>
          <cell r="AB409" t="str">
            <v/>
          </cell>
          <cell r="AC409" t="str">
            <v/>
          </cell>
          <cell r="AD409" t="str">
            <v/>
          </cell>
        </row>
        <row r="410">
          <cell r="A410" t="str">
            <v/>
          </cell>
          <cell r="B410" t="str">
            <v/>
          </cell>
          <cell r="C410">
            <v>409</v>
          </cell>
          <cell r="E410">
            <v>2</v>
          </cell>
          <cell r="H410" t="str">
            <v/>
          </cell>
          <cell r="I410" t="str">
            <v/>
          </cell>
          <cell r="J410" t="str">
            <v/>
          </cell>
          <cell r="K410" t="str">
            <v/>
          </cell>
          <cell r="L410" t="str">
            <v/>
          </cell>
          <cell r="M410" t="str">
            <v/>
          </cell>
          <cell r="N410" t="str">
            <v/>
          </cell>
          <cell r="O410" t="str">
            <v/>
          </cell>
          <cell r="T410" t="str">
            <v/>
          </cell>
          <cell r="U410" t="str">
            <v/>
          </cell>
          <cell r="V410" t="str">
            <v/>
          </cell>
          <cell r="W410" t="str">
            <v/>
          </cell>
          <cell r="X410" t="str">
            <v/>
          </cell>
          <cell r="Y410" t="str">
            <v/>
          </cell>
          <cell r="Z410" t="str">
            <v xml:space="preserve"> </v>
          </cell>
          <cell r="AA410" t="str">
            <v/>
          </cell>
          <cell r="AB410" t="str">
            <v/>
          </cell>
          <cell r="AC410" t="str">
            <v/>
          </cell>
          <cell r="AD410" t="str">
            <v/>
          </cell>
        </row>
        <row r="411">
          <cell r="A411" t="str">
            <v/>
          </cell>
          <cell r="B411" t="str">
            <v/>
          </cell>
          <cell r="C411">
            <v>410</v>
          </cell>
          <cell r="E411">
            <v>2</v>
          </cell>
          <cell r="H411" t="str">
            <v/>
          </cell>
          <cell r="I411" t="str">
            <v/>
          </cell>
          <cell r="J411" t="str">
            <v/>
          </cell>
          <cell r="K411" t="str">
            <v/>
          </cell>
          <cell r="L411" t="str">
            <v/>
          </cell>
          <cell r="M411" t="str">
            <v/>
          </cell>
          <cell r="N411" t="str">
            <v/>
          </cell>
          <cell r="O411" t="str">
            <v/>
          </cell>
          <cell r="T411" t="str">
            <v/>
          </cell>
          <cell r="U411" t="str">
            <v/>
          </cell>
          <cell r="V411" t="str">
            <v/>
          </cell>
          <cell r="W411" t="str">
            <v/>
          </cell>
          <cell r="X411" t="str">
            <v/>
          </cell>
          <cell r="Y411" t="str">
            <v/>
          </cell>
          <cell r="Z411" t="str">
            <v xml:space="preserve"> </v>
          </cell>
          <cell r="AA411" t="str">
            <v/>
          </cell>
          <cell r="AB411" t="str">
            <v/>
          </cell>
          <cell r="AC411" t="str">
            <v/>
          </cell>
          <cell r="AD411" t="str">
            <v/>
          </cell>
        </row>
        <row r="412">
          <cell r="A412" t="str">
            <v/>
          </cell>
          <cell r="B412" t="str">
            <v/>
          </cell>
          <cell r="C412">
            <v>411</v>
          </cell>
          <cell r="E412">
            <v>2</v>
          </cell>
          <cell r="H412" t="str">
            <v/>
          </cell>
          <cell r="I412" t="str">
            <v/>
          </cell>
          <cell r="J412" t="str">
            <v/>
          </cell>
          <cell r="K412" t="str">
            <v/>
          </cell>
          <cell r="L412" t="str">
            <v/>
          </cell>
          <cell r="M412" t="str">
            <v/>
          </cell>
          <cell r="N412" t="str">
            <v/>
          </cell>
          <cell r="O412" t="str">
            <v/>
          </cell>
          <cell r="T412" t="str">
            <v/>
          </cell>
          <cell r="U412" t="str">
            <v/>
          </cell>
          <cell r="V412" t="str">
            <v/>
          </cell>
          <cell r="W412" t="str">
            <v/>
          </cell>
          <cell r="X412" t="str">
            <v/>
          </cell>
          <cell r="Y412" t="str">
            <v/>
          </cell>
          <cell r="Z412" t="str">
            <v xml:space="preserve"> </v>
          </cell>
          <cell r="AA412" t="str">
            <v/>
          </cell>
          <cell r="AB412" t="str">
            <v/>
          </cell>
          <cell r="AC412" t="str">
            <v/>
          </cell>
          <cell r="AD412" t="str">
            <v/>
          </cell>
        </row>
        <row r="413">
          <cell r="A413" t="str">
            <v/>
          </cell>
          <cell r="B413" t="str">
            <v/>
          </cell>
          <cell r="C413">
            <v>412</v>
          </cell>
          <cell r="E413">
            <v>2</v>
          </cell>
          <cell r="H413" t="str">
            <v/>
          </cell>
          <cell r="I413" t="str">
            <v/>
          </cell>
          <cell r="J413" t="str">
            <v/>
          </cell>
          <cell r="K413" t="str">
            <v/>
          </cell>
          <cell r="L413" t="str">
            <v/>
          </cell>
          <cell r="M413" t="str">
            <v/>
          </cell>
          <cell r="N413" t="str">
            <v/>
          </cell>
          <cell r="O413" t="str">
            <v/>
          </cell>
          <cell r="T413" t="str">
            <v/>
          </cell>
          <cell r="U413" t="str">
            <v/>
          </cell>
          <cell r="V413" t="str">
            <v/>
          </cell>
          <cell r="W413" t="str">
            <v/>
          </cell>
          <cell r="X413" t="str">
            <v/>
          </cell>
          <cell r="Y413" t="str">
            <v/>
          </cell>
          <cell r="Z413" t="str">
            <v xml:space="preserve"> </v>
          </cell>
          <cell r="AA413" t="str">
            <v/>
          </cell>
          <cell r="AB413" t="str">
            <v/>
          </cell>
          <cell r="AC413" t="str">
            <v/>
          </cell>
          <cell r="AD413" t="str">
            <v/>
          </cell>
        </row>
        <row r="414">
          <cell r="A414" t="str">
            <v/>
          </cell>
          <cell r="B414" t="str">
            <v/>
          </cell>
          <cell r="C414">
            <v>413</v>
          </cell>
          <cell r="E414">
            <v>2</v>
          </cell>
          <cell r="H414" t="str">
            <v/>
          </cell>
          <cell r="I414" t="str">
            <v/>
          </cell>
          <cell r="J414" t="str">
            <v/>
          </cell>
          <cell r="K414" t="str">
            <v/>
          </cell>
          <cell r="L414" t="str">
            <v/>
          </cell>
          <cell r="M414" t="str">
            <v/>
          </cell>
          <cell r="N414" t="str">
            <v/>
          </cell>
          <cell r="O414" t="str">
            <v/>
          </cell>
          <cell r="T414" t="str">
            <v/>
          </cell>
          <cell r="U414" t="str">
            <v/>
          </cell>
          <cell r="V414" t="str">
            <v/>
          </cell>
          <cell r="W414" t="str">
            <v/>
          </cell>
          <cell r="X414" t="str">
            <v/>
          </cell>
          <cell r="Y414" t="str">
            <v/>
          </cell>
          <cell r="Z414" t="str">
            <v xml:space="preserve"> </v>
          </cell>
          <cell r="AA414" t="str">
            <v/>
          </cell>
          <cell r="AB414" t="str">
            <v/>
          </cell>
          <cell r="AC414" t="str">
            <v/>
          </cell>
          <cell r="AD414" t="str">
            <v/>
          </cell>
        </row>
        <row r="415">
          <cell r="A415" t="str">
            <v/>
          </cell>
          <cell r="B415" t="str">
            <v/>
          </cell>
          <cell r="C415">
            <v>414</v>
          </cell>
          <cell r="E415">
            <v>2</v>
          </cell>
          <cell r="H415" t="str">
            <v/>
          </cell>
          <cell r="I415" t="str">
            <v/>
          </cell>
          <cell r="J415" t="str">
            <v/>
          </cell>
          <cell r="K415" t="str">
            <v/>
          </cell>
          <cell r="L415" t="str">
            <v/>
          </cell>
          <cell r="M415" t="str">
            <v/>
          </cell>
          <cell r="N415" t="str">
            <v/>
          </cell>
          <cell r="O415" t="str">
            <v/>
          </cell>
          <cell r="T415" t="str">
            <v/>
          </cell>
          <cell r="U415" t="str">
            <v/>
          </cell>
          <cell r="V415" t="str">
            <v/>
          </cell>
          <cell r="W415" t="str">
            <v/>
          </cell>
          <cell r="X415" t="str">
            <v/>
          </cell>
          <cell r="Y415" t="str">
            <v/>
          </cell>
          <cell r="Z415" t="str">
            <v xml:space="preserve"> </v>
          </cell>
          <cell r="AA415" t="str">
            <v/>
          </cell>
          <cell r="AB415" t="str">
            <v/>
          </cell>
          <cell r="AC415" t="str">
            <v/>
          </cell>
          <cell r="AD415" t="str">
            <v/>
          </cell>
        </row>
        <row r="416">
          <cell r="A416" t="str">
            <v/>
          </cell>
          <cell r="B416" t="str">
            <v/>
          </cell>
          <cell r="C416">
            <v>415</v>
          </cell>
          <cell r="E416">
            <v>2</v>
          </cell>
          <cell r="H416" t="str">
            <v/>
          </cell>
          <cell r="I416" t="str">
            <v/>
          </cell>
          <cell r="J416" t="str">
            <v/>
          </cell>
          <cell r="K416" t="str">
            <v/>
          </cell>
          <cell r="L416" t="str">
            <v/>
          </cell>
          <cell r="M416" t="str">
            <v/>
          </cell>
          <cell r="N416" t="str">
            <v/>
          </cell>
          <cell r="O416" t="str">
            <v/>
          </cell>
          <cell r="T416" t="str">
            <v/>
          </cell>
          <cell r="U416" t="str">
            <v/>
          </cell>
          <cell r="V416" t="str">
            <v/>
          </cell>
          <cell r="W416" t="str">
            <v/>
          </cell>
          <cell r="X416" t="str">
            <v/>
          </cell>
          <cell r="Y416" t="str">
            <v/>
          </cell>
          <cell r="Z416" t="str">
            <v xml:space="preserve"> </v>
          </cell>
          <cell r="AA416" t="str">
            <v/>
          </cell>
          <cell r="AB416" t="str">
            <v/>
          </cell>
          <cell r="AC416" t="str">
            <v/>
          </cell>
          <cell r="AD416" t="str">
            <v/>
          </cell>
        </row>
        <row r="417">
          <cell r="A417" t="str">
            <v/>
          </cell>
          <cell r="B417" t="str">
            <v/>
          </cell>
          <cell r="C417">
            <v>416</v>
          </cell>
          <cell r="E417">
            <v>2</v>
          </cell>
          <cell r="H417" t="str">
            <v/>
          </cell>
          <cell r="I417" t="str">
            <v/>
          </cell>
          <cell r="J417" t="str">
            <v/>
          </cell>
          <cell r="K417" t="str">
            <v/>
          </cell>
          <cell r="L417" t="str">
            <v/>
          </cell>
          <cell r="M417" t="str">
            <v/>
          </cell>
          <cell r="N417" t="str">
            <v/>
          </cell>
          <cell r="O417" t="str">
            <v/>
          </cell>
          <cell r="T417" t="str">
            <v/>
          </cell>
          <cell r="U417" t="str">
            <v/>
          </cell>
          <cell r="V417" t="str">
            <v/>
          </cell>
          <cell r="W417" t="str">
            <v/>
          </cell>
          <cell r="X417" t="str">
            <v/>
          </cell>
          <cell r="Y417" t="str">
            <v/>
          </cell>
          <cell r="Z417" t="str">
            <v xml:space="preserve"> </v>
          </cell>
          <cell r="AA417" t="str">
            <v/>
          </cell>
          <cell r="AB417" t="str">
            <v/>
          </cell>
          <cell r="AC417" t="str">
            <v/>
          </cell>
          <cell r="AD417" t="str">
            <v/>
          </cell>
        </row>
        <row r="418">
          <cell r="A418" t="str">
            <v/>
          </cell>
          <cell r="B418" t="str">
            <v/>
          </cell>
          <cell r="C418">
            <v>417</v>
          </cell>
          <cell r="E418">
            <v>2</v>
          </cell>
          <cell r="H418" t="str">
            <v/>
          </cell>
          <cell r="I418" t="str">
            <v/>
          </cell>
          <cell r="J418" t="str">
            <v/>
          </cell>
          <cell r="K418" t="str">
            <v/>
          </cell>
          <cell r="L418" t="str">
            <v/>
          </cell>
          <cell r="M418" t="str">
            <v/>
          </cell>
          <cell r="N418" t="str">
            <v/>
          </cell>
          <cell r="O418" t="str">
            <v/>
          </cell>
          <cell r="T418" t="str">
            <v/>
          </cell>
          <cell r="U418" t="str">
            <v/>
          </cell>
          <cell r="V418" t="str">
            <v/>
          </cell>
          <cell r="W418" t="str">
            <v/>
          </cell>
          <cell r="X418" t="str">
            <v/>
          </cell>
          <cell r="Y418" t="str">
            <v/>
          </cell>
          <cell r="Z418" t="str">
            <v xml:space="preserve"> </v>
          </cell>
          <cell r="AA418" t="str">
            <v/>
          </cell>
          <cell r="AB418" t="str">
            <v/>
          </cell>
          <cell r="AC418" t="str">
            <v/>
          </cell>
          <cell r="AD418" t="str">
            <v/>
          </cell>
        </row>
        <row r="419">
          <cell r="A419" t="str">
            <v/>
          </cell>
          <cell r="B419" t="str">
            <v/>
          </cell>
          <cell r="C419">
            <v>418</v>
          </cell>
          <cell r="E419">
            <v>2</v>
          </cell>
          <cell r="H419" t="str">
            <v/>
          </cell>
          <cell r="I419" t="str">
            <v/>
          </cell>
          <cell r="J419" t="str">
            <v/>
          </cell>
          <cell r="K419" t="str">
            <v/>
          </cell>
          <cell r="L419" t="str">
            <v/>
          </cell>
          <cell r="M419" t="str">
            <v/>
          </cell>
          <cell r="N419" t="str">
            <v/>
          </cell>
          <cell r="O419" t="str">
            <v/>
          </cell>
          <cell r="T419" t="str">
            <v/>
          </cell>
          <cell r="U419" t="str">
            <v/>
          </cell>
          <cell r="V419" t="str">
            <v/>
          </cell>
          <cell r="W419" t="str">
            <v/>
          </cell>
          <cell r="X419" t="str">
            <v/>
          </cell>
          <cell r="Y419" t="str">
            <v/>
          </cell>
          <cell r="Z419" t="str">
            <v xml:space="preserve"> </v>
          </cell>
          <cell r="AA419" t="str">
            <v/>
          </cell>
          <cell r="AB419" t="str">
            <v/>
          </cell>
          <cell r="AC419" t="str">
            <v/>
          </cell>
          <cell r="AD419" t="str">
            <v/>
          </cell>
        </row>
        <row r="420">
          <cell r="A420" t="str">
            <v/>
          </cell>
          <cell r="B420" t="str">
            <v/>
          </cell>
          <cell r="C420">
            <v>419</v>
          </cell>
          <cell r="E420">
            <v>2</v>
          </cell>
          <cell r="H420" t="str">
            <v/>
          </cell>
          <cell r="I420" t="str">
            <v/>
          </cell>
          <cell r="J420" t="str">
            <v/>
          </cell>
          <cell r="K420" t="str">
            <v/>
          </cell>
          <cell r="L420" t="str">
            <v/>
          </cell>
          <cell r="M420" t="str">
            <v/>
          </cell>
          <cell r="N420" t="str">
            <v/>
          </cell>
          <cell r="O420" t="str">
            <v/>
          </cell>
          <cell r="T420" t="str">
            <v/>
          </cell>
          <cell r="U420" t="str">
            <v/>
          </cell>
          <cell r="V420" t="str">
            <v/>
          </cell>
          <cell r="W420" t="str">
            <v/>
          </cell>
          <cell r="X420" t="str">
            <v/>
          </cell>
          <cell r="Y420" t="str">
            <v/>
          </cell>
          <cell r="Z420" t="str">
            <v xml:space="preserve"> </v>
          </cell>
          <cell r="AA420" t="str">
            <v/>
          </cell>
          <cell r="AB420" t="str">
            <v/>
          </cell>
          <cell r="AC420" t="str">
            <v/>
          </cell>
          <cell r="AD420" t="str">
            <v/>
          </cell>
        </row>
        <row r="421">
          <cell r="A421" t="str">
            <v/>
          </cell>
          <cell r="B421" t="str">
            <v/>
          </cell>
          <cell r="C421">
            <v>420</v>
          </cell>
          <cell r="E421">
            <v>2</v>
          </cell>
          <cell r="H421" t="str">
            <v/>
          </cell>
          <cell r="I421" t="str">
            <v/>
          </cell>
          <cell r="J421" t="str">
            <v/>
          </cell>
          <cell r="K421" t="str">
            <v/>
          </cell>
          <cell r="L421" t="str">
            <v/>
          </cell>
          <cell r="M421" t="str">
            <v/>
          </cell>
          <cell r="N421" t="str">
            <v/>
          </cell>
          <cell r="O421" t="str">
            <v/>
          </cell>
          <cell r="T421" t="str">
            <v/>
          </cell>
          <cell r="U421" t="str">
            <v/>
          </cell>
          <cell r="V421" t="str">
            <v/>
          </cell>
          <cell r="W421" t="str">
            <v/>
          </cell>
          <cell r="X421" t="str">
            <v/>
          </cell>
          <cell r="Y421" t="str">
            <v/>
          </cell>
          <cell r="Z421" t="str">
            <v xml:space="preserve"> </v>
          </cell>
          <cell r="AA421" t="str">
            <v/>
          </cell>
          <cell r="AB421" t="str">
            <v/>
          </cell>
          <cell r="AC421" t="str">
            <v/>
          </cell>
          <cell r="AD421" t="str">
            <v/>
          </cell>
        </row>
        <row r="422">
          <cell r="A422" t="str">
            <v/>
          </cell>
          <cell r="B422" t="str">
            <v/>
          </cell>
          <cell r="C422">
            <v>421</v>
          </cell>
          <cell r="E422">
            <v>2</v>
          </cell>
          <cell r="H422" t="str">
            <v/>
          </cell>
          <cell r="I422" t="str">
            <v/>
          </cell>
          <cell r="J422" t="str">
            <v/>
          </cell>
          <cell r="K422" t="str">
            <v/>
          </cell>
          <cell r="L422" t="str">
            <v/>
          </cell>
          <cell r="M422" t="str">
            <v/>
          </cell>
          <cell r="N422" t="str">
            <v/>
          </cell>
          <cell r="O422" t="str">
            <v/>
          </cell>
          <cell r="T422" t="str">
            <v/>
          </cell>
          <cell r="U422" t="str">
            <v/>
          </cell>
          <cell r="V422" t="str">
            <v/>
          </cell>
          <cell r="W422" t="str">
            <v/>
          </cell>
          <cell r="X422" t="str">
            <v/>
          </cell>
          <cell r="Y422" t="str">
            <v/>
          </cell>
          <cell r="Z422" t="str">
            <v xml:space="preserve"> </v>
          </cell>
          <cell r="AA422" t="str">
            <v/>
          </cell>
          <cell r="AB422" t="str">
            <v/>
          </cell>
          <cell r="AC422" t="str">
            <v/>
          </cell>
          <cell r="AD422" t="str">
            <v/>
          </cell>
        </row>
        <row r="423">
          <cell r="A423" t="str">
            <v/>
          </cell>
          <cell r="B423" t="str">
            <v/>
          </cell>
          <cell r="C423">
            <v>422</v>
          </cell>
          <cell r="E423">
            <v>2</v>
          </cell>
          <cell r="H423" t="str">
            <v/>
          </cell>
          <cell r="I423" t="str">
            <v/>
          </cell>
          <cell r="J423" t="str">
            <v/>
          </cell>
          <cell r="K423" t="str">
            <v/>
          </cell>
          <cell r="L423" t="str">
            <v/>
          </cell>
          <cell r="M423" t="str">
            <v/>
          </cell>
          <cell r="N423" t="str">
            <v/>
          </cell>
          <cell r="O423" t="str">
            <v/>
          </cell>
          <cell r="T423" t="str">
            <v/>
          </cell>
          <cell r="U423" t="str">
            <v/>
          </cell>
          <cell r="V423" t="str">
            <v/>
          </cell>
          <cell r="W423" t="str">
            <v/>
          </cell>
          <cell r="X423" t="str">
            <v/>
          </cell>
          <cell r="Y423" t="str">
            <v/>
          </cell>
          <cell r="Z423" t="str">
            <v xml:space="preserve"> </v>
          </cell>
          <cell r="AA423" t="str">
            <v/>
          </cell>
          <cell r="AB423" t="str">
            <v/>
          </cell>
          <cell r="AC423" t="str">
            <v/>
          </cell>
          <cell r="AD423" t="str">
            <v/>
          </cell>
        </row>
        <row r="424">
          <cell r="A424" t="str">
            <v/>
          </cell>
          <cell r="B424" t="str">
            <v/>
          </cell>
          <cell r="C424">
            <v>423</v>
          </cell>
          <cell r="E424">
            <v>2</v>
          </cell>
          <cell r="H424" t="str">
            <v/>
          </cell>
          <cell r="I424" t="str">
            <v/>
          </cell>
          <cell r="J424" t="str">
            <v/>
          </cell>
          <cell r="K424" t="str">
            <v/>
          </cell>
          <cell r="L424" t="str">
            <v/>
          </cell>
          <cell r="M424" t="str">
            <v/>
          </cell>
          <cell r="N424" t="str">
            <v/>
          </cell>
          <cell r="O424" t="str">
            <v/>
          </cell>
          <cell r="T424" t="str">
            <v/>
          </cell>
          <cell r="U424" t="str">
            <v/>
          </cell>
          <cell r="V424" t="str">
            <v/>
          </cell>
          <cell r="W424" t="str">
            <v/>
          </cell>
          <cell r="X424" t="str">
            <v/>
          </cell>
          <cell r="Y424" t="str">
            <v/>
          </cell>
          <cell r="Z424" t="str">
            <v xml:space="preserve"> </v>
          </cell>
          <cell r="AA424" t="str">
            <v/>
          </cell>
          <cell r="AB424" t="str">
            <v/>
          </cell>
          <cell r="AC424" t="str">
            <v/>
          </cell>
          <cell r="AD424" t="str">
            <v/>
          </cell>
        </row>
        <row r="425">
          <cell r="A425" t="str">
            <v/>
          </cell>
          <cell r="B425" t="str">
            <v/>
          </cell>
          <cell r="C425">
            <v>424</v>
          </cell>
          <cell r="E425">
            <v>2</v>
          </cell>
          <cell r="H425" t="str">
            <v/>
          </cell>
          <cell r="I425" t="str">
            <v/>
          </cell>
          <cell r="J425" t="str">
            <v/>
          </cell>
          <cell r="K425" t="str">
            <v/>
          </cell>
          <cell r="L425" t="str">
            <v/>
          </cell>
          <cell r="M425" t="str">
            <v/>
          </cell>
          <cell r="N425" t="str">
            <v/>
          </cell>
          <cell r="O425" t="str">
            <v/>
          </cell>
          <cell r="T425" t="str">
            <v/>
          </cell>
          <cell r="U425" t="str">
            <v/>
          </cell>
          <cell r="V425" t="str">
            <v/>
          </cell>
          <cell r="W425" t="str">
            <v/>
          </cell>
          <cell r="X425" t="str">
            <v/>
          </cell>
          <cell r="Y425" t="str">
            <v/>
          </cell>
          <cell r="Z425" t="str">
            <v xml:space="preserve"> </v>
          </cell>
          <cell r="AA425" t="str">
            <v/>
          </cell>
          <cell r="AB425" t="str">
            <v/>
          </cell>
          <cell r="AC425" t="str">
            <v/>
          </cell>
          <cell r="AD425" t="str">
            <v/>
          </cell>
        </row>
        <row r="426">
          <cell r="A426" t="str">
            <v/>
          </cell>
          <cell r="B426" t="str">
            <v/>
          </cell>
          <cell r="C426">
            <v>425</v>
          </cell>
          <cell r="E426">
            <v>2</v>
          </cell>
          <cell r="H426" t="str">
            <v/>
          </cell>
          <cell r="I426" t="str">
            <v/>
          </cell>
          <cell r="J426" t="str">
            <v/>
          </cell>
          <cell r="K426" t="str">
            <v/>
          </cell>
          <cell r="L426" t="str">
            <v/>
          </cell>
          <cell r="M426" t="str">
            <v/>
          </cell>
          <cell r="N426" t="str">
            <v/>
          </cell>
          <cell r="O426" t="str">
            <v/>
          </cell>
          <cell r="T426" t="str">
            <v/>
          </cell>
          <cell r="U426" t="str">
            <v/>
          </cell>
          <cell r="V426" t="str">
            <v/>
          </cell>
          <cell r="W426" t="str">
            <v/>
          </cell>
          <cell r="X426" t="str">
            <v/>
          </cell>
          <cell r="Y426" t="str">
            <v/>
          </cell>
          <cell r="Z426" t="str">
            <v xml:space="preserve"> </v>
          </cell>
          <cell r="AA426" t="str">
            <v/>
          </cell>
          <cell r="AB426" t="str">
            <v/>
          </cell>
          <cell r="AC426" t="str">
            <v/>
          </cell>
          <cell r="AD426" t="str">
            <v/>
          </cell>
        </row>
        <row r="427">
          <cell r="A427" t="str">
            <v/>
          </cell>
          <cell r="B427" t="str">
            <v/>
          </cell>
          <cell r="C427">
            <v>426</v>
          </cell>
          <cell r="E427">
            <v>2</v>
          </cell>
          <cell r="H427" t="str">
            <v/>
          </cell>
          <cell r="I427" t="str">
            <v/>
          </cell>
          <cell r="J427" t="str">
            <v/>
          </cell>
          <cell r="K427" t="str">
            <v/>
          </cell>
          <cell r="L427" t="str">
            <v/>
          </cell>
          <cell r="M427" t="str">
            <v/>
          </cell>
          <cell r="N427" t="str">
            <v/>
          </cell>
          <cell r="O427" t="str">
            <v/>
          </cell>
          <cell r="T427" t="str">
            <v/>
          </cell>
          <cell r="U427" t="str">
            <v/>
          </cell>
          <cell r="V427" t="str">
            <v/>
          </cell>
          <cell r="W427" t="str">
            <v/>
          </cell>
          <cell r="X427" t="str">
            <v/>
          </cell>
          <cell r="Y427" t="str">
            <v/>
          </cell>
          <cell r="Z427" t="str">
            <v xml:space="preserve"> </v>
          </cell>
          <cell r="AA427" t="str">
            <v/>
          </cell>
          <cell r="AB427" t="str">
            <v/>
          </cell>
          <cell r="AC427" t="str">
            <v/>
          </cell>
          <cell r="AD427" t="str">
            <v/>
          </cell>
        </row>
        <row r="428">
          <cell r="A428" t="str">
            <v/>
          </cell>
          <cell r="B428" t="str">
            <v/>
          </cell>
          <cell r="C428">
            <v>427</v>
          </cell>
          <cell r="E428">
            <v>2</v>
          </cell>
          <cell r="H428" t="str">
            <v/>
          </cell>
          <cell r="I428" t="str">
            <v/>
          </cell>
          <cell r="J428" t="str">
            <v/>
          </cell>
          <cell r="K428" t="str">
            <v/>
          </cell>
          <cell r="L428" t="str">
            <v/>
          </cell>
          <cell r="M428" t="str">
            <v/>
          </cell>
          <cell r="N428" t="str">
            <v/>
          </cell>
          <cell r="O428" t="str">
            <v/>
          </cell>
          <cell r="T428" t="str">
            <v/>
          </cell>
          <cell r="U428" t="str">
            <v/>
          </cell>
          <cell r="V428" t="str">
            <v/>
          </cell>
          <cell r="W428" t="str">
            <v/>
          </cell>
          <cell r="X428" t="str">
            <v/>
          </cell>
          <cell r="Y428" t="str">
            <v/>
          </cell>
          <cell r="Z428" t="str">
            <v xml:space="preserve"> </v>
          </cell>
          <cell r="AA428" t="str">
            <v/>
          </cell>
          <cell r="AB428" t="str">
            <v/>
          </cell>
          <cell r="AC428" t="str">
            <v/>
          </cell>
          <cell r="AD428" t="str">
            <v/>
          </cell>
        </row>
        <row r="429">
          <cell r="A429" t="str">
            <v/>
          </cell>
          <cell r="B429" t="str">
            <v/>
          </cell>
          <cell r="C429">
            <v>428</v>
          </cell>
          <cell r="E429">
            <v>2</v>
          </cell>
          <cell r="H429" t="str">
            <v/>
          </cell>
          <cell r="I429" t="str">
            <v/>
          </cell>
          <cell r="J429" t="str">
            <v/>
          </cell>
          <cell r="K429" t="str">
            <v/>
          </cell>
          <cell r="L429" t="str">
            <v/>
          </cell>
          <cell r="M429" t="str">
            <v/>
          </cell>
          <cell r="N429" t="str">
            <v/>
          </cell>
          <cell r="O429" t="str">
            <v/>
          </cell>
          <cell r="T429" t="str">
            <v/>
          </cell>
          <cell r="U429" t="str">
            <v/>
          </cell>
          <cell r="V429" t="str">
            <v/>
          </cell>
          <cell r="W429" t="str">
            <v/>
          </cell>
          <cell r="X429" t="str">
            <v/>
          </cell>
          <cell r="Y429" t="str">
            <v/>
          </cell>
          <cell r="Z429" t="str">
            <v xml:space="preserve"> </v>
          </cell>
          <cell r="AA429" t="str">
            <v/>
          </cell>
          <cell r="AB429" t="str">
            <v/>
          </cell>
          <cell r="AC429" t="str">
            <v/>
          </cell>
          <cell r="AD429" t="str">
            <v/>
          </cell>
        </row>
        <row r="430">
          <cell r="A430" t="str">
            <v/>
          </cell>
          <cell r="B430" t="str">
            <v/>
          </cell>
          <cell r="C430">
            <v>429</v>
          </cell>
          <cell r="E430">
            <v>2</v>
          </cell>
          <cell r="H430" t="str">
            <v/>
          </cell>
          <cell r="I430" t="str">
            <v/>
          </cell>
          <cell r="J430" t="str">
            <v/>
          </cell>
          <cell r="K430" t="str">
            <v/>
          </cell>
          <cell r="L430" t="str">
            <v/>
          </cell>
          <cell r="M430" t="str">
            <v/>
          </cell>
          <cell r="N430" t="str">
            <v/>
          </cell>
          <cell r="O430" t="str">
            <v/>
          </cell>
          <cell r="T430" t="str">
            <v/>
          </cell>
          <cell r="U430" t="str">
            <v/>
          </cell>
          <cell r="V430" t="str">
            <v/>
          </cell>
          <cell r="W430" t="str">
            <v/>
          </cell>
          <cell r="X430" t="str">
            <v/>
          </cell>
          <cell r="Y430" t="str">
            <v/>
          </cell>
          <cell r="Z430" t="str">
            <v xml:space="preserve"> </v>
          </cell>
          <cell r="AA430" t="str">
            <v/>
          </cell>
          <cell r="AB430" t="str">
            <v/>
          </cell>
          <cell r="AC430" t="str">
            <v/>
          </cell>
          <cell r="AD430" t="str">
            <v/>
          </cell>
        </row>
        <row r="431">
          <cell r="A431" t="str">
            <v/>
          </cell>
          <cell r="B431" t="str">
            <v/>
          </cell>
          <cell r="C431">
            <v>430</v>
          </cell>
          <cell r="E431">
            <v>2</v>
          </cell>
          <cell r="H431" t="str">
            <v/>
          </cell>
          <cell r="I431" t="str">
            <v/>
          </cell>
          <cell r="J431" t="str">
            <v/>
          </cell>
          <cell r="K431" t="str">
            <v/>
          </cell>
          <cell r="L431" t="str">
            <v/>
          </cell>
          <cell r="M431" t="str">
            <v/>
          </cell>
          <cell r="N431" t="str">
            <v/>
          </cell>
          <cell r="O431" t="str">
            <v/>
          </cell>
          <cell r="T431" t="str">
            <v/>
          </cell>
          <cell r="U431" t="str">
            <v/>
          </cell>
          <cell r="V431" t="str">
            <v/>
          </cell>
          <cell r="W431" t="str">
            <v/>
          </cell>
          <cell r="X431" t="str">
            <v/>
          </cell>
          <cell r="Y431" t="str">
            <v/>
          </cell>
          <cell r="Z431" t="str">
            <v xml:space="preserve"> </v>
          </cell>
          <cell r="AA431" t="str">
            <v/>
          </cell>
          <cell r="AB431" t="str">
            <v/>
          </cell>
          <cell r="AC431" t="str">
            <v/>
          </cell>
          <cell r="AD431" t="str">
            <v/>
          </cell>
        </row>
        <row r="432">
          <cell r="A432" t="str">
            <v/>
          </cell>
          <cell r="B432" t="str">
            <v/>
          </cell>
          <cell r="C432">
            <v>431</v>
          </cell>
          <cell r="E432">
            <v>2</v>
          </cell>
          <cell r="H432" t="str">
            <v/>
          </cell>
          <cell r="I432" t="str">
            <v/>
          </cell>
          <cell r="J432" t="str">
            <v/>
          </cell>
          <cell r="K432" t="str">
            <v/>
          </cell>
          <cell r="L432" t="str">
            <v/>
          </cell>
          <cell r="M432" t="str">
            <v/>
          </cell>
          <cell r="N432" t="str">
            <v/>
          </cell>
          <cell r="O432" t="str">
            <v/>
          </cell>
          <cell r="T432" t="str">
            <v/>
          </cell>
          <cell r="U432" t="str">
            <v/>
          </cell>
          <cell r="V432" t="str">
            <v/>
          </cell>
          <cell r="W432" t="str">
            <v/>
          </cell>
          <cell r="X432" t="str">
            <v/>
          </cell>
          <cell r="Y432" t="str">
            <v/>
          </cell>
          <cell r="Z432" t="str">
            <v xml:space="preserve"> </v>
          </cell>
          <cell r="AA432" t="str">
            <v/>
          </cell>
          <cell r="AB432" t="str">
            <v/>
          </cell>
          <cell r="AC432" t="str">
            <v/>
          </cell>
          <cell r="AD432" t="str">
            <v/>
          </cell>
        </row>
        <row r="433">
          <cell r="A433" t="str">
            <v/>
          </cell>
          <cell r="B433" t="str">
            <v/>
          </cell>
          <cell r="C433">
            <v>432</v>
          </cell>
          <cell r="E433">
            <v>2</v>
          </cell>
          <cell r="H433" t="str">
            <v/>
          </cell>
          <cell r="I433" t="str">
            <v/>
          </cell>
          <cell r="J433" t="str">
            <v/>
          </cell>
          <cell r="K433" t="str">
            <v/>
          </cell>
          <cell r="L433" t="str">
            <v/>
          </cell>
          <cell r="M433" t="str">
            <v/>
          </cell>
          <cell r="N433" t="str">
            <v/>
          </cell>
          <cell r="O433" t="str">
            <v/>
          </cell>
          <cell r="T433" t="str">
            <v/>
          </cell>
          <cell r="U433" t="str">
            <v/>
          </cell>
          <cell r="V433" t="str">
            <v/>
          </cell>
          <cell r="W433" t="str">
            <v/>
          </cell>
          <cell r="X433" t="str">
            <v/>
          </cell>
          <cell r="Y433" t="str">
            <v/>
          </cell>
          <cell r="Z433" t="str">
            <v xml:space="preserve"> </v>
          </cell>
          <cell r="AA433" t="str">
            <v/>
          </cell>
          <cell r="AB433" t="str">
            <v/>
          </cell>
          <cell r="AC433" t="str">
            <v/>
          </cell>
          <cell r="AD433" t="str">
            <v/>
          </cell>
        </row>
        <row r="434">
          <cell r="A434" t="str">
            <v/>
          </cell>
          <cell r="B434" t="str">
            <v/>
          </cell>
          <cell r="C434">
            <v>433</v>
          </cell>
          <cell r="E434">
            <v>2</v>
          </cell>
          <cell r="H434" t="str">
            <v/>
          </cell>
          <cell r="I434" t="str">
            <v/>
          </cell>
          <cell r="J434" t="str">
            <v/>
          </cell>
          <cell r="K434" t="str">
            <v/>
          </cell>
          <cell r="L434" t="str">
            <v/>
          </cell>
          <cell r="M434" t="str">
            <v/>
          </cell>
          <cell r="N434" t="str">
            <v/>
          </cell>
          <cell r="O434" t="str">
            <v/>
          </cell>
          <cell r="T434" t="str">
            <v/>
          </cell>
          <cell r="U434" t="str">
            <v/>
          </cell>
          <cell r="V434" t="str">
            <v/>
          </cell>
          <cell r="W434" t="str">
            <v/>
          </cell>
          <cell r="X434" t="str">
            <v/>
          </cell>
          <cell r="Y434" t="str">
            <v/>
          </cell>
          <cell r="Z434" t="str">
            <v xml:space="preserve"> </v>
          </cell>
          <cell r="AA434" t="str">
            <v/>
          </cell>
          <cell r="AB434" t="str">
            <v/>
          </cell>
          <cell r="AC434" t="str">
            <v/>
          </cell>
          <cell r="AD434" t="str">
            <v/>
          </cell>
        </row>
        <row r="435">
          <cell r="A435" t="str">
            <v/>
          </cell>
          <cell r="B435" t="str">
            <v/>
          </cell>
          <cell r="C435">
            <v>434</v>
          </cell>
          <cell r="E435">
            <v>2</v>
          </cell>
          <cell r="H435" t="str">
            <v/>
          </cell>
          <cell r="I435" t="str">
            <v/>
          </cell>
          <cell r="J435" t="str">
            <v/>
          </cell>
          <cell r="K435" t="str">
            <v/>
          </cell>
          <cell r="L435" t="str">
            <v/>
          </cell>
          <cell r="M435" t="str">
            <v/>
          </cell>
          <cell r="N435" t="str">
            <v/>
          </cell>
          <cell r="O435" t="str">
            <v/>
          </cell>
          <cell r="T435" t="str">
            <v/>
          </cell>
          <cell r="U435" t="str">
            <v/>
          </cell>
          <cell r="V435" t="str">
            <v/>
          </cell>
          <cell r="W435" t="str">
            <v/>
          </cell>
          <cell r="X435" t="str">
            <v/>
          </cell>
          <cell r="Y435" t="str">
            <v/>
          </cell>
          <cell r="Z435" t="str">
            <v xml:space="preserve"> </v>
          </cell>
          <cell r="AA435" t="str">
            <v/>
          </cell>
          <cell r="AB435" t="str">
            <v/>
          </cell>
          <cell r="AC435" t="str">
            <v/>
          </cell>
          <cell r="AD435" t="str">
            <v/>
          </cell>
        </row>
        <row r="436">
          <cell r="A436" t="str">
            <v/>
          </cell>
          <cell r="B436" t="str">
            <v/>
          </cell>
          <cell r="C436">
            <v>435</v>
          </cell>
          <cell r="E436">
            <v>2</v>
          </cell>
          <cell r="H436" t="str">
            <v/>
          </cell>
          <cell r="I436" t="str">
            <v/>
          </cell>
          <cell r="J436" t="str">
            <v/>
          </cell>
          <cell r="K436" t="str">
            <v/>
          </cell>
          <cell r="L436" t="str">
            <v/>
          </cell>
          <cell r="M436" t="str">
            <v/>
          </cell>
          <cell r="N436" t="str">
            <v/>
          </cell>
          <cell r="O436" t="str">
            <v/>
          </cell>
          <cell r="T436" t="str">
            <v/>
          </cell>
          <cell r="U436" t="str">
            <v/>
          </cell>
          <cell r="V436" t="str">
            <v/>
          </cell>
          <cell r="W436" t="str">
            <v/>
          </cell>
          <cell r="X436" t="str">
            <v/>
          </cell>
          <cell r="Y436" t="str">
            <v/>
          </cell>
          <cell r="Z436" t="str">
            <v xml:space="preserve"> </v>
          </cell>
          <cell r="AA436" t="str">
            <v/>
          </cell>
          <cell r="AB436" t="str">
            <v/>
          </cell>
          <cell r="AC436" t="str">
            <v/>
          </cell>
          <cell r="AD436" t="str">
            <v/>
          </cell>
        </row>
        <row r="437">
          <cell r="A437" t="str">
            <v/>
          </cell>
          <cell r="B437" t="str">
            <v/>
          </cell>
          <cell r="C437">
            <v>436</v>
          </cell>
          <cell r="E437">
            <v>2</v>
          </cell>
          <cell r="H437" t="str">
            <v/>
          </cell>
          <cell r="I437" t="str">
            <v/>
          </cell>
          <cell r="J437" t="str">
            <v/>
          </cell>
          <cell r="K437" t="str">
            <v/>
          </cell>
          <cell r="L437" t="str">
            <v/>
          </cell>
          <cell r="M437" t="str">
            <v/>
          </cell>
          <cell r="N437" t="str">
            <v/>
          </cell>
          <cell r="O437" t="str">
            <v/>
          </cell>
          <cell r="T437" t="str">
            <v/>
          </cell>
          <cell r="U437" t="str">
            <v/>
          </cell>
          <cell r="V437" t="str">
            <v/>
          </cell>
          <cell r="W437" t="str">
            <v/>
          </cell>
          <cell r="X437" t="str">
            <v/>
          </cell>
          <cell r="Y437" t="str">
            <v/>
          </cell>
          <cell r="Z437" t="str">
            <v xml:space="preserve"> </v>
          </cell>
          <cell r="AA437" t="str">
            <v/>
          </cell>
          <cell r="AB437" t="str">
            <v/>
          </cell>
          <cell r="AC437" t="str">
            <v/>
          </cell>
          <cell r="AD437" t="str">
            <v/>
          </cell>
        </row>
        <row r="438">
          <cell r="A438" t="str">
            <v/>
          </cell>
          <cell r="B438" t="str">
            <v/>
          </cell>
          <cell r="C438">
            <v>437</v>
          </cell>
          <cell r="E438">
            <v>2</v>
          </cell>
          <cell r="H438" t="str">
            <v/>
          </cell>
          <cell r="I438" t="str">
            <v/>
          </cell>
          <cell r="J438" t="str">
            <v/>
          </cell>
          <cell r="K438" t="str">
            <v/>
          </cell>
          <cell r="L438" t="str">
            <v/>
          </cell>
          <cell r="M438" t="str">
            <v/>
          </cell>
          <cell r="N438" t="str">
            <v/>
          </cell>
          <cell r="O438" t="str">
            <v/>
          </cell>
          <cell r="T438" t="str">
            <v/>
          </cell>
          <cell r="U438" t="str">
            <v/>
          </cell>
          <cell r="V438" t="str">
            <v/>
          </cell>
          <cell r="W438" t="str">
            <v/>
          </cell>
          <cell r="X438" t="str">
            <v/>
          </cell>
          <cell r="Y438" t="str">
            <v/>
          </cell>
          <cell r="Z438" t="str">
            <v xml:space="preserve"> </v>
          </cell>
          <cell r="AA438" t="str">
            <v/>
          </cell>
          <cell r="AB438" t="str">
            <v/>
          </cell>
          <cell r="AC438" t="str">
            <v/>
          </cell>
          <cell r="AD438" t="str">
            <v/>
          </cell>
        </row>
        <row r="439">
          <cell r="A439" t="str">
            <v/>
          </cell>
          <cell r="B439" t="str">
            <v/>
          </cell>
          <cell r="C439">
            <v>438</v>
          </cell>
          <cell r="E439">
            <v>2</v>
          </cell>
          <cell r="H439" t="str">
            <v/>
          </cell>
          <cell r="I439" t="str">
            <v/>
          </cell>
          <cell r="J439" t="str">
            <v/>
          </cell>
          <cell r="K439" t="str">
            <v/>
          </cell>
          <cell r="L439" t="str">
            <v/>
          </cell>
          <cell r="M439" t="str">
            <v/>
          </cell>
          <cell r="N439" t="str">
            <v/>
          </cell>
          <cell r="O439" t="str">
            <v/>
          </cell>
          <cell r="T439" t="str">
            <v/>
          </cell>
          <cell r="U439" t="str">
            <v/>
          </cell>
          <cell r="V439" t="str">
            <v/>
          </cell>
          <cell r="W439" t="str">
            <v/>
          </cell>
          <cell r="X439" t="str">
            <v/>
          </cell>
          <cell r="Y439" t="str">
            <v/>
          </cell>
          <cell r="Z439" t="str">
            <v xml:space="preserve"> </v>
          </cell>
          <cell r="AA439" t="str">
            <v/>
          </cell>
          <cell r="AB439" t="str">
            <v/>
          </cell>
          <cell r="AC439" t="str">
            <v/>
          </cell>
          <cell r="AD439" t="str">
            <v/>
          </cell>
        </row>
        <row r="440">
          <cell r="A440" t="str">
            <v/>
          </cell>
          <cell r="B440" t="str">
            <v/>
          </cell>
          <cell r="C440">
            <v>439</v>
          </cell>
          <cell r="E440">
            <v>2</v>
          </cell>
          <cell r="H440" t="str">
            <v/>
          </cell>
          <cell r="I440" t="str">
            <v/>
          </cell>
          <cell r="J440" t="str">
            <v/>
          </cell>
          <cell r="K440" t="str">
            <v/>
          </cell>
          <cell r="L440" t="str">
            <v/>
          </cell>
          <cell r="M440" t="str">
            <v/>
          </cell>
          <cell r="N440" t="str">
            <v/>
          </cell>
          <cell r="O440" t="str">
            <v/>
          </cell>
          <cell r="T440" t="str">
            <v/>
          </cell>
          <cell r="U440" t="str">
            <v/>
          </cell>
          <cell r="V440" t="str">
            <v/>
          </cell>
          <cell r="W440" t="str">
            <v/>
          </cell>
          <cell r="X440" t="str">
            <v/>
          </cell>
          <cell r="Y440" t="str">
            <v/>
          </cell>
          <cell r="Z440" t="str">
            <v xml:space="preserve"> </v>
          </cell>
          <cell r="AA440" t="str">
            <v/>
          </cell>
          <cell r="AB440" t="str">
            <v/>
          </cell>
          <cell r="AC440" t="str">
            <v/>
          </cell>
          <cell r="AD440" t="str">
            <v/>
          </cell>
        </row>
        <row r="441">
          <cell r="A441" t="str">
            <v/>
          </cell>
          <cell r="B441" t="str">
            <v/>
          </cell>
          <cell r="C441">
            <v>440</v>
          </cell>
          <cell r="E441">
            <v>2</v>
          </cell>
          <cell r="H441" t="str">
            <v/>
          </cell>
          <cell r="I441" t="str">
            <v/>
          </cell>
          <cell r="J441" t="str">
            <v/>
          </cell>
          <cell r="K441" t="str">
            <v/>
          </cell>
          <cell r="L441" t="str">
            <v/>
          </cell>
          <cell r="M441" t="str">
            <v/>
          </cell>
          <cell r="N441" t="str">
            <v/>
          </cell>
          <cell r="O441" t="str">
            <v/>
          </cell>
          <cell r="T441" t="str">
            <v/>
          </cell>
          <cell r="U441" t="str">
            <v/>
          </cell>
          <cell r="V441" t="str">
            <v/>
          </cell>
          <cell r="W441" t="str">
            <v/>
          </cell>
          <cell r="X441" t="str">
            <v/>
          </cell>
          <cell r="Y441" t="str">
            <v/>
          </cell>
          <cell r="Z441" t="str">
            <v xml:space="preserve"> </v>
          </cell>
          <cell r="AA441" t="str">
            <v/>
          </cell>
          <cell r="AB441" t="str">
            <v/>
          </cell>
          <cell r="AC441" t="str">
            <v/>
          </cell>
          <cell r="AD441" t="str">
            <v/>
          </cell>
        </row>
        <row r="442">
          <cell r="A442" t="str">
            <v/>
          </cell>
          <cell r="B442" t="str">
            <v/>
          </cell>
          <cell r="C442">
            <v>441</v>
          </cell>
          <cell r="E442">
            <v>2</v>
          </cell>
          <cell r="H442" t="str">
            <v/>
          </cell>
          <cell r="I442" t="str">
            <v/>
          </cell>
          <cell r="J442" t="str">
            <v/>
          </cell>
          <cell r="K442" t="str">
            <v/>
          </cell>
          <cell r="L442" t="str">
            <v/>
          </cell>
          <cell r="M442" t="str">
            <v/>
          </cell>
          <cell r="N442" t="str">
            <v/>
          </cell>
          <cell r="O442" t="str">
            <v/>
          </cell>
          <cell r="T442" t="str">
            <v/>
          </cell>
          <cell r="U442" t="str">
            <v/>
          </cell>
          <cell r="V442" t="str">
            <v/>
          </cell>
          <cell r="W442" t="str">
            <v/>
          </cell>
          <cell r="X442" t="str">
            <v/>
          </cell>
          <cell r="Y442" t="str">
            <v/>
          </cell>
          <cell r="Z442" t="str">
            <v xml:space="preserve"> </v>
          </cell>
          <cell r="AA442" t="str">
            <v/>
          </cell>
          <cell r="AB442" t="str">
            <v/>
          </cell>
          <cell r="AC442" t="str">
            <v/>
          </cell>
          <cell r="AD442" t="str">
            <v/>
          </cell>
        </row>
        <row r="443">
          <cell r="A443" t="str">
            <v/>
          </cell>
          <cell r="B443" t="str">
            <v/>
          </cell>
          <cell r="C443">
            <v>442</v>
          </cell>
          <cell r="E443">
            <v>2</v>
          </cell>
          <cell r="H443" t="str">
            <v/>
          </cell>
          <cell r="I443" t="str">
            <v/>
          </cell>
          <cell r="J443" t="str">
            <v/>
          </cell>
          <cell r="K443" t="str">
            <v/>
          </cell>
          <cell r="L443" t="str">
            <v/>
          </cell>
          <cell r="M443" t="str">
            <v/>
          </cell>
          <cell r="N443" t="str">
            <v/>
          </cell>
          <cell r="O443" t="str">
            <v/>
          </cell>
          <cell r="T443" t="str">
            <v/>
          </cell>
          <cell r="U443" t="str">
            <v/>
          </cell>
          <cell r="V443" t="str">
            <v/>
          </cell>
          <cell r="W443" t="str">
            <v/>
          </cell>
          <cell r="X443" t="str">
            <v/>
          </cell>
          <cell r="Y443" t="str">
            <v/>
          </cell>
          <cell r="Z443" t="str">
            <v xml:space="preserve"> </v>
          </cell>
          <cell r="AA443" t="str">
            <v/>
          </cell>
          <cell r="AB443" t="str">
            <v/>
          </cell>
          <cell r="AC443" t="str">
            <v/>
          </cell>
          <cell r="AD443" t="str">
            <v/>
          </cell>
        </row>
        <row r="444">
          <cell r="A444" t="str">
            <v/>
          </cell>
          <cell r="B444" t="str">
            <v/>
          </cell>
          <cell r="C444">
            <v>443</v>
          </cell>
          <cell r="E444">
            <v>2</v>
          </cell>
          <cell r="H444" t="str">
            <v/>
          </cell>
          <cell r="I444" t="str">
            <v/>
          </cell>
          <cell r="J444" t="str">
            <v/>
          </cell>
          <cell r="K444" t="str">
            <v/>
          </cell>
          <cell r="L444" t="str">
            <v/>
          </cell>
          <cell r="M444" t="str">
            <v/>
          </cell>
          <cell r="N444" t="str">
            <v/>
          </cell>
          <cell r="O444" t="str">
            <v/>
          </cell>
          <cell r="T444" t="str">
            <v/>
          </cell>
          <cell r="U444" t="str">
            <v/>
          </cell>
          <cell r="V444" t="str">
            <v/>
          </cell>
          <cell r="W444" t="str">
            <v/>
          </cell>
          <cell r="X444" t="str">
            <v/>
          </cell>
          <cell r="Y444" t="str">
            <v/>
          </cell>
          <cell r="Z444" t="str">
            <v xml:space="preserve"> </v>
          </cell>
          <cell r="AA444" t="str">
            <v/>
          </cell>
          <cell r="AB444" t="str">
            <v/>
          </cell>
          <cell r="AC444" t="str">
            <v/>
          </cell>
          <cell r="AD444" t="str">
            <v/>
          </cell>
        </row>
        <row r="445">
          <cell r="A445" t="str">
            <v/>
          </cell>
          <cell r="B445" t="str">
            <v/>
          </cell>
          <cell r="C445">
            <v>444</v>
          </cell>
          <cell r="E445">
            <v>2</v>
          </cell>
          <cell r="H445" t="str">
            <v/>
          </cell>
          <cell r="I445" t="str">
            <v/>
          </cell>
          <cell r="J445" t="str">
            <v/>
          </cell>
          <cell r="K445" t="str">
            <v/>
          </cell>
          <cell r="L445" t="str">
            <v/>
          </cell>
          <cell r="M445" t="str">
            <v/>
          </cell>
          <cell r="N445" t="str">
            <v/>
          </cell>
          <cell r="O445" t="str">
            <v/>
          </cell>
          <cell r="T445" t="str">
            <v/>
          </cell>
          <cell r="U445" t="str">
            <v/>
          </cell>
          <cell r="V445" t="str">
            <v/>
          </cell>
          <cell r="W445" t="str">
            <v/>
          </cell>
          <cell r="X445" t="str">
            <v/>
          </cell>
          <cell r="Y445" t="str">
            <v/>
          </cell>
          <cell r="Z445" t="str">
            <v xml:space="preserve"> </v>
          </cell>
          <cell r="AA445" t="str">
            <v/>
          </cell>
          <cell r="AB445" t="str">
            <v/>
          </cell>
          <cell r="AC445" t="str">
            <v/>
          </cell>
          <cell r="AD445" t="str">
            <v/>
          </cell>
        </row>
        <row r="446">
          <cell r="A446" t="str">
            <v/>
          </cell>
          <cell r="B446" t="str">
            <v/>
          </cell>
          <cell r="C446">
            <v>445</v>
          </cell>
          <cell r="E446">
            <v>2</v>
          </cell>
          <cell r="H446" t="str">
            <v/>
          </cell>
          <cell r="I446" t="str">
            <v/>
          </cell>
          <cell r="J446" t="str">
            <v/>
          </cell>
          <cell r="K446" t="str">
            <v/>
          </cell>
          <cell r="L446" t="str">
            <v/>
          </cell>
          <cell r="M446" t="str">
            <v/>
          </cell>
          <cell r="N446" t="str">
            <v/>
          </cell>
          <cell r="O446" t="str">
            <v/>
          </cell>
          <cell r="T446" t="str">
            <v/>
          </cell>
          <cell r="U446" t="str">
            <v/>
          </cell>
          <cell r="V446" t="str">
            <v/>
          </cell>
          <cell r="W446" t="str">
            <v/>
          </cell>
          <cell r="X446" t="str">
            <v/>
          </cell>
          <cell r="Y446" t="str">
            <v/>
          </cell>
          <cell r="Z446" t="str">
            <v xml:space="preserve"> </v>
          </cell>
          <cell r="AA446" t="str">
            <v/>
          </cell>
          <cell r="AB446" t="str">
            <v/>
          </cell>
          <cell r="AC446" t="str">
            <v/>
          </cell>
          <cell r="AD446" t="str">
            <v/>
          </cell>
        </row>
        <row r="447">
          <cell r="A447" t="str">
            <v/>
          </cell>
          <cell r="B447" t="str">
            <v/>
          </cell>
          <cell r="C447">
            <v>446</v>
          </cell>
          <cell r="E447">
            <v>2</v>
          </cell>
          <cell r="H447" t="str">
            <v/>
          </cell>
          <cell r="I447" t="str">
            <v/>
          </cell>
          <cell r="J447" t="str">
            <v/>
          </cell>
          <cell r="K447" t="str">
            <v/>
          </cell>
          <cell r="L447" t="str">
            <v/>
          </cell>
          <cell r="M447" t="str">
            <v/>
          </cell>
          <cell r="N447" t="str">
            <v/>
          </cell>
          <cell r="O447" t="str">
            <v/>
          </cell>
          <cell r="T447" t="str">
            <v/>
          </cell>
          <cell r="U447" t="str">
            <v/>
          </cell>
          <cell r="V447" t="str">
            <v/>
          </cell>
          <cell r="W447" t="str">
            <v/>
          </cell>
          <cell r="X447" t="str">
            <v/>
          </cell>
          <cell r="Y447" t="str">
            <v/>
          </cell>
          <cell r="Z447" t="str">
            <v xml:space="preserve"> </v>
          </cell>
          <cell r="AA447" t="str">
            <v/>
          </cell>
          <cell r="AB447" t="str">
            <v/>
          </cell>
          <cell r="AC447" t="str">
            <v/>
          </cell>
          <cell r="AD447" t="str">
            <v/>
          </cell>
        </row>
        <row r="448">
          <cell r="A448" t="str">
            <v/>
          </cell>
          <cell r="B448" t="str">
            <v/>
          </cell>
          <cell r="C448">
            <v>447</v>
          </cell>
          <cell r="E448">
            <v>2</v>
          </cell>
          <cell r="H448" t="str">
            <v/>
          </cell>
          <cell r="I448" t="str">
            <v/>
          </cell>
          <cell r="J448" t="str">
            <v/>
          </cell>
          <cell r="K448" t="str">
            <v/>
          </cell>
          <cell r="L448" t="str">
            <v/>
          </cell>
          <cell r="M448" t="str">
            <v/>
          </cell>
          <cell r="N448" t="str">
            <v/>
          </cell>
          <cell r="O448" t="str">
            <v/>
          </cell>
          <cell r="T448" t="str">
            <v/>
          </cell>
          <cell r="U448" t="str">
            <v/>
          </cell>
          <cell r="V448" t="str">
            <v/>
          </cell>
          <cell r="W448" t="str">
            <v/>
          </cell>
          <cell r="X448" t="str">
            <v/>
          </cell>
          <cell r="Y448" t="str">
            <v/>
          </cell>
          <cell r="Z448" t="str">
            <v xml:space="preserve"> </v>
          </cell>
          <cell r="AA448" t="str">
            <v/>
          </cell>
          <cell r="AB448" t="str">
            <v/>
          </cell>
          <cell r="AC448" t="str">
            <v/>
          </cell>
          <cell r="AD448" t="str">
            <v/>
          </cell>
        </row>
        <row r="449">
          <cell r="A449" t="str">
            <v/>
          </cell>
          <cell r="B449" t="str">
            <v/>
          </cell>
          <cell r="C449">
            <v>448</v>
          </cell>
          <cell r="E449">
            <v>2</v>
          </cell>
          <cell r="H449" t="str">
            <v/>
          </cell>
          <cell r="I449" t="str">
            <v/>
          </cell>
          <cell r="J449" t="str">
            <v/>
          </cell>
          <cell r="K449" t="str">
            <v/>
          </cell>
          <cell r="L449" t="str">
            <v/>
          </cell>
          <cell r="M449" t="str">
            <v/>
          </cell>
          <cell r="N449" t="str">
            <v/>
          </cell>
          <cell r="O449" t="str">
            <v/>
          </cell>
          <cell r="T449" t="str">
            <v/>
          </cell>
          <cell r="U449" t="str">
            <v/>
          </cell>
          <cell r="V449" t="str">
            <v/>
          </cell>
          <cell r="W449" t="str">
            <v/>
          </cell>
          <cell r="X449" t="str">
            <v/>
          </cell>
          <cell r="Y449" t="str">
            <v/>
          </cell>
          <cell r="Z449" t="str">
            <v xml:space="preserve"> </v>
          </cell>
          <cell r="AA449" t="str">
            <v/>
          </cell>
          <cell r="AB449" t="str">
            <v/>
          </cell>
          <cell r="AC449" t="str">
            <v/>
          </cell>
          <cell r="AD449" t="str">
            <v/>
          </cell>
        </row>
        <row r="450">
          <cell r="A450" t="str">
            <v/>
          </cell>
          <cell r="B450" t="str">
            <v/>
          </cell>
          <cell r="C450">
            <v>449</v>
          </cell>
          <cell r="E450">
            <v>2</v>
          </cell>
          <cell r="H450" t="str">
            <v/>
          </cell>
          <cell r="I450" t="str">
            <v/>
          </cell>
          <cell r="J450" t="str">
            <v/>
          </cell>
          <cell r="K450" t="str">
            <v/>
          </cell>
          <cell r="L450" t="str">
            <v/>
          </cell>
          <cell r="M450" t="str">
            <v/>
          </cell>
          <cell r="N450" t="str">
            <v/>
          </cell>
          <cell r="O450" t="str">
            <v/>
          </cell>
          <cell r="T450" t="str">
            <v/>
          </cell>
          <cell r="U450" t="str">
            <v/>
          </cell>
          <cell r="V450" t="str">
            <v/>
          </cell>
          <cell r="W450" t="str">
            <v/>
          </cell>
          <cell r="X450" t="str">
            <v/>
          </cell>
          <cell r="Y450" t="str">
            <v/>
          </cell>
          <cell r="Z450" t="str">
            <v xml:space="preserve"> </v>
          </cell>
          <cell r="AA450" t="str">
            <v/>
          </cell>
          <cell r="AB450" t="str">
            <v/>
          </cell>
          <cell r="AC450" t="str">
            <v/>
          </cell>
          <cell r="AD450" t="str">
            <v/>
          </cell>
        </row>
        <row r="451">
          <cell r="A451" t="str">
            <v/>
          </cell>
          <cell r="B451" t="str">
            <v/>
          </cell>
          <cell r="C451">
            <v>450</v>
          </cell>
          <cell r="E451">
            <v>2</v>
          </cell>
          <cell r="H451" t="str">
            <v/>
          </cell>
          <cell r="I451" t="str">
            <v/>
          </cell>
          <cell r="J451" t="str">
            <v/>
          </cell>
          <cell r="K451" t="str">
            <v/>
          </cell>
          <cell r="L451" t="str">
            <v/>
          </cell>
          <cell r="M451" t="str">
            <v/>
          </cell>
          <cell r="N451" t="str">
            <v/>
          </cell>
          <cell r="O451" t="str">
            <v/>
          </cell>
          <cell r="T451" t="str">
            <v/>
          </cell>
          <cell r="U451" t="str">
            <v/>
          </cell>
          <cell r="V451" t="str">
            <v/>
          </cell>
          <cell r="W451" t="str">
            <v/>
          </cell>
          <cell r="X451" t="str">
            <v/>
          </cell>
          <cell r="Y451" t="str">
            <v/>
          </cell>
          <cell r="Z451" t="str">
            <v xml:space="preserve"> </v>
          </cell>
          <cell r="AA451" t="str">
            <v/>
          </cell>
          <cell r="AB451" t="str">
            <v/>
          </cell>
          <cell r="AC451" t="str">
            <v/>
          </cell>
          <cell r="AD451" t="str">
            <v/>
          </cell>
        </row>
        <row r="452">
          <cell r="A452" t="str">
            <v/>
          </cell>
          <cell r="B452" t="str">
            <v/>
          </cell>
          <cell r="C452">
            <v>451</v>
          </cell>
          <cell r="E452">
            <v>2</v>
          </cell>
          <cell r="H452" t="str">
            <v/>
          </cell>
          <cell r="I452" t="str">
            <v/>
          </cell>
          <cell r="J452" t="str">
            <v/>
          </cell>
          <cell r="K452" t="str">
            <v/>
          </cell>
          <cell r="L452" t="str">
            <v/>
          </cell>
          <cell r="M452" t="str">
            <v/>
          </cell>
          <cell r="N452" t="str">
            <v/>
          </cell>
          <cell r="O452" t="str">
            <v/>
          </cell>
          <cell r="T452" t="str">
            <v/>
          </cell>
          <cell r="U452" t="str">
            <v/>
          </cell>
          <cell r="V452" t="str">
            <v/>
          </cell>
          <cell r="W452" t="str">
            <v/>
          </cell>
          <cell r="X452" t="str">
            <v/>
          </cell>
          <cell r="Y452" t="str">
            <v/>
          </cell>
          <cell r="Z452" t="str">
            <v xml:space="preserve"> </v>
          </cell>
          <cell r="AA452" t="str">
            <v/>
          </cell>
          <cell r="AB452" t="str">
            <v/>
          </cell>
          <cell r="AC452" t="str">
            <v/>
          </cell>
          <cell r="AD452" t="str">
            <v/>
          </cell>
        </row>
        <row r="453">
          <cell r="A453" t="str">
            <v/>
          </cell>
          <cell r="B453" t="str">
            <v/>
          </cell>
          <cell r="C453">
            <v>452</v>
          </cell>
          <cell r="E453">
            <v>2</v>
          </cell>
          <cell r="H453" t="str">
            <v/>
          </cell>
          <cell r="I453" t="str">
            <v/>
          </cell>
          <cell r="J453" t="str">
            <v/>
          </cell>
          <cell r="K453" t="str">
            <v/>
          </cell>
          <cell r="L453" t="str">
            <v/>
          </cell>
          <cell r="M453" t="str">
            <v/>
          </cell>
          <cell r="N453" t="str">
            <v/>
          </cell>
          <cell r="O453" t="str">
            <v/>
          </cell>
          <cell r="T453" t="str">
            <v/>
          </cell>
          <cell r="U453" t="str">
            <v/>
          </cell>
          <cell r="V453" t="str">
            <v/>
          </cell>
          <cell r="W453" t="str">
            <v/>
          </cell>
          <cell r="X453" t="str">
            <v/>
          </cell>
          <cell r="Y453" t="str">
            <v/>
          </cell>
          <cell r="Z453" t="str">
            <v xml:space="preserve"> </v>
          </cell>
          <cell r="AA453" t="str">
            <v/>
          </cell>
          <cell r="AB453" t="str">
            <v/>
          </cell>
          <cell r="AC453" t="str">
            <v/>
          </cell>
          <cell r="AD453" t="str">
            <v/>
          </cell>
        </row>
        <row r="454">
          <cell r="A454" t="str">
            <v/>
          </cell>
          <cell r="B454" t="str">
            <v/>
          </cell>
          <cell r="C454">
            <v>453</v>
          </cell>
          <cell r="E454">
            <v>2</v>
          </cell>
          <cell r="H454" t="str">
            <v/>
          </cell>
          <cell r="I454" t="str">
            <v/>
          </cell>
          <cell r="J454" t="str">
            <v/>
          </cell>
          <cell r="K454" t="str">
            <v/>
          </cell>
          <cell r="L454" t="str">
            <v/>
          </cell>
          <cell r="M454" t="str">
            <v/>
          </cell>
          <cell r="N454" t="str">
            <v/>
          </cell>
          <cell r="O454" t="str">
            <v/>
          </cell>
          <cell r="T454" t="str">
            <v/>
          </cell>
          <cell r="U454" t="str">
            <v/>
          </cell>
          <cell r="V454" t="str">
            <v/>
          </cell>
          <cell r="W454" t="str">
            <v/>
          </cell>
          <cell r="X454" t="str">
            <v/>
          </cell>
          <cell r="Y454" t="str">
            <v/>
          </cell>
          <cell r="Z454" t="str">
            <v xml:space="preserve"> </v>
          </cell>
          <cell r="AA454" t="str">
            <v/>
          </cell>
          <cell r="AB454" t="str">
            <v/>
          </cell>
          <cell r="AC454" t="str">
            <v/>
          </cell>
          <cell r="AD454" t="str">
            <v/>
          </cell>
        </row>
        <row r="455">
          <cell r="A455" t="str">
            <v/>
          </cell>
          <cell r="B455" t="str">
            <v/>
          </cell>
          <cell r="C455">
            <v>454</v>
          </cell>
          <cell r="E455">
            <v>2</v>
          </cell>
          <cell r="H455" t="str">
            <v/>
          </cell>
          <cell r="I455" t="str">
            <v/>
          </cell>
          <cell r="J455" t="str">
            <v/>
          </cell>
          <cell r="K455" t="str">
            <v/>
          </cell>
          <cell r="L455" t="str">
            <v/>
          </cell>
          <cell r="M455" t="str">
            <v/>
          </cell>
          <cell r="N455" t="str">
            <v/>
          </cell>
          <cell r="O455" t="str">
            <v/>
          </cell>
          <cell r="T455" t="str">
            <v/>
          </cell>
          <cell r="U455" t="str">
            <v/>
          </cell>
          <cell r="V455" t="str">
            <v/>
          </cell>
          <cell r="W455" t="str">
            <v/>
          </cell>
          <cell r="X455" t="str">
            <v/>
          </cell>
          <cell r="Y455" t="str">
            <v/>
          </cell>
          <cell r="Z455" t="str">
            <v xml:space="preserve"> </v>
          </cell>
          <cell r="AA455" t="str">
            <v/>
          </cell>
          <cell r="AB455" t="str">
            <v/>
          </cell>
          <cell r="AC455" t="str">
            <v/>
          </cell>
          <cell r="AD455" t="str">
            <v/>
          </cell>
        </row>
        <row r="456">
          <cell r="A456" t="str">
            <v/>
          </cell>
          <cell r="B456" t="str">
            <v/>
          </cell>
          <cell r="C456">
            <v>455</v>
          </cell>
          <cell r="E456">
            <v>2</v>
          </cell>
          <cell r="H456" t="str">
            <v/>
          </cell>
          <cell r="I456" t="str">
            <v/>
          </cell>
          <cell r="J456" t="str">
            <v/>
          </cell>
          <cell r="K456" t="str">
            <v/>
          </cell>
          <cell r="L456" t="str">
            <v/>
          </cell>
          <cell r="M456" t="str">
            <v/>
          </cell>
          <cell r="N456" t="str">
            <v/>
          </cell>
          <cell r="O456" t="str">
            <v/>
          </cell>
          <cell r="T456" t="str">
            <v/>
          </cell>
          <cell r="U456" t="str">
            <v/>
          </cell>
          <cell r="V456" t="str">
            <v/>
          </cell>
          <cell r="W456" t="str">
            <v/>
          </cell>
          <cell r="X456" t="str">
            <v/>
          </cell>
          <cell r="Y456" t="str">
            <v/>
          </cell>
          <cell r="Z456" t="str">
            <v xml:space="preserve"> </v>
          </cell>
          <cell r="AA456" t="str">
            <v/>
          </cell>
          <cell r="AB456" t="str">
            <v/>
          </cell>
          <cell r="AC456" t="str">
            <v/>
          </cell>
          <cell r="AD456" t="str">
            <v/>
          </cell>
        </row>
        <row r="457">
          <cell r="A457" t="str">
            <v/>
          </cell>
          <cell r="B457" t="str">
            <v/>
          </cell>
          <cell r="C457">
            <v>456</v>
          </cell>
          <cell r="E457">
            <v>2</v>
          </cell>
          <cell r="H457" t="str">
            <v/>
          </cell>
          <cell r="I457" t="str">
            <v/>
          </cell>
          <cell r="J457" t="str">
            <v/>
          </cell>
          <cell r="K457" t="str">
            <v/>
          </cell>
          <cell r="L457" t="str">
            <v/>
          </cell>
          <cell r="M457" t="str">
            <v/>
          </cell>
          <cell r="N457" t="str">
            <v/>
          </cell>
          <cell r="O457" t="str">
            <v/>
          </cell>
          <cell r="T457" t="str">
            <v/>
          </cell>
          <cell r="U457" t="str">
            <v/>
          </cell>
          <cell r="V457" t="str">
            <v/>
          </cell>
          <cell r="W457" t="str">
            <v/>
          </cell>
          <cell r="X457" t="str">
            <v/>
          </cell>
          <cell r="Y457" t="str">
            <v/>
          </cell>
          <cell r="Z457" t="str">
            <v xml:space="preserve"> </v>
          </cell>
          <cell r="AA457" t="str">
            <v/>
          </cell>
          <cell r="AB457" t="str">
            <v/>
          </cell>
          <cell r="AC457" t="str">
            <v/>
          </cell>
          <cell r="AD457" t="str">
            <v/>
          </cell>
        </row>
        <row r="458">
          <cell r="A458" t="str">
            <v/>
          </cell>
          <cell r="B458" t="str">
            <v/>
          </cell>
          <cell r="C458">
            <v>457</v>
          </cell>
          <cell r="E458">
            <v>2</v>
          </cell>
          <cell r="H458" t="str">
            <v/>
          </cell>
          <cell r="I458" t="str">
            <v/>
          </cell>
          <cell r="J458" t="str">
            <v/>
          </cell>
          <cell r="K458" t="str">
            <v/>
          </cell>
          <cell r="L458" t="str">
            <v/>
          </cell>
          <cell r="M458" t="str">
            <v/>
          </cell>
          <cell r="N458" t="str">
            <v/>
          </cell>
          <cell r="O458" t="str">
            <v/>
          </cell>
          <cell r="T458" t="str">
            <v/>
          </cell>
          <cell r="U458" t="str">
            <v/>
          </cell>
          <cell r="V458" t="str">
            <v/>
          </cell>
          <cell r="W458" t="str">
            <v/>
          </cell>
          <cell r="X458" t="str">
            <v/>
          </cell>
          <cell r="Y458" t="str">
            <v/>
          </cell>
          <cell r="Z458" t="str">
            <v xml:space="preserve"> </v>
          </cell>
          <cell r="AA458" t="str">
            <v/>
          </cell>
          <cell r="AB458" t="str">
            <v/>
          </cell>
          <cell r="AC458" t="str">
            <v/>
          </cell>
          <cell r="AD458" t="str">
            <v/>
          </cell>
        </row>
        <row r="459">
          <cell r="A459" t="str">
            <v/>
          </cell>
          <cell r="B459" t="str">
            <v/>
          </cell>
          <cell r="C459">
            <v>458</v>
          </cell>
          <cell r="E459">
            <v>2</v>
          </cell>
          <cell r="H459" t="str">
            <v/>
          </cell>
          <cell r="I459" t="str">
            <v/>
          </cell>
          <cell r="J459" t="str">
            <v/>
          </cell>
          <cell r="K459" t="str">
            <v/>
          </cell>
          <cell r="L459" t="str">
            <v/>
          </cell>
          <cell r="M459" t="str">
            <v/>
          </cell>
          <cell r="N459" t="str">
            <v/>
          </cell>
          <cell r="O459" t="str">
            <v/>
          </cell>
          <cell r="T459" t="str">
            <v/>
          </cell>
          <cell r="U459" t="str">
            <v/>
          </cell>
          <cell r="V459" t="str">
            <v/>
          </cell>
          <cell r="W459" t="str">
            <v/>
          </cell>
          <cell r="X459" t="str">
            <v/>
          </cell>
          <cell r="Y459" t="str">
            <v/>
          </cell>
          <cell r="Z459" t="str">
            <v xml:space="preserve"> </v>
          </cell>
          <cell r="AA459" t="str">
            <v/>
          </cell>
          <cell r="AB459" t="str">
            <v/>
          </cell>
          <cell r="AC459" t="str">
            <v/>
          </cell>
          <cell r="AD459" t="str">
            <v/>
          </cell>
        </row>
        <row r="460">
          <cell r="A460" t="str">
            <v/>
          </cell>
          <cell r="B460" t="str">
            <v/>
          </cell>
          <cell r="C460">
            <v>459</v>
          </cell>
          <cell r="E460">
            <v>2</v>
          </cell>
          <cell r="H460" t="str">
            <v/>
          </cell>
          <cell r="I460" t="str">
            <v/>
          </cell>
          <cell r="J460" t="str">
            <v/>
          </cell>
          <cell r="K460" t="str">
            <v/>
          </cell>
          <cell r="L460" t="str">
            <v/>
          </cell>
          <cell r="M460" t="str">
            <v/>
          </cell>
          <cell r="N460" t="str">
            <v/>
          </cell>
          <cell r="O460" t="str">
            <v/>
          </cell>
          <cell r="T460" t="str">
            <v/>
          </cell>
          <cell r="U460" t="str">
            <v/>
          </cell>
          <cell r="V460" t="str">
            <v/>
          </cell>
          <cell r="W460" t="str">
            <v/>
          </cell>
          <cell r="X460" t="str">
            <v/>
          </cell>
          <cell r="Y460" t="str">
            <v/>
          </cell>
          <cell r="Z460" t="str">
            <v xml:space="preserve"> </v>
          </cell>
          <cell r="AA460" t="str">
            <v/>
          </cell>
          <cell r="AB460" t="str">
            <v/>
          </cell>
          <cell r="AC460" t="str">
            <v/>
          </cell>
          <cell r="AD460" t="str">
            <v/>
          </cell>
        </row>
        <row r="461">
          <cell r="A461" t="str">
            <v/>
          </cell>
          <cell r="B461" t="str">
            <v/>
          </cell>
          <cell r="C461">
            <v>460</v>
          </cell>
          <cell r="E461">
            <v>2</v>
          </cell>
          <cell r="H461" t="str">
            <v/>
          </cell>
          <cell r="I461" t="str">
            <v/>
          </cell>
          <cell r="J461" t="str">
            <v/>
          </cell>
          <cell r="K461" t="str">
            <v/>
          </cell>
          <cell r="L461" t="str">
            <v/>
          </cell>
          <cell r="M461" t="str">
            <v/>
          </cell>
          <cell r="N461" t="str">
            <v/>
          </cell>
          <cell r="O461" t="str">
            <v/>
          </cell>
          <cell r="T461" t="str">
            <v/>
          </cell>
          <cell r="U461" t="str">
            <v/>
          </cell>
          <cell r="V461" t="str">
            <v/>
          </cell>
          <cell r="W461" t="str">
            <v/>
          </cell>
          <cell r="X461" t="str">
            <v/>
          </cell>
          <cell r="Y461" t="str">
            <v/>
          </cell>
          <cell r="Z461" t="str">
            <v xml:space="preserve"> </v>
          </cell>
          <cell r="AA461" t="str">
            <v/>
          </cell>
          <cell r="AB461" t="str">
            <v/>
          </cell>
          <cell r="AC461" t="str">
            <v/>
          </cell>
          <cell r="AD461" t="str">
            <v/>
          </cell>
        </row>
        <row r="462">
          <cell r="A462" t="str">
            <v/>
          </cell>
          <cell r="B462" t="str">
            <v/>
          </cell>
          <cell r="C462">
            <v>461</v>
          </cell>
          <cell r="E462">
            <v>2</v>
          </cell>
          <cell r="H462" t="str">
            <v/>
          </cell>
          <cell r="I462" t="str">
            <v/>
          </cell>
          <cell r="J462" t="str">
            <v/>
          </cell>
          <cell r="K462" t="str">
            <v/>
          </cell>
          <cell r="L462" t="str">
            <v/>
          </cell>
          <cell r="M462" t="str">
            <v/>
          </cell>
          <cell r="N462" t="str">
            <v/>
          </cell>
          <cell r="O462" t="str">
            <v/>
          </cell>
          <cell r="T462" t="str">
            <v/>
          </cell>
          <cell r="U462" t="str">
            <v/>
          </cell>
          <cell r="V462" t="str">
            <v/>
          </cell>
          <cell r="W462" t="str">
            <v/>
          </cell>
          <cell r="X462" t="str">
            <v/>
          </cell>
          <cell r="Y462" t="str">
            <v/>
          </cell>
          <cell r="Z462" t="str">
            <v xml:space="preserve"> </v>
          </cell>
          <cell r="AA462" t="str">
            <v/>
          </cell>
          <cell r="AB462" t="str">
            <v/>
          </cell>
          <cell r="AC462" t="str">
            <v/>
          </cell>
          <cell r="AD462" t="str">
            <v/>
          </cell>
        </row>
        <row r="463">
          <cell r="A463" t="str">
            <v/>
          </cell>
          <cell r="B463" t="str">
            <v/>
          </cell>
          <cell r="C463">
            <v>462</v>
          </cell>
          <cell r="E463">
            <v>2</v>
          </cell>
          <cell r="H463" t="str">
            <v/>
          </cell>
          <cell r="I463" t="str">
            <v/>
          </cell>
          <cell r="J463" t="str">
            <v/>
          </cell>
          <cell r="K463" t="str">
            <v/>
          </cell>
          <cell r="L463" t="str">
            <v/>
          </cell>
          <cell r="M463" t="str">
            <v/>
          </cell>
          <cell r="N463" t="str">
            <v/>
          </cell>
          <cell r="O463" t="str">
            <v/>
          </cell>
          <cell r="T463" t="str">
            <v/>
          </cell>
          <cell r="U463" t="str">
            <v/>
          </cell>
          <cell r="V463" t="str">
            <v/>
          </cell>
          <cell r="W463" t="str">
            <v/>
          </cell>
          <cell r="X463" t="str">
            <v/>
          </cell>
          <cell r="Y463" t="str">
            <v/>
          </cell>
          <cell r="Z463" t="str">
            <v xml:space="preserve"> </v>
          </cell>
          <cell r="AA463" t="str">
            <v/>
          </cell>
          <cell r="AB463" t="str">
            <v/>
          </cell>
          <cell r="AC463" t="str">
            <v/>
          </cell>
          <cell r="AD463" t="str">
            <v/>
          </cell>
        </row>
        <row r="464">
          <cell r="A464" t="str">
            <v/>
          </cell>
          <cell r="B464" t="str">
            <v/>
          </cell>
          <cell r="C464">
            <v>463</v>
          </cell>
          <cell r="E464">
            <v>2</v>
          </cell>
          <cell r="H464" t="str">
            <v/>
          </cell>
          <cell r="I464" t="str">
            <v/>
          </cell>
          <cell r="J464" t="str">
            <v/>
          </cell>
          <cell r="K464" t="str">
            <v/>
          </cell>
          <cell r="L464" t="str">
            <v/>
          </cell>
          <cell r="M464" t="str">
            <v/>
          </cell>
          <cell r="N464" t="str">
            <v/>
          </cell>
          <cell r="O464" t="str">
            <v/>
          </cell>
          <cell r="T464" t="str">
            <v/>
          </cell>
          <cell r="U464" t="str">
            <v/>
          </cell>
          <cell r="V464" t="str">
            <v/>
          </cell>
          <cell r="W464" t="str">
            <v/>
          </cell>
          <cell r="X464" t="str">
            <v/>
          </cell>
          <cell r="Y464" t="str">
            <v/>
          </cell>
          <cell r="Z464" t="str">
            <v xml:space="preserve"> </v>
          </cell>
          <cell r="AA464" t="str">
            <v/>
          </cell>
          <cell r="AB464" t="str">
            <v/>
          </cell>
          <cell r="AC464" t="str">
            <v/>
          </cell>
          <cell r="AD464" t="str">
            <v/>
          </cell>
        </row>
        <row r="465">
          <cell r="A465" t="str">
            <v/>
          </cell>
          <cell r="B465" t="str">
            <v/>
          </cell>
          <cell r="C465">
            <v>464</v>
          </cell>
          <cell r="E465">
            <v>2</v>
          </cell>
          <cell r="H465" t="str">
            <v/>
          </cell>
          <cell r="I465" t="str">
            <v/>
          </cell>
          <cell r="J465" t="str">
            <v/>
          </cell>
          <cell r="K465" t="str">
            <v/>
          </cell>
          <cell r="L465" t="str">
            <v/>
          </cell>
          <cell r="M465" t="str">
            <v/>
          </cell>
          <cell r="N465" t="str">
            <v/>
          </cell>
          <cell r="O465" t="str">
            <v/>
          </cell>
          <cell r="T465" t="str">
            <v/>
          </cell>
          <cell r="U465" t="str">
            <v/>
          </cell>
          <cell r="V465" t="str">
            <v/>
          </cell>
          <cell r="W465" t="str">
            <v/>
          </cell>
          <cell r="X465" t="str">
            <v/>
          </cell>
          <cell r="Y465" t="str">
            <v/>
          </cell>
          <cell r="Z465" t="str">
            <v xml:space="preserve"> </v>
          </cell>
          <cell r="AA465" t="str">
            <v/>
          </cell>
          <cell r="AB465" t="str">
            <v/>
          </cell>
          <cell r="AC465" t="str">
            <v/>
          </cell>
          <cell r="AD465" t="str">
            <v/>
          </cell>
        </row>
        <row r="466">
          <cell r="A466" t="str">
            <v/>
          </cell>
          <cell r="B466" t="str">
            <v/>
          </cell>
          <cell r="C466">
            <v>465</v>
          </cell>
          <cell r="E466">
            <v>2</v>
          </cell>
          <cell r="H466" t="str">
            <v/>
          </cell>
          <cell r="I466" t="str">
            <v/>
          </cell>
          <cell r="J466" t="str">
            <v/>
          </cell>
          <cell r="K466" t="str">
            <v/>
          </cell>
          <cell r="L466" t="str">
            <v/>
          </cell>
          <cell r="M466" t="str">
            <v/>
          </cell>
          <cell r="N466" t="str">
            <v/>
          </cell>
          <cell r="O466" t="str">
            <v/>
          </cell>
          <cell r="T466" t="str">
            <v/>
          </cell>
          <cell r="U466" t="str">
            <v/>
          </cell>
          <cell r="V466" t="str">
            <v/>
          </cell>
          <cell r="W466" t="str">
            <v/>
          </cell>
          <cell r="X466" t="str">
            <v/>
          </cell>
          <cell r="Y466" t="str">
            <v/>
          </cell>
          <cell r="Z466" t="str">
            <v xml:space="preserve"> </v>
          </cell>
          <cell r="AA466" t="str">
            <v/>
          </cell>
          <cell r="AB466" t="str">
            <v/>
          </cell>
          <cell r="AC466" t="str">
            <v/>
          </cell>
          <cell r="AD466" t="str">
            <v/>
          </cell>
        </row>
        <row r="467">
          <cell r="A467" t="str">
            <v/>
          </cell>
          <cell r="B467" t="str">
            <v/>
          </cell>
          <cell r="C467">
            <v>466</v>
          </cell>
          <cell r="E467">
            <v>2</v>
          </cell>
          <cell r="H467" t="str">
            <v/>
          </cell>
          <cell r="I467" t="str">
            <v/>
          </cell>
          <cell r="J467" t="str">
            <v/>
          </cell>
          <cell r="K467" t="str">
            <v/>
          </cell>
          <cell r="L467" t="str">
            <v/>
          </cell>
          <cell r="M467" t="str">
            <v/>
          </cell>
          <cell r="N467" t="str">
            <v/>
          </cell>
          <cell r="O467" t="str">
            <v/>
          </cell>
          <cell r="T467" t="str">
            <v/>
          </cell>
          <cell r="U467" t="str">
            <v/>
          </cell>
          <cell r="V467" t="str">
            <v/>
          </cell>
          <cell r="W467" t="str">
            <v/>
          </cell>
          <cell r="X467" t="str">
            <v/>
          </cell>
          <cell r="Y467" t="str">
            <v/>
          </cell>
          <cell r="Z467" t="str">
            <v xml:space="preserve"> </v>
          </cell>
          <cell r="AA467" t="str">
            <v/>
          </cell>
          <cell r="AB467" t="str">
            <v/>
          </cell>
          <cell r="AC467" t="str">
            <v/>
          </cell>
          <cell r="AD467" t="str">
            <v/>
          </cell>
        </row>
        <row r="468">
          <cell r="A468" t="str">
            <v/>
          </cell>
          <cell r="B468" t="str">
            <v/>
          </cell>
          <cell r="C468">
            <v>467</v>
          </cell>
          <cell r="E468">
            <v>2</v>
          </cell>
          <cell r="H468" t="str">
            <v/>
          </cell>
          <cell r="I468" t="str">
            <v/>
          </cell>
          <cell r="J468" t="str">
            <v/>
          </cell>
          <cell r="K468" t="str">
            <v/>
          </cell>
          <cell r="L468" t="str">
            <v/>
          </cell>
          <cell r="M468" t="str">
            <v/>
          </cell>
          <cell r="N468" t="str">
            <v/>
          </cell>
          <cell r="O468" t="str">
            <v/>
          </cell>
          <cell r="T468" t="str">
            <v/>
          </cell>
          <cell r="U468" t="str">
            <v/>
          </cell>
          <cell r="V468" t="str">
            <v/>
          </cell>
          <cell r="W468" t="str">
            <v/>
          </cell>
          <cell r="X468" t="str">
            <v/>
          </cell>
          <cell r="Y468" t="str">
            <v/>
          </cell>
          <cell r="Z468" t="str">
            <v xml:space="preserve"> </v>
          </cell>
          <cell r="AA468" t="str">
            <v/>
          </cell>
          <cell r="AB468" t="str">
            <v/>
          </cell>
          <cell r="AC468" t="str">
            <v/>
          </cell>
          <cell r="AD468" t="str">
            <v/>
          </cell>
        </row>
        <row r="469">
          <cell r="A469" t="str">
            <v/>
          </cell>
          <cell r="B469" t="str">
            <v/>
          </cell>
          <cell r="C469">
            <v>468</v>
          </cell>
          <cell r="E469">
            <v>2</v>
          </cell>
          <cell r="H469" t="str">
            <v/>
          </cell>
          <cell r="I469" t="str">
            <v/>
          </cell>
          <cell r="J469" t="str">
            <v/>
          </cell>
          <cell r="K469" t="str">
            <v/>
          </cell>
          <cell r="L469" t="str">
            <v/>
          </cell>
          <cell r="M469" t="str">
            <v/>
          </cell>
          <cell r="N469" t="str">
            <v/>
          </cell>
          <cell r="O469" t="str">
            <v/>
          </cell>
          <cell r="T469" t="str">
            <v/>
          </cell>
          <cell r="U469" t="str">
            <v/>
          </cell>
          <cell r="V469" t="str">
            <v/>
          </cell>
          <cell r="W469" t="str">
            <v/>
          </cell>
          <cell r="X469" t="str">
            <v/>
          </cell>
          <cell r="Y469" t="str">
            <v/>
          </cell>
          <cell r="Z469" t="str">
            <v xml:space="preserve"> </v>
          </cell>
          <cell r="AA469" t="str">
            <v/>
          </cell>
          <cell r="AB469" t="str">
            <v/>
          </cell>
          <cell r="AC469" t="str">
            <v/>
          </cell>
          <cell r="AD469" t="str">
            <v/>
          </cell>
        </row>
        <row r="470">
          <cell r="A470" t="str">
            <v/>
          </cell>
          <cell r="B470" t="str">
            <v/>
          </cell>
          <cell r="C470">
            <v>469</v>
          </cell>
          <cell r="E470">
            <v>2</v>
          </cell>
          <cell r="H470" t="str">
            <v/>
          </cell>
          <cell r="I470" t="str">
            <v/>
          </cell>
          <cell r="J470" t="str">
            <v/>
          </cell>
          <cell r="K470" t="str">
            <v/>
          </cell>
          <cell r="L470" t="str">
            <v/>
          </cell>
          <cell r="M470" t="str">
            <v/>
          </cell>
          <cell r="N470" t="str">
            <v/>
          </cell>
          <cell r="O470" t="str">
            <v/>
          </cell>
          <cell r="T470" t="str">
            <v/>
          </cell>
          <cell r="U470" t="str">
            <v/>
          </cell>
          <cell r="V470" t="str">
            <v/>
          </cell>
          <cell r="W470" t="str">
            <v/>
          </cell>
          <cell r="X470" t="str">
            <v/>
          </cell>
          <cell r="Y470" t="str">
            <v/>
          </cell>
          <cell r="Z470" t="str">
            <v xml:space="preserve"> </v>
          </cell>
          <cell r="AA470" t="str">
            <v/>
          </cell>
          <cell r="AB470" t="str">
            <v/>
          </cell>
          <cell r="AC470" t="str">
            <v/>
          </cell>
          <cell r="AD470" t="str">
            <v/>
          </cell>
        </row>
        <row r="471">
          <cell r="A471" t="str">
            <v/>
          </cell>
          <cell r="B471" t="str">
            <v/>
          </cell>
          <cell r="C471">
            <v>470</v>
          </cell>
          <cell r="E471">
            <v>2</v>
          </cell>
          <cell r="H471" t="str">
            <v/>
          </cell>
          <cell r="I471" t="str">
            <v/>
          </cell>
          <cell r="J471" t="str">
            <v/>
          </cell>
          <cell r="K471" t="str">
            <v/>
          </cell>
          <cell r="L471" t="str">
            <v/>
          </cell>
          <cell r="M471" t="str">
            <v/>
          </cell>
          <cell r="N471" t="str">
            <v/>
          </cell>
          <cell r="O471" t="str">
            <v/>
          </cell>
          <cell r="T471" t="str">
            <v/>
          </cell>
          <cell r="U471" t="str">
            <v/>
          </cell>
          <cell r="V471" t="str">
            <v/>
          </cell>
          <cell r="W471" t="str">
            <v/>
          </cell>
          <cell r="X471" t="str">
            <v/>
          </cell>
          <cell r="Y471" t="str">
            <v/>
          </cell>
          <cell r="Z471" t="str">
            <v xml:space="preserve"> </v>
          </cell>
          <cell r="AA471" t="str">
            <v/>
          </cell>
          <cell r="AB471" t="str">
            <v/>
          </cell>
          <cell r="AC471" t="str">
            <v/>
          </cell>
          <cell r="AD471" t="str">
            <v/>
          </cell>
        </row>
        <row r="472">
          <cell r="A472" t="str">
            <v/>
          </cell>
          <cell r="B472" t="str">
            <v/>
          </cell>
          <cell r="C472">
            <v>471</v>
          </cell>
          <cell r="E472">
            <v>2</v>
          </cell>
          <cell r="H472" t="str">
            <v/>
          </cell>
          <cell r="I472" t="str">
            <v/>
          </cell>
          <cell r="J472" t="str">
            <v/>
          </cell>
          <cell r="K472" t="str">
            <v/>
          </cell>
          <cell r="L472" t="str">
            <v/>
          </cell>
          <cell r="M472" t="str">
            <v/>
          </cell>
          <cell r="N472" t="str">
            <v/>
          </cell>
          <cell r="O472" t="str">
            <v/>
          </cell>
          <cell r="T472" t="str">
            <v/>
          </cell>
          <cell r="U472" t="str">
            <v/>
          </cell>
          <cell r="V472" t="str">
            <v/>
          </cell>
          <cell r="W472" t="str">
            <v/>
          </cell>
          <cell r="X472" t="str">
            <v/>
          </cell>
          <cell r="Y472" t="str">
            <v/>
          </cell>
          <cell r="Z472" t="str">
            <v xml:space="preserve"> </v>
          </cell>
          <cell r="AA472" t="str">
            <v/>
          </cell>
          <cell r="AB472" t="str">
            <v/>
          </cell>
          <cell r="AC472" t="str">
            <v/>
          </cell>
          <cell r="AD472" t="str">
            <v/>
          </cell>
        </row>
        <row r="473">
          <cell r="A473" t="str">
            <v/>
          </cell>
          <cell r="B473" t="str">
            <v/>
          </cell>
          <cell r="C473">
            <v>472</v>
          </cell>
          <cell r="E473">
            <v>2</v>
          </cell>
          <cell r="H473" t="str">
            <v/>
          </cell>
          <cell r="I473" t="str">
            <v/>
          </cell>
          <cell r="J473" t="str">
            <v/>
          </cell>
          <cell r="K473" t="str">
            <v/>
          </cell>
          <cell r="L473" t="str">
            <v/>
          </cell>
          <cell r="M473" t="str">
            <v/>
          </cell>
          <cell r="N473" t="str">
            <v/>
          </cell>
          <cell r="O473" t="str">
            <v/>
          </cell>
          <cell r="T473" t="str">
            <v/>
          </cell>
          <cell r="U473" t="str">
            <v/>
          </cell>
          <cell r="V473" t="str">
            <v/>
          </cell>
          <cell r="W473" t="str">
            <v/>
          </cell>
          <cell r="X473" t="str">
            <v/>
          </cell>
          <cell r="Y473" t="str">
            <v/>
          </cell>
          <cell r="Z473" t="str">
            <v xml:space="preserve"> </v>
          </cell>
          <cell r="AA473" t="str">
            <v/>
          </cell>
          <cell r="AB473" t="str">
            <v/>
          </cell>
          <cell r="AC473" t="str">
            <v/>
          </cell>
          <cell r="AD473" t="str">
            <v/>
          </cell>
        </row>
        <row r="474">
          <cell r="A474" t="str">
            <v/>
          </cell>
          <cell r="B474" t="str">
            <v/>
          </cell>
          <cell r="C474">
            <v>473</v>
          </cell>
          <cell r="E474">
            <v>2</v>
          </cell>
          <cell r="H474" t="str">
            <v/>
          </cell>
          <cell r="I474" t="str">
            <v/>
          </cell>
          <cell r="J474" t="str">
            <v/>
          </cell>
          <cell r="K474" t="str">
            <v/>
          </cell>
          <cell r="L474" t="str">
            <v/>
          </cell>
          <cell r="M474" t="str">
            <v/>
          </cell>
          <cell r="N474" t="str">
            <v/>
          </cell>
          <cell r="O474" t="str">
            <v/>
          </cell>
          <cell r="T474" t="str">
            <v/>
          </cell>
          <cell r="U474" t="str">
            <v/>
          </cell>
          <cell r="V474" t="str">
            <v/>
          </cell>
          <cell r="W474" t="str">
            <v/>
          </cell>
          <cell r="X474" t="str">
            <v/>
          </cell>
          <cell r="Y474" t="str">
            <v/>
          </cell>
          <cell r="Z474" t="str">
            <v xml:space="preserve"> </v>
          </cell>
          <cell r="AA474" t="str">
            <v/>
          </cell>
          <cell r="AB474" t="str">
            <v/>
          </cell>
          <cell r="AC474" t="str">
            <v/>
          </cell>
          <cell r="AD474" t="str">
            <v/>
          </cell>
        </row>
        <row r="475">
          <cell r="A475" t="str">
            <v/>
          </cell>
          <cell r="B475" t="str">
            <v/>
          </cell>
          <cell r="C475">
            <v>474</v>
          </cell>
          <cell r="E475">
            <v>2</v>
          </cell>
          <cell r="H475" t="str">
            <v/>
          </cell>
          <cell r="I475" t="str">
            <v/>
          </cell>
          <cell r="J475" t="str">
            <v/>
          </cell>
          <cell r="K475" t="str">
            <v/>
          </cell>
          <cell r="L475" t="str">
            <v/>
          </cell>
          <cell r="M475" t="str">
            <v/>
          </cell>
          <cell r="N475" t="str">
            <v/>
          </cell>
          <cell r="O475" t="str">
            <v/>
          </cell>
          <cell r="T475" t="str">
            <v/>
          </cell>
          <cell r="U475" t="str">
            <v/>
          </cell>
          <cell r="V475" t="str">
            <v/>
          </cell>
          <cell r="W475" t="str">
            <v/>
          </cell>
          <cell r="X475" t="str">
            <v/>
          </cell>
          <cell r="Y475" t="str">
            <v/>
          </cell>
          <cell r="Z475" t="str">
            <v xml:space="preserve"> </v>
          </cell>
          <cell r="AA475" t="str">
            <v/>
          </cell>
          <cell r="AB475" t="str">
            <v/>
          </cell>
          <cell r="AC475" t="str">
            <v/>
          </cell>
          <cell r="AD475" t="str">
            <v/>
          </cell>
        </row>
        <row r="476">
          <cell r="A476" t="str">
            <v/>
          </cell>
          <cell r="B476" t="str">
            <v/>
          </cell>
          <cell r="C476">
            <v>475</v>
          </cell>
          <cell r="E476">
            <v>2</v>
          </cell>
          <cell r="H476" t="str">
            <v/>
          </cell>
          <cell r="I476" t="str">
            <v/>
          </cell>
          <cell r="J476" t="str">
            <v/>
          </cell>
          <cell r="K476" t="str">
            <v/>
          </cell>
          <cell r="L476" t="str">
            <v/>
          </cell>
          <cell r="M476" t="str">
            <v/>
          </cell>
          <cell r="N476" t="str">
            <v/>
          </cell>
          <cell r="O476" t="str">
            <v/>
          </cell>
          <cell r="T476" t="str">
            <v/>
          </cell>
          <cell r="U476" t="str">
            <v/>
          </cell>
          <cell r="V476" t="str">
            <v/>
          </cell>
          <cell r="W476" t="str">
            <v/>
          </cell>
          <cell r="X476" t="str">
            <v/>
          </cell>
          <cell r="Y476" t="str">
            <v/>
          </cell>
          <cell r="Z476" t="str">
            <v xml:space="preserve"> </v>
          </cell>
          <cell r="AA476" t="str">
            <v/>
          </cell>
          <cell r="AB476" t="str">
            <v/>
          </cell>
          <cell r="AC476" t="str">
            <v/>
          </cell>
          <cell r="AD476" t="str">
            <v/>
          </cell>
        </row>
        <row r="477">
          <cell r="A477" t="str">
            <v/>
          </cell>
          <cell r="B477" t="str">
            <v/>
          </cell>
          <cell r="C477">
            <v>476</v>
          </cell>
          <cell r="E477">
            <v>2</v>
          </cell>
          <cell r="H477" t="str">
            <v/>
          </cell>
          <cell r="I477" t="str">
            <v/>
          </cell>
          <cell r="J477" t="str">
            <v/>
          </cell>
          <cell r="K477" t="str">
            <v/>
          </cell>
          <cell r="L477" t="str">
            <v/>
          </cell>
          <cell r="M477" t="str">
            <v/>
          </cell>
          <cell r="N477" t="str">
            <v/>
          </cell>
          <cell r="O477" t="str">
            <v/>
          </cell>
          <cell r="T477" t="str">
            <v/>
          </cell>
          <cell r="U477" t="str">
            <v/>
          </cell>
          <cell r="V477" t="str">
            <v/>
          </cell>
          <cell r="W477" t="str">
            <v/>
          </cell>
          <cell r="X477" t="str">
            <v/>
          </cell>
          <cell r="Y477" t="str">
            <v/>
          </cell>
          <cell r="Z477" t="str">
            <v xml:space="preserve"> </v>
          </cell>
          <cell r="AA477" t="str">
            <v/>
          </cell>
          <cell r="AB477" t="str">
            <v/>
          </cell>
          <cell r="AC477" t="str">
            <v/>
          </cell>
          <cell r="AD477" t="str">
            <v/>
          </cell>
        </row>
        <row r="478">
          <cell r="A478" t="str">
            <v/>
          </cell>
          <cell r="B478" t="str">
            <v/>
          </cell>
          <cell r="C478">
            <v>477</v>
          </cell>
          <cell r="E478">
            <v>2</v>
          </cell>
          <cell r="H478" t="str">
            <v/>
          </cell>
          <cell r="I478" t="str">
            <v/>
          </cell>
          <cell r="J478" t="str">
            <v/>
          </cell>
          <cell r="K478" t="str">
            <v/>
          </cell>
          <cell r="L478" t="str">
            <v/>
          </cell>
          <cell r="M478" t="str">
            <v/>
          </cell>
          <cell r="N478" t="str">
            <v/>
          </cell>
          <cell r="O478" t="str">
            <v/>
          </cell>
          <cell r="T478" t="str">
            <v/>
          </cell>
          <cell r="U478" t="str">
            <v/>
          </cell>
          <cell r="V478" t="str">
            <v/>
          </cell>
          <cell r="W478" t="str">
            <v/>
          </cell>
          <cell r="X478" t="str">
            <v/>
          </cell>
          <cell r="Y478" t="str">
            <v/>
          </cell>
          <cell r="Z478" t="str">
            <v xml:space="preserve"> </v>
          </cell>
          <cell r="AA478" t="str">
            <v/>
          </cell>
          <cell r="AB478" t="str">
            <v/>
          </cell>
          <cell r="AC478" t="str">
            <v/>
          </cell>
          <cell r="AD478" t="str">
            <v/>
          </cell>
        </row>
        <row r="479">
          <cell r="A479" t="str">
            <v/>
          </cell>
          <cell r="B479" t="str">
            <v/>
          </cell>
          <cell r="C479">
            <v>478</v>
          </cell>
          <cell r="E479">
            <v>2</v>
          </cell>
          <cell r="H479" t="str">
            <v/>
          </cell>
          <cell r="I479" t="str">
            <v/>
          </cell>
          <cell r="J479" t="str">
            <v/>
          </cell>
          <cell r="K479" t="str">
            <v/>
          </cell>
          <cell r="L479" t="str">
            <v/>
          </cell>
          <cell r="M479" t="str">
            <v/>
          </cell>
          <cell r="N479" t="str">
            <v/>
          </cell>
          <cell r="O479" t="str">
            <v/>
          </cell>
          <cell r="T479" t="str">
            <v/>
          </cell>
          <cell r="U479" t="str">
            <v/>
          </cell>
          <cell r="V479" t="str">
            <v/>
          </cell>
          <cell r="W479" t="str">
            <v/>
          </cell>
          <cell r="X479" t="str">
            <v/>
          </cell>
          <cell r="Y479" t="str">
            <v/>
          </cell>
          <cell r="Z479" t="str">
            <v xml:space="preserve"> </v>
          </cell>
          <cell r="AA479" t="str">
            <v/>
          </cell>
          <cell r="AB479" t="str">
            <v/>
          </cell>
          <cell r="AC479" t="str">
            <v/>
          </cell>
          <cell r="AD479" t="str">
            <v/>
          </cell>
        </row>
        <row r="480">
          <cell r="A480" t="str">
            <v/>
          </cell>
          <cell r="B480" t="str">
            <v/>
          </cell>
          <cell r="C480">
            <v>479</v>
          </cell>
          <cell r="E480">
            <v>2</v>
          </cell>
          <cell r="H480" t="str">
            <v/>
          </cell>
          <cell r="I480" t="str">
            <v/>
          </cell>
          <cell r="J480" t="str">
            <v/>
          </cell>
          <cell r="K480" t="str">
            <v/>
          </cell>
          <cell r="L480" t="str">
            <v/>
          </cell>
          <cell r="M480" t="str">
            <v/>
          </cell>
          <cell r="N480" t="str">
            <v/>
          </cell>
          <cell r="O480" t="str">
            <v/>
          </cell>
          <cell r="T480" t="str">
            <v/>
          </cell>
          <cell r="U480" t="str">
            <v/>
          </cell>
          <cell r="V480" t="str">
            <v/>
          </cell>
          <cell r="W480" t="str">
            <v/>
          </cell>
          <cell r="X480" t="str">
            <v/>
          </cell>
          <cell r="Y480" t="str">
            <v/>
          </cell>
          <cell r="Z480" t="str">
            <v xml:space="preserve"> </v>
          </cell>
          <cell r="AA480" t="str">
            <v/>
          </cell>
          <cell r="AB480" t="str">
            <v/>
          </cell>
          <cell r="AC480" t="str">
            <v/>
          </cell>
          <cell r="AD480" t="str">
            <v/>
          </cell>
        </row>
        <row r="481">
          <cell r="A481" t="str">
            <v/>
          </cell>
          <cell r="B481" t="str">
            <v/>
          </cell>
          <cell r="C481">
            <v>480</v>
          </cell>
          <cell r="E481">
            <v>2</v>
          </cell>
          <cell r="H481" t="str">
            <v/>
          </cell>
          <cell r="I481" t="str">
            <v/>
          </cell>
          <cell r="J481" t="str">
            <v/>
          </cell>
          <cell r="K481" t="str">
            <v/>
          </cell>
          <cell r="L481" t="str">
            <v/>
          </cell>
          <cell r="M481" t="str">
            <v/>
          </cell>
          <cell r="N481" t="str">
            <v/>
          </cell>
          <cell r="O481" t="str">
            <v/>
          </cell>
          <cell r="T481" t="str">
            <v/>
          </cell>
          <cell r="U481" t="str">
            <v/>
          </cell>
          <cell r="V481" t="str">
            <v/>
          </cell>
          <cell r="W481" t="str">
            <v/>
          </cell>
          <cell r="X481" t="str">
            <v/>
          </cell>
          <cell r="Y481" t="str">
            <v/>
          </cell>
          <cell r="Z481" t="str">
            <v xml:space="preserve"> </v>
          </cell>
          <cell r="AA481" t="str">
            <v/>
          </cell>
          <cell r="AB481" t="str">
            <v/>
          </cell>
          <cell r="AC481" t="str">
            <v/>
          </cell>
          <cell r="AD481" t="str">
            <v/>
          </cell>
        </row>
        <row r="482">
          <cell r="A482" t="str">
            <v/>
          </cell>
          <cell r="B482" t="str">
            <v/>
          </cell>
          <cell r="C482">
            <v>481</v>
          </cell>
          <cell r="E482">
            <v>2</v>
          </cell>
          <cell r="H482" t="str">
            <v/>
          </cell>
          <cell r="I482" t="str">
            <v/>
          </cell>
          <cell r="J482" t="str">
            <v/>
          </cell>
          <cell r="K482" t="str">
            <v/>
          </cell>
          <cell r="L482" t="str">
            <v/>
          </cell>
          <cell r="M482" t="str">
            <v/>
          </cell>
          <cell r="N482" t="str">
            <v/>
          </cell>
          <cell r="O482" t="str">
            <v/>
          </cell>
          <cell r="T482" t="str">
            <v/>
          </cell>
          <cell r="U482" t="str">
            <v/>
          </cell>
          <cell r="V482" t="str">
            <v/>
          </cell>
          <cell r="W482" t="str">
            <v/>
          </cell>
          <cell r="X482" t="str">
            <v/>
          </cell>
          <cell r="Y482" t="str">
            <v/>
          </cell>
          <cell r="Z482" t="str">
            <v xml:space="preserve"> </v>
          </cell>
          <cell r="AA482" t="str">
            <v/>
          </cell>
          <cell r="AB482" t="str">
            <v/>
          </cell>
          <cell r="AC482" t="str">
            <v/>
          </cell>
          <cell r="AD482" t="str">
            <v/>
          </cell>
        </row>
        <row r="483">
          <cell r="A483" t="str">
            <v/>
          </cell>
          <cell r="B483" t="str">
            <v/>
          </cell>
          <cell r="C483">
            <v>482</v>
          </cell>
          <cell r="E483">
            <v>2</v>
          </cell>
          <cell r="H483" t="str">
            <v/>
          </cell>
          <cell r="I483" t="str">
            <v/>
          </cell>
          <cell r="J483" t="str">
            <v/>
          </cell>
          <cell r="K483" t="str">
            <v/>
          </cell>
          <cell r="L483" t="str">
            <v/>
          </cell>
          <cell r="M483" t="str">
            <v/>
          </cell>
          <cell r="N483" t="str">
            <v/>
          </cell>
          <cell r="O483" t="str">
            <v/>
          </cell>
          <cell r="T483" t="str">
            <v/>
          </cell>
          <cell r="U483" t="str">
            <v/>
          </cell>
          <cell r="V483" t="str">
            <v/>
          </cell>
          <cell r="W483" t="str">
            <v/>
          </cell>
          <cell r="X483" t="str">
            <v/>
          </cell>
          <cell r="Y483" t="str">
            <v/>
          </cell>
          <cell r="Z483" t="str">
            <v xml:space="preserve"> </v>
          </cell>
          <cell r="AA483" t="str">
            <v/>
          </cell>
          <cell r="AB483" t="str">
            <v/>
          </cell>
          <cell r="AC483" t="str">
            <v/>
          </cell>
          <cell r="AD483" t="str">
            <v/>
          </cell>
        </row>
        <row r="484">
          <cell r="A484" t="str">
            <v/>
          </cell>
          <cell r="B484" t="str">
            <v/>
          </cell>
          <cell r="C484">
            <v>483</v>
          </cell>
          <cell r="E484">
            <v>2</v>
          </cell>
          <cell r="H484" t="str">
            <v/>
          </cell>
          <cell r="I484" t="str">
            <v/>
          </cell>
          <cell r="J484" t="str">
            <v/>
          </cell>
          <cell r="K484" t="str">
            <v/>
          </cell>
          <cell r="L484" t="str">
            <v/>
          </cell>
          <cell r="M484" t="str">
            <v/>
          </cell>
          <cell r="N484" t="str">
            <v/>
          </cell>
          <cell r="O484" t="str">
            <v/>
          </cell>
          <cell r="T484" t="str">
            <v/>
          </cell>
          <cell r="U484" t="str">
            <v/>
          </cell>
          <cell r="V484" t="str">
            <v/>
          </cell>
          <cell r="W484" t="str">
            <v/>
          </cell>
          <cell r="X484" t="str">
            <v/>
          </cell>
          <cell r="Y484" t="str">
            <v/>
          </cell>
          <cell r="Z484" t="str">
            <v xml:space="preserve"> </v>
          </cell>
          <cell r="AA484" t="str">
            <v/>
          </cell>
          <cell r="AB484" t="str">
            <v/>
          </cell>
          <cell r="AC484" t="str">
            <v/>
          </cell>
          <cell r="AD484" t="str">
            <v/>
          </cell>
        </row>
        <row r="485">
          <cell r="A485" t="str">
            <v/>
          </cell>
          <cell r="B485" t="str">
            <v/>
          </cell>
          <cell r="C485">
            <v>484</v>
          </cell>
          <cell r="E485">
            <v>2</v>
          </cell>
          <cell r="H485" t="str">
            <v/>
          </cell>
          <cell r="I485" t="str">
            <v/>
          </cell>
          <cell r="J485" t="str">
            <v/>
          </cell>
          <cell r="K485" t="str">
            <v/>
          </cell>
          <cell r="L485" t="str">
            <v/>
          </cell>
          <cell r="M485" t="str">
            <v/>
          </cell>
          <cell r="N485" t="str">
            <v/>
          </cell>
          <cell r="O485" t="str">
            <v/>
          </cell>
          <cell r="T485" t="str">
            <v/>
          </cell>
          <cell r="U485" t="str">
            <v/>
          </cell>
          <cell r="V485" t="str">
            <v/>
          </cell>
          <cell r="W485" t="str">
            <v/>
          </cell>
          <cell r="X485" t="str">
            <v/>
          </cell>
          <cell r="Y485" t="str">
            <v/>
          </cell>
          <cell r="Z485" t="str">
            <v xml:space="preserve"> </v>
          </cell>
          <cell r="AA485" t="str">
            <v/>
          </cell>
          <cell r="AB485" t="str">
            <v/>
          </cell>
          <cell r="AC485" t="str">
            <v/>
          </cell>
          <cell r="AD485" t="str">
            <v/>
          </cell>
        </row>
        <row r="486">
          <cell r="A486" t="str">
            <v/>
          </cell>
          <cell r="B486" t="str">
            <v/>
          </cell>
          <cell r="C486">
            <v>485</v>
          </cell>
          <cell r="E486">
            <v>2</v>
          </cell>
          <cell r="H486" t="str">
            <v/>
          </cell>
          <cell r="I486" t="str">
            <v/>
          </cell>
          <cell r="J486" t="str">
            <v/>
          </cell>
          <cell r="K486" t="str">
            <v/>
          </cell>
          <cell r="L486" t="str">
            <v/>
          </cell>
          <cell r="M486" t="str">
            <v/>
          </cell>
          <cell r="N486" t="str">
            <v/>
          </cell>
          <cell r="O486" t="str">
            <v/>
          </cell>
          <cell r="T486" t="str">
            <v/>
          </cell>
          <cell r="U486" t="str">
            <v/>
          </cell>
          <cell r="V486" t="str">
            <v/>
          </cell>
          <cell r="W486" t="str">
            <v/>
          </cell>
          <cell r="X486" t="str">
            <v/>
          </cell>
          <cell r="Y486" t="str">
            <v/>
          </cell>
          <cell r="Z486" t="str">
            <v xml:space="preserve"> </v>
          </cell>
          <cell r="AA486" t="str">
            <v/>
          </cell>
          <cell r="AB486" t="str">
            <v/>
          </cell>
          <cell r="AC486" t="str">
            <v/>
          </cell>
          <cell r="AD486" t="str">
            <v/>
          </cell>
        </row>
        <row r="487">
          <cell r="A487" t="str">
            <v/>
          </cell>
          <cell r="B487" t="str">
            <v/>
          </cell>
          <cell r="C487">
            <v>486</v>
          </cell>
          <cell r="E487">
            <v>2</v>
          </cell>
          <cell r="H487" t="str">
            <v/>
          </cell>
          <cell r="I487" t="str">
            <v/>
          </cell>
          <cell r="J487" t="str">
            <v/>
          </cell>
          <cell r="K487" t="str">
            <v/>
          </cell>
          <cell r="L487" t="str">
            <v/>
          </cell>
          <cell r="M487" t="str">
            <v/>
          </cell>
          <cell r="N487" t="str">
            <v/>
          </cell>
          <cell r="O487" t="str">
            <v/>
          </cell>
          <cell r="T487" t="str">
            <v/>
          </cell>
          <cell r="U487" t="str">
            <v/>
          </cell>
          <cell r="V487" t="str">
            <v/>
          </cell>
          <cell r="W487" t="str">
            <v/>
          </cell>
          <cell r="X487" t="str">
            <v/>
          </cell>
          <cell r="Y487" t="str">
            <v/>
          </cell>
          <cell r="Z487" t="str">
            <v xml:space="preserve"> </v>
          </cell>
          <cell r="AA487" t="str">
            <v/>
          </cell>
          <cell r="AB487" t="str">
            <v/>
          </cell>
          <cell r="AC487" t="str">
            <v/>
          </cell>
          <cell r="AD487" t="str">
            <v/>
          </cell>
        </row>
        <row r="488">
          <cell r="A488" t="str">
            <v/>
          </cell>
          <cell r="B488" t="str">
            <v/>
          </cell>
          <cell r="C488">
            <v>487</v>
          </cell>
          <cell r="E488">
            <v>2</v>
          </cell>
          <cell r="H488" t="str">
            <v/>
          </cell>
          <cell r="I488" t="str">
            <v/>
          </cell>
          <cell r="J488" t="str">
            <v/>
          </cell>
          <cell r="K488" t="str">
            <v/>
          </cell>
          <cell r="L488" t="str">
            <v/>
          </cell>
          <cell r="M488" t="str">
            <v/>
          </cell>
          <cell r="N488" t="str">
            <v/>
          </cell>
          <cell r="O488" t="str">
            <v/>
          </cell>
          <cell r="T488" t="str">
            <v/>
          </cell>
          <cell r="U488" t="str">
            <v/>
          </cell>
          <cell r="V488" t="str">
            <v/>
          </cell>
          <cell r="W488" t="str">
            <v/>
          </cell>
          <cell r="X488" t="str">
            <v/>
          </cell>
          <cell r="Y488" t="str">
            <v/>
          </cell>
          <cell r="Z488" t="str">
            <v xml:space="preserve"> </v>
          </cell>
          <cell r="AA488" t="str">
            <v/>
          </cell>
          <cell r="AB488" t="str">
            <v/>
          </cell>
          <cell r="AC488" t="str">
            <v/>
          </cell>
          <cell r="AD488" t="str">
            <v/>
          </cell>
        </row>
        <row r="489">
          <cell r="A489" t="str">
            <v/>
          </cell>
          <cell r="B489" t="str">
            <v/>
          </cell>
          <cell r="C489">
            <v>488</v>
          </cell>
          <cell r="E489">
            <v>2</v>
          </cell>
          <cell r="H489" t="str">
            <v/>
          </cell>
          <cell r="I489" t="str">
            <v/>
          </cell>
          <cell r="J489" t="str">
            <v/>
          </cell>
          <cell r="K489" t="str">
            <v/>
          </cell>
          <cell r="L489" t="str">
            <v/>
          </cell>
          <cell r="M489" t="str">
            <v/>
          </cell>
          <cell r="N489" t="str">
            <v/>
          </cell>
          <cell r="O489" t="str">
            <v/>
          </cell>
          <cell r="T489" t="str">
            <v/>
          </cell>
          <cell r="U489" t="str">
            <v/>
          </cell>
          <cell r="V489" t="str">
            <v/>
          </cell>
          <cell r="W489" t="str">
            <v/>
          </cell>
          <cell r="X489" t="str">
            <v/>
          </cell>
          <cell r="Y489" t="str">
            <v/>
          </cell>
          <cell r="Z489" t="str">
            <v xml:space="preserve"> </v>
          </cell>
          <cell r="AA489" t="str">
            <v/>
          </cell>
          <cell r="AB489" t="str">
            <v/>
          </cell>
          <cell r="AC489" t="str">
            <v/>
          </cell>
          <cell r="AD489" t="str">
            <v/>
          </cell>
        </row>
        <row r="490">
          <cell r="A490" t="str">
            <v/>
          </cell>
          <cell r="B490" t="str">
            <v/>
          </cell>
          <cell r="C490">
            <v>489</v>
          </cell>
          <cell r="E490">
            <v>2</v>
          </cell>
          <cell r="H490" t="str">
            <v/>
          </cell>
          <cell r="I490" t="str">
            <v/>
          </cell>
          <cell r="J490" t="str">
            <v/>
          </cell>
          <cell r="K490" t="str">
            <v/>
          </cell>
          <cell r="L490" t="str">
            <v/>
          </cell>
          <cell r="M490" t="str">
            <v/>
          </cell>
          <cell r="N490" t="str">
            <v/>
          </cell>
          <cell r="O490" t="str">
            <v/>
          </cell>
          <cell r="T490" t="str">
            <v/>
          </cell>
          <cell r="U490" t="str">
            <v/>
          </cell>
          <cell r="V490" t="str">
            <v/>
          </cell>
          <cell r="W490" t="str">
            <v/>
          </cell>
          <cell r="X490" t="str">
            <v/>
          </cell>
          <cell r="Y490" t="str">
            <v/>
          </cell>
          <cell r="Z490" t="str">
            <v xml:space="preserve"> </v>
          </cell>
          <cell r="AA490" t="str">
            <v/>
          </cell>
          <cell r="AB490" t="str">
            <v/>
          </cell>
          <cell r="AC490" t="str">
            <v/>
          </cell>
          <cell r="AD490" t="str">
            <v/>
          </cell>
        </row>
        <row r="491">
          <cell r="A491" t="str">
            <v/>
          </cell>
          <cell r="B491" t="str">
            <v/>
          </cell>
          <cell r="C491">
            <v>490</v>
          </cell>
          <cell r="E491">
            <v>2</v>
          </cell>
          <cell r="H491" t="str">
            <v/>
          </cell>
          <cell r="I491" t="str">
            <v/>
          </cell>
          <cell r="J491" t="str">
            <v/>
          </cell>
          <cell r="K491" t="str">
            <v/>
          </cell>
          <cell r="L491" t="str">
            <v/>
          </cell>
          <cell r="M491" t="str">
            <v/>
          </cell>
          <cell r="N491" t="str">
            <v/>
          </cell>
          <cell r="O491" t="str">
            <v/>
          </cell>
          <cell r="T491" t="str">
            <v/>
          </cell>
          <cell r="U491" t="str">
            <v/>
          </cell>
          <cell r="V491" t="str">
            <v/>
          </cell>
          <cell r="W491" t="str">
            <v/>
          </cell>
          <cell r="X491" t="str">
            <v/>
          </cell>
          <cell r="Y491" t="str">
            <v/>
          </cell>
          <cell r="Z491" t="str">
            <v xml:space="preserve"> </v>
          </cell>
          <cell r="AA491" t="str">
            <v/>
          </cell>
          <cell r="AB491" t="str">
            <v/>
          </cell>
          <cell r="AC491" t="str">
            <v/>
          </cell>
          <cell r="AD491" t="str">
            <v/>
          </cell>
        </row>
        <row r="492">
          <cell r="A492" t="str">
            <v/>
          </cell>
          <cell r="B492" t="str">
            <v/>
          </cell>
          <cell r="C492">
            <v>491</v>
          </cell>
          <cell r="E492">
            <v>2</v>
          </cell>
          <cell r="H492" t="str">
            <v/>
          </cell>
          <cell r="I492" t="str">
            <v/>
          </cell>
          <cell r="J492" t="str">
            <v/>
          </cell>
          <cell r="K492" t="str">
            <v/>
          </cell>
          <cell r="L492" t="str">
            <v/>
          </cell>
          <cell r="M492" t="str">
            <v/>
          </cell>
          <cell r="N492" t="str">
            <v/>
          </cell>
          <cell r="O492" t="str">
            <v/>
          </cell>
          <cell r="T492" t="str">
            <v/>
          </cell>
          <cell r="U492" t="str">
            <v/>
          </cell>
          <cell r="V492" t="str">
            <v/>
          </cell>
          <cell r="W492" t="str">
            <v/>
          </cell>
          <cell r="X492" t="str">
            <v/>
          </cell>
          <cell r="Y492" t="str">
            <v/>
          </cell>
          <cell r="Z492" t="str">
            <v xml:space="preserve"> </v>
          </cell>
          <cell r="AA492" t="str">
            <v/>
          </cell>
          <cell r="AB492" t="str">
            <v/>
          </cell>
          <cell r="AC492" t="str">
            <v/>
          </cell>
          <cell r="AD492" t="str">
            <v/>
          </cell>
        </row>
        <row r="493">
          <cell r="A493" t="str">
            <v/>
          </cell>
          <cell r="B493" t="str">
            <v/>
          </cell>
          <cell r="C493">
            <v>492</v>
          </cell>
          <cell r="E493">
            <v>2</v>
          </cell>
          <cell r="H493" t="str">
            <v/>
          </cell>
          <cell r="I493" t="str">
            <v/>
          </cell>
          <cell r="J493" t="str">
            <v/>
          </cell>
          <cell r="K493" t="str">
            <v/>
          </cell>
          <cell r="L493" t="str">
            <v/>
          </cell>
          <cell r="M493" t="str">
            <v/>
          </cell>
          <cell r="N493" t="str">
            <v/>
          </cell>
          <cell r="O493" t="str">
            <v/>
          </cell>
          <cell r="T493" t="str">
            <v/>
          </cell>
          <cell r="U493" t="str">
            <v/>
          </cell>
          <cell r="V493" t="str">
            <v/>
          </cell>
          <cell r="W493" t="str">
            <v/>
          </cell>
          <cell r="X493" t="str">
            <v/>
          </cell>
          <cell r="Y493" t="str">
            <v/>
          </cell>
          <cell r="Z493" t="str">
            <v xml:space="preserve"> </v>
          </cell>
          <cell r="AA493" t="str">
            <v/>
          </cell>
          <cell r="AB493" t="str">
            <v/>
          </cell>
          <cell r="AC493" t="str">
            <v/>
          </cell>
          <cell r="AD493" t="str">
            <v/>
          </cell>
        </row>
        <row r="494">
          <cell r="A494" t="str">
            <v/>
          </cell>
          <cell r="B494" t="str">
            <v/>
          </cell>
          <cell r="C494">
            <v>493</v>
          </cell>
          <cell r="E494">
            <v>2</v>
          </cell>
          <cell r="H494" t="str">
            <v/>
          </cell>
          <cell r="I494" t="str">
            <v/>
          </cell>
          <cell r="J494" t="str">
            <v/>
          </cell>
          <cell r="K494" t="str">
            <v/>
          </cell>
          <cell r="L494" t="str">
            <v/>
          </cell>
          <cell r="M494" t="str">
            <v/>
          </cell>
          <cell r="N494" t="str">
            <v/>
          </cell>
          <cell r="O494" t="str">
            <v/>
          </cell>
          <cell r="T494" t="str">
            <v/>
          </cell>
          <cell r="U494" t="str">
            <v/>
          </cell>
          <cell r="V494" t="str">
            <v/>
          </cell>
          <cell r="W494" t="str">
            <v/>
          </cell>
          <cell r="X494" t="str">
            <v/>
          </cell>
          <cell r="Y494" t="str">
            <v/>
          </cell>
          <cell r="Z494" t="str">
            <v xml:space="preserve"> </v>
          </cell>
          <cell r="AA494" t="str">
            <v/>
          </cell>
          <cell r="AB494" t="str">
            <v/>
          </cell>
          <cell r="AC494" t="str">
            <v/>
          </cell>
          <cell r="AD494" t="str">
            <v/>
          </cell>
        </row>
        <row r="495">
          <cell r="A495" t="str">
            <v/>
          </cell>
          <cell r="B495" t="str">
            <v/>
          </cell>
          <cell r="C495">
            <v>494</v>
          </cell>
          <cell r="E495">
            <v>2</v>
          </cell>
          <cell r="H495" t="str">
            <v/>
          </cell>
          <cell r="I495" t="str">
            <v/>
          </cell>
          <cell r="J495" t="str">
            <v/>
          </cell>
          <cell r="K495" t="str">
            <v/>
          </cell>
          <cell r="L495" t="str">
            <v/>
          </cell>
          <cell r="M495" t="str">
            <v/>
          </cell>
          <cell r="N495" t="str">
            <v/>
          </cell>
          <cell r="O495" t="str">
            <v/>
          </cell>
          <cell r="T495" t="str">
            <v/>
          </cell>
          <cell r="U495" t="str">
            <v/>
          </cell>
          <cell r="V495" t="str">
            <v/>
          </cell>
          <cell r="W495" t="str">
            <v/>
          </cell>
          <cell r="X495" t="str">
            <v/>
          </cell>
          <cell r="Y495" t="str">
            <v/>
          </cell>
          <cell r="Z495" t="str">
            <v xml:space="preserve"> </v>
          </cell>
          <cell r="AA495" t="str">
            <v/>
          </cell>
          <cell r="AB495" t="str">
            <v/>
          </cell>
          <cell r="AC495" t="str">
            <v/>
          </cell>
          <cell r="AD495" t="str">
            <v/>
          </cell>
        </row>
        <row r="496">
          <cell r="A496" t="str">
            <v/>
          </cell>
          <cell r="B496" t="str">
            <v/>
          </cell>
          <cell r="C496">
            <v>495</v>
          </cell>
          <cell r="E496">
            <v>2</v>
          </cell>
          <cell r="H496" t="str">
            <v/>
          </cell>
          <cell r="I496" t="str">
            <v/>
          </cell>
          <cell r="J496" t="str">
            <v/>
          </cell>
          <cell r="K496" t="str">
            <v/>
          </cell>
          <cell r="L496" t="str">
            <v/>
          </cell>
          <cell r="M496" t="str">
            <v/>
          </cell>
          <cell r="N496" t="str">
            <v/>
          </cell>
          <cell r="O496" t="str">
            <v/>
          </cell>
          <cell r="T496" t="str">
            <v/>
          </cell>
          <cell r="U496" t="str">
            <v/>
          </cell>
          <cell r="V496" t="str">
            <v/>
          </cell>
          <cell r="W496" t="str">
            <v/>
          </cell>
          <cell r="X496" t="str">
            <v/>
          </cell>
          <cell r="Y496" t="str">
            <v/>
          </cell>
          <cell r="Z496" t="str">
            <v xml:space="preserve"> </v>
          </cell>
          <cell r="AA496" t="str">
            <v/>
          </cell>
          <cell r="AB496" t="str">
            <v/>
          </cell>
          <cell r="AC496" t="str">
            <v/>
          </cell>
          <cell r="AD496" t="str">
            <v/>
          </cell>
        </row>
        <row r="497">
          <cell r="A497" t="str">
            <v/>
          </cell>
          <cell r="B497" t="str">
            <v/>
          </cell>
          <cell r="C497">
            <v>496</v>
          </cell>
          <cell r="E497">
            <v>2</v>
          </cell>
          <cell r="H497" t="str">
            <v/>
          </cell>
          <cell r="I497" t="str">
            <v/>
          </cell>
          <cell r="J497" t="str">
            <v/>
          </cell>
          <cell r="K497" t="str">
            <v/>
          </cell>
          <cell r="L497" t="str">
            <v/>
          </cell>
          <cell r="M497" t="str">
            <v/>
          </cell>
          <cell r="N497" t="str">
            <v/>
          </cell>
          <cell r="O497" t="str">
            <v/>
          </cell>
          <cell r="T497" t="str">
            <v/>
          </cell>
          <cell r="U497" t="str">
            <v/>
          </cell>
          <cell r="V497" t="str">
            <v/>
          </cell>
          <cell r="W497" t="str">
            <v/>
          </cell>
          <cell r="X497" t="str">
            <v/>
          </cell>
          <cell r="Y497" t="str">
            <v/>
          </cell>
          <cell r="Z497" t="str">
            <v xml:space="preserve"> </v>
          </cell>
          <cell r="AA497" t="str">
            <v/>
          </cell>
          <cell r="AB497" t="str">
            <v/>
          </cell>
          <cell r="AC497" t="str">
            <v/>
          </cell>
          <cell r="AD497" t="str">
            <v/>
          </cell>
        </row>
        <row r="498">
          <cell r="A498" t="str">
            <v/>
          </cell>
          <cell r="B498" t="str">
            <v/>
          </cell>
          <cell r="C498">
            <v>497</v>
          </cell>
          <cell r="E498">
            <v>2</v>
          </cell>
          <cell r="H498" t="str">
            <v/>
          </cell>
          <cell r="I498" t="str">
            <v/>
          </cell>
          <cell r="J498" t="str">
            <v/>
          </cell>
          <cell r="K498" t="str">
            <v/>
          </cell>
          <cell r="L498" t="str">
            <v/>
          </cell>
          <cell r="M498" t="str">
            <v/>
          </cell>
          <cell r="N498" t="str">
            <v/>
          </cell>
          <cell r="O498" t="str">
            <v/>
          </cell>
          <cell r="T498" t="str">
            <v/>
          </cell>
          <cell r="U498" t="str">
            <v/>
          </cell>
          <cell r="V498" t="str">
            <v/>
          </cell>
          <cell r="W498" t="str">
            <v/>
          </cell>
          <cell r="X498" t="str">
            <v/>
          </cell>
          <cell r="Y498" t="str">
            <v/>
          </cell>
          <cell r="Z498" t="str">
            <v xml:space="preserve"> </v>
          </cell>
          <cell r="AA498" t="str">
            <v/>
          </cell>
          <cell r="AB498" t="str">
            <v/>
          </cell>
          <cell r="AC498" t="str">
            <v/>
          </cell>
          <cell r="AD498" t="str">
            <v/>
          </cell>
        </row>
        <row r="499">
          <cell r="A499" t="str">
            <v/>
          </cell>
          <cell r="B499" t="str">
            <v/>
          </cell>
          <cell r="C499">
            <v>498</v>
          </cell>
          <cell r="E499">
            <v>2</v>
          </cell>
          <cell r="H499" t="str">
            <v/>
          </cell>
          <cell r="I499" t="str">
            <v/>
          </cell>
          <cell r="J499" t="str">
            <v/>
          </cell>
          <cell r="K499" t="str">
            <v/>
          </cell>
          <cell r="L499" t="str">
            <v/>
          </cell>
          <cell r="M499" t="str">
            <v/>
          </cell>
          <cell r="N499" t="str">
            <v/>
          </cell>
          <cell r="O499" t="str">
            <v/>
          </cell>
          <cell r="T499" t="str">
            <v/>
          </cell>
          <cell r="U499" t="str">
            <v/>
          </cell>
          <cell r="V499" t="str">
            <v/>
          </cell>
          <cell r="W499" t="str">
            <v/>
          </cell>
          <cell r="X499" t="str">
            <v/>
          </cell>
          <cell r="Y499" t="str">
            <v/>
          </cell>
          <cell r="Z499" t="str">
            <v xml:space="preserve"> </v>
          </cell>
          <cell r="AA499" t="str">
            <v/>
          </cell>
          <cell r="AB499" t="str">
            <v/>
          </cell>
          <cell r="AC499" t="str">
            <v/>
          </cell>
          <cell r="AD499" t="str">
            <v/>
          </cell>
        </row>
        <row r="500">
          <cell r="A500" t="str">
            <v/>
          </cell>
          <cell r="B500" t="str">
            <v/>
          </cell>
          <cell r="C500">
            <v>499</v>
          </cell>
          <cell r="E500">
            <v>2</v>
          </cell>
          <cell r="H500" t="str">
            <v/>
          </cell>
          <cell r="I500" t="str">
            <v/>
          </cell>
          <cell r="J500" t="str">
            <v/>
          </cell>
          <cell r="K500" t="str">
            <v/>
          </cell>
          <cell r="L500" t="str">
            <v/>
          </cell>
          <cell r="M500" t="str">
            <v/>
          </cell>
          <cell r="N500" t="str">
            <v/>
          </cell>
          <cell r="O500" t="str">
            <v/>
          </cell>
          <cell r="T500" t="str">
            <v/>
          </cell>
          <cell r="U500" t="str">
            <v/>
          </cell>
          <cell r="V500" t="str">
            <v/>
          </cell>
          <cell r="W500" t="str">
            <v/>
          </cell>
          <cell r="X500" t="str">
            <v/>
          </cell>
          <cell r="Y500" t="str">
            <v/>
          </cell>
          <cell r="Z500" t="str">
            <v xml:space="preserve"> </v>
          </cell>
          <cell r="AA500" t="str">
            <v/>
          </cell>
          <cell r="AB500" t="str">
            <v/>
          </cell>
          <cell r="AC500" t="str">
            <v/>
          </cell>
          <cell r="AD500" t="str">
            <v/>
          </cell>
        </row>
        <row r="501">
          <cell r="A501" t="str">
            <v/>
          </cell>
          <cell r="B501" t="str">
            <v/>
          </cell>
          <cell r="C501">
            <v>500</v>
          </cell>
          <cell r="E501">
            <v>2</v>
          </cell>
          <cell r="H501" t="str">
            <v/>
          </cell>
          <cell r="I501" t="str">
            <v/>
          </cell>
          <cell r="J501" t="str">
            <v/>
          </cell>
          <cell r="K501" t="str">
            <v/>
          </cell>
          <cell r="L501" t="str">
            <v/>
          </cell>
          <cell r="M501" t="str">
            <v/>
          </cell>
          <cell r="N501" t="str">
            <v/>
          </cell>
          <cell r="O501" t="str">
            <v/>
          </cell>
          <cell r="T501" t="str">
            <v/>
          </cell>
          <cell r="U501" t="str">
            <v/>
          </cell>
          <cell r="V501" t="str">
            <v/>
          </cell>
          <cell r="W501" t="str">
            <v/>
          </cell>
          <cell r="X501" t="str">
            <v/>
          </cell>
          <cell r="Y501" t="str">
            <v/>
          </cell>
          <cell r="Z501" t="str">
            <v xml:space="preserve"> </v>
          </cell>
          <cell r="AA501" t="str">
            <v/>
          </cell>
          <cell r="AB501" t="str">
            <v/>
          </cell>
          <cell r="AC501" t="str">
            <v/>
          </cell>
          <cell r="AD501" t="str">
            <v/>
          </cell>
        </row>
        <row r="502">
          <cell r="A502" t="str">
            <v/>
          </cell>
          <cell r="B502" t="str">
            <v/>
          </cell>
          <cell r="C502">
            <v>501</v>
          </cell>
          <cell r="E502">
            <v>2</v>
          </cell>
          <cell r="H502" t="str">
            <v/>
          </cell>
          <cell r="I502" t="str">
            <v/>
          </cell>
          <cell r="J502" t="str">
            <v/>
          </cell>
          <cell r="K502" t="str">
            <v/>
          </cell>
          <cell r="L502" t="str">
            <v/>
          </cell>
          <cell r="M502" t="str">
            <v/>
          </cell>
          <cell r="N502" t="str">
            <v/>
          </cell>
          <cell r="O502" t="str">
            <v/>
          </cell>
          <cell r="T502" t="str">
            <v/>
          </cell>
          <cell r="U502" t="str">
            <v/>
          </cell>
          <cell r="V502" t="str">
            <v/>
          </cell>
          <cell r="W502" t="str">
            <v/>
          </cell>
          <cell r="X502" t="str">
            <v/>
          </cell>
          <cell r="Y502" t="str">
            <v/>
          </cell>
          <cell r="Z502" t="str">
            <v xml:space="preserve"> </v>
          </cell>
          <cell r="AA502" t="str">
            <v/>
          </cell>
          <cell r="AB502" t="str">
            <v/>
          </cell>
          <cell r="AC502" t="str">
            <v/>
          </cell>
          <cell r="AD502" t="str">
            <v/>
          </cell>
        </row>
        <row r="503">
          <cell r="A503" t="str">
            <v/>
          </cell>
          <cell r="B503" t="str">
            <v/>
          </cell>
          <cell r="C503">
            <v>502</v>
          </cell>
          <cell r="E503">
            <v>2</v>
          </cell>
          <cell r="H503" t="str">
            <v/>
          </cell>
          <cell r="I503" t="str">
            <v/>
          </cell>
          <cell r="J503" t="str">
            <v/>
          </cell>
          <cell r="K503" t="str">
            <v/>
          </cell>
          <cell r="L503" t="str">
            <v/>
          </cell>
          <cell r="M503" t="str">
            <v/>
          </cell>
          <cell r="N503" t="str">
            <v/>
          </cell>
          <cell r="O503" t="str">
            <v/>
          </cell>
          <cell r="T503" t="str">
            <v/>
          </cell>
          <cell r="U503" t="str">
            <v/>
          </cell>
          <cell r="V503" t="str">
            <v/>
          </cell>
          <cell r="W503" t="str">
            <v/>
          </cell>
          <cell r="X503" t="str">
            <v/>
          </cell>
          <cell r="Y503" t="str">
            <v/>
          </cell>
          <cell r="Z503" t="str">
            <v xml:space="preserve"> </v>
          </cell>
          <cell r="AA503" t="str">
            <v/>
          </cell>
          <cell r="AB503" t="str">
            <v/>
          </cell>
          <cell r="AC503" t="str">
            <v/>
          </cell>
          <cell r="AD503" t="str">
            <v/>
          </cell>
        </row>
        <row r="504">
          <cell r="A504" t="str">
            <v/>
          </cell>
          <cell r="B504" t="str">
            <v/>
          </cell>
          <cell r="C504">
            <v>503</v>
          </cell>
          <cell r="E504">
            <v>2</v>
          </cell>
          <cell r="H504" t="str">
            <v/>
          </cell>
          <cell r="I504" t="str">
            <v/>
          </cell>
          <cell r="J504" t="str">
            <v/>
          </cell>
          <cell r="K504" t="str">
            <v/>
          </cell>
          <cell r="L504" t="str">
            <v/>
          </cell>
          <cell r="M504" t="str">
            <v/>
          </cell>
          <cell r="N504" t="str">
            <v/>
          </cell>
          <cell r="O504" t="str">
            <v/>
          </cell>
          <cell r="T504" t="str">
            <v/>
          </cell>
          <cell r="U504" t="str">
            <v/>
          </cell>
          <cell r="V504" t="str">
            <v/>
          </cell>
          <cell r="W504" t="str">
            <v/>
          </cell>
          <cell r="X504" t="str">
            <v/>
          </cell>
          <cell r="Y504" t="str">
            <v/>
          </cell>
          <cell r="Z504" t="str">
            <v xml:space="preserve"> </v>
          </cell>
          <cell r="AA504" t="str">
            <v/>
          </cell>
          <cell r="AB504" t="str">
            <v/>
          </cell>
          <cell r="AC504" t="str">
            <v/>
          </cell>
          <cell r="AD504" t="str">
            <v/>
          </cell>
        </row>
        <row r="505">
          <cell r="A505" t="str">
            <v/>
          </cell>
          <cell r="B505" t="str">
            <v/>
          </cell>
          <cell r="C505">
            <v>504</v>
          </cell>
          <cell r="E505">
            <v>2</v>
          </cell>
          <cell r="H505" t="str">
            <v/>
          </cell>
          <cell r="I505" t="str">
            <v/>
          </cell>
          <cell r="J505" t="str">
            <v/>
          </cell>
          <cell r="K505" t="str">
            <v/>
          </cell>
          <cell r="L505" t="str">
            <v/>
          </cell>
          <cell r="M505" t="str">
            <v/>
          </cell>
          <cell r="N505" t="str">
            <v/>
          </cell>
          <cell r="O505" t="str">
            <v/>
          </cell>
          <cell r="T505" t="str">
            <v/>
          </cell>
          <cell r="U505" t="str">
            <v/>
          </cell>
          <cell r="V505" t="str">
            <v/>
          </cell>
          <cell r="W505" t="str">
            <v/>
          </cell>
          <cell r="X505" t="str">
            <v/>
          </cell>
          <cell r="Y505" t="str">
            <v/>
          </cell>
          <cell r="Z505" t="str">
            <v xml:space="preserve"> </v>
          </cell>
          <cell r="AA505" t="str">
            <v/>
          </cell>
          <cell r="AB505" t="str">
            <v/>
          </cell>
          <cell r="AC505" t="str">
            <v/>
          </cell>
          <cell r="AD505" t="str">
            <v/>
          </cell>
        </row>
        <row r="506">
          <cell r="A506" t="str">
            <v/>
          </cell>
          <cell r="B506" t="str">
            <v/>
          </cell>
          <cell r="C506">
            <v>505</v>
          </cell>
          <cell r="E506">
            <v>2</v>
          </cell>
          <cell r="H506" t="str">
            <v/>
          </cell>
          <cell r="I506" t="str">
            <v/>
          </cell>
          <cell r="J506" t="str">
            <v/>
          </cell>
          <cell r="K506" t="str">
            <v/>
          </cell>
          <cell r="L506" t="str">
            <v/>
          </cell>
          <cell r="M506" t="str">
            <v/>
          </cell>
          <cell r="N506" t="str">
            <v/>
          </cell>
          <cell r="O506" t="str">
            <v/>
          </cell>
          <cell r="T506" t="str">
            <v/>
          </cell>
          <cell r="U506" t="str">
            <v/>
          </cell>
          <cell r="V506" t="str">
            <v/>
          </cell>
          <cell r="W506" t="str">
            <v/>
          </cell>
          <cell r="X506" t="str">
            <v/>
          </cell>
          <cell r="Y506" t="str">
            <v/>
          </cell>
          <cell r="Z506" t="str">
            <v xml:space="preserve"> </v>
          </cell>
          <cell r="AA506" t="str">
            <v/>
          </cell>
          <cell r="AB506" t="str">
            <v/>
          </cell>
          <cell r="AC506" t="str">
            <v/>
          </cell>
          <cell r="AD506" t="str">
            <v/>
          </cell>
        </row>
        <row r="507">
          <cell r="A507" t="str">
            <v/>
          </cell>
          <cell r="B507" t="str">
            <v/>
          </cell>
          <cell r="C507">
            <v>506</v>
          </cell>
          <cell r="E507">
            <v>2</v>
          </cell>
          <cell r="H507" t="str">
            <v/>
          </cell>
          <cell r="I507" t="str">
            <v/>
          </cell>
          <cell r="J507" t="str">
            <v/>
          </cell>
          <cell r="K507" t="str">
            <v/>
          </cell>
          <cell r="L507" t="str">
            <v/>
          </cell>
          <cell r="M507" t="str">
            <v/>
          </cell>
          <cell r="N507" t="str">
            <v/>
          </cell>
          <cell r="O507" t="str">
            <v/>
          </cell>
          <cell r="T507" t="str">
            <v/>
          </cell>
          <cell r="U507" t="str">
            <v/>
          </cell>
          <cell r="V507" t="str">
            <v/>
          </cell>
          <cell r="W507" t="str">
            <v/>
          </cell>
          <cell r="X507" t="str">
            <v/>
          </cell>
          <cell r="Y507" t="str">
            <v/>
          </cell>
          <cell r="Z507" t="str">
            <v xml:space="preserve"> </v>
          </cell>
          <cell r="AA507" t="str">
            <v/>
          </cell>
          <cell r="AB507" t="str">
            <v/>
          </cell>
          <cell r="AC507" t="str">
            <v/>
          </cell>
          <cell r="AD507" t="str">
            <v/>
          </cell>
        </row>
        <row r="508">
          <cell r="A508" t="str">
            <v/>
          </cell>
          <cell r="B508" t="str">
            <v/>
          </cell>
          <cell r="C508">
            <v>507</v>
          </cell>
          <cell r="E508">
            <v>2</v>
          </cell>
          <cell r="H508" t="str">
            <v/>
          </cell>
          <cell r="I508" t="str">
            <v/>
          </cell>
          <cell r="J508" t="str">
            <v/>
          </cell>
          <cell r="K508" t="str">
            <v/>
          </cell>
          <cell r="L508" t="str">
            <v/>
          </cell>
          <cell r="M508" t="str">
            <v/>
          </cell>
          <cell r="N508" t="str">
            <v/>
          </cell>
          <cell r="O508" t="str">
            <v/>
          </cell>
          <cell r="T508" t="str">
            <v/>
          </cell>
          <cell r="U508" t="str">
            <v/>
          </cell>
          <cell r="V508" t="str">
            <v/>
          </cell>
          <cell r="W508" t="str">
            <v/>
          </cell>
          <cell r="X508" t="str">
            <v/>
          </cell>
          <cell r="Y508" t="str">
            <v/>
          </cell>
          <cell r="Z508" t="str">
            <v xml:space="preserve"> </v>
          </cell>
          <cell r="AA508" t="str">
            <v/>
          </cell>
          <cell r="AB508" t="str">
            <v/>
          </cell>
          <cell r="AC508" t="str">
            <v/>
          </cell>
          <cell r="AD508" t="str">
            <v/>
          </cell>
        </row>
        <row r="509">
          <cell r="A509" t="str">
            <v/>
          </cell>
          <cell r="B509" t="str">
            <v/>
          </cell>
          <cell r="C509">
            <v>508</v>
          </cell>
          <cell r="E509">
            <v>2</v>
          </cell>
          <cell r="H509" t="str">
            <v/>
          </cell>
          <cell r="I509" t="str">
            <v/>
          </cell>
          <cell r="J509" t="str">
            <v/>
          </cell>
          <cell r="K509" t="str">
            <v/>
          </cell>
          <cell r="L509" t="str">
            <v/>
          </cell>
          <cell r="M509" t="str">
            <v/>
          </cell>
          <cell r="N509" t="str">
            <v/>
          </cell>
          <cell r="O509" t="str">
            <v/>
          </cell>
          <cell r="T509" t="str">
            <v/>
          </cell>
          <cell r="U509" t="str">
            <v/>
          </cell>
          <cell r="V509" t="str">
            <v/>
          </cell>
          <cell r="W509" t="str">
            <v/>
          </cell>
          <cell r="X509" t="str">
            <v/>
          </cell>
          <cell r="Y509" t="str">
            <v/>
          </cell>
          <cell r="Z509" t="str">
            <v xml:space="preserve"> </v>
          </cell>
          <cell r="AA509" t="str">
            <v/>
          </cell>
          <cell r="AB509" t="str">
            <v/>
          </cell>
          <cell r="AC509" t="str">
            <v/>
          </cell>
          <cell r="AD509" t="str">
            <v/>
          </cell>
        </row>
        <row r="510">
          <cell r="A510" t="str">
            <v/>
          </cell>
          <cell r="B510" t="str">
            <v/>
          </cell>
          <cell r="C510">
            <v>509</v>
          </cell>
          <cell r="E510">
            <v>2</v>
          </cell>
          <cell r="H510" t="str">
            <v/>
          </cell>
          <cell r="I510" t="str">
            <v/>
          </cell>
          <cell r="J510" t="str">
            <v/>
          </cell>
          <cell r="K510" t="str">
            <v/>
          </cell>
          <cell r="L510" t="str">
            <v/>
          </cell>
          <cell r="M510" t="str">
            <v/>
          </cell>
          <cell r="N510" t="str">
            <v/>
          </cell>
          <cell r="O510" t="str">
            <v/>
          </cell>
          <cell r="T510" t="str">
            <v/>
          </cell>
          <cell r="U510" t="str">
            <v/>
          </cell>
          <cell r="V510" t="str">
            <v/>
          </cell>
          <cell r="W510" t="str">
            <v/>
          </cell>
          <cell r="X510" t="str">
            <v/>
          </cell>
          <cell r="Y510" t="str">
            <v/>
          </cell>
          <cell r="Z510" t="str">
            <v xml:space="preserve"> </v>
          </cell>
          <cell r="AA510" t="str">
            <v/>
          </cell>
          <cell r="AB510" t="str">
            <v/>
          </cell>
          <cell r="AC510" t="str">
            <v/>
          </cell>
          <cell r="AD510" t="str">
            <v/>
          </cell>
        </row>
        <row r="511">
          <cell r="A511" t="str">
            <v/>
          </cell>
          <cell r="B511" t="str">
            <v/>
          </cell>
          <cell r="C511">
            <v>510</v>
          </cell>
          <cell r="E511">
            <v>2</v>
          </cell>
          <cell r="H511" t="str">
            <v/>
          </cell>
          <cell r="I511" t="str">
            <v/>
          </cell>
          <cell r="J511" t="str">
            <v/>
          </cell>
          <cell r="K511" t="str">
            <v/>
          </cell>
          <cell r="L511" t="str">
            <v/>
          </cell>
          <cell r="M511" t="str">
            <v/>
          </cell>
          <cell r="N511" t="str">
            <v/>
          </cell>
          <cell r="O511" t="str">
            <v/>
          </cell>
          <cell r="T511" t="str">
            <v/>
          </cell>
          <cell r="U511" t="str">
            <v/>
          </cell>
          <cell r="V511" t="str">
            <v/>
          </cell>
          <cell r="W511" t="str">
            <v/>
          </cell>
          <cell r="X511" t="str">
            <v/>
          </cell>
          <cell r="Y511" t="str">
            <v/>
          </cell>
          <cell r="Z511" t="str">
            <v xml:space="preserve"> </v>
          </cell>
          <cell r="AA511" t="str">
            <v/>
          </cell>
          <cell r="AB511" t="str">
            <v/>
          </cell>
          <cell r="AC511" t="str">
            <v/>
          </cell>
          <cell r="AD511" t="str">
            <v/>
          </cell>
        </row>
        <row r="512">
          <cell r="A512" t="str">
            <v/>
          </cell>
          <cell r="B512" t="str">
            <v/>
          </cell>
          <cell r="C512">
            <v>511</v>
          </cell>
          <cell r="E512">
            <v>2</v>
          </cell>
          <cell r="H512" t="str">
            <v/>
          </cell>
          <cell r="I512" t="str">
            <v/>
          </cell>
          <cell r="J512" t="str">
            <v/>
          </cell>
          <cell r="K512" t="str">
            <v/>
          </cell>
          <cell r="L512" t="str">
            <v/>
          </cell>
          <cell r="M512" t="str">
            <v/>
          </cell>
          <cell r="N512" t="str">
            <v/>
          </cell>
          <cell r="O512" t="str">
            <v/>
          </cell>
          <cell r="T512" t="str">
            <v/>
          </cell>
          <cell r="U512" t="str">
            <v/>
          </cell>
          <cell r="V512" t="str">
            <v/>
          </cell>
          <cell r="W512" t="str">
            <v/>
          </cell>
          <cell r="X512" t="str">
            <v/>
          </cell>
          <cell r="Y512" t="str">
            <v/>
          </cell>
          <cell r="Z512" t="str">
            <v xml:space="preserve"> </v>
          </cell>
          <cell r="AA512" t="str">
            <v/>
          </cell>
          <cell r="AB512" t="str">
            <v/>
          </cell>
          <cell r="AC512" t="str">
            <v/>
          </cell>
          <cell r="AD512" t="str">
            <v/>
          </cell>
        </row>
        <row r="513">
          <cell r="A513" t="str">
            <v/>
          </cell>
          <cell r="B513" t="str">
            <v/>
          </cell>
          <cell r="C513">
            <v>512</v>
          </cell>
          <cell r="E513">
            <v>2</v>
          </cell>
          <cell r="H513" t="str">
            <v/>
          </cell>
          <cell r="I513" t="str">
            <v/>
          </cell>
          <cell r="J513" t="str">
            <v/>
          </cell>
          <cell r="K513" t="str">
            <v/>
          </cell>
          <cell r="L513" t="str">
            <v/>
          </cell>
          <cell r="M513" t="str">
            <v/>
          </cell>
          <cell r="N513" t="str">
            <v/>
          </cell>
          <cell r="O513" t="str">
            <v/>
          </cell>
          <cell r="T513" t="str">
            <v/>
          </cell>
          <cell r="U513" t="str">
            <v/>
          </cell>
          <cell r="V513" t="str">
            <v/>
          </cell>
          <cell r="W513" t="str">
            <v/>
          </cell>
          <cell r="X513" t="str">
            <v/>
          </cell>
          <cell r="Y513" t="str">
            <v/>
          </cell>
          <cell r="Z513" t="str">
            <v xml:space="preserve"> </v>
          </cell>
          <cell r="AA513" t="str">
            <v/>
          </cell>
          <cell r="AB513" t="str">
            <v/>
          </cell>
          <cell r="AC513" t="str">
            <v/>
          </cell>
          <cell r="AD513" t="str">
            <v/>
          </cell>
        </row>
        <row r="514">
          <cell r="A514" t="str">
            <v/>
          </cell>
          <cell r="B514" t="str">
            <v/>
          </cell>
          <cell r="C514">
            <v>513</v>
          </cell>
          <cell r="E514">
            <v>2</v>
          </cell>
          <cell r="H514" t="str">
            <v/>
          </cell>
          <cell r="I514" t="str">
            <v/>
          </cell>
          <cell r="J514" t="str">
            <v/>
          </cell>
          <cell r="K514" t="str">
            <v/>
          </cell>
          <cell r="L514" t="str">
            <v/>
          </cell>
          <cell r="M514" t="str">
            <v/>
          </cell>
          <cell r="N514" t="str">
            <v/>
          </cell>
          <cell r="O514" t="str">
            <v/>
          </cell>
          <cell r="T514" t="str">
            <v/>
          </cell>
          <cell r="U514" t="str">
            <v/>
          </cell>
          <cell r="V514" t="str">
            <v/>
          </cell>
          <cell r="W514" t="str">
            <v/>
          </cell>
          <cell r="X514" t="str">
            <v/>
          </cell>
          <cell r="Y514" t="str">
            <v/>
          </cell>
          <cell r="Z514" t="str">
            <v xml:space="preserve"> </v>
          </cell>
          <cell r="AA514" t="str">
            <v/>
          </cell>
          <cell r="AB514" t="str">
            <v/>
          </cell>
          <cell r="AC514" t="str">
            <v/>
          </cell>
          <cell r="AD514" t="str">
            <v/>
          </cell>
        </row>
        <row r="515">
          <cell r="A515" t="str">
            <v/>
          </cell>
          <cell r="B515" t="str">
            <v/>
          </cell>
          <cell r="C515">
            <v>514</v>
          </cell>
          <cell r="E515">
            <v>2</v>
          </cell>
          <cell r="H515" t="str">
            <v/>
          </cell>
          <cell r="I515" t="str">
            <v/>
          </cell>
          <cell r="J515" t="str">
            <v/>
          </cell>
          <cell r="K515" t="str">
            <v/>
          </cell>
          <cell r="L515" t="str">
            <v/>
          </cell>
          <cell r="M515" t="str">
            <v/>
          </cell>
          <cell r="N515" t="str">
            <v/>
          </cell>
          <cell r="O515" t="str">
            <v/>
          </cell>
          <cell r="T515" t="str">
            <v/>
          </cell>
          <cell r="U515" t="str">
            <v/>
          </cell>
          <cell r="V515" t="str">
            <v/>
          </cell>
          <cell r="W515" t="str">
            <v/>
          </cell>
          <cell r="X515" t="str">
            <v/>
          </cell>
          <cell r="Y515" t="str">
            <v/>
          </cell>
          <cell r="Z515" t="str">
            <v xml:space="preserve"> </v>
          </cell>
          <cell r="AA515" t="str">
            <v/>
          </cell>
          <cell r="AB515" t="str">
            <v/>
          </cell>
          <cell r="AC515" t="str">
            <v/>
          </cell>
          <cell r="AD515" t="str">
            <v/>
          </cell>
        </row>
        <row r="516">
          <cell r="A516" t="str">
            <v/>
          </cell>
          <cell r="B516" t="str">
            <v/>
          </cell>
          <cell r="C516">
            <v>515</v>
          </cell>
          <cell r="E516">
            <v>2</v>
          </cell>
          <cell r="H516" t="str">
            <v/>
          </cell>
          <cell r="I516" t="str">
            <v/>
          </cell>
          <cell r="J516" t="str">
            <v/>
          </cell>
          <cell r="K516" t="str">
            <v/>
          </cell>
          <cell r="L516" t="str">
            <v/>
          </cell>
          <cell r="M516" t="str">
            <v/>
          </cell>
          <cell r="N516" t="str">
            <v/>
          </cell>
          <cell r="O516" t="str">
            <v/>
          </cell>
          <cell r="T516" t="str">
            <v/>
          </cell>
          <cell r="U516" t="str">
            <v/>
          </cell>
          <cell r="V516" t="str">
            <v/>
          </cell>
          <cell r="W516" t="str">
            <v/>
          </cell>
          <cell r="X516" t="str">
            <v/>
          </cell>
          <cell r="Y516" t="str">
            <v/>
          </cell>
          <cell r="Z516" t="str">
            <v xml:space="preserve"> </v>
          </cell>
          <cell r="AA516" t="str">
            <v/>
          </cell>
          <cell r="AB516" t="str">
            <v/>
          </cell>
          <cell r="AC516" t="str">
            <v/>
          </cell>
          <cell r="AD516" t="str">
            <v/>
          </cell>
        </row>
        <row r="517">
          <cell r="A517" t="str">
            <v/>
          </cell>
          <cell r="B517" t="str">
            <v/>
          </cell>
          <cell r="C517">
            <v>516</v>
          </cell>
          <cell r="E517">
            <v>2</v>
          </cell>
          <cell r="H517" t="str">
            <v/>
          </cell>
          <cell r="I517" t="str">
            <v/>
          </cell>
          <cell r="J517" t="str">
            <v/>
          </cell>
          <cell r="K517" t="str">
            <v/>
          </cell>
          <cell r="L517" t="str">
            <v/>
          </cell>
          <cell r="M517" t="str">
            <v/>
          </cell>
          <cell r="N517" t="str">
            <v/>
          </cell>
          <cell r="O517" t="str">
            <v/>
          </cell>
          <cell r="T517" t="str">
            <v/>
          </cell>
          <cell r="U517" t="str">
            <v/>
          </cell>
          <cell r="V517" t="str">
            <v/>
          </cell>
          <cell r="W517" t="str">
            <v/>
          </cell>
          <cell r="X517" t="str">
            <v/>
          </cell>
          <cell r="Y517" t="str">
            <v/>
          </cell>
          <cell r="Z517" t="str">
            <v xml:space="preserve"> </v>
          </cell>
          <cell r="AA517" t="str">
            <v/>
          </cell>
          <cell r="AB517" t="str">
            <v/>
          </cell>
          <cell r="AC517" t="str">
            <v/>
          </cell>
          <cell r="AD517" t="str">
            <v/>
          </cell>
        </row>
        <row r="518">
          <cell r="A518" t="str">
            <v/>
          </cell>
          <cell r="B518" t="str">
            <v/>
          </cell>
          <cell r="C518">
            <v>517</v>
          </cell>
          <cell r="E518">
            <v>2</v>
          </cell>
          <cell r="H518" t="str">
            <v/>
          </cell>
          <cell r="I518" t="str">
            <v/>
          </cell>
          <cell r="J518" t="str">
            <v/>
          </cell>
          <cell r="K518" t="str">
            <v/>
          </cell>
          <cell r="L518" t="str">
            <v/>
          </cell>
          <cell r="M518" t="str">
            <v/>
          </cell>
          <cell r="N518" t="str">
            <v/>
          </cell>
          <cell r="O518" t="str">
            <v/>
          </cell>
          <cell r="T518" t="str">
            <v/>
          </cell>
          <cell r="U518" t="str">
            <v/>
          </cell>
          <cell r="V518" t="str">
            <v/>
          </cell>
          <cell r="W518" t="str">
            <v/>
          </cell>
          <cell r="X518" t="str">
            <v/>
          </cell>
          <cell r="Y518" t="str">
            <v/>
          </cell>
          <cell r="Z518" t="str">
            <v xml:space="preserve"> </v>
          </cell>
          <cell r="AA518" t="str">
            <v/>
          </cell>
          <cell r="AB518" t="str">
            <v/>
          </cell>
          <cell r="AC518" t="str">
            <v/>
          </cell>
          <cell r="AD518" t="str">
            <v/>
          </cell>
        </row>
        <row r="519">
          <cell r="A519" t="str">
            <v/>
          </cell>
          <cell r="B519" t="str">
            <v/>
          </cell>
          <cell r="C519">
            <v>518</v>
          </cell>
          <cell r="E519">
            <v>2</v>
          </cell>
          <cell r="H519" t="str">
            <v/>
          </cell>
          <cell r="I519" t="str">
            <v/>
          </cell>
          <cell r="J519" t="str">
            <v/>
          </cell>
          <cell r="K519" t="str">
            <v/>
          </cell>
          <cell r="L519" t="str">
            <v/>
          </cell>
          <cell r="M519" t="str">
            <v/>
          </cell>
          <cell r="N519" t="str">
            <v/>
          </cell>
          <cell r="O519" t="str">
            <v/>
          </cell>
          <cell r="T519" t="str">
            <v/>
          </cell>
          <cell r="U519" t="str">
            <v/>
          </cell>
          <cell r="V519" t="str">
            <v/>
          </cell>
          <cell r="W519" t="str">
            <v/>
          </cell>
          <cell r="X519" t="str">
            <v/>
          </cell>
          <cell r="Y519" t="str">
            <v/>
          </cell>
          <cell r="Z519" t="str">
            <v xml:space="preserve"> </v>
          </cell>
          <cell r="AA519" t="str">
            <v/>
          </cell>
          <cell r="AB519" t="str">
            <v/>
          </cell>
          <cell r="AC519" t="str">
            <v/>
          </cell>
          <cell r="AD519" t="str">
            <v/>
          </cell>
        </row>
        <row r="520">
          <cell r="A520" t="str">
            <v/>
          </cell>
          <cell r="B520" t="str">
            <v/>
          </cell>
          <cell r="C520">
            <v>519</v>
          </cell>
          <cell r="E520">
            <v>2</v>
          </cell>
          <cell r="H520" t="str">
            <v/>
          </cell>
          <cell r="I520" t="str">
            <v/>
          </cell>
          <cell r="J520" t="str">
            <v/>
          </cell>
          <cell r="K520" t="str">
            <v/>
          </cell>
          <cell r="L520" t="str">
            <v/>
          </cell>
          <cell r="M520" t="str">
            <v/>
          </cell>
          <cell r="N520" t="str">
            <v/>
          </cell>
          <cell r="O520" t="str">
            <v/>
          </cell>
          <cell r="T520" t="str">
            <v/>
          </cell>
          <cell r="U520" t="str">
            <v/>
          </cell>
          <cell r="V520" t="str">
            <v/>
          </cell>
          <cell r="W520" t="str">
            <v/>
          </cell>
          <cell r="X520" t="str">
            <v/>
          </cell>
          <cell r="Y520" t="str">
            <v/>
          </cell>
          <cell r="Z520" t="str">
            <v xml:space="preserve"> </v>
          </cell>
          <cell r="AA520" t="str">
            <v/>
          </cell>
          <cell r="AB520" t="str">
            <v/>
          </cell>
          <cell r="AC520" t="str">
            <v/>
          </cell>
          <cell r="AD520" t="str">
            <v/>
          </cell>
        </row>
        <row r="521">
          <cell r="A521" t="str">
            <v/>
          </cell>
          <cell r="B521" t="str">
            <v/>
          </cell>
          <cell r="C521">
            <v>520</v>
          </cell>
          <cell r="E521">
            <v>2</v>
          </cell>
          <cell r="H521" t="str">
            <v/>
          </cell>
          <cell r="I521" t="str">
            <v/>
          </cell>
          <cell r="J521" t="str">
            <v/>
          </cell>
          <cell r="K521" t="str">
            <v/>
          </cell>
          <cell r="L521" t="str">
            <v/>
          </cell>
          <cell r="M521" t="str">
            <v/>
          </cell>
          <cell r="N521" t="str">
            <v/>
          </cell>
          <cell r="O521" t="str">
            <v/>
          </cell>
          <cell r="T521" t="str">
            <v/>
          </cell>
          <cell r="U521" t="str">
            <v/>
          </cell>
          <cell r="V521" t="str">
            <v/>
          </cell>
          <cell r="W521" t="str">
            <v/>
          </cell>
          <cell r="X521" t="str">
            <v/>
          </cell>
          <cell r="Y521" t="str">
            <v/>
          </cell>
          <cell r="Z521" t="str">
            <v xml:space="preserve"> </v>
          </cell>
          <cell r="AA521" t="str">
            <v/>
          </cell>
          <cell r="AB521" t="str">
            <v/>
          </cell>
          <cell r="AC521" t="str">
            <v/>
          </cell>
          <cell r="AD521" t="str">
            <v/>
          </cell>
        </row>
        <row r="522">
          <cell r="A522" t="str">
            <v/>
          </cell>
          <cell r="B522" t="str">
            <v/>
          </cell>
          <cell r="C522">
            <v>521</v>
          </cell>
          <cell r="E522">
            <v>2</v>
          </cell>
          <cell r="H522" t="str">
            <v/>
          </cell>
          <cell r="I522" t="str">
            <v/>
          </cell>
          <cell r="J522" t="str">
            <v/>
          </cell>
          <cell r="K522" t="str">
            <v/>
          </cell>
          <cell r="L522" t="str">
            <v/>
          </cell>
          <cell r="M522" t="str">
            <v/>
          </cell>
          <cell r="N522" t="str">
            <v/>
          </cell>
          <cell r="O522" t="str">
            <v/>
          </cell>
          <cell r="T522" t="str">
            <v/>
          </cell>
          <cell r="U522" t="str">
            <v/>
          </cell>
          <cell r="V522" t="str">
            <v/>
          </cell>
          <cell r="W522" t="str">
            <v/>
          </cell>
          <cell r="X522" t="str">
            <v/>
          </cell>
          <cell r="Y522" t="str">
            <v/>
          </cell>
          <cell r="Z522" t="str">
            <v xml:space="preserve"> </v>
          </cell>
          <cell r="AA522" t="str">
            <v/>
          </cell>
          <cell r="AB522" t="str">
            <v/>
          </cell>
          <cell r="AC522" t="str">
            <v/>
          </cell>
          <cell r="AD522" t="str">
            <v/>
          </cell>
        </row>
        <row r="523">
          <cell r="A523" t="str">
            <v/>
          </cell>
          <cell r="B523" t="str">
            <v/>
          </cell>
          <cell r="C523">
            <v>522</v>
          </cell>
          <cell r="E523">
            <v>2</v>
          </cell>
          <cell r="H523" t="str">
            <v/>
          </cell>
          <cell r="I523" t="str">
            <v/>
          </cell>
          <cell r="J523" t="str">
            <v/>
          </cell>
          <cell r="K523" t="str">
            <v/>
          </cell>
          <cell r="L523" t="str">
            <v/>
          </cell>
          <cell r="M523" t="str">
            <v/>
          </cell>
          <cell r="N523" t="str">
            <v/>
          </cell>
          <cell r="O523" t="str">
            <v/>
          </cell>
          <cell r="T523" t="str">
            <v/>
          </cell>
          <cell r="U523" t="str">
            <v/>
          </cell>
          <cell r="V523" t="str">
            <v/>
          </cell>
          <cell r="W523" t="str">
            <v/>
          </cell>
          <cell r="X523" t="str">
            <v/>
          </cell>
          <cell r="Y523" t="str">
            <v/>
          </cell>
          <cell r="Z523" t="str">
            <v xml:space="preserve"> </v>
          </cell>
          <cell r="AA523" t="str">
            <v/>
          </cell>
          <cell r="AB523" t="str">
            <v/>
          </cell>
          <cell r="AC523" t="str">
            <v/>
          </cell>
          <cell r="AD523" t="str">
            <v/>
          </cell>
        </row>
        <row r="524">
          <cell r="A524" t="str">
            <v/>
          </cell>
          <cell r="B524" t="str">
            <v/>
          </cell>
          <cell r="C524">
            <v>523</v>
          </cell>
          <cell r="E524">
            <v>2</v>
          </cell>
          <cell r="H524" t="str">
            <v/>
          </cell>
          <cell r="I524" t="str">
            <v/>
          </cell>
          <cell r="J524" t="str">
            <v/>
          </cell>
          <cell r="K524" t="str">
            <v/>
          </cell>
          <cell r="L524" t="str">
            <v/>
          </cell>
          <cell r="M524" t="str">
            <v/>
          </cell>
          <cell r="N524" t="str">
            <v/>
          </cell>
          <cell r="O524" t="str">
            <v/>
          </cell>
          <cell r="T524" t="str">
            <v/>
          </cell>
          <cell r="U524" t="str">
            <v/>
          </cell>
          <cell r="V524" t="str">
            <v/>
          </cell>
          <cell r="W524" t="str">
            <v/>
          </cell>
          <cell r="X524" t="str">
            <v/>
          </cell>
          <cell r="Y524" t="str">
            <v/>
          </cell>
          <cell r="Z524" t="str">
            <v xml:space="preserve"> </v>
          </cell>
          <cell r="AA524" t="str">
            <v/>
          </cell>
          <cell r="AB524" t="str">
            <v/>
          </cell>
          <cell r="AC524" t="str">
            <v/>
          </cell>
          <cell r="AD524" t="str">
            <v/>
          </cell>
        </row>
        <row r="525">
          <cell r="A525" t="str">
            <v/>
          </cell>
          <cell r="B525" t="str">
            <v/>
          </cell>
          <cell r="C525">
            <v>524</v>
          </cell>
          <cell r="E525">
            <v>2</v>
          </cell>
          <cell r="H525" t="str">
            <v/>
          </cell>
          <cell r="I525" t="str">
            <v/>
          </cell>
          <cell r="J525" t="str">
            <v/>
          </cell>
          <cell r="K525" t="str">
            <v/>
          </cell>
          <cell r="L525" t="str">
            <v/>
          </cell>
          <cell r="M525" t="str">
            <v/>
          </cell>
          <cell r="N525" t="str">
            <v/>
          </cell>
          <cell r="O525" t="str">
            <v/>
          </cell>
          <cell r="T525" t="str">
            <v/>
          </cell>
          <cell r="U525" t="str">
            <v/>
          </cell>
          <cell r="V525" t="str">
            <v/>
          </cell>
          <cell r="W525" t="str">
            <v/>
          </cell>
          <cell r="X525" t="str">
            <v/>
          </cell>
          <cell r="Y525" t="str">
            <v/>
          </cell>
          <cell r="Z525" t="str">
            <v xml:space="preserve"> </v>
          </cell>
          <cell r="AA525" t="str">
            <v/>
          </cell>
          <cell r="AB525" t="str">
            <v/>
          </cell>
          <cell r="AC525" t="str">
            <v/>
          </cell>
          <cell r="AD525" t="str">
            <v/>
          </cell>
        </row>
        <row r="526">
          <cell r="A526" t="str">
            <v/>
          </cell>
          <cell r="B526" t="str">
            <v/>
          </cell>
          <cell r="C526">
            <v>525</v>
          </cell>
          <cell r="E526">
            <v>2</v>
          </cell>
          <cell r="H526" t="str">
            <v/>
          </cell>
          <cell r="I526" t="str">
            <v/>
          </cell>
          <cell r="J526" t="str">
            <v/>
          </cell>
          <cell r="K526" t="str">
            <v/>
          </cell>
          <cell r="L526" t="str">
            <v/>
          </cell>
          <cell r="M526" t="str">
            <v/>
          </cell>
          <cell r="N526" t="str">
            <v/>
          </cell>
          <cell r="O526" t="str">
            <v/>
          </cell>
          <cell r="T526" t="str">
            <v/>
          </cell>
          <cell r="U526" t="str">
            <v/>
          </cell>
          <cell r="V526" t="str">
            <v/>
          </cell>
          <cell r="W526" t="str">
            <v/>
          </cell>
          <cell r="X526" t="str">
            <v/>
          </cell>
          <cell r="Y526" t="str">
            <v/>
          </cell>
          <cell r="Z526" t="str">
            <v xml:space="preserve"> </v>
          </cell>
          <cell r="AA526" t="str">
            <v/>
          </cell>
          <cell r="AB526" t="str">
            <v/>
          </cell>
          <cell r="AC526" t="str">
            <v/>
          </cell>
          <cell r="AD526" t="str">
            <v/>
          </cell>
        </row>
        <row r="527">
          <cell r="A527" t="str">
            <v/>
          </cell>
          <cell r="B527" t="str">
            <v/>
          </cell>
          <cell r="C527">
            <v>526</v>
          </cell>
          <cell r="E527">
            <v>2</v>
          </cell>
          <cell r="H527" t="str">
            <v/>
          </cell>
          <cell r="I527" t="str">
            <v/>
          </cell>
          <cell r="J527" t="str">
            <v/>
          </cell>
          <cell r="K527" t="str">
            <v/>
          </cell>
          <cell r="L527" t="str">
            <v/>
          </cell>
          <cell r="M527" t="str">
            <v/>
          </cell>
          <cell r="N527" t="str">
            <v/>
          </cell>
          <cell r="O527" t="str">
            <v/>
          </cell>
          <cell r="T527" t="str">
            <v/>
          </cell>
          <cell r="U527" t="str">
            <v/>
          </cell>
          <cell r="V527" t="str">
            <v/>
          </cell>
          <cell r="W527" t="str">
            <v/>
          </cell>
          <cell r="X527" t="str">
            <v/>
          </cell>
          <cell r="Y527" t="str">
            <v/>
          </cell>
          <cell r="Z527" t="str">
            <v xml:space="preserve"> </v>
          </cell>
          <cell r="AA527" t="str">
            <v/>
          </cell>
          <cell r="AB527" t="str">
            <v/>
          </cell>
          <cell r="AC527" t="str">
            <v/>
          </cell>
          <cell r="AD527" t="str">
            <v/>
          </cell>
        </row>
        <row r="528">
          <cell r="A528" t="str">
            <v/>
          </cell>
          <cell r="B528" t="str">
            <v/>
          </cell>
          <cell r="C528">
            <v>527</v>
          </cell>
          <cell r="E528">
            <v>2</v>
          </cell>
          <cell r="H528" t="str">
            <v/>
          </cell>
          <cell r="I528" t="str">
            <v/>
          </cell>
          <cell r="J528" t="str">
            <v/>
          </cell>
          <cell r="K528" t="str">
            <v/>
          </cell>
          <cell r="L528" t="str">
            <v/>
          </cell>
          <cell r="M528" t="str">
            <v/>
          </cell>
          <cell r="N528" t="str">
            <v/>
          </cell>
          <cell r="O528" t="str">
            <v/>
          </cell>
          <cell r="T528" t="str">
            <v/>
          </cell>
          <cell r="U528" t="str">
            <v/>
          </cell>
          <cell r="V528" t="str">
            <v/>
          </cell>
          <cell r="W528" t="str">
            <v/>
          </cell>
          <cell r="X528" t="str">
            <v/>
          </cell>
          <cell r="Y528" t="str">
            <v/>
          </cell>
          <cell r="Z528" t="str">
            <v xml:space="preserve"> </v>
          </cell>
          <cell r="AA528" t="str">
            <v/>
          </cell>
          <cell r="AB528" t="str">
            <v/>
          </cell>
          <cell r="AC528" t="str">
            <v/>
          </cell>
          <cell r="AD528" t="str">
            <v/>
          </cell>
        </row>
        <row r="529">
          <cell r="A529" t="str">
            <v/>
          </cell>
          <cell r="B529" t="str">
            <v/>
          </cell>
          <cell r="C529">
            <v>528</v>
          </cell>
          <cell r="E529">
            <v>2</v>
          </cell>
          <cell r="H529" t="str">
            <v/>
          </cell>
          <cell r="I529" t="str">
            <v/>
          </cell>
          <cell r="J529" t="str">
            <v/>
          </cell>
          <cell r="K529" t="str">
            <v/>
          </cell>
          <cell r="L529" t="str">
            <v/>
          </cell>
          <cell r="M529" t="str">
            <v/>
          </cell>
          <cell r="N529" t="str">
            <v/>
          </cell>
          <cell r="O529" t="str">
            <v/>
          </cell>
          <cell r="T529" t="str">
            <v/>
          </cell>
          <cell r="U529" t="str">
            <v/>
          </cell>
          <cell r="V529" t="str">
            <v/>
          </cell>
          <cell r="W529" t="str">
            <v/>
          </cell>
          <cell r="X529" t="str">
            <v/>
          </cell>
          <cell r="Y529" t="str">
            <v/>
          </cell>
          <cell r="Z529" t="str">
            <v xml:space="preserve"> </v>
          </cell>
          <cell r="AA529" t="str">
            <v/>
          </cell>
          <cell r="AB529" t="str">
            <v/>
          </cell>
          <cell r="AC529" t="str">
            <v/>
          </cell>
          <cell r="AD529" t="str">
            <v/>
          </cell>
        </row>
        <row r="530">
          <cell r="A530" t="str">
            <v/>
          </cell>
          <cell r="B530" t="str">
            <v/>
          </cell>
          <cell r="C530">
            <v>529</v>
          </cell>
          <cell r="E530">
            <v>2</v>
          </cell>
          <cell r="H530" t="str">
            <v/>
          </cell>
          <cell r="I530" t="str">
            <v/>
          </cell>
          <cell r="J530" t="str">
            <v/>
          </cell>
          <cell r="K530" t="str">
            <v/>
          </cell>
          <cell r="L530" t="str">
            <v/>
          </cell>
          <cell r="M530" t="str">
            <v/>
          </cell>
          <cell r="N530" t="str">
            <v/>
          </cell>
          <cell r="O530" t="str">
            <v/>
          </cell>
          <cell r="T530" t="str">
            <v/>
          </cell>
          <cell r="U530" t="str">
            <v/>
          </cell>
          <cell r="V530" t="str">
            <v/>
          </cell>
          <cell r="W530" t="str">
            <v/>
          </cell>
          <cell r="X530" t="str">
            <v/>
          </cell>
          <cell r="Y530" t="str">
            <v/>
          </cell>
          <cell r="Z530" t="str">
            <v xml:space="preserve"> </v>
          </cell>
          <cell r="AA530" t="str">
            <v/>
          </cell>
          <cell r="AB530" t="str">
            <v/>
          </cell>
          <cell r="AC530" t="str">
            <v/>
          </cell>
          <cell r="AD530" t="str">
            <v/>
          </cell>
        </row>
        <row r="531">
          <cell r="A531" t="str">
            <v/>
          </cell>
          <cell r="B531" t="str">
            <v/>
          </cell>
          <cell r="C531">
            <v>530</v>
          </cell>
          <cell r="E531">
            <v>2</v>
          </cell>
          <cell r="H531" t="str">
            <v/>
          </cell>
          <cell r="I531" t="str">
            <v/>
          </cell>
          <cell r="J531" t="str">
            <v/>
          </cell>
          <cell r="K531" t="str">
            <v/>
          </cell>
          <cell r="L531" t="str">
            <v/>
          </cell>
          <cell r="M531" t="str">
            <v/>
          </cell>
          <cell r="N531" t="str">
            <v/>
          </cell>
          <cell r="O531" t="str">
            <v/>
          </cell>
          <cell r="T531" t="str">
            <v/>
          </cell>
          <cell r="U531" t="str">
            <v/>
          </cell>
          <cell r="V531" t="str">
            <v/>
          </cell>
          <cell r="W531" t="str">
            <v/>
          </cell>
          <cell r="X531" t="str">
            <v/>
          </cell>
          <cell r="Y531" t="str">
            <v/>
          </cell>
          <cell r="Z531" t="str">
            <v xml:space="preserve"> </v>
          </cell>
          <cell r="AA531" t="str">
            <v/>
          </cell>
          <cell r="AB531" t="str">
            <v/>
          </cell>
          <cell r="AC531" t="str">
            <v/>
          </cell>
          <cell r="AD531" t="str">
            <v/>
          </cell>
        </row>
        <row r="532">
          <cell r="A532" t="str">
            <v/>
          </cell>
          <cell r="B532" t="str">
            <v/>
          </cell>
          <cell r="C532">
            <v>531</v>
          </cell>
          <cell r="E532">
            <v>2</v>
          </cell>
          <cell r="H532" t="str">
            <v/>
          </cell>
          <cell r="I532" t="str">
            <v/>
          </cell>
          <cell r="J532" t="str">
            <v/>
          </cell>
          <cell r="K532" t="str">
            <v/>
          </cell>
          <cell r="L532" t="str">
            <v/>
          </cell>
          <cell r="M532" t="str">
            <v/>
          </cell>
          <cell r="N532" t="str">
            <v/>
          </cell>
          <cell r="O532" t="str">
            <v/>
          </cell>
          <cell r="T532" t="str">
            <v/>
          </cell>
          <cell r="U532" t="str">
            <v/>
          </cell>
          <cell r="V532" t="str">
            <v/>
          </cell>
          <cell r="W532" t="str">
            <v/>
          </cell>
          <cell r="X532" t="str">
            <v/>
          </cell>
          <cell r="Y532" t="str">
            <v/>
          </cell>
          <cell r="Z532" t="str">
            <v xml:space="preserve"> </v>
          </cell>
          <cell r="AA532" t="str">
            <v/>
          </cell>
          <cell r="AB532" t="str">
            <v/>
          </cell>
          <cell r="AC532" t="str">
            <v/>
          </cell>
          <cell r="AD532" t="str">
            <v/>
          </cell>
        </row>
        <row r="533">
          <cell r="A533" t="str">
            <v/>
          </cell>
          <cell r="B533" t="str">
            <v/>
          </cell>
          <cell r="C533">
            <v>532</v>
          </cell>
          <cell r="E533">
            <v>2</v>
          </cell>
          <cell r="H533" t="str">
            <v/>
          </cell>
          <cell r="I533" t="str">
            <v/>
          </cell>
          <cell r="J533" t="str">
            <v/>
          </cell>
          <cell r="K533" t="str">
            <v/>
          </cell>
          <cell r="L533" t="str">
            <v/>
          </cell>
          <cell r="M533" t="str">
            <v/>
          </cell>
          <cell r="N533" t="str">
            <v/>
          </cell>
          <cell r="O533" t="str">
            <v/>
          </cell>
          <cell r="T533" t="str">
            <v/>
          </cell>
          <cell r="U533" t="str">
            <v/>
          </cell>
          <cell r="V533" t="str">
            <v/>
          </cell>
          <cell r="W533" t="str">
            <v/>
          </cell>
          <cell r="X533" t="str">
            <v/>
          </cell>
          <cell r="Y533" t="str">
            <v/>
          </cell>
          <cell r="Z533" t="str">
            <v xml:space="preserve"> </v>
          </cell>
          <cell r="AA533" t="str">
            <v/>
          </cell>
          <cell r="AB533" t="str">
            <v/>
          </cell>
          <cell r="AC533" t="str">
            <v/>
          </cell>
          <cell r="AD533" t="str">
            <v/>
          </cell>
        </row>
        <row r="534">
          <cell r="A534" t="str">
            <v/>
          </cell>
          <cell r="B534" t="str">
            <v/>
          </cell>
          <cell r="C534">
            <v>533</v>
          </cell>
          <cell r="E534">
            <v>2</v>
          </cell>
          <cell r="H534" t="str">
            <v/>
          </cell>
          <cell r="I534" t="str">
            <v/>
          </cell>
          <cell r="J534" t="str">
            <v/>
          </cell>
          <cell r="K534" t="str">
            <v/>
          </cell>
          <cell r="L534" t="str">
            <v/>
          </cell>
          <cell r="M534" t="str">
            <v/>
          </cell>
          <cell r="N534" t="str">
            <v/>
          </cell>
          <cell r="O534" t="str">
            <v/>
          </cell>
          <cell r="T534" t="str">
            <v/>
          </cell>
          <cell r="U534" t="str">
            <v/>
          </cell>
          <cell r="V534" t="str">
            <v/>
          </cell>
          <cell r="W534" t="str">
            <v/>
          </cell>
          <cell r="X534" t="str">
            <v/>
          </cell>
          <cell r="Y534" t="str">
            <v/>
          </cell>
          <cell r="Z534" t="str">
            <v xml:space="preserve"> </v>
          </cell>
          <cell r="AA534" t="str">
            <v/>
          </cell>
          <cell r="AB534" t="str">
            <v/>
          </cell>
          <cell r="AC534" t="str">
            <v/>
          </cell>
          <cell r="AD534" t="str">
            <v/>
          </cell>
        </row>
        <row r="535">
          <cell r="A535" t="str">
            <v/>
          </cell>
          <cell r="B535" t="str">
            <v/>
          </cell>
          <cell r="C535">
            <v>534</v>
          </cell>
          <cell r="E535">
            <v>2</v>
          </cell>
          <cell r="H535" t="str">
            <v/>
          </cell>
          <cell r="I535" t="str">
            <v/>
          </cell>
          <cell r="J535" t="str">
            <v/>
          </cell>
          <cell r="K535" t="str">
            <v/>
          </cell>
          <cell r="L535" t="str">
            <v/>
          </cell>
          <cell r="M535" t="str">
            <v/>
          </cell>
          <cell r="N535" t="str">
            <v/>
          </cell>
          <cell r="O535" t="str">
            <v/>
          </cell>
          <cell r="T535" t="str">
            <v/>
          </cell>
          <cell r="U535" t="str">
            <v/>
          </cell>
          <cell r="V535" t="str">
            <v/>
          </cell>
          <cell r="W535" t="str">
            <v/>
          </cell>
          <cell r="X535" t="str">
            <v/>
          </cell>
          <cell r="Y535" t="str">
            <v/>
          </cell>
          <cell r="Z535" t="str">
            <v xml:space="preserve"> </v>
          </cell>
          <cell r="AA535" t="str">
            <v/>
          </cell>
          <cell r="AB535" t="str">
            <v/>
          </cell>
          <cell r="AC535" t="str">
            <v/>
          </cell>
          <cell r="AD535" t="str">
            <v/>
          </cell>
        </row>
        <row r="536">
          <cell r="A536" t="str">
            <v/>
          </cell>
          <cell r="B536" t="str">
            <v/>
          </cell>
          <cell r="C536">
            <v>535</v>
          </cell>
          <cell r="E536">
            <v>2</v>
          </cell>
          <cell r="H536" t="str">
            <v/>
          </cell>
          <cell r="I536" t="str">
            <v/>
          </cell>
          <cell r="J536" t="str">
            <v/>
          </cell>
          <cell r="K536" t="str">
            <v/>
          </cell>
          <cell r="L536" t="str">
            <v/>
          </cell>
          <cell r="M536" t="str">
            <v/>
          </cell>
          <cell r="N536" t="str">
            <v/>
          </cell>
          <cell r="O536" t="str">
            <v/>
          </cell>
          <cell r="T536" t="str">
            <v/>
          </cell>
          <cell r="U536" t="str">
            <v/>
          </cell>
          <cell r="V536" t="str">
            <v/>
          </cell>
          <cell r="W536" t="str">
            <v/>
          </cell>
          <cell r="X536" t="str">
            <v/>
          </cell>
          <cell r="Y536" t="str">
            <v/>
          </cell>
          <cell r="Z536" t="str">
            <v xml:space="preserve"> </v>
          </cell>
          <cell r="AA536" t="str">
            <v/>
          </cell>
          <cell r="AB536" t="str">
            <v/>
          </cell>
          <cell r="AC536" t="str">
            <v/>
          </cell>
          <cell r="AD536" t="str">
            <v/>
          </cell>
        </row>
        <row r="537">
          <cell r="A537" t="str">
            <v/>
          </cell>
          <cell r="B537" t="str">
            <v/>
          </cell>
          <cell r="C537">
            <v>536</v>
          </cell>
          <cell r="E537">
            <v>2</v>
          </cell>
          <cell r="H537" t="str">
            <v/>
          </cell>
          <cell r="I537" t="str">
            <v/>
          </cell>
          <cell r="J537" t="str">
            <v/>
          </cell>
          <cell r="K537" t="str">
            <v/>
          </cell>
          <cell r="L537" t="str">
            <v/>
          </cell>
          <cell r="M537" t="str">
            <v/>
          </cell>
          <cell r="N537" t="str">
            <v/>
          </cell>
          <cell r="O537" t="str">
            <v/>
          </cell>
          <cell r="T537" t="str">
            <v/>
          </cell>
          <cell r="U537" t="str">
            <v/>
          </cell>
          <cell r="V537" t="str">
            <v/>
          </cell>
          <cell r="W537" t="str">
            <v/>
          </cell>
          <cell r="X537" t="str">
            <v/>
          </cell>
          <cell r="Y537" t="str">
            <v/>
          </cell>
          <cell r="Z537" t="str">
            <v xml:space="preserve"> </v>
          </cell>
          <cell r="AA537" t="str">
            <v/>
          </cell>
          <cell r="AB537" t="str">
            <v/>
          </cell>
          <cell r="AC537" t="str">
            <v/>
          </cell>
          <cell r="AD537" t="str">
            <v/>
          </cell>
        </row>
        <row r="538">
          <cell r="A538" t="str">
            <v/>
          </cell>
          <cell r="B538" t="str">
            <v/>
          </cell>
          <cell r="C538">
            <v>537</v>
          </cell>
          <cell r="E538">
            <v>2</v>
          </cell>
          <cell r="H538" t="str">
            <v/>
          </cell>
          <cell r="I538" t="str">
            <v/>
          </cell>
          <cell r="J538" t="str">
            <v/>
          </cell>
          <cell r="K538" t="str">
            <v/>
          </cell>
          <cell r="L538" t="str">
            <v/>
          </cell>
          <cell r="M538" t="str">
            <v/>
          </cell>
          <cell r="N538" t="str">
            <v/>
          </cell>
          <cell r="O538" t="str">
            <v/>
          </cell>
          <cell r="T538" t="str">
            <v/>
          </cell>
          <cell r="U538" t="str">
            <v/>
          </cell>
          <cell r="V538" t="str">
            <v/>
          </cell>
          <cell r="W538" t="str">
            <v/>
          </cell>
          <cell r="X538" t="str">
            <v/>
          </cell>
          <cell r="Y538" t="str">
            <v/>
          </cell>
          <cell r="Z538" t="str">
            <v xml:space="preserve"> </v>
          </cell>
          <cell r="AA538" t="str">
            <v/>
          </cell>
          <cell r="AB538" t="str">
            <v/>
          </cell>
          <cell r="AC538" t="str">
            <v/>
          </cell>
          <cell r="AD538" t="str">
            <v/>
          </cell>
        </row>
        <row r="539">
          <cell r="A539" t="str">
            <v/>
          </cell>
          <cell r="B539" t="str">
            <v/>
          </cell>
          <cell r="C539">
            <v>538</v>
          </cell>
          <cell r="E539">
            <v>2</v>
          </cell>
          <cell r="H539" t="str">
            <v/>
          </cell>
          <cell r="I539" t="str">
            <v/>
          </cell>
          <cell r="J539" t="str">
            <v/>
          </cell>
          <cell r="K539" t="str">
            <v/>
          </cell>
          <cell r="L539" t="str">
            <v/>
          </cell>
          <cell r="M539" t="str">
            <v/>
          </cell>
          <cell r="N539" t="str">
            <v/>
          </cell>
          <cell r="O539" t="str">
            <v/>
          </cell>
          <cell r="T539" t="str">
            <v/>
          </cell>
          <cell r="U539" t="str">
            <v/>
          </cell>
          <cell r="V539" t="str">
            <v/>
          </cell>
          <cell r="W539" t="str">
            <v/>
          </cell>
          <cell r="X539" t="str">
            <v/>
          </cell>
          <cell r="Y539" t="str">
            <v/>
          </cell>
          <cell r="Z539" t="str">
            <v xml:space="preserve"> </v>
          </cell>
          <cell r="AA539" t="str">
            <v/>
          </cell>
          <cell r="AB539" t="str">
            <v/>
          </cell>
          <cell r="AC539" t="str">
            <v/>
          </cell>
          <cell r="AD539" t="str">
            <v/>
          </cell>
        </row>
        <row r="540">
          <cell r="A540" t="str">
            <v/>
          </cell>
          <cell r="B540" t="str">
            <v/>
          </cell>
          <cell r="C540">
            <v>539</v>
          </cell>
          <cell r="E540">
            <v>2</v>
          </cell>
          <cell r="H540" t="str">
            <v/>
          </cell>
          <cell r="I540" t="str">
            <v/>
          </cell>
          <cell r="J540" t="str">
            <v/>
          </cell>
          <cell r="K540" t="str">
            <v/>
          </cell>
          <cell r="L540" t="str">
            <v/>
          </cell>
          <cell r="M540" t="str">
            <v/>
          </cell>
          <cell r="N540" t="str">
            <v/>
          </cell>
          <cell r="O540" t="str">
            <v/>
          </cell>
          <cell r="T540" t="str">
            <v/>
          </cell>
          <cell r="U540" t="str">
            <v/>
          </cell>
          <cell r="V540" t="str">
            <v/>
          </cell>
          <cell r="W540" t="str">
            <v/>
          </cell>
          <cell r="X540" t="str">
            <v/>
          </cell>
          <cell r="Y540" t="str">
            <v/>
          </cell>
          <cell r="Z540" t="str">
            <v xml:space="preserve"> </v>
          </cell>
          <cell r="AA540" t="str">
            <v/>
          </cell>
          <cell r="AB540" t="str">
            <v/>
          </cell>
          <cell r="AC540" t="str">
            <v/>
          </cell>
          <cell r="AD540" t="str">
            <v/>
          </cell>
        </row>
        <row r="541">
          <cell r="A541" t="str">
            <v/>
          </cell>
          <cell r="B541" t="str">
            <v/>
          </cell>
          <cell r="C541">
            <v>540</v>
          </cell>
          <cell r="E541">
            <v>2</v>
          </cell>
          <cell r="H541" t="str">
            <v/>
          </cell>
          <cell r="I541" t="str">
            <v/>
          </cell>
          <cell r="J541" t="str">
            <v/>
          </cell>
          <cell r="K541" t="str">
            <v/>
          </cell>
          <cell r="L541" t="str">
            <v/>
          </cell>
          <cell r="M541" t="str">
            <v/>
          </cell>
          <cell r="N541" t="str">
            <v/>
          </cell>
          <cell r="O541" t="str">
            <v/>
          </cell>
          <cell r="T541" t="str">
            <v/>
          </cell>
          <cell r="U541" t="str">
            <v/>
          </cell>
          <cell r="V541" t="str">
            <v/>
          </cell>
          <cell r="W541" t="str">
            <v/>
          </cell>
          <cell r="X541" t="str">
            <v/>
          </cell>
          <cell r="Y541" t="str">
            <v/>
          </cell>
          <cell r="Z541" t="str">
            <v xml:space="preserve"> </v>
          </cell>
          <cell r="AA541" t="str">
            <v/>
          </cell>
          <cell r="AB541" t="str">
            <v/>
          </cell>
          <cell r="AC541" t="str">
            <v/>
          </cell>
          <cell r="AD541" t="str">
            <v/>
          </cell>
        </row>
        <row r="542">
          <cell r="A542" t="str">
            <v/>
          </cell>
          <cell r="B542" t="str">
            <v/>
          </cell>
          <cell r="C542">
            <v>541</v>
          </cell>
          <cell r="E542">
            <v>2</v>
          </cell>
          <cell r="H542" t="str">
            <v/>
          </cell>
          <cell r="I542" t="str">
            <v/>
          </cell>
          <cell r="J542" t="str">
            <v/>
          </cell>
          <cell r="K542" t="str">
            <v/>
          </cell>
          <cell r="L542" t="str">
            <v/>
          </cell>
          <cell r="M542" t="str">
            <v/>
          </cell>
          <cell r="N542" t="str">
            <v/>
          </cell>
          <cell r="O542" t="str">
            <v/>
          </cell>
          <cell r="T542" t="str">
            <v/>
          </cell>
          <cell r="U542" t="str">
            <v/>
          </cell>
          <cell r="V542" t="str">
            <v/>
          </cell>
          <cell r="W542" t="str">
            <v/>
          </cell>
          <cell r="X542" t="str">
            <v/>
          </cell>
          <cell r="Y542" t="str">
            <v/>
          </cell>
          <cell r="Z542" t="str">
            <v xml:space="preserve"> </v>
          </cell>
          <cell r="AA542" t="str">
            <v/>
          </cell>
          <cell r="AB542" t="str">
            <v/>
          </cell>
          <cell r="AC542" t="str">
            <v/>
          </cell>
          <cell r="AD542" t="str">
            <v/>
          </cell>
        </row>
        <row r="543">
          <cell r="A543" t="str">
            <v/>
          </cell>
          <cell r="B543" t="str">
            <v/>
          </cell>
          <cell r="C543">
            <v>542</v>
          </cell>
          <cell r="E543">
            <v>2</v>
          </cell>
          <cell r="H543" t="str">
            <v/>
          </cell>
          <cell r="I543" t="str">
            <v/>
          </cell>
          <cell r="J543" t="str">
            <v/>
          </cell>
          <cell r="K543" t="str">
            <v/>
          </cell>
          <cell r="L543" t="str">
            <v/>
          </cell>
          <cell r="M543" t="str">
            <v/>
          </cell>
          <cell r="N543" t="str">
            <v/>
          </cell>
          <cell r="O543" t="str">
            <v/>
          </cell>
          <cell r="T543" t="str">
            <v/>
          </cell>
          <cell r="U543" t="str">
            <v/>
          </cell>
          <cell r="V543" t="str">
            <v/>
          </cell>
          <cell r="W543" t="str">
            <v/>
          </cell>
          <cell r="X543" t="str">
            <v/>
          </cell>
          <cell r="Y543" t="str">
            <v/>
          </cell>
          <cell r="Z543" t="str">
            <v xml:space="preserve"> </v>
          </cell>
          <cell r="AA543" t="str">
            <v/>
          </cell>
          <cell r="AB543" t="str">
            <v/>
          </cell>
          <cell r="AC543" t="str">
            <v/>
          </cell>
          <cell r="AD543" t="str">
            <v/>
          </cell>
        </row>
        <row r="544">
          <cell r="A544" t="str">
            <v/>
          </cell>
          <cell r="B544" t="str">
            <v/>
          </cell>
          <cell r="C544">
            <v>543</v>
          </cell>
          <cell r="E544">
            <v>2</v>
          </cell>
          <cell r="H544" t="str">
            <v/>
          </cell>
          <cell r="I544" t="str">
            <v/>
          </cell>
          <cell r="J544" t="str">
            <v/>
          </cell>
          <cell r="K544" t="str">
            <v/>
          </cell>
          <cell r="L544" t="str">
            <v/>
          </cell>
          <cell r="M544" t="str">
            <v/>
          </cell>
          <cell r="N544" t="str">
            <v/>
          </cell>
          <cell r="O544" t="str">
            <v/>
          </cell>
          <cell r="T544" t="str">
            <v/>
          </cell>
          <cell r="U544" t="str">
            <v/>
          </cell>
          <cell r="V544" t="str">
            <v/>
          </cell>
          <cell r="W544" t="str">
            <v/>
          </cell>
          <cell r="X544" t="str">
            <v/>
          </cell>
          <cell r="Y544" t="str">
            <v/>
          </cell>
          <cell r="Z544" t="str">
            <v xml:space="preserve"> </v>
          </cell>
          <cell r="AA544" t="str">
            <v/>
          </cell>
          <cell r="AB544" t="str">
            <v/>
          </cell>
          <cell r="AC544" t="str">
            <v/>
          </cell>
          <cell r="AD544" t="str">
            <v/>
          </cell>
        </row>
        <row r="545">
          <cell r="A545" t="str">
            <v/>
          </cell>
          <cell r="B545" t="str">
            <v/>
          </cell>
          <cell r="C545">
            <v>544</v>
          </cell>
          <cell r="E545">
            <v>2</v>
          </cell>
          <cell r="H545" t="str">
            <v/>
          </cell>
          <cell r="I545" t="str">
            <v/>
          </cell>
          <cell r="J545" t="str">
            <v/>
          </cell>
          <cell r="K545" t="str">
            <v/>
          </cell>
          <cell r="L545" t="str">
            <v/>
          </cell>
          <cell r="M545" t="str">
            <v/>
          </cell>
          <cell r="N545" t="str">
            <v/>
          </cell>
          <cell r="O545" t="str">
            <v/>
          </cell>
          <cell r="T545" t="str">
            <v/>
          </cell>
          <cell r="U545" t="str">
            <v/>
          </cell>
          <cell r="V545" t="str">
            <v/>
          </cell>
          <cell r="W545" t="str">
            <v/>
          </cell>
          <cell r="X545" t="str">
            <v/>
          </cell>
          <cell r="Y545" t="str">
            <v/>
          </cell>
          <cell r="Z545" t="str">
            <v xml:space="preserve"> </v>
          </cell>
          <cell r="AA545" t="str">
            <v/>
          </cell>
          <cell r="AB545" t="str">
            <v/>
          </cell>
          <cell r="AC545" t="str">
            <v/>
          </cell>
          <cell r="AD545" t="str">
            <v/>
          </cell>
        </row>
        <row r="546">
          <cell r="A546" t="str">
            <v/>
          </cell>
          <cell r="B546" t="str">
            <v/>
          </cell>
          <cell r="C546">
            <v>545</v>
          </cell>
          <cell r="E546">
            <v>2</v>
          </cell>
          <cell r="H546" t="str">
            <v/>
          </cell>
          <cell r="I546" t="str">
            <v/>
          </cell>
          <cell r="J546" t="str">
            <v/>
          </cell>
          <cell r="K546" t="str">
            <v/>
          </cell>
          <cell r="L546" t="str">
            <v/>
          </cell>
          <cell r="M546" t="str">
            <v/>
          </cell>
          <cell r="N546" t="str">
            <v/>
          </cell>
          <cell r="O546" t="str">
            <v/>
          </cell>
          <cell r="T546" t="str">
            <v/>
          </cell>
          <cell r="U546" t="str">
            <v/>
          </cell>
          <cell r="V546" t="str">
            <v/>
          </cell>
          <cell r="W546" t="str">
            <v/>
          </cell>
          <cell r="X546" t="str">
            <v/>
          </cell>
          <cell r="Y546" t="str">
            <v/>
          </cell>
          <cell r="Z546" t="str">
            <v xml:space="preserve"> </v>
          </cell>
          <cell r="AA546" t="str">
            <v/>
          </cell>
          <cell r="AB546" t="str">
            <v/>
          </cell>
          <cell r="AC546" t="str">
            <v/>
          </cell>
          <cell r="AD546" t="str">
            <v/>
          </cell>
        </row>
        <row r="547">
          <cell r="A547" t="str">
            <v/>
          </cell>
          <cell r="B547" t="str">
            <v/>
          </cell>
          <cell r="C547">
            <v>546</v>
          </cell>
          <cell r="E547">
            <v>2</v>
          </cell>
          <cell r="H547" t="str">
            <v/>
          </cell>
          <cell r="I547" t="str">
            <v/>
          </cell>
          <cell r="J547" t="str">
            <v/>
          </cell>
          <cell r="K547" t="str">
            <v/>
          </cell>
          <cell r="L547" t="str">
            <v/>
          </cell>
          <cell r="M547" t="str">
            <v/>
          </cell>
          <cell r="N547" t="str">
            <v/>
          </cell>
          <cell r="O547" t="str">
            <v/>
          </cell>
          <cell r="T547" t="str">
            <v/>
          </cell>
          <cell r="U547" t="str">
            <v/>
          </cell>
          <cell r="V547" t="str">
            <v/>
          </cell>
          <cell r="W547" t="str">
            <v/>
          </cell>
          <cell r="X547" t="str">
            <v/>
          </cell>
          <cell r="Y547" t="str">
            <v/>
          </cell>
          <cell r="Z547" t="str">
            <v xml:space="preserve"> </v>
          </cell>
          <cell r="AA547" t="str">
            <v/>
          </cell>
          <cell r="AB547" t="str">
            <v/>
          </cell>
          <cell r="AC547" t="str">
            <v/>
          </cell>
          <cell r="AD547" t="str">
            <v/>
          </cell>
        </row>
        <row r="548">
          <cell r="A548" t="str">
            <v/>
          </cell>
          <cell r="B548" t="str">
            <v/>
          </cell>
          <cell r="C548">
            <v>547</v>
          </cell>
          <cell r="E548">
            <v>2</v>
          </cell>
          <cell r="H548" t="str">
            <v/>
          </cell>
          <cell r="I548" t="str">
            <v/>
          </cell>
          <cell r="J548" t="str">
            <v/>
          </cell>
          <cell r="K548" t="str">
            <v/>
          </cell>
          <cell r="L548" t="str">
            <v/>
          </cell>
          <cell r="M548" t="str">
            <v/>
          </cell>
          <cell r="N548" t="str">
            <v/>
          </cell>
          <cell r="O548" t="str">
            <v/>
          </cell>
          <cell r="T548" t="str">
            <v/>
          </cell>
          <cell r="U548" t="str">
            <v/>
          </cell>
          <cell r="V548" t="str">
            <v/>
          </cell>
          <cell r="W548" t="str">
            <v/>
          </cell>
          <cell r="X548" t="str">
            <v/>
          </cell>
          <cell r="Y548" t="str">
            <v/>
          </cell>
          <cell r="Z548" t="str">
            <v xml:space="preserve"> </v>
          </cell>
          <cell r="AA548" t="str">
            <v/>
          </cell>
          <cell r="AB548" t="str">
            <v/>
          </cell>
          <cell r="AC548" t="str">
            <v/>
          </cell>
          <cell r="AD548" t="str">
            <v/>
          </cell>
        </row>
        <row r="549">
          <cell r="A549" t="str">
            <v/>
          </cell>
          <cell r="B549" t="str">
            <v/>
          </cell>
          <cell r="C549">
            <v>548</v>
          </cell>
          <cell r="E549">
            <v>2</v>
          </cell>
          <cell r="H549" t="str">
            <v/>
          </cell>
          <cell r="I549" t="str">
            <v/>
          </cell>
          <cell r="J549" t="str">
            <v/>
          </cell>
          <cell r="K549" t="str">
            <v/>
          </cell>
          <cell r="L549" t="str">
            <v/>
          </cell>
          <cell r="M549" t="str">
            <v/>
          </cell>
          <cell r="N549" t="str">
            <v/>
          </cell>
          <cell r="O549" t="str">
            <v/>
          </cell>
          <cell r="T549" t="str">
            <v/>
          </cell>
          <cell r="U549" t="str">
            <v/>
          </cell>
          <cell r="V549" t="str">
            <v/>
          </cell>
          <cell r="W549" t="str">
            <v/>
          </cell>
          <cell r="X549" t="str">
            <v/>
          </cell>
          <cell r="Y549" t="str">
            <v/>
          </cell>
          <cell r="Z549" t="str">
            <v xml:space="preserve"> </v>
          </cell>
          <cell r="AA549" t="str">
            <v/>
          </cell>
          <cell r="AB549" t="str">
            <v/>
          </cell>
          <cell r="AC549" t="str">
            <v/>
          </cell>
          <cell r="AD549" t="str">
            <v/>
          </cell>
        </row>
        <row r="550">
          <cell r="A550" t="str">
            <v/>
          </cell>
          <cell r="B550" t="str">
            <v/>
          </cell>
          <cell r="C550">
            <v>549</v>
          </cell>
          <cell r="E550">
            <v>2</v>
          </cell>
          <cell r="H550" t="str">
            <v/>
          </cell>
          <cell r="I550" t="str">
            <v/>
          </cell>
          <cell r="J550" t="str">
            <v/>
          </cell>
          <cell r="K550" t="str">
            <v/>
          </cell>
          <cell r="L550" t="str">
            <v/>
          </cell>
          <cell r="M550" t="str">
            <v/>
          </cell>
          <cell r="N550" t="str">
            <v/>
          </cell>
          <cell r="O550" t="str">
            <v/>
          </cell>
          <cell r="T550" t="str">
            <v/>
          </cell>
          <cell r="U550" t="str">
            <v/>
          </cell>
          <cell r="V550" t="str">
            <v/>
          </cell>
          <cell r="W550" t="str">
            <v/>
          </cell>
          <cell r="X550" t="str">
            <v/>
          </cell>
          <cell r="Y550" t="str">
            <v/>
          </cell>
          <cell r="Z550" t="str">
            <v xml:space="preserve"> </v>
          </cell>
          <cell r="AA550" t="str">
            <v/>
          </cell>
          <cell r="AB550" t="str">
            <v/>
          </cell>
          <cell r="AC550" t="str">
            <v/>
          </cell>
          <cell r="AD550" t="str">
            <v/>
          </cell>
        </row>
        <row r="551">
          <cell r="A551" t="str">
            <v/>
          </cell>
          <cell r="B551" t="str">
            <v/>
          </cell>
          <cell r="C551">
            <v>550</v>
          </cell>
          <cell r="E551">
            <v>2</v>
          </cell>
          <cell r="H551" t="str">
            <v/>
          </cell>
          <cell r="I551" t="str">
            <v/>
          </cell>
          <cell r="J551" t="str">
            <v/>
          </cell>
          <cell r="K551" t="str">
            <v/>
          </cell>
          <cell r="L551" t="str">
            <v/>
          </cell>
          <cell r="M551" t="str">
            <v/>
          </cell>
          <cell r="N551" t="str">
            <v/>
          </cell>
          <cell r="O551" t="str">
            <v/>
          </cell>
          <cell r="T551" t="str">
            <v/>
          </cell>
          <cell r="U551" t="str">
            <v/>
          </cell>
          <cell r="V551" t="str">
            <v/>
          </cell>
          <cell r="W551" t="str">
            <v/>
          </cell>
          <cell r="X551" t="str">
            <v/>
          </cell>
          <cell r="Y551" t="str">
            <v/>
          </cell>
          <cell r="Z551" t="str">
            <v xml:space="preserve"> </v>
          </cell>
          <cell r="AA551" t="str">
            <v/>
          </cell>
          <cell r="AB551" t="str">
            <v/>
          </cell>
          <cell r="AC551" t="str">
            <v/>
          </cell>
          <cell r="AD551" t="str">
            <v/>
          </cell>
        </row>
        <row r="552">
          <cell r="A552" t="str">
            <v/>
          </cell>
          <cell r="B552" t="str">
            <v/>
          </cell>
          <cell r="C552">
            <v>551</v>
          </cell>
          <cell r="E552">
            <v>2</v>
          </cell>
          <cell r="H552" t="str">
            <v/>
          </cell>
          <cell r="I552" t="str">
            <v/>
          </cell>
          <cell r="J552" t="str">
            <v/>
          </cell>
          <cell r="K552" t="str">
            <v/>
          </cell>
          <cell r="L552" t="str">
            <v/>
          </cell>
          <cell r="M552" t="str">
            <v/>
          </cell>
          <cell r="N552" t="str">
            <v/>
          </cell>
          <cell r="O552" t="str">
            <v/>
          </cell>
          <cell r="T552" t="str">
            <v/>
          </cell>
          <cell r="U552" t="str">
            <v/>
          </cell>
          <cell r="V552" t="str">
            <v/>
          </cell>
          <cell r="W552" t="str">
            <v/>
          </cell>
          <cell r="X552" t="str">
            <v/>
          </cell>
          <cell r="Y552" t="str">
            <v/>
          </cell>
          <cell r="Z552" t="str">
            <v xml:space="preserve"> </v>
          </cell>
          <cell r="AA552" t="str">
            <v/>
          </cell>
          <cell r="AB552" t="str">
            <v/>
          </cell>
          <cell r="AC552" t="str">
            <v/>
          </cell>
          <cell r="AD552" t="str">
            <v/>
          </cell>
        </row>
        <row r="553">
          <cell r="A553" t="str">
            <v/>
          </cell>
          <cell r="B553" t="str">
            <v/>
          </cell>
          <cell r="C553">
            <v>552</v>
          </cell>
          <cell r="E553">
            <v>2</v>
          </cell>
          <cell r="H553" t="str">
            <v/>
          </cell>
          <cell r="I553" t="str">
            <v/>
          </cell>
          <cell r="J553" t="str">
            <v/>
          </cell>
          <cell r="K553" t="str">
            <v/>
          </cell>
          <cell r="L553" t="str">
            <v/>
          </cell>
          <cell r="M553" t="str">
            <v/>
          </cell>
          <cell r="N553" t="str">
            <v/>
          </cell>
          <cell r="O553" t="str">
            <v/>
          </cell>
          <cell r="T553" t="str">
            <v/>
          </cell>
          <cell r="U553" t="str">
            <v/>
          </cell>
          <cell r="V553" t="str">
            <v/>
          </cell>
          <cell r="W553" t="str">
            <v/>
          </cell>
          <cell r="X553" t="str">
            <v/>
          </cell>
          <cell r="Y553" t="str">
            <v/>
          </cell>
          <cell r="Z553" t="str">
            <v xml:space="preserve"> </v>
          </cell>
          <cell r="AA553" t="str">
            <v/>
          </cell>
          <cell r="AB553" t="str">
            <v/>
          </cell>
          <cell r="AC553" t="str">
            <v/>
          </cell>
          <cell r="AD553" t="str">
            <v/>
          </cell>
        </row>
        <row r="554">
          <cell r="A554" t="str">
            <v/>
          </cell>
          <cell r="B554" t="str">
            <v/>
          </cell>
          <cell r="C554">
            <v>553</v>
          </cell>
          <cell r="E554">
            <v>2</v>
          </cell>
          <cell r="H554" t="str">
            <v/>
          </cell>
          <cell r="I554" t="str">
            <v/>
          </cell>
          <cell r="J554" t="str">
            <v/>
          </cell>
          <cell r="K554" t="str">
            <v/>
          </cell>
          <cell r="L554" t="str">
            <v/>
          </cell>
          <cell r="M554" t="str">
            <v/>
          </cell>
          <cell r="N554" t="str">
            <v/>
          </cell>
          <cell r="O554" t="str">
            <v/>
          </cell>
          <cell r="T554" t="str">
            <v/>
          </cell>
          <cell r="U554" t="str">
            <v/>
          </cell>
          <cell r="V554" t="str">
            <v/>
          </cell>
          <cell r="W554" t="str">
            <v/>
          </cell>
          <cell r="X554" t="str">
            <v/>
          </cell>
          <cell r="Y554" t="str">
            <v/>
          </cell>
          <cell r="Z554" t="str">
            <v xml:space="preserve"> </v>
          </cell>
          <cell r="AA554" t="str">
            <v/>
          </cell>
          <cell r="AB554" t="str">
            <v/>
          </cell>
          <cell r="AC554" t="str">
            <v/>
          </cell>
          <cell r="AD554" t="str">
            <v/>
          </cell>
        </row>
        <row r="555">
          <cell r="A555" t="str">
            <v/>
          </cell>
          <cell r="B555" t="str">
            <v/>
          </cell>
          <cell r="C555">
            <v>554</v>
          </cell>
          <cell r="E555">
            <v>2</v>
          </cell>
          <cell r="H555" t="str">
            <v/>
          </cell>
          <cell r="I555" t="str">
            <v/>
          </cell>
          <cell r="J555" t="str">
            <v/>
          </cell>
          <cell r="K555" t="str">
            <v/>
          </cell>
          <cell r="L555" t="str">
            <v/>
          </cell>
          <cell r="M555" t="str">
            <v/>
          </cell>
          <cell r="N555" t="str">
            <v/>
          </cell>
          <cell r="O555" t="str">
            <v/>
          </cell>
          <cell r="T555" t="str">
            <v/>
          </cell>
          <cell r="U555" t="str">
            <v/>
          </cell>
          <cell r="V555" t="str">
            <v/>
          </cell>
          <cell r="W555" t="str">
            <v/>
          </cell>
          <cell r="X555" t="str">
            <v/>
          </cell>
          <cell r="Y555" t="str">
            <v/>
          </cell>
          <cell r="Z555" t="str">
            <v xml:space="preserve"> </v>
          </cell>
          <cell r="AA555" t="str">
            <v/>
          </cell>
          <cell r="AB555" t="str">
            <v/>
          </cell>
          <cell r="AC555" t="str">
            <v/>
          </cell>
          <cell r="AD555" t="str">
            <v/>
          </cell>
        </row>
        <row r="556">
          <cell r="A556" t="str">
            <v/>
          </cell>
          <cell r="B556" t="str">
            <v/>
          </cell>
          <cell r="C556">
            <v>555</v>
          </cell>
          <cell r="E556">
            <v>2</v>
          </cell>
          <cell r="H556" t="str">
            <v/>
          </cell>
          <cell r="I556" t="str">
            <v/>
          </cell>
          <cell r="J556" t="str">
            <v/>
          </cell>
          <cell r="K556" t="str">
            <v/>
          </cell>
          <cell r="L556" t="str">
            <v/>
          </cell>
          <cell r="M556" t="str">
            <v/>
          </cell>
          <cell r="N556" t="str">
            <v/>
          </cell>
          <cell r="O556" t="str">
            <v/>
          </cell>
          <cell r="T556" t="str">
            <v/>
          </cell>
          <cell r="U556" t="str">
            <v/>
          </cell>
          <cell r="V556" t="str">
            <v/>
          </cell>
          <cell r="W556" t="str">
            <v/>
          </cell>
          <cell r="X556" t="str">
            <v/>
          </cell>
          <cell r="Y556" t="str">
            <v/>
          </cell>
          <cell r="Z556" t="str">
            <v xml:space="preserve"> </v>
          </cell>
          <cell r="AA556" t="str">
            <v/>
          </cell>
          <cell r="AB556" t="str">
            <v/>
          </cell>
          <cell r="AC556" t="str">
            <v/>
          </cell>
          <cell r="AD556" t="str">
            <v/>
          </cell>
        </row>
        <row r="557">
          <cell r="A557" t="str">
            <v/>
          </cell>
          <cell r="B557" t="str">
            <v/>
          </cell>
          <cell r="C557">
            <v>556</v>
          </cell>
          <cell r="E557">
            <v>2</v>
          </cell>
          <cell r="H557" t="str">
            <v/>
          </cell>
          <cell r="I557" t="str">
            <v/>
          </cell>
          <cell r="J557" t="str">
            <v/>
          </cell>
          <cell r="K557" t="str">
            <v/>
          </cell>
          <cell r="L557" t="str">
            <v/>
          </cell>
          <cell r="M557" t="str">
            <v/>
          </cell>
          <cell r="N557" t="str">
            <v/>
          </cell>
          <cell r="O557" t="str">
            <v/>
          </cell>
          <cell r="T557" t="str">
            <v/>
          </cell>
          <cell r="U557" t="str">
            <v/>
          </cell>
          <cell r="V557" t="str">
            <v/>
          </cell>
          <cell r="W557" t="str">
            <v/>
          </cell>
          <cell r="X557" t="str">
            <v/>
          </cell>
          <cell r="Y557" t="str">
            <v/>
          </cell>
          <cell r="Z557" t="str">
            <v xml:space="preserve"> </v>
          </cell>
          <cell r="AA557" t="str">
            <v/>
          </cell>
          <cell r="AB557" t="str">
            <v/>
          </cell>
          <cell r="AC557" t="str">
            <v/>
          </cell>
          <cell r="AD557" t="str">
            <v/>
          </cell>
        </row>
        <row r="558">
          <cell r="A558" t="str">
            <v/>
          </cell>
          <cell r="B558" t="str">
            <v/>
          </cell>
          <cell r="C558">
            <v>557</v>
          </cell>
          <cell r="E558">
            <v>2</v>
          </cell>
          <cell r="H558" t="str">
            <v/>
          </cell>
          <cell r="I558" t="str">
            <v/>
          </cell>
          <cell r="J558" t="str">
            <v/>
          </cell>
          <cell r="K558" t="str">
            <v/>
          </cell>
          <cell r="L558" t="str">
            <v/>
          </cell>
          <cell r="M558" t="str">
            <v/>
          </cell>
          <cell r="N558" t="str">
            <v/>
          </cell>
          <cell r="O558" t="str">
            <v/>
          </cell>
          <cell r="T558" t="str">
            <v/>
          </cell>
          <cell r="U558" t="str">
            <v/>
          </cell>
          <cell r="V558" t="str">
            <v/>
          </cell>
          <cell r="W558" t="str">
            <v/>
          </cell>
          <cell r="X558" t="str">
            <v/>
          </cell>
          <cell r="Y558" t="str">
            <v/>
          </cell>
          <cell r="Z558" t="str">
            <v xml:space="preserve"> </v>
          </cell>
          <cell r="AA558" t="str">
            <v/>
          </cell>
          <cell r="AB558" t="str">
            <v/>
          </cell>
          <cell r="AC558" t="str">
            <v/>
          </cell>
          <cell r="AD558" t="str">
            <v/>
          </cell>
        </row>
        <row r="559">
          <cell r="A559" t="str">
            <v/>
          </cell>
          <cell r="B559" t="str">
            <v/>
          </cell>
          <cell r="C559">
            <v>558</v>
          </cell>
          <cell r="E559">
            <v>2</v>
          </cell>
          <cell r="H559" t="str">
            <v/>
          </cell>
          <cell r="I559" t="str">
            <v/>
          </cell>
          <cell r="J559" t="str">
            <v/>
          </cell>
          <cell r="K559" t="str">
            <v/>
          </cell>
          <cell r="L559" t="str">
            <v/>
          </cell>
          <cell r="M559" t="str">
            <v/>
          </cell>
          <cell r="N559" t="str">
            <v/>
          </cell>
          <cell r="O559" t="str">
            <v/>
          </cell>
          <cell r="T559" t="str">
            <v/>
          </cell>
          <cell r="U559" t="str">
            <v/>
          </cell>
          <cell r="V559" t="str">
            <v/>
          </cell>
          <cell r="W559" t="str">
            <v/>
          </cell>
          <cell r="X559" t="str">
            <v/>
          </cell>
          <cell r="Y559" t="str">
            <v/>
          </cell>
          <cell r="Z559" t="str">
            <v xml:space="preserve"> </v>
          </cell>
          <cell r="AA559" t="str">
            <v/>
          </cell>
          <cell r="AB559" t="str">
            <v/>
          </cell>
          <cell r="AC559" t="str">
            <v/>
          </cell>
          <cell r="AD559" t="str">
            <v/>
          </cell>
        </row>
        <row r="560">
          <cell r="A560" t="str">
            <v/>
          </cell>
          <cell r="B560" t="str">
            <v/>
          </cell>
          <cell r="C560">
            <v>559</v>
          </cell>
          <cell r="E560">
            <v>2</v>
          </cell>
          <cell r="H560" t="str">
            <v/>
          </cell>
          <cell r="I560" t="str">
            <v/>
          </cell>
          <cell r="J560" t="str">
            <v/>
          </cell>
          <cell r="K560" t="str">
            <v/>
          </cell>
          <cell r="L560" t="str">
            <v/>
          </cell>
          <cell r="M560" t="str">
            <v/>
          </cell>
          <cell r="N560" t="str">
            <v/>
          </cell>
          <cell r="O560" t="str">
            <v/>
          </cell>
          <cell r="T560" t="str">
            <v/>
          </cell>
          <cell r="U560" t="str">
            <v/>
          </cell>
          <cell r="V560" t="str">
            <v/>
          </cell>
          <cell r="W560" t="str">
            <v/>
          </cell>
          <cell r="X560" t="str">
            <v/>
          </cell>
          <cell r="Y560" t="str">
            <v/>
          </cell>
          <cell r="Z560" t="str">
            <v xml:space="preserve"> </v>
          </cell>
          <cell r="AA560" t="str">
            <v/>
          </cell>
          <cell r="AB560" t="str">
            <v/>
          </cell>
          <cell r="AC560" t="str">
            <v/>
          </cell>
          <cell r="AD560" t="str">
            <v/>
          </cell>
        </row>
        <row r="561">
          <cell r="A561" t="str">
            <v/>
          </cell>
          <cell r="B561" t="str">
            <v/>
          </cell>
          <cell r="C561">
            <v>560</v>
          </cell>
          <cell r="E561">
            <v>2</v>
          </cell>
          <cell r="H561" t="str">
            <v/>
          </cell>
          <cell r="I561" t="str">
            <v/>
          </cell>
          <cell r="J561" t="str">
            <v/>
          </cell>
          <cell r="K561" t="str">
            <v/>
          </cell>
          <cell r="L561" t="str">
            <v/>
          </cell>
          <cell r="M561" t="str">
            <v/>
          </cell>
          <cell r="N561" t="str">
            <v/>
          </cell>
          <cell r="O561" t="str">
            <v/>
          </cell>
          <cell r="T561" t="str">
            <v/>
          </cell>
          <cell r="U561" t="str">
            <v/>
          </cell>
          <cell r="V561" t="str">
            <v/>
          </cell>
          <cell r="W561" t="str">
            <v/>
          </cell>
          <cell r="X561" t="str">
            <v/>
          </cell>
          <cell r="Y561" t="str">
            <v/>
          </cell>
          <cell r="Z561" t="str">
            <v xml:space="preserve"> </v>
          </cell>
          <cell r="AA561" t="str">
            <v/>
          </cell>
          <cell r="AB561" t="str">
            <v/>
          </cell>
          <cell r="AC561" t="str">
            <v/>
          </cell>
          <cell r="AD561" t="str">
            <v/>
          </cell>
        </row>
        <row r="562">
          <cell r="A562" t="str">
            <v/>
          </cell>
          <cell r="B562" t="str">
            <v/>
          </cell>
          <cell r="C562">
            <v>561</v>
          </cell>
          <cell r="E562">
            <v>2</v>
          </cell>
          <cell r="H562" t="str">
            <v/>
          </cell>
          <cell r="I562" t="str">
            <v/>
          </cell>
          <cell r="J562" t="str">
            <v/>
          </cell>
          <cell r="K562" t="str">
            <v/>
          </cell>
          <cell r="L562" t="str">
            <v/>
          </cell>
          <cell r="M562" t="str">
            <v/>
          </cell>
          <cell r="N562" t="str">
            <v/>
          </cell>
          <cell r="O562" t="str">
            <v/>
          </cell>
          <cell r="T562" t="str">
            <v/>
          </cell>
          <cell r="U562" t="str">
            <v/>
          </cell>
          <cell r="V562" t="str">
            <v/>
          </cell>
          <cell r="W562" t="str">
            <v/>
          </cell>
          <cell r="X562" t="str">
            <v/>
          </cell>
          <cell r="Y562" t="str">
            <v/>
          </cell>
          <cell r="Z562" t="str">
            <v xml:space="preserve"> </v>
          </cell>
          <cell r="AA562" t="str">
            <v/>
          </cell>
          <cell r="AB562" t="str">
            <v/>
          </cell>
          <cell r="AC562" t="str">
            <v/>
          </cell>
          <cell r="AD562" t="str">
            <v/>
          </cell>
        </row>
        <row r="563">
          <cell r="A563" t="str">
            <v/>
          </cell>
          <cell r="B563" t="str">
            <v/>
          </cell>
          <cell r="C563">
            <v>562</v>
          </cell>
          <cell r="E563">
            <v>2</v>
          </cell>
          <cell r="H563" t="str">
            <v/>
          </cell>
          <cell r="I563" t="str">
            <v/>
          </cell>
          <cell r="J563" t="str">
            <v/>
          </cell>
          <cell r="K563" t="str">
            <v/>
          </cell>
          <cell r="L563" t="str">
            <v/>
          </cell>
          <cell r="M563" t="str">
            <v/>
          </cell>
          <cell r="N563" t="str">
            <v/>
          </cell>
          <cell r="O563" t="str">
            <v/>
          </cell>
          <cell r="T563" t="str">
            <v/>
          </cell>
          <cell r="U563" t="str">
            <v/>
          </cell>
          <cell r="V563" t="str">
            <v/>
          </cell>
          <cell r="W563" t="str">
            <v/>
          </cell>
          <cell r="X563" t="str">
            <v/>
          </cell>
          <cell r="Y563" t="str">
            <v/>
          </cell>
          <cell r="Z563" t="str">
            <v xml:space="preserve"> </v>
          </cell>
          <cell r="AA563" t="str">
            <v/>
          </cell>
          <cell r="AB563" t="str">
            <v/>
          </cell>
          <cell r="AC563" t="str">
            <v/>
          </cell>
          <cell r="AD563" t="str">
            <v/>
          </cell>
        </row>
        <row r="564">
          <cell r="A564" t="str">
            <v/>
          </cell>
          <cell r="B564" t="str">
            <v/>
          </cell>
          <cell r="C564">
            <v>563</v>
          </cell>
          <cell r="E564">
            <v>2</v>
          </cell>
          <cell r="H564" t="str">
            <v/>
          </cell>
          <cell r="I564" t="str">
            <v/>
          </cell>
          <cell r="J564" t="str">
            <v/>
          </cell>
          <cell r="K564" t="str">
            <v/>
          </cell>
          <cell r="L564" t="str">
            <v/>
          </cell>
          <cell r="M564" t="str">
            <v/>
          </cell>
          <cell r="N564" t="str">
            <v/>
          </cell>
          <cell r="O564" t="str">
            <v/>
          </cell>
          <cell r="T564" t="str">
            <v/>
          </cell>
          <cell r="U564" t="str">
            <v/>
          </cell>
          <cell r="V564" t="str">
            <v/>
          </cell>
          <cell r="W564" t="str">
            <v/>
          </cell>
          <cell r="X564" t="str">
            <v/>
          </cell>
          <cell r="Y564" t="str">
            <v/>
          </cell>
          <cell r="Z564" t="str">
            <v xml:space="preserve"> </v>
          </cell>
          <cell r="AA564" t="str">
            <v/>
          </cell>
          <cell r="AB564" t="str">
            <v/>
          </cell>
          <cell r="AC564" t="str">
            <v/>
          </cell>
          <cell r="AD564" t="str">
            <v/>
          </cell>
        </row>
        <row r="565">
          <cell r="A565" t="str">
            <v/>
          </cell>
          <cell r="B565" t="str">
            <v/>
          </cell>
          <cell r="C565">
            <v>564</v>
          </cell>
          <cell r="E565">
            <v>2</v>
          </cell>
          <cell r="H565" t="str">
            <v/>
          </cell>
          <cell r="I565" t="str">
            <v/>
          </cell>
          <cell r="J565" t="str">
            <v/>
          </cell>
          <cell r="K565" t="str">
            <v/>
          </cell>
          <cell r="L565" t="str">
            <v/>
          </cell>
          <cell r="M565" t="str">
            <v/>
          </cell>
          <cell r="N565" t="str">
            <v/>
          </cell>
          <cell r="O565" t="str">
            <v/>
          </cell>
          <cell r="T565" t="str">
            <v/>
          </cell>
          <cell r="U565" t="str">
            <v/>
          </cell>
          <cell r="V565" t="str">
            <v/>
          </cell>
          <cell r="W565" t="str">
            <v/>
          </cell>
          <cell r="X565" t="str">
            <v/>
          </cell>
          <cell r="Y565" t="str">
            <v/>
          </cell>
          <cell r="Z565" t="str">
            <v xml:space="preserve"> </v>
          </cell>
          <cell r="AA565" t="str">
            <v/>
          </cell>
          <cell r="AB565" t="str">
            <v/>
          </cell>
          <cell r="AC565" t="str">
            <v/>
          </cell>
          <cell r="AD565" t="str">
            <v/>
          </cell>
        </row>
        <row r="566">
          <cell r="A566" t="str">
            <v/>
          </cell>
          <cell r="B566" t="str">
            <v/>
          </cell>
          <cell r="C566">
            <v>565</v>
          </cell>
          <cell r="E566">
            <v>2</v>
          </cell>
          <cell r="H566" t="str">
            <v/>
          </cell>
          <cell r="I566" t="str">
            <v/>
          </cell>
          <cell r="J566" t="str">
            <v/>
          </cell>
          <cell r="K566" t="str">
            <v/>
          </cell>
          <cell r="L566" t="str">
            <v/>
          </cell>
          <cell r="M566" t="str">
            <v/>
          </cell>
          <cell r="N566" t="str">
            <v/>
          </cell>
          <cell r="O566" t="str">
            <v/>
          </cell>
          <cell r="T566" t="str">
            <v/>
          </cell>
          <cell r="U566" t="str">
            <v/>
          </cell>
          <cell r="V566" t="str">
            <v/>
          </cell>
          <cell r="W566" t="str">
            <v/>
          </cell>
          <cell r="X566" t="str">
            <v/>
          </cell>
          <cell r="Y566" t="str">
            <v/>
          </cell>
          <cell r="Z566" t="str">
            <v xml:space="preserve"> </v>
          </cell>
          <cell r="AA566" t="str">
            <v/>
          </cell>
          <cell r="AB566" t="str">
            <v/>
          </cell>
          <cell r="AC566" t="str">
            <v/>
          </cell>
          <cell r="AD566" t="str">
            <v/>
          </cell>
        </row>
        <row r="567">
          <cell r="A567" t="str">
            <v/>
          </cell>
          <cell r="B567" t="str">
            <v/>
          </cell>
          <cell r="C567">
            <v>566</v>
          </cell>
          <cell r="E567">
            <v>2</v>
          </cell>
          <cell r="H567" t="str">
            <v/>
          </cell>
          <cell r="I567" t="str">
            <v/>
          </cell>
          <cell r="J567" t="str">
            <v/>
          </cell>
          <cell r="K567" t="str">
            <v/>
          </cell>
          <cell r="L567" t="str">
            <v/>
          </cell>
          <cell r="M567" t="str">
            <v/>
          </cell>
          <cell r="N567" t="str">
            <v/>
          </cell>
          <cell r="O567" t="str">
            <v/>
          </cell>
          <cell r="T567" t="str">
            <v/>
          </cell>
          <cell r="U567" t="str">
            <v/>
          </cell>
          <cell r="V567" t="str">
            <v/>
          </cell>
          <cell r="W567" t="str">
            <v/>
          </cell>
          <cell r="X567" t="str">
            <v/>
          </cell>
          <cell r="Y567" t="str">
            <v/>
          </cell>
          <cell r="Z567" t="str">
            <v xml:space="preserve"> </v>
          </cell>
          <cell r="AA567" t="str">
            <v/>
          </cell>
          <cell r="AB567" t="str">
            <v/>
          </cell>
          <cell r="AC567" t="str">
            <v/>
          </cell>
          <cell r="AD567" t="str">
            <v/>
          </cell>
        </row>
        <row r="568">
          <cell r="A568" t="str">
            <v/>
          </cell>
          <cell r="B568" t="str">
            <v/>
          </cell>
          <cell r="C568">
            <v>567</v>
          </cell>
          <cell r="E568">
            <v>2</v>
          </cell>
          <cell r="H568" t="str">
            <v/>
          </cell>
          <cell r="I568" t="str">
            <v/>
          </cell>
          <cell r="J568" t="str">
            <v/>
          </cell>
          <cell r="K568" t="str">
            <v/>
          </cell>
          <cell r="L568" t="str">
            <v/>
          </cell>
          <cell r="M568" t="str">
            <v/>
          </cell>
          <cell r="N568" t="str">
            <v/>
          </cell>
          <cell r="O568" t="str">
            <v/>
          </cell>
          <cell r="T568" t="str">
            <v/>
          </cell>
          <cell r="U568" t="str">
            <v/>
          </cell>
          <cell r="V568" t="str">
            <v/>
          </cell>
          <cell r="W568" t="str">
            <v/>
          </cell>
          <cell r="X568" t="str">
            <v/>
          </cell>
          <cell r="Y568" t="str">
            <v/>
          </cell>
          <cell r="Z568" t="str">
            <v xml:space="preserve"> </v>
          </cell>
          <cell r="AA568" t="str">
            <v/>
          </cell>
          <cell r="AB568" t="str">
            <v/>
          </cell>
          <cell r="AC568" t="str">
            <v/>
          </cell>
          <cell r="AD568" t="str">
            <v/>
          </cell>
        </row>
        <row r="569">
          <cell r="A569" t="str">
            <v/>
          </cell>
          <cell r="B569" t="str">
            <v/>
          </cell>
          <cell r="C569">
            <v>568</v>
          </cell>
          <cell r="E569">
            <v>2</v>
          </cell>
          <cell r="H569" t="str">
            <v/>
          </cell>
          <cell r="I569" t="str">
            <v/>
          </cell>
          <cell r="J569" t="str">
            <v/>
          </cell>
          <cell r="K569" t="str">
            <v/>
          </cell>
          <cell r="L569" t="str">
            <v/>
          </cell>
          <cell r="M569" t="str">
            <v/>
          </cell>
          <cell r="N569" t="str">
            <v/>
          </cell>
          <cell r="O569" t="str">
            <v/>
          </cell>
          <cell r="T569" t="str">
            <v/>
          </cell>
          <cell r="U569" t="str">
            <v/>
          </cell>
          <cell r="V569" t="str">
            <v/>
          </cell>
          <cell r="W569" t="str">
            <v/>
          </cell>
          <cell r="X569" t="str">
            <v/>
          </cell>
          <cell r="Y569" t="str">
            <v/>
          </cell>
          <cell r="Z569" t="str">
            <v xml:space="preserve"> </v>
          </cell>
          <cell r="AA569" t="str">
            <v/>
          </cell>
          <cell r="AB569" t="str">
            <v/>
          </cell>
          <cell r="AC569" t="str">
            <v/>
          </cell>
          <cell r="AD569" t="str">
            <v/>
          </cell>
        </row>
        <row r="570">
          <cell r="A570" t="str">
            <v/>
          </cell>
          <cell r="B570" t="str">
            <v/>
          </cell>
          <cell r="C570">
            <v>569</v>
          </cell>
          <cell r="E570">
            <v>2</v>
          </cell>
          <cell r="H570" t="str">
            <v/>
          </cell>
          <cell r="I570" t="str">
            <v/>
          </cell>
          <cell r="J570" t="str">
            <v/>
          </cell>
          <cell r="K570" t="str">
            <v/>
          </cell>
          <cell r="L570" t="str">
            <v/>
          </cell>
          <cell r="M570" t="str">
            <v/>
          </cell>
          <cell r="N570" t="str">
            <v/>
          </cell>
          <cell r="O570" t="str">
            <v/>
          </cell>
          <cell r="T570" t="str">
            <v/>
          </cell>
          <cell r="U570" t="str">
            <v/>
          </cell>
          <cell r="V570" t="str">
            <v/>
          </cell>
          <cell r="W570" t="str">
            <v/>
          </cell>
          <cell r="X570" t="str">
            <v/>
          </cell>
          <cell r="Y570" t="str">
            <v/>
          </cell>
          <cell r="Z570" t="str">
            <v xml:space="preserve"> </v>
          </cell>
          <cell r="AA570" t="str">
            <v/>
          </cell>
          <cell r="AB570" t="str">
            <v/>
          </cell>
          <cell r="AC570" t="str">
            <v/>
          </cell>
          <cell r="AD570" t="str">
            <v/>
          </cell>
        </row>
        <row r="571">
          <cell r="A571" t="str">
            <v/>
          </cell>
          <cell r="B571" t="str">
            <v/>
          </cell>
          <cell r="C571">
            <v>570</v>
          </cell>
          <cell r="E571">
            <v>2</v>
          </cell>
          <cell r="H571" t="str">
            <v/>
          </cell>
          <cell r="I571" t="str">
            <v/>
          </cell>
          <cell r="J571" t="str">
            <v/>
          </cell>
          <cell r="K571" t="str">
            <v/>
          </cell>
          <cell r="L571" t="str">
            <v/>
          </cell>
          <cell r="M571" t="str">
            <v/>
          </cell>
          <cell r="N571" t="str">
            <v/>
          </cell>
          <cell r="O571" t="str">
            <v/>
          </cell>
          <cell r="T571" t="str">
            <v/>
          </cell>
          <cell r="U571" t="str">
            <v/>
          </cell>
          <cell r="V571" t="str">
            <v/>
          </cell>
          <cell r="W571" t="str">
            <v/>
          </cell>
          <cell r="X571" t="str">
            <v/>
          </cell>
          <cell r="Y571" t="str">
            <v/>
          </cell>
          <cell r="Z571" t="str">
            <v xml:space="preserve"> </v>
          </cell>
          <cell r="AA571" t="str">
            <v/>
          </cell>
          <cell r="AB571" t="str">
            <v/>
          </cell>
          <cell r="AC571" t="str">
            <v/>
          </cell>
          <cell r="AD571" t="str">
            <v/>
          </cell>
        </row>
        <row r="572">
          <cell r="A572" t="str">
            <v/>
          </cell>
          <cell r="B572" t="str">
            <v/>
          </cell>
          <cell r="C572">
            <v>571</v>
          </cell>
          <cell r="E572">
            <v>2</v>
          </cell>
          <cell r="H572" t="str">
            <v/>
          </cell>
          <cell r="I572" t="str">
            <v/>
          </cell>
          <cell r="J572" t="str">
            <v/>
          </cell>
          <cell r="K572" t="str">
            <v/>
          </cell>
          <cell r="L572" t="str">
            <v/>
          </cell>
          <cell r="M572" t="str">
            <v/>
          </cell>
          <cell r="N572" t="str">
            <v/>
          </cell>
          <cell r="O572" t="str">
            <v/>
          </cell>
          <cell r="T572" t="str">
            <v/>
          </cell>
          <cell r="U572" t="str">
            <v/>
          </cell>
          <cell r="V572" t="str">
            <v/>
          </cell>
          <cell r="W572" t="str">
            <v/>
          </cell>
          <cell r="X572" t="str">
            <v/>
          </cell>
          <cell r="Y572" t="str">
            <v/>
          </cell>
          <cell r="Z572" t="str">
            <v xml:space="preserve"> </v>
          </cell>
          <cell r="AA572" t="str">
            <v/>
          </cell>
          <cell r="AB572" t="str">
            <v/>
          </cell>
          <cell r="AC572" t="str">
            <v/>
          </cell>
          <cell r="AD572" t="str">
            <v/>
          </cell>
        </row>
        <row r="573">
          <cell r="A573" t="str">
            <v/>
          </cell>
          <cell r="B573" t="str">
            <v/>
          </cell>
          <cell r="C573">
            <v>572</v>
          </cell>
          <cell r="E573">
            <v>2</v>
          </cell>
          <cell r="H573" t="str">
            <v/>
          </cell>
          <cell r="I573" t="str">
            <v/>
          </cell>
          <cell r="J573" t="str">
            <v/>
          </cell>
          <cell r="K573" t="str">
            <v/>
          </cell>
          <cell r="L573" t="str">
            <v/>
          </cell>
          <cell r="M573" t="str">
            <v/>
          </cell>
          <cell r="N573" t="str">
            <v/>
          </cell>
          <cell r="O573" t="str">
            <v/>
          </cell>
          <cell r="T573" t="str">
            <v/>
          </cell>
          <cell r="U573" t="str">
            <v/>
          </cell>
          <cell r="V573" t="str">
            <v/>
          </cell>
          <cell r="W573" t="str">
            <v/>
          </cell>
          <cell r="X573" t="str">
            <v/>
          </cell>
          <cell r="Y573" t="str">
            <v/>
          </cell>
          <cell r="Z573" t="str">
            <v xml:space="preserve"> </v>
          </cell>
          <cell r="AA573" t="str">
            <v/>
          </cell>
          <cell r="AB573" t="str">
            <v/>
          </cell>
          <cell r="AC573" t="str">
            <v/>
          </cell>
          <cell r="AD573" t="str">
            <v/>
          </cell>
        </row>
        <row r="574">
          <cell r="A574" t="str">
            <v/>
          </cell>
          <cell r="B574" t="str">
            <v/>
          </cell>
          <cell r="C574">
            <v>573</v>
          </cell>
          <cell r="E574">
            <v>2</v>
          </cell>
          <cell r="H574" t="str">
            <v/>
          </cell>
          <cell r="I574" t="str">
            <v/>
          </cell>
          <cell r="J574" t="str">
            <v/>
          </cell>
          <cell r="K574" t="str">
            <v/>
          </cell>
          <cell r="L574" t="str">
            <v/>
          </cell>
          <cell r="M574" t="str">
            <v/>
          </cell>
          <cell r="N574" t="str">
            <v/>
          </cell>
          <cell r="O574" t="str">
            <v/>
          </cell>
          <cell r="T574" t="str">
            <v/>
          </cell>
          <cell r="U574" t="str">
            <v/>
          </cell>
          <cell r="V574" t="str">
            <v/>
          </cell>
          <cell r="W574" t="str">
            <v/>
          </cell>
          <cell r="X574" t="str">
            <v/>
          </cell>
          <cell r="Y574" t="str">
            <v/>
          </cell>
          <cell r="Z574" t="str">
            <v xml:space="preserve"> </v>
          </cell>
          <cell r="AA574" t="str">
            <v/>
          </cell>
          <cell r="AB574" t="str">
            <v/>
          </cell>
          <cell r="AC574" t="str">
            <v/>
          </cell>
          <cell r="AD574" t="str">
            <v/>
          </cell>
        </row>
        <row r="575">
          <cell r="A575" t="str">
            <v/>
          </cell>
          <cell r="B575" t="str">
            <v/>
          </cell>
          <cell r="C575">
            <v>574</v>
          </cell>
          <cell r="E575">
            <v>2</v>
          </cell>
          <cell r="H575" t="str">
            <v/>
          </cell>
          <cell r="I575" t="str">
            <v/>
          </cell>
          <cell r="J575" t="str">
            <v/>
          </cell>
          <cell r="K575" t="str">
            <v/>
          </cell>
          <cell r="L575" t="str">
            <v/>
          </cell>
          <cell r="M575" t="str">
            <v/>
          </cell>
          <cell r="N575" t="str">
            <v/>
          </cell>
          <cell r="O575" t="str">
            <v/>
          </cell>
          <cell r="T575" t="str">
            <v/>
          </cell>
          <cell r="U575" t="str">
            <v/>
          </cell>
          <cell r="V575" t="str">
            <v/>
          </cell>
          <cell r="W575" t="str">
            <v/>
          </cell>
          <cell r="X575" t="str">
            <v/>
          </cell>
          <cell r="Y575" t="str">
            <v/>
          </cell>
          <cell r="Z575" t="str">
            <v xml:space="preserve"> </v>
          </cell>
          <cell r="AA575" t="str">
            <v/>
          </cell>
          <cell r="AB575" t="str">
            <v/>
          </cell>
          <cell r="AC575" t="str">
            <v/>
          </cell>
          <cell r="AD575" t="str">
            <v/>
          </cell>
        </row>
        <row r="576">
          <cell r="A576" t="str">
            <v/>
          </cell>
          <cell r="B576" t="str">
            <v/>
          </cell>
          <cell r="C576">
            <v>575</v>
          </cell>
          <cell r="E576">
            <v>2</v>
          </cell>
          <cell r="H576" t="str">
            <v/>
          </cell>
          <cell r="I576" t="str">
            <v/>
          </cell>
          <cell r="J576" t="str">
            <v/>
          </cell>
          <cell r="K576" t="str">
            <v/>
          </cell>
          <cell r="L576" t="str">
            <v/>
          </cell>
          <cell r="M576" t="str">
            <v/>
          </cell>
          <cell r="N576" t="str">
            <v/>
          </cell>
          <cell r="O576" t="str">
            <v/>
          </cell>
          <cell r="T576" t="str">
            <v/>
          </cell>
          <cell r="U576" t="str">
            <v/>
          </cell>
          <cell r="V576" t="str">
            <v/>
          </cell>
          <cell r="W576" t="str">
            <v/>
          </cell>
          <cell r="X576" t="str">
            <v/>
          </cell>
          <cell r="Y576" t="str">
            <v/>
          </cell>
          <cell r="Z576" t="str">
            <v xml:space="preserve"> </v>
          </cell>
          <cell r="AA576" t="str">
            <v/>
          </cell>
          <cell r="AB576" t="str">
            <v/>
          </cell>
          <cell r="AC576" t="str">
            <v/>
          </cell>
          <cell r="AD576" t="str">
            <v/>
          </cell>
        </row>
        <row r="577">
          <cell r="A577" t="str">
            <v/>
          </cell>
          <cell r="B577" t="str">
            <v/>
          </cell>
          <cell r="C577">
            <v>576</v>
          </cell>
          <cell r="E577">
            <v>2</v>
          </cell>
          <cell r="H577" t="str">
            <v/>
          </cell>
          <cell r="I577" t="str">
            <v/>
          </cell>
          <cell r="J577" t="str">
            <v/>
          </cell>
          <cell r="K577" t="str">
            <v/>
          </cell>
          <cell r="L577" t="str">
            <v/>
          </cell>
          <cell r="M577" t="str">
            <v/>
          </cell>
          <cell r="N577" t="str">
            <v/>
          </cell>
          <cell r="O577" t="str">
            <v/>
          </cell>
          <cell r="T577" t="str">
            <v/>
          </cell>
          <cell r="U577" t="str">
            <v/>
          </cell>
          <cell r="V577" t="str">
            <v/>
          </cell>
          <cell r="W577" t="str">
            <v/>
          </cell>
          <cell r="X577" t="str">
            <v/>
          </cell>
          <cell r="Y577" t="str">
            <v/>
          </cell>
          <cell r="Z577" t="str">
            <v xml:space="preserve"> </v>
          </cell>
          <cell r="AA577" t="str">
            <v/>
          </cell>
          <cell r="AB577" t="str">
            <v/>
          </cell>
          <cell r="AC577" t="str">
            <v/>
          </cell>
          <cell r="AD577" t="str">
            <v/>
          </cell>
        </row>
        <row r="578">
          <cell r="A578" t="str">
            <v/>
          </cell>
          <cell r="B578" t="str">
            <v/>
          </cell>
          <cell r="C578">
            <v>577</v>
          </cell>
          <cell r="E578">
            <v>2</v>
          </cell>
          <cell r="H578" t="str">
            <v/>
          </cell>
          <cell r="I578" t="str">
            <v/>
          </cell>
          <cell r="J578" t="str">
            <v/>
          </cell>
          <cell r="K578" t="str">
            <v/>
          </cell>
          <cell r="L578" t="str">
            <v/>
          </cell>
          <cell r="M578" t="str">
            <v/>
          </cell>
          <cell r="N578" t="str">
            <v/>
          </cell>
          <cell r="O578" t="str">
            <v/>
          </cell>
          <cell r="T578" t="str">
            <v/>
          </cell>
          <cell r="U578" t="str">
            <v/>
          </cell>
          <cell r="V578" t="str">
            <v/>
          </cell>
          <cell r="W578" t="str">
            <v/>
          </cell>
          <cell r="X578" t="str">
            <v/>
          </cell>
          <cell r="Y578" t="str">
            <v/>
          </cell>
          <cell r="Z578" t="str">
            <v xml:space="preserve"> </v>
          </cell>
          <cell r="AA578" t="str">
            <v/>
          </cell>
          <cell r="AB578" t="str">
            <v/>
          </cell>
          <cell r="AC578" t="str">
            <v/>
          </cell>
          <cell r="AD578" t="str">
            <v/>
          </cell>
        </row>
        <row r="579">
          <cell r="A579" t="str">
            <v/>
          </cell>
          <cell r="B579" t="str">
            <v/>
          </cell>
          <cell r="C579">
            <v>578</v>
          </cell>
          <cell r="E579">
            <v>2</v>
          </cell>
          <cell r="H579" t="str">
            <v/>
          </cell>
          <cell r="I579" t="str">
            <v/>
          </cell>
          <cell r="J579" t="str">
            <v/>
          </cell>
          <cell r="K579" t="str">
            <v/>
          </cell>
          <cell r="L579" t="str">
            <v/>
          </cell>
          <cell r="M579" t="str">
            <v/>
          </cell>
          <cell r="N579" t="str">
            <v/>
          </cell>
          <cell r="O579" t="str">
            <v/>
          </cell>
          <cell r="T579" t="str">
            <v/>
          </cell>
          <cell r="U579" t="str">
            <v/>
          </cell>
          <cell r="V579" t="str">
            <v/>
          </cell>
          <cell r="W579" t="str">
            <v/>
          </cell>
          <cell r="X579" t="str">
            <v/>
          </cell>
          <cell r="Y579" t="str">
            <v/>
          </cell>
          <cell r="Z579" t="str">
            <v xml:space="preserve"> </v>
          </cell>
          <cell r="AA579" t="str">
            <v/>
          </cell>
          <cell r="AB579" t="str">
            <v/>
          </cell>
          <cell r="AC579" t="str">
            <v/>
          </cell>
          <cell r="AD579" t="str">
            <v/>
          </cell>
        </row>
        <row r="580">
          <cell r="A580" t="str">
            <v/>
          </cell>
          <cell r="B580" t="str">
            <v/>
          </cell>
          <cell r="C580">
            <v>579</v>
          </cell>
          <cell r="E580">
            <v>2</v>
          </cell>
          <cell r="H580" t="str">
            <v/>
          </cell>
          <cell r="I580" t="str">
            <v/>
          </cell>
          <cell r="J580" t="str">
            <v/>
          </cell>
          <cell r="K580" t="str">
            <v/>
          </cell>
          <cell r="L580" t="str">
            <v/>
          </cell>
          <cell r="M580" t="str">
            <v/>
          </cell>
          <cell r="N580" t="str">
            <v/>
          </cell>
          <cell r="O580" t="str">
            <v/>
          </cell>
          <cell r="T580" t="str">
            <v/>
          </cell>
          <cell r="U580" t="str">
            <v/>
          </cell>
          <cell r="V580" t="str">
            <v/>
          </cell>
          <cell r="W580" t="str">
            <v/>
          </cell>
          <cell r="X580" t="str">
            <v/>
          </cell>
          <cell r="Y580" t="str">
            <v/>
          </cell>
          <cell r="Z580" t="str">
            <v xml:space="preserve"> </v>
          </cell>
          <cell r="AA580" t="str">
            <v/>
          </cell>
          <cell r="AB580" t="str">
            <v/>
          </cell>
          <cell r="AC580" t="str">
            <v/>
          </cell>
          <cell r="AD580" t="str">
            <v/>
          </cell>
        </row>
        <row r="581">
          <cell r="A581" t="str">
            <v/>
          </cell>
          <cell r="B581" t="str">
            <v/>
          </cell>
          <cell r="C581">
            <v>580</v>
          </cell>
          <cell r="E581">
            <v>2</v>
          </cell>
          <cell r="H581" t="str">
            <v/>
          </cell>
          <cell r="I581" t="str">
            <v/>
          </cell>
          <cell r="J581" t="str">
            <v/>
          </cell>
          <cell r="K581" t="str">
            <v/>
          </cell>
          <cell r="L581" t="str">
            <v/>
          </cell>
          <cell r="M581" t="str">
            <v/>
          </cell>
          <cell r="N581" t="str">
            <v/>
          </cell>
          <cell r="O581" t="str">
            <v/>
          </cell>
          <cell r="T581" t="str">
            <v/>
          </cell>
          <cell r="U581" t="str">
            <v/>
          </cell>
          <cell r="V581" t="str">
            <v/>
          </cell>
          <cell r="W581" t="str">
            <v/>
          </cell>
          <cell r="X581" t="str">
            <v/>
          </cell>
          <cell r="Y581" t="str">
            <v/>
          </cell>
          <cell r="Z581" t="str">
            <v xml:space="preserve"> </v>
          </cell>
          <cell r="AA581" t="str">
            <v/>
          </cell>
          <cell r="AB581" t="str">
            <v/>
          </cell>
          <cell r="AC581" t="str">
            <v/>
          </cell>
          <cell r="AD581" t="str">
            <v/>
          </cell>
        </row>
        <row r="582">
          <cell r="A582" t="str">
            <v/>
          </cell>
          <cell r="B582" t="str">
            <v/>
          </cell>
          <cell r="C582">
            <v>581</v>
          </cell>
          <cell r="E582">
            <v>2</v>
          </cell>
          <cell r="H582" t="str">
            <v/>
          </cell>
          <cell r="I582" t="str">
            <v/>
          </cell>
          <cell r="J582" t="str">
            <v/>
          </cell>
          <cell r="K582" t="str">
            <v/>
          </cell>
          <cell r="L582" t="str">
            <v/>
          </cell>
          <cell r="M582" t="str">
            <v/>
          </cell>
          <cell r="N582" t="str">
            <v/>
          </cell>
          <cell r="O582" t="str">
            <v/>
          </cell>
          <cell r="T582" t="str">
            <v/>
          </cell>
          <cell r="U582" t="str">
            <v/>
          </cell>
          <cell r="V582" t="str">
            <v/>
          </cell>
          <cell r="W582" t="str">
            <v/>
          </cell>
          <cell r="X582" t="str">
            <v/>
          </cell>
          <cell r="Y582" t="str">
            <v/>
          </cell>
          <cell r="Z582" t="str">
            <v xml:space="preserve"> </v>
          </cell>
          <cell r="AA582" t="str">
            <v/>
          </cell>
          <cell r="AB582" t="str">
            <v/>
          </cell>
          <cell r="AC582" t="str">
            <v/>
          </cell>
          <cell r="AD582" t="str">
            <v/>
          </cell>
        </row>
        <row r="583">
          <cell r="A583" t="str">
            <v/>
          </cell>
          <cell r="B583" t="str">
            <v/>
          </cell>
          <cell r="C583">
            <v>582</v>
          </cell>
          <cell r="E583">
            <v>2</v>
          </cell>
          <cell r="H583" t="str">
            <v/>
          </cell>
          <cell r="I583" t="str">
            <v/>
          </cell>
          <cell r="J583" t="str">
            <v/>
          </cell>
          <cell r="K583" t="str">
            <v/>
          </cell>
          <cell r="L583" t="str">
            <v/>
          </cell>
          <cell r="M583" t="str">
            <v/>
          </cell>
          <cell r="N583" t="str">
            <v/>
          </cell>
          <cell r="O583" t="str">
            <v/>
          </cell>
          <cell r="T583" t="str">
            <v/>
          </cell>
          <cell r="U583" t="str">
            <v/>
          </cell>
          <cell r="V583" t="str">
            <v/>
          </cell>
          <cell r="W583" t="str">
            <v/>
          </cell>
          <cell r="X583" t="str">
            <v/>
          </cell>
          <cell r="Y583" t="str">
            <v/>
          </cell>
          <cell r="Z583" t="str">
            <v xml:space="preserve"> </v>
          </cell>
          <cell r="AA583" t="str">
            <v/>
          </cell>
          <cell r="AB583" t="str">
            <v/>
          </cell>
          <cell r="AC583" t="str">
            <v/>
          </cell>
          <cell r="AD583" t="str">
            <v/>
          </cell>
        </row>
        <row r="584">
          <cell r="A584" t="str">
            <v/>
          </cell>
          <cell r="B584" t="str">
            <v/>
          </cell>
          <cell r="C584">
            <v>583</v>
          </cell>
          <cell r="E584">
            <v>2</v>
          </cell>
          <cell r="H584" t="str">
            <v/>
          </cell>
          <cell r="I584" t="str">
            <v/>
          </cell>
          <cell r="J584" t="str">
            <v/>
          </cell>
          <cell r="K584" t="str">
            <v/>
          </cell>
          <cell r="L584" t="str">
            <v/>
          </cell>
          <cell r="M584" t="str">
            <v/>
          </cell>
          <cell r="N584" t="str">
            <v/>
          </cell>
          <cell r="O584" t="str">
            <v/>
          </cell>
          <cell r="T584" t="str">
            <v/>
          </cell>
          <cell r="U584" t="str">
            <v/>
          </cell>
          <cell r="V584" t="str">
            <v/>
          </cell>
          <cell r="W584" t="str">
            <v/>
          </cell>
          <cell r="X584" t="str">
            <v/>
          </cell>
          <cell r="Y584" t="str">
            <v/>
          </cell>
          <cell r="Z584" t="str">
            <v xml:space="preserve"> </v>
          </cell>
          <cell r="AA584" t="str">
            <v/>
          </cell>
          <cell r="AB584" t="str">
            <v/>
          </cell>
          <cell r="AC584" t="str">
            <v/>
          </cell>
          <cell r="AD584" t="str">
            <v/>
          </cell>
        </row>
        <row r="585">
          <cell r="A585" t="str">
            <v/>
          </cell>
          <cell r="B585" t="str">
            <v/>
          </cell>
          <cell r="C585">
            <v>584</v>
          </cell>
          <cell r="E585">
            <v>2</v>
          </cell>
          <cell r="H585" t="str">
            <v/>
          </cell>
          <cell r="I585" t="str">
            <v/>
          </cell>
          <cell r="J585" t="str">
            <v/>
          </cell>
          <cell r="K585" t="str">
            <v/>
          </cell>
          <cell r="L585" t="str">
            <v/>
          </cell>
          <cell r="M585" t="str">
            <v/>
          </cell>
          <cell r="N585" t="str">
            <v/>
          </cell>
          <cell r="O585" t="str">
            <v/>
          </cell>
          <cell r="T585" t="str">
            <v/>
          </cell>
          <cell r="U585" t="str">
            <v/>
          </cell>
          <cell r="V585" t="str">
            <v/>
          </cell>
          <cell r="W585" t="str">
            <v/>
          </cell>
          <cell r="X585" t="str">
            <v/>
          </cell>
          <cell r="Y585" t="str">
            <v/>
          </cell>
          <cell r="Z585" t="str">
            <v xml:space="preserve"> </v>
          </cell>
          <cell r="AA585" t="str">
            <v/>
          </cell>
          <cell r="AB585" t="str">
            <v/>
          </cell>
          <cell r="AC585" t="str">
            <v/>
          </cell>
          <cell r="AD585" t="str">
            <v/>
          </cell>
        </row>
        <row r="586">
          <cell r="A586" t="str">
            <v/>
          </cell>
          <cell r="B586" t="str">
            <v/>
          </cell>
          <cell r="C586">
            <v>585</v>
          </cell>
          <cell r="E586">
            <v>2</v>
          </cell>
          <cell r="H586" t="str">
            <v/>
          </cell>
          <cell r="I586" t="str">
            <v/>
          </cell>
          <cell r="J586" t="str">
            <v/>
          </cell>
          <cell r="K586" t="str">
            <v/>
          </cell>
          <cell r="L586" t="str">
            <v/>
          </cell>
          <cell r="M586" t="str">
            <v/>
          </cell>
          <cell r="N586" t="str">
            <v/>
          </cell>
          <cell r="O586" t="str">
            <v/>
          </cell>
          <cell r="T586" t="str">
            <v/>
          </cell>
          <cell r="U586" t="str">
            <v/>
          </cell>
          <cell r="V586" t="str">
            <v/>
          </cell>
          <cell r="W586" t="str">
            <v/>
          </cell>
          <cell r="X586" t="str">
            <v/>
          </cell>
          <cell r="Y586" t="str">
            <v/>
          </cell>
          <cell r="Z586" t="str">
            <v xml:space="preserve"> </v>
          </cell>
          <cell r="AA586" t="str">
            <v/>
          </cell>
          <cell r="AB586" t="str">
            <v/>
          </cell>
          <cell r="AC586" t="str">
            <v/>
          </cell>
          <cell r="AD586" t="str">
            <v/>
          </cell>
        </row>
        <row r="587">
          <cell r="A587" t="str">
            <v/>
          </cell>
          <cell r="B587" t="str">
            <v/>
          </cell>
          <cell r="C587">
            <v>586</v>
          </cell>
          <cell r="E587">
            <v>2</v>
          </cell>
          <cell r="H587" t="str">
            <v/>
          </cell>
          <cell r="I587" t="str">
            <v/>
          </cell>
          <cell r="J587" t="str">
            <v/>
          </cell>
          <cell r="K587" t="str">
            <v/>
          </cell>
          <cell r="L587" t="str">
            <v/>
          </cell>
          <cell r="M587" t="str">
            <v/>
          </cell>
          <cell r="N587" t="str">
            <v/>
          </cell>
          <cell r="O587" t="str">
            <v/>
          </cell>
          <cell r="T587" t="str">
            <v/>
          </cell>
          <cell r="U587" t="str">
            <v/>
          </cell>
          <cell r="V587" t="str">
            <v/>
          </cell>
          <cell r="W587" t="str">
            <v/>
          </cell>
          <cell r="X587" t="str">
            <v/>
          </cell>
          <cell r="Y587" t="str">
            <v/>
          </cell>
          <cell r="Z587" t="str">
            <v xml:space="preserve"> </v>
          </cell>
          <cell r="AA587" t="str">
            <v/>
          </cell>
          <cell r="AB587" t="str">
            <v/>
          </cell>
          <cell r="AC587" t="str">
            <v/>
          </cell>
          <cell r="AD587" t="str">
            <v/>
          </cell>
        </row>
        <row r="588">
          <cell r="A588" t="str">
            <v/>
          </cell>
          <cell r="B588" t="str">
            <v/>
          </cell>
          <cell r="C588">
            <v>587</v>
          </cell>
          <cell r="E588">
            <v>2</v>
          </cell>
          <cell r="H588" t="str">
            <v/>
          </cell>
          <cell r="I588" t="str">
            <v/>
          </cell>
          <cell r="J588" t="str">
            <v/>
          </cell>
          <cell r="K588" t="str">
            <v/>
          </cell>
          <cell r="L588" t="str">
            <v/>
          </cell>
          <cell r="M588" t="str">
            <v/>
          </cell>
          <cell r="N588" t="str">
            <v/>
          </cell>
          <cell r="O588" t="str">
            <v/>
          </cell>
          <cell r="T588" t="str">
            <v/>
          </cell>
          <cell r="U588" t="str">
            <v/>
          </cell>
          <cell r="V588" t="str">
            <v/>
          </cell>
          <cell r="W588" t="str">
            <v/>
          </cell>
          <cell r="X588" t="str">
            <v/>
          </cell>
          <cell r="Y588" t="str">
            <v/>
          </cell>
          <cell r="Z588" t="str">
            <v xml:space="preserve"> </v>
          </cell>
          <cell r="AA588" t="str">
            <v/>
          </cell>
          <cell r="AB588" t="str">
            <v/>
          </cell>
          <cell r="AC588" t="str">
            <v/>
          </cell>
          <cell r="AD588" t="str">
            <v/>
          </cell>
        </row>
        <row r="589">
          <cell r="A589" t="str">
            <v/>
          </cell>
          <cell r="B589" t="str">
            <v/>
          </cell>
          <cell r="C589">
            <v>588</v>
          </cell>
          <cell r="E589">
            <v>2</v>
          </cell>
          <cell r="H589" t="str">
            <v/>
          </cell>
          <cell r="I589" t="str">
            <v/>
          </cell>
          <cell r="J589" t="str">
            <v/>
          </cell>
          <cell r="K589" t="str">
            <v/>
          </cell>
          <cell r="L589" t="str">
            <v/>
          </cell>
          <cell r="M589" t="str">
            <v/>
          </cell>
          <cell r="N589" t="str">
            <v/>
          </cell>
          <cell r="O589" t="str">
            <v/>
          </cell>
          <cell r="T589" t="str">
            <v/>
          </cell>
          <cell r="U589" t="str">
            <v/>
          </cell>
          <cell r="V589" t="str">
            <v/>
          </cell>
          <cell r="W589" t="str">
            <v/>
          </cell>
          <cell r="X589" t="str">
            <v/>
          </cell>
          <cell r="Y589" t="str">
            <v/>
          </cell>
          <cell r="Z589" t="str">
            <v xml:space="preserve"> </v>
          </cell>
          <cell r="AA589" t="str">
            <v/>
          </cell>
          <cell r="AB589" t="str">
            <v/>
          </cell>
          <cell r="AC589" t="str">
            <v/>
          </cell>
          <cell r="AD589" t="str">
            <v/>
          </cell>
        </row>
        <row r="590">
          <cell r="A590" t="str">
            <v/>
          </cell>
          <cell r="B590" t="str">
            <v/>
          </cell>
          <cell r="C590">
            <v>589</v>
          </cell>
          <cell r="E590">
            <v>2</v>
          </cell>
          <cell r="H590" t="str">
            <v/>
          </cell>
          <cell r="I590" t="str">
            <v/>
          </cell>
          <cell r="J590" t="str">
            <v/>
          </cell>
          <cell r="K590" t="str">
            <v/>
          </cell>
          <cell r="L590" t="str">
            <v/>
          </cell>
          <cell r="M590" t="str">
            <v/>
          </cell>
          <cell r="N590" t="str">
            <v/>
          </cell>
          <cell r="O590" t="str">
            <v/>
          </cell>
          <cell r="T590" t="str">
            <v/>
          </cell>
          <cell r="U590" t="str">
            <v/>
          </cell>
          <cell r="V590" t="str">
            <v/>
          </cell>
          <cell r="W590" t="str">
            <v/>
          </cell>
          <cell r="X590" t="str">
            <v/>
          </cell>
          <cell r="Y590" t="str">
            <v/>
          </cell>
          <cell r="Z590" t="str">
            <v xml:space="preserve"> </v>
          </cell>
          <cell r="AA590" t="str">
            <v/>
          </cell>
          <cell r="AB590" t="str">
            <v/>
          </cell>
          <cell r="AC590" t="str">
            <v/>
          </cell>
          <cell r="AD590" t="str">
            <v/>
          </cell>
        </row>
        <row r="591">
          <cell r="A591" t="str">
            <v/>
          </cell>
          <cell r="B591" t="str">
            <v/>
          </cell>
          <cell r="C591">
            <v>590</v>
          </cell>
          <cell r="E591">
            <v>2</v>
          </cell>
          <cell r="H591" t="str">
            <v/>
          </cell>
          <cell r="I591" t="str">
            <v/>
          </cell>
          <cell r="J591" t="str">
            <v/>
          </cell>
          <cell r="K591" t="str">
            <v/>
          </cell>
          <cell r="L591" t="str">
            <v/>
          </cell>
          <cell r="M591" t="str">
            <v/>
          </cell>
          <cell r="N591" t="str">
            <v/>
          </cell>
          <cell r="O591" t="str">
            <v/>
          </cell>
          <cell r="T591" t="str">
            <v/>
          </cell>
          <cell r="U591" t="str">
            <v/>
          </cell>
          <cell r="V591" t="str">
            <v/>
          </cell>
          <cell r="W591" t="str">
            <v/>
          </cell>
          <cell r="X591" t="str">
            <v/>
          </cell>
          <cell r="Y591" t="str">
            <v/>
          </cell>
          <cell r="Z591" t="str">
            <v xml:space="preserve"> </v>
          </cell>
          <cell r="AA591" t="str">
            <v/>
          </cell>
          <cell r="AB591" t="str">
            <v/>
          </cell>
          <cell r="AC591" t="str">
            <v/>
          </cell>
          <cell r="AD591" t="str">
            <v/>
          </cell>
        </row>
        <row r="592">
          <cell r="A592" t="str">
            <v/>
          </cell>
          <cell r="B592" t="str">
            <v/>
          </cell>
          <cell r="C592">
            <v>591</v>
          </cell>
          <cell r="E592">
            <v>2</v>
          </cell>
          <cell r="H592" t="str">
            <v/>
          </cell>
          <cell r="I592" t="str">
            <v/>
          </cell>
          <cell r="J592" t="str">
            <v/>
          </cell>
          <cell r="K592" t="str">
            <v/>
          </cell>
          <cell r="L592" t="str">
            <v/>
          </cell>
          <cell r="M592" t="str">
            <v/>
          </cell>
          <cell r="N592" t="str">
            <v/>
          </cell>
          <cell r="O592" t="str">
            <v/>
          </cell>
          <cell r="T592" t="str">
            <v/>
          </cell>
          <cell r="U592" t="str">
            <v/>
          </cell>
          <cell r="V592" t="str">
            <v/>
          </cell>
          <cell r="W592" t="str">
            <v/>
          </cell>
          <cell r="X592" t="str">
            <v/>
          </cell>
          <cell r="Y592" t="str">
            <v/>
          </cell>
          <cell r="Z592" t="str">
            <v xml:space="preserve"> </v>
          </cell>
          <cell r="AA592" t="str">
            <v/>
          </cell>
          <cell r="AB592" t="str">
            <v/>
          </cell>
          <cell r="AC592" t="str">
            <v/>
          </cell>
          <cell r="AD592" t="str">
            <v/>
          </cell>
        </row>
        <row r="593">
          <cell r="A593" t="str">
            <v/>
          </cell>
          <cell r="B593" t="str">
            <v/>
          </cell>
          <cell r="C593">
            <v>592</v>
          </cell>
          <cell r="E593">
            <v>2</v>
          </cell>
          <cell r="H593" t="str">
            <v/>
          </cell>
          <cell r="I593" t="str">
            <v/>
          </cell>
          <cell r="J593" t="str">
            <v/>
          </cell>
          <cell r="K593" t="str">
            <v/>
          </cell>
          <cell r="L593" t="str">
            <v/>
          </cell>
          <cell r="M593" t="str">
            <v/>
          </cell>
          <cell r="N593" t="str">
            <v/>
          </cell>
          <cell r="O593" t="str">
            <v/>
          </cell>
          <cell r="T593" t="str">
            <v/>
          </cell>
          <cell r="U593" t="str">
            <v/>
          </cell>
          <cell r="V593" t="str">
            <v/>
          </cell>
          <cell r="W593" t="str">
            <v/>
          </cell>
          <cell r="X593" t="str">
            <v/>
          </cell>
          <cell r="Y593" t="str">
            <v/>
          </cell>
          <cell r="Z593" t="str">
            <v xml:space="preserve"> </v>
          </cell>
          <cell r="AA593" t="str">
            <v/>
          </cell>
          <cell r="AB593" t="str">
            <v/>
          </cell>
          <cell r="AC593" t="str">
            <v/>
          </cell>
          <cell r="AD593" t="str">
            <v/>
          </cell>
        </row>
        <row r="594">
          <cell r="A594" t="str">
            <v/>
          </cell>
          <cell r="B594" t="str">
            <v/>
          </cell>
          <cell r="C594">
            <v>593</v>
          </cell>
          <cell r="E594">
            <v>2</v>
          </cell>
          <cell r="H594" t="str">
            <v/>
          </cell>
          <cell r="I594" t="str">
            <v/>
          </cell>
          <cell r="J594" t="str">
            <v/>
          </cell>
          <cell r="K594" t="str">
            <v/>
          </cell>
          <cell r="L594" t="str">
            <v/>
          </cell>
          <cell r="M594" t="str">
            <v/>
          </cell>
          <cell r="N594" t="str">
            <v/>
          </cell>
          <cell r="O594" t="str">
            <v/>
          </cell>
          <cell r="T594" t="str">
            <v/>
          </cell>
          <cell r="U594" t="str">
            <v/>
          </cell>
          <cell r="V594" t="str">
            <v/>
          </cell>
          <cell r="W594" t="str">
            <v/>
          </cell>
          <cell r="X594" t="str">
            <v/>
          </cell>
          <cell r="Y594" t="str">
            <v/>
          </cell>
          <cell r="Z594" t="str">
            <v xml:space="preserve"> </v>
          </cell>
          <cell r="AA594" t="str">
            <v/>
          </cell>
          <cell r="AB594" t="str">
            <v/>
          </cell>
          <cell r="AC594" t="str">
            <v/>
          </cell>
          <cell r="AD594" t="str">
            <v/>
          </cell>
        </row>
        <row r="595">
          <cell r="A595" t="str">
            <v/>
          </cell>
          <cell r="B595" t="str">
            <v/>
          </cell>
          <cell r="C595">
            <v>594</v>
          </cell>
          <cell r="E595">
            <v>2</v>
          </cell>
          <cell r="H595" t="str">
            <v/>
          </cell>
          <cell r="I595" t="str">
            <v/>
          </cell>
          <cell r="J595" t="str">
            <v/>
          </cell>
          <cell r="K595" t="str">
            <v/>
          </cell>
          <cell r="L595" t="str">
            <v/>
          </cell>
          <cell r="M595" t="str">
            <v/>
          </cell>
          <cell r="N595" t="str">
            <v/>
          </cell>
          <cell r="O595" t="str">
            <v/>
          </cell>
          <cell r="T595" t="str">
            <v/>
          </cell>
          <cell r="U595" t="str">
            <v/>
          </cell>
          <cell r="V595" t="str">
            <v/>
          </cell>
          <cell r="W595" t="str">
            <v/>
          </cell>
          <cell r="X595" t="str">
            <v/>
          </cell>
          <cell r="Y595" t="str">
            <v/>
          </cell>
          <cell r="Z595" t="str">
            <v xml:space="preserve"> </v>
          </cell>
          <cell r="AA595" t="str">
            <v/>
          </cell>
          <cell r="AB595" t="str">
            <v/>
          </cell>
          <cell r="AC595" t="str">
            <v/>
          </cell>
          <cell r="AD595" t="str">
            <v/>
          </cell>
        </row>
        <row r="596">
          <cell r="A596" t="str">
            <v/>
          </cell>
          <cell r="B596" t="str">
            <v/>
          </cell>
          <cell r="C596">
            <v>595</v>
          </cell>
          <cell r="E596">
            <v>2</v>
          </cell>
          <cell r="H596" t="str">
            <v/>
          </cell>
          <cell r="I596" t="str">
            <v/>
          </cell>
          <cell r="J596" t="str">
            <v/>
          </cell>
          <cell r="K596" t="str">
            <v/>
          </cell>
          <cell r="L596" t="str">
            <v/>
          </cell>
          <cell r="M596" t="str">
            <v/>
          </cell>
          <cell r="N596" t="str">
            <v/>
          </cell>
          <cell r="O596" t="str">
            <v/>
          </cell>
          <cell r="T596" t="str">
            <v/>
          </cell>
          <cell r="U596" t="str">
            <v/>
          </cell>
          <cell r="V596" t="str">
            <v/>
          </cell>
          <cell r="W596" t="str">
            <v/>
          </cell>
          <cell r="X596" t="str">
            <v/>
          </cell>
          <cell r="Y596" t="str">
            <v/>
          </cell>
          <cell r="Z596" t="str">
            <v xml:space="preserve"> </v>
          </cell>
          <cell r="AA596" t="str">
            <v/>
          </cell>
          <cell r="AB596" t="str">
            <v/>
          </cell>
          <cell r="AC596" t="str">
            <v/>
          </cell>
          <cell r="AD596" t="str">
            <v/>
          </cell>
        </row>
        <row r="597">
          <cell r="A597" t="str">
            <v/>
          </cell>
          <cell r="B597" t="str">
            <v/>
          </cell>
          <cell r="C597">
            <v>596</v>
          </cell>
          <cell r="E597">
            <v>2</v>
          </cell>
          <cell r="H597" t="str">
            <v/>
          </cell>
          <cell r="I597" t="str">
            <v/>
          </cell>
          <cell r="J597" t="str">
            <v/>
          </cell>
          <cell r="K597" t="str">
            <v/>
          </cell>
          <cell r="L597" t="str">
            <v/>
          </cell>
          <cell r="M597" t="str">
            <v/>
          </cell>
          <cell r="N597" t="str">
            <v/>
          </cell>
          <cell r="O597" t="str">
            <v/>
          </cell>
          <cell r="T597" t="str">
            <v/>
          </cell>
          <cell r="U597" t="str">
            <v/>
          </cell>
          <cell r="V597" t="str">
            <v/>
          </cell>
          <cell r="W597" t="str">
            <v/>
          </cell>
          <cell r="X597" t="str">
            <v/>
          </cell>
          <cell r="Y597" t="str">
            <v/>
          </cell>
          <cell r="Z597" t="str">
            <v xml:space="preserve"> </v>
          </cell>
          <cell r="AA597" t="str">
            <v/>
          </cell>
          <cell r="AB597" t="str">
            <v/>
          </cell>
          <cell r="AC597" t="str">
            <v/>
          </cell>
          <cell r="AD597" t="str">
            <v/>
          </cell>
        </row>
        <row r="598">
          <cell r="A598" t="str">
            <v/>
          </cell>
          <cell r="B598" t="str">
            <v/>
          </cell>
          <cell r="C598">
            <v>597</v>
          </cell>
          <cell r="E598">
            <v>2</v>
          </cell>
          <cell r="H598" t="str">
            <v/>
          </cell>
          <cell r="I598" t="str">
            <v/>
          </cell>
          <cell r="J598" t="str">
            <v/>
          </cell>
          <cell r="K598" t="str">
            <v/>
          </cell>
          <cell r="L598" t="str">
            <v/>
          </cell>
          <cell r="M598" t="str">
            <v/>
          </cell>
          <cell r="N598" t="str">
            <v/>
          </cell>
          <cell r="O598" t="str">
            <v/>
          </cell>
          <cell r="T598" t="str">
            <v/>
          </cell>
          <cell r="U598" t="str">
            <v/>
          </cell>
          <cell r="V598" t="str">
            <v/>
          </cell>
          <cell r="W598" t="str">
            <v/>
          </cell>
          <cell r="X598" t="str">
            <v/>
          </cell>
          <cell r="Y598" t="str">
            <v/>
          </cell>
          <cell r="Z598" t="str">
            <v xml:space="preserve"> </v>
          </cell>
          <cell r="AA598" t="str">
            <v/>
          </cell>
          <cell r="AB598" t="str">
            <v/>
          </cell>
          <cell r="AC598" t="str">
            <v/>
          </cell>
          <cell r="AD598" t="str">
            <v/>
          </cell>
        </row>
        <row r="599">
          <cell r="A599" t="str">
            <v/>
          </cell>
          <cell r="B599" t="str">
            <v/>
          </cell>
          <cell r="C599">
            <v>598</v>
          </cell>
          <cell r="E599">
            <v>2</v>
          </cell>
          <cell r="H599" t="str">
            <v/>
          </cell>
          <cell r="I599" t="str">
            <v/>
          </cell>
          <cell r="J599" t="str">
            <v/>
          </cell>
          <cell r="K599" t="str">
            <v/>
          </cell>
          <cell r="L599" t="str">
            <v/>
          </cell>
          <cell r="M599" t="str">
            <v/>
          </cell>
          <cell r="N599" t="str">
            <v/>
          </cell>
          <cell r="O599" t="str">
            <v/>
          </cell>
          <cell r="T599" t="str">
            <v/>
          </cell>
          <cell r="U599" t="str">
            <v/>
          </cell>
          <cell r="V599" t="str">
            <v/>
          </cell>
          <cell r="W599" t="str">
            <v/>
          </cell>
          <cell r="X599" t="str">
            <v/>
          </cell>
          <cell r="Y599" t="str">
            <v/>
          </cell>
          <cell r="Z599" t="str">
            <v xml:space="preserve"> </v>
          </cell>
          <cell r="AA599" t="str">
            <v/>
          </cell>
          <cell r="AB599" t="str">
            <v/>
          </cell>
          <cell r="AC599" t="str">
            <v/>
          </cell>
          <cell r="AD599" t="str">
            <v/>
          </cell>
        </row>
        <row r="600">
          <cell r="A600" t="str">
            <v/>
          </cell>
          <cell r="B600" t="str">
            <v/>
          </cell>
          <cell r="C600">
            <v>599</v>
          </cell>
          <cell r="E600">
            <v>2</v>
          </cell>
          <cell r="H600" t="str">
            <v/>
          </cell>
          <cell r="I600" t="str">
            <v/>
          </cell>
          <cell r="J600" t="str">
            <v/>
          </cell>
          <cell r="K600" t="str">
            <v/>
          </cell>
          <cell r="L600" t="str">
            <v/>
          </cell>
          <cell r="M600" t="str">
            <v/>
          </cell>
          <cell r="N600" t="str">
            <v/>
          </cell>
          <cell r="O600" t="str">
            <v/>
          </cell>
          <cell r="T600" t="str">
            <v/>
          </cell>
          <cell r="U600" t="str">
            <v/>
          </cell>
          <cell r="V600" t="str">
            <v/>
          </cell>
          <cell r="W600" t="str">
            <v/>
          </cell>
          <cell r="X600" t="str">
            <v/>
          </cell>
          <cell r="Y600" t="str">
            <v/>
          </cell>
          <cell r="Z600" t="str">
            <v xml:space="preserve"> </v>
          </cell>
          <cell r="AA600" t="str">
            <v/>
          </cell>
          <cell r="AB600" t="str">
            <v/>
          </cell>
          <cell r="AC600" t="str">
            <v/>
          </cell>
          <cell r="AD600" t="str">
            <v/>
          </cell>
        </row>
        <row r="601">
          <cell r="A601" t="str">
            <v/>
          </cell>
          <cell r="B601" t="str">
            <v/>
          </cell>
          <cell r="C601">
            <v>600</v>
          </cell>
          <cell r="E601">
            <v>2</v>
          </cell>
          <cell r="H601" t="str">
            <v/>
          </cell>
          <cell r="I601" t="str">
            <v/>
          </cell>
          <cell r="J601" t="str">
            <v/>
          </cell>
          <cell r="K601" t="str">
            <v/>
          </cell>
          <cell r="L601" t="str">
            <v/>
          </cell>
          <cell r="M601" t="str">
            <v/>
          </cell>
          <cell r="N601" t="str">
            <v/>
          </cell>
          <cell r="O601" t="str">
            <v/>
          </cell>
          <cell r="T601" t="str">
            <v/>
          </cell>
          <cell r="U601" t="str">
            <v/>
          </cell>
          <cell r="V601" t="str">
            <v/>
          </cell>
          <cell r="W601" t="str">
            <v/>
          </cell>
          <cell r="X601" t="str">
            <v/>
          </cell>
          <cell r="Y601" t="str">
            <v/>
          </cell>
          <cell r="Z601" t="str">
            <v xml:space="preserve"> </v>
          </cell>
          <cell r="AA601" t="str">
            <v/>
          </cell>
          <cell r="AB601" t="str">
            <v/>
          </cell>
          <cell r="AC601" t="str">
            <v/>
          </cell>
          <cell r="AD601" t="str">
            <v/>
          </cell>
        </row>
        <row r="602">
          <cell r="A602" t="str">
            <v/>
          </cell>
          <cell r="B602" t="str">
            <v/>
          </cell>
          <cell r="C602">
            <v>601</v>
          </cell>
          <cell r="E602">
            <v>2</v>
          </cell>
          <cell r="H602" t="str">
            <v/>
          </cell>
          <cell r="I602" t="str">
            <v/>
          </cell>
          <cell r="J602" t="str">
            <v/>
          </cell>
          <cell r="K602" t="str">
            <v/>
          </cell>
          <cell r="L602" t="str">
            <v/>
          </cell>
          <cell r="M602" t="str">
            <v/>
          </cell>
          <cell r="N602" t="str">
            <v/>
          </cell>
          <cell r="O602" t="str">
            <v/>
          </cell>
          <cell r="T602" t="str">
            <v/>
          </cell>
          <cell r="U602" t="str">
            <v/>
          </cell>
          <cell r="V602" t="str">
            <v/>
          </cell>
          <cell r="W602" t="str">
            <v/>
          </cell>
          <cell r="X602" t="str">
            <v/>
          </cell>
          <cell r="Y602" t="str">
            <v/>
          </cell>
          <cell r="Z602" t="str">
            <v xml:space="preserve"> </v>
          </cell>
          <cell r="AA602" t="str">
            <v/>
          </cell>
          <cell r="AB602" t="str">
            <v/>
          </cell>
          <cell r="AC602" t="str">
            <v/>
          </cell>
          <cell r="AD602" t="str">
            <v/>
          </cell>
        </row>
        <row r="603">
          <cell r="A603" t="str">
            <v/>
          </cell>
          <cell r="B603" t="str">
            <v/>
          </cell>
          <cell r="C603">
            <v>602</v>
          </cell>
          <cell r="E603">
            <v>2</v>
          </cell>
          <cell r="H603" t="str">
            <v/>
          </cell>
          <cell r="I603" t="str">
            <v/>
          </cell>
          <cell r="J603" t="str">
            <v/>
          </cell>
          <cell r="K603" t="str">
            <v/>
          </cell>
          <cell r="L603" t="str">
            <v/>
          </cell>
          <cell r="M603" t="str">
            <v/>
          </cell>
          <cell r="N603" t="str">
            <v/>
          </cell>
          <cell r="O603" t="str">
            <v/>
          </cell>
          <cell r="T603" t="str">
            <v/>
          </cell>
          <cell r="U603" t="str">
            <v/>
          </cell>
          <cell r="V603" t="str">
            <v/>
          </cell>
          <cell r="W603" t="str">
            <v/>
          </cell>
          <cell r="X603" t="str">
            <v/>
          </cell>
          <cell r="Y603" t="str">
            <v/>
          </cell>
          <cell r="Z603" t="str">
            <v xml:space="preserve"> </v>
          </cell>
          <cell r="AA603" t="str">
            <v/>
          </cell>
          <cell r="AB603" t="str">
            <v/>
          </cell>
          <cell r="AC603" t="str">
            <v/>
          </cell>
          <cell r="AD603" t="str">
            <v/>
          </cell>
        </row>
        <row r="604">
          <cell r="A604" t="str">
            <v/>
          </cell>
          <cell r="B604" t="str">
            <v/>
          </cell>
          <cell r="C604">
            <v>603</v>
          </cell>
          <cell r="E604">
            <v>2</v>
          </cell>
          <cell r="H604" t="str">
            <v/>
          </cell>
          <cell r="I604" t="str">
            <v/>
          </cell>
          <cell r="J604" t="str">
            <v/>
          </cell>
          <cell r="K604" t="str">
            <v/>
          </cell>
          <cell r="L604" t="str">
            <v/>
          </cell>
          <cell r="M604" t="str">
            <v/>
          </cell>
          <cell r="N604" t="str">
            <v/>
          </cell>
          <cell r="O604" t="str">
            <v/>
          </cell>
          <cell r="T604" t="str">
            <v/>
          </cell>
          <cell r="U604" t="str">
            <v/>
          </cell>
          <cell r="V604" t="str">
            <v/>
          </cell>
          <cell r="W604" t="str">
            <v/>
          </cell>
          <cell r="X604" t="str">
            <v/>
          </cell>
          <cell r="Y604" t="str">
            <v/>
          </cell>
          <cell r="Z604" t="str">
            <v xml:space="preserve"> </v>
          </cell>
          <cell r="AA604" t="str">
            <v/>
          </cell>
          <cell r="AB604" t="str">
            <v/>
          </cell>
          <cell r="AC604" t="str">
            <v/>
          </cell>
          <cell r="AD604" t="str">
            <v/>
          </cell>
        </row>
        <row r="605">
          <cell r="A605" t="str">
            <v/>
          </cell>
          <cell r="B605" t="str">
            <v/>
          </cell>
          <cell r="C605">
            <v>604</v>
          </cell>
          <cell r="E605">
            <v>2</v>
          </cell>
          <cell r="H605" t="str">
            <v/>
          </cell>
          <cell r="I605" t="str">
            <v/>
          </cell>
          <cell r="J605" t="str">
            <v/>
          </cell>
          <cell r="K605" t="str">
            <v/>
          </cell>
          <cell r="L605" t="str">
            <v/>
          </cell>
          <cell r="M605" t="str">
            <v/>
          </cell>
          <cell r="N605" t="str">
            <v/>
          </cell>
          <cell r="O605" t="str">
            <v/>
          </cell>
          <cell r="T605" t="str">
            <v/>
          </cell>
          <cell r="U605" t="str">
            <v/>
          </cell>
          <cell r="V605" t="str">
            <v/>
          </cell>
          <cell r="W605" t="str">
            <v/>
          </cell>
          <cell r="X605" t="str">
            <v/>
          </cell>
          <cell r="Y605" t="str">
            <v/>
          </cell>
          <cell r="Z605" t="str">
            <v xml:space="preserve"> </v>
          </cell>
          <cell r="AA605" t="str">
            <v/>
          </cell>
          <cell r="AB605" t="str">
            <v/>
          </cell>
          <cell r="AC605" t="str">
            <v/>
          </cell>
          <cell r="AD605" t="str">
            <v/>
          </cell>
        </row>
        <row r="606">
          <cell r="A606" t="str">
            <v/>
          </cell>
          <cell r="B606" t="str">
            <v/>
          </cell>
          <cell r="C606">
            <v>605</v>
          </cell>
          <cell r="E606">
            <v>2</v>
          </cell>
          <cell r="H606" t="str">
            <v/>
          </cell>
          <cell r="I606" t="str">
            <v/>
          </cell>
          <cell r="J606" t="str">
            <v/>
          </cell>
          <cell r="K606" t="str">
            <v/>
          </cell>
          <cell r="L606" t="str">
            <v/>
          </cell>
          <cell r="M606" t="str">
            <v/>
          </cell>
          <cell r="N606" t="str">
            <v/>
          </cell>
          <cell r="O606" t="str">
            <v/>
          </cell>
          <cell r="T606" t="str">
            <v/>
          </cell>
          <cell r="U606" t="str">
            <v/>
          </cell>
          <cell r="V606" t="str">
            <v/>
          </cell>
          <cell r="W606" t="str">
            <v/>
          </cell>
          <cell r="X606" t="str">
            <v/>
          </cell>
          <cell r="Y606" t="str">
            <v/>
          </cell>
          <cell r="Z606" t="str">
            <v xml:space="preserve"> </v>
          </cell>
          <cell r="AA606" t="str">
            <v/>
          </cell>
          <cell r="AB606" t="str">
            <v/>
          </cell>
          <cell r="AC606" t="str">
            <v/>
          </cell>
          <cell r="AD606" t="str">
            <v/>
          </cell>
        </row>
        <row r="607">
          <cell r="A607" t="str">
            <v/>
          </cell>
          <cell r="B607" t="str">
            <v/>
          </cell>
          <cell r="C607">
            <v>606</v>
          </cell>
          <cell r="E607">
            <v>2</v>
          </cell>
          <cell r="H607" t="str">
            <v/>
          </cell>
          <cell r="I607" t="str">
            <v/>
          </cell>
          <cell r="J607" t="str">
            <v/>
          </cell>
          <cell r="K607" t="str">
            <v/>
          </cell>
          <cell r="L607" t="str">
            <v/>
          </cell>
          <cell r="M607" t="str">
            <v/>
          </cell>
          <cell r="N607" t="str">
            <v/>
          </cell>
          <cell r="O607" t="str">
            <v/>
          </cell>
          <cell r="T607" t="str">
            <v/>
          </cell>
          <cell r="U607" t="str">
            <v/>
          </cell>
          <cell r="V607" t="str">
            <v/>
          </cell>
          <cell r="W607" t="str">
            <v/>
          </cell>
          <cell r="X607" t="str">
            <v/>
          </cell>
          <cell r="Y607" t="str">
            <v/>
          </cell>
          <cell r="Z607" t="str">
            <v xml:space="preserve"> </v>
          </cell>
          <cell r="AA607" t="str">
            <v/>
          </cell>
          <cell r="AB607" t="str">
            <v/>
          </cell>
          <cell r="AC607" t="str">
            <v/>
          </cell>
          <cell r="AD607" t="str">
            <v/>
          </cell>
        </row>
        <row r="608">
          <cell r="A608" t="str">
            <v/>
          </cell>
          <cell r="B608" t="str">
            <v/>
          </cell>
          <cell r="C608">
            <v>607</v>
          </cell>
          <cell r="E608">
            <v>2</v>
          </cell>
          <cell r="H608" t="str">
            <v/>
          </cell>
          <cell r="I608" t="str">
            <v/>
          </cell>
          <cell r="J608" t="str">
            <v/>
          </cell>
          <cell r="K608" t="str">
            <v/>
          </cell>
          <cell r="L608" t="str">
            <v/>
          </cell>
          <cell r="M608" t="str">
            <v/>
          </cell>
          <cell r="N608" t="str">
            <v/>
          </cell>
          <cell r="O608" t="str">
            <v/>
          </cell>
          <cell r="T608" t="str">
            <v/>
          </cell>
          <cell r="U608" t="str">
            <v/>
          </cell>
          <cell r="V608" t="str">
            <v/>
          </cell>
          <cell r="W608" t="str">
            <v/>
          </cell>
          <cell r="X608" t="str">
            <v/>
          </cell>
          <cell r="Y608" t="str">
            <v/>
          </cell>
          <cell r="Z608" t="str">
            <v xml:space="preserve"> </v>
          </cell>
          <cell r="AA608" t="str">
            <v/>
          </cell>
          <cell r="AB608" t="str">
            <v/>
          </cell>
          <cell r="AC608" t="str">
            <v/>
          </cell>
          <cell r="AD608" t="str">
            <v/>
          </cell>
        </row>
        <row r="609">
          <cell r="A609" t="str">
            <v/>
          </cell>
          <cell r="B609" t="str">
            <v/>
          </cell>
          <cell r="C609">
            <v>608</v>
          </cell>
          <cell r="E609">
            <v>2</v>
          </cell>
          <cell r="H609" t="str">
            <v/>
          </cell>
          <cell r="I609" t="str">
            <v/>
          </cell>
          <cell r="J609" t="str">
            <v/>
          </cell>
          <cell r="K609" t="str">
            <v/>
          </cell>
          <cell r="L609" t="str">
            <v/>
          </cell>
          <cell r="M609" t="str">
            <v/>
          </cell>
          <cell r="N609" t="str">
            <v/>
          </cell>
          <cell r="O609" t="str">
            <v/>
          </cell>
          <cell r="T609" t="str">
            <v/>
          </cell>
          <cell r="U609" t="str">
            <v/>
          </cell>
          <cell r="V609" t="str">
            <v/>
          </cell>
          <cell r="W609" t="str">
            <v/>
          </cell>
          <cell r="X609" t="str">
            <v/>
          </cell>
          <cell r="Y609" t="str">
            <v/>
          </cell>
          <cell r="Z609" t="str">
            <v xml:space="preserve"> </v>
          </cell>
          <cell r="AA609" t="str">
            <v/>
          </cell>
          <cell r="AB609" t="str">
            <v/>
          </cell>
          <cell r="AC609" t="str">
            <v/>
          </cell>
          <cell r="AD609" t="str">
            <v/>
          </cell>
        </row>
        <row r="610">
          <cell r="A610" t="str">
            <v/>
          </cell>
          <cell r="B610" t="str">
            <v/>
          </cell>
          <cell r="C610">
            <v>609</v>
          </cell>
          <cell r="E610">
            <v>2</v>
          </cell>
          <cell r="H610" t="str">
            <v/>
          </cell>
          <cell r="I610" t="str">
            <v/>
          </cell>
          <cell r="J610" t="str">
            <v/>
          </cell>
          <cell r="K610" t="str">
            <v/>
          </cell>
          <cell r="L610" t="str">
            <v/>
          </cell>
          <cell r="M610" t="str">
            <v/>
          </cell>
          <cell r="N610" t="str">
            <v/>
          </cell>
          <cell r="O610" t="str">
            <v/>
          </cell>
          <cell r="T610" t="str">
            <v/>
          </cell>
          <cell r="U610" t="str">
            <v/>
          </cell>
          <cell r="V610" t="str">
            <v/>
          </cell>
          <cell r="W610" t="str">
            <v/>
          </cell>
          <cell r="X610" t="str">
            <v/>
          </cell>
          <cell r="Y610" t="str">
            <v/>
          </cell>
          <cell r="Z610" t="str">
            <v xml:space="preserve"> </v>
          </cell>
          <cell r="AA610" t="str">
            <v/>
          </cell>
          <cell r="AB610" t="str">
            <v/>
          </cell>
          <cell r="AC610" t="str">
            <v/>
          </cell>
          <cell r="AD610" t="str">
            <v/>
          </cell>
        </row>
        <row r="611">
          <cell r="A611" t="str">
            <v/>
          </cell>
          <cell r="B611" t="str">
            <v/>
          </cell>
          <cell r="C611">
            <v>610</v>
          </cell>
          <cell r="E611">
            <v>2</v>
          </cell>
          <cell r="H611" t="str">
            <v/>
          </cell>
          <cell r="I611" t="str">
            <v/>
          </cell>
          <cell r="J611" t="str">
            <v/>
          </cell>
          <cell r="K611" t="str">
            <v/>
          </cell>
          <cell r="L611" t="str">
            <v/>
          </cell>
          <cell r="M611" t="str">
            <v/>
          </cell>
          <cell r="N611" t="str">
            <v/>
          </cell>
          <cell r="O611" t="str">
            <v/>
          </cell>
          <cell r="T611" t="str">
            <v/>
          </cell>
          <cell r="U611" t="str">
            <v/>
          </cell>
          <cell r="V611" t="str">
            <v/>
          </cell>
          <cell r="W611" t="str">
            <v/>
          </cell>
          <cell r="X611" t="str">
            <v/>
          </cell>
          <cell r="Y611" t="str">
            <v/>
          </cell>
          <cell r="Z611" t="str">
            <v xml:space="preserve"> </v>
          </cell>
          <cell r="AA611" t="str">
            <v/>
          </cell>
          <cell r="AB611" t="str">
            <v/>
          </cell>
          <cell r="AC611" t="str">
            <v/>
          </cell>
          <cell r="AD611" t="str">
            <v/>
          </cell>
        </row>
        <row r="612">
          <cell r="A612" t="str">
            <v/>
          </cell>
          <cell r="B612" t="str">
            <v/>
          </cell>
          <cell r="C612">
            <v>611</v>
          </cell>
          <cell r="E612">
            <v>2</v>
          </cell>
          <cell r="H612" t="str">
            <v/>
          </cell>
          <cell r="I612" t="str">
            <v/>
          </cell>
          <cell r="J612" t="str">
            <v/>
          </cell>
          <cell r="K612" t="str">
            <v/>
          </cell>
          <cell r="L612" t="str">
            <v/>
          </cell>
          <cell r="M612" t="str">
            <v/>
          </cell>
          <cell r="N612" t="str">
            <v/>
          </cell>
          <cell r="O612" t="str">
            <v/>
          </cell>
          <cell r="T612" t="str">
            <v/>
          </cell>
          <cell r="U612" t="str">
            <v/>
          </cell>
          <cell r="V612" t="str">
            <v/>
          </cell>
          <cell r="W612" t="str">
            <v/>
          </cell>
          <cell r="X612" t="str">
            <v/>
          </cell>
          <cell r="Y612" t="str">
            <v/>
          </cell>
          <cell r="Z612" t="str">
            <v xml:space="preserve"> </v>
          </cell>
          <cell r="AA612" t="str">
            <v/>
          </cell>
          <cell r="AB612" t="str">
            <v/>
          </cell>
          <cell r="AC612" t="str">
            <v/>
          </cell>
          <cell r="AD612" t="str">
            <v/>
          </cell>
        </row>
        <row r="613">
          <cell r="A613" t="str">
            <v/>
          </cell>
          <cell r="B613" t="str">
            <v/>
          </cell>
          <cell r="C613">
            <v>612</v>
          </cell>
          <cell r="E613">
            <v>2</v>
          </cell>
          <cell r="H613" t="str">
            <v/>
          </cell>
          <cell r="I613" t="str">
            <v/>
          </cell>
          <cell r="J613" t="str">
            <v/>
          </cell>
          <cell r="K613" t="str">
            <v/>
          </cell>
          <cell r="L613" t="str">
            <v/>
          </cell>
          <cell r="M613" t="str">
            <v/>
          </cell>
          <cell r="N613" t="str">
            <v/>
          </cell>
          <cell r="O613" t="str">
            <v/>
          </cell>
          <cell r="T613" t="str">
            <v/>
          </cell>
          <cell r="U613" t="str">
            <v/>
          </cell>
          <cell r="V613" t="str">
            <v/>
          </cell>
          <cell r="W613" t="str">
            <v/>
          </cell>
          <cell r="X613" t="str">
            <v/>
          </cell>
          <cell r="Y613" t="str">
            <v/>
          </cell>
          <cell r="Z613" t="str">
            <v xml:space="preserve"> </v>
          </cell>
          <cell r="AA613" t="str">
            <v/>
          </cell>
          <cell r="AB613" t="str">
            <v/>
          </cell>
          <cell r="AC613" t="str">
            <v/>
          </cell>
          <cell r="AD613" t="str">
            <v/>
          </cell>
        </row>
        <row r="614">
          <cell r="A614" t="str">
            <v/>
          </cell>
          <cell r="B614" t="str">
            <v/>
          </cell>
          <cell r="C614">
            <v>613</v>
          </cell>
          <cell r="E614">
            <v>2</v>
          </cell>
          <cell r="H614" t="str">
            <v/>
          </cell>
          <cell r="I614" t="str">
            <v/>
          </cell>
          <cell r="J614" t="str">
            <v/>
          </cell>
          <cell r="K614" t="str">
            <v/>
          </cell>
          <cell r="L614" t="str">
            <v/>
          </cell>
          <cell r="M614" t="str">
            <v/>
          </cell>
          <cell r="N614" t="str">
            <v/>
          </cell>
          <cell r="O614" t="str">
            <v/>
          </cell>
          <cell r="T614" t="str">
            <v/>
          </cell>
          <cell r="U614" t="str">
            <v/>
          </cell>
          <cell r="V614" t="str">
            <v/>
          </cell>
          <cell r="W614" t="str">
            <v/>
          </cell>
          <cell r="X614" t="str">
            <v/>
          </cell>
          <cell r="Y614" t="str">
            <v/>
          </cell>
          <cell r="Z614" t="str">
            <v xml:space="preserve"> </v>
          </cell>
          <cell r="AA614" t="str">
            <v/>
          </cell>
          <cell r="AB614" t="str">
            <v/>
          </cell>
          <cell r="AC614" t="str">
            <v/>
          </cell>
          <cell r="AD614" t="str">
            <v/>
          </cell>
        </row>
        <row r="615">
          <cell r="A615" t="str">
            <v/>
          </cell>
          <cell r="B615" t="str">
            <v/>
          </cell>
          <cell r="C615">
            <v>614</v>
          </cell>
          <cell r="E615">
            <v>2</v>
          </cell>
          <cell r="H615" t="str">
            <v/>
          </cell>
          <cell r="I615" t="str">
            <v/>
          </cell>
          <cell r="J615" t="str">
            <v/>
          </cell>
          <cell r="K615" t="str">
            <v/>
          </cell>
          <cell r="L615" t="str">
            <v/>
          </cell>
          <cell r="M615" t="str">
            <v/>
          </cell>
          <cell r="N615" t="str">
            <v/>
          </cell>
          <cell r="O615" t="str">
            <v/>
          </cell>
          <cell r="T615" t="str">
            <v/>
          </cell>
          <cell r="U615" t="str">
            <v/>
          </cell>
          <cell r="V615" t="str">
            <v/>
          </cell>
          <cell r="W615" t="str">
            <v/>
          </cell>
          <cell r="X615" t="str">
            <v/>
          </cell>
          <cell r="Y615" t="str">
            <v/>
          </cell>
          <cell r="Z615" t="str">
            <v xml:space="preserve"> </v>
          </cell>
          <cell r="AA615" t="str">
            <v/>
          </cell>
          <cell r="AB615" t="str">
            <v/>
          </cell>
          <cell r="AC615" t="str">
            <v/>
          </cell>
          <cell r="AD615" t="str">
            <v/>
          </cell>
        </row>
        <row r="616">
          <cell r="A616" t="str">
            <v/>
          </cell>
          <cell r="B616" t="str">
            <v/>
          </cell>
          <cell r="C616">
            <v>615</v>
          </cell>
          <cell r="E616">
            <v>2</v>
          </cell>
          <cell r="H616" t="str">
            <v/>
          </cell>
          <cell r="I616" t="str">
            <v/>
          </cell>
          <cell r="J616" t="str">
            <v/>
          </cell>
          <cell r="K616" t="str">
            <v/>
          </cell>
          <cell r="L616" t="str">
            <v/>
          </cell>
          <cell r="M616" t="str">
            <v/>
          </cell>
          <cell r="N616" t="str">
            <v/>
          </cell>
          <cell r="O616" t="str">
            <v/>
          </cell>
          <cell r="T616" t="str">
            <v/>
          </cell>
          <cell r="U616" t="str">
            <v/>
          </cell>
          <cell r="V616" t="str">
            <v/>
          </cell>
          <cell r="W616" t="str">
            <v/>
          </cell>
          <cell r="X616" t="str">
            <v/>
          </cell>
          <cell r="Y616" t="str">
            <v/>
          </cell>
          <cell r="Z616" t="str">
            <v xml:space="preserve"> </v>
          </cell>
          <cell r="AA616" t="str">
            <v/>
          </cell>
          <cell r="AB616" t="str">
            <v/>
          </cell>
          <cell r="AC616" t="str">
            <v/>
          </cell>
          <cell r="AD616" t="str">
            <v/>
          </cell>
        </row>
        <row r="617">
          <cell r="A617" t="str">
            <v/>
          </cell>
          <cell r="B617" t="str">
            <v/>
          </cell>
          <cell r="C617">
            <v>616</v>
          </cell>
          <cell r="E617">
            <v>2</v>
          </cell>
          <cell r="H617" t="str">
            <v/>
          </cell>
          <cell r="I617" t="str">
            <v/>
          </cell>
          <cell r="J617" t="str">
            <v/>
          </cell>
          <cell r="K617" t="str">
            <v/>
          </cell>
          <cell r="L617" t="str">
            <v/>
          </cell>
          <cell r="M617" t="str">
            <v/>
          </cell>
          <cell r="N617" t="str">
            <v/>
          </cell>
          <cell r="O617" t="str">
            <v/>
          </cell>
          <cell r="T617" t="str">
            <v/>
          </cell>
          <cell r="U617" t="str">
            <v/>
          </cell>
          <cell r="V617" t="str">
            <v/>
          </cell>
          <cell r="W617" t="str">
            <v/>
          </cell>
          <cell r="X617" t="str">
            <v/>
          </cell>
          <cell r="Y617" t="str">
            <v/>
          </cell>
          <cell r="Z617" t="str">
            <v xml:space="preserve"> </v>
          </cell>
          <cell r="AA617" t="str">
            <v/>
          </cell>
          <cell r="AB617" t="str">
            <v/>
          </cell>
          <cell r="AC617" t="str">
            <v/>
          </cell>
          <cell r="AD617" t="str">
            <v/>
          </cell>
        </row>
        <row r="618">
          <cell r="A618" t="str">
            <v/>
          </cell>
          <cell r="B618" t="str">
            <v/>
          </cell>
          <cell r="C618">
            <v>617</v>
          </cell>
          <cell r="E618">
            <v>2</v>
          </cell>
          <cell r="H618" t="str">
            <v/>
          </cell>
          <cell r="I618" t="str">
            <v/>
          </cell>
          <cell r="J618" t="str">
            <v/>
          </cell>
          <cell r="K618" t="str">
            <v/>
          </cell>
          <cell r="L618" t="str">
            <v/>
          </cell>
          <cell r="M618" t="str">
            <v/>
          </cell>
          <cell r="N618" t="str">
            <v/>
          </cell>
          <cell r="O618" t="str">
            <v/>
          </cell>
          <cell r="T618" t="str">
            <v/>
          </cell>
          <cell r="U618" t="str">
            <v/>
          </cell>
          <cell r="V618" t="str">
            <v/>
          </cell>
          <cell r="W618" t="str">
            <v/>
          </cell>
          <cell r="X618" t="str">
            <v/>
          </cell>
          <cell r="Y618" t="str">
            <v/>
          </cell>
          <cell r="Z618" t="str">
            <v xml:space="preserve"> </v>
          </cell>
          <cell r="AA618" t="str">
            <v/>
          </cell>
          <cell r="AB618" t="str">
            <v/>
          </cell>
          <cell r="AC618" t="str">
            <v/>
          </cell>
          <cell r="AD618" t="str">
            <v/>
          </cell>
        </row>
        <row r="619">
          <cell r="A619" t="str">
            <v/>
          </cell>
          <cell r="B619" t="str">
            <v/>
          </cell>
          <cell r="C619">
            <v>618</v>
          </cell>
          <cell r="E619">
            <v>2</v>
          </cell>
          <cell r="H619" t="str">
            <v/>
          </cell>
          <cell r="I619" t="str">
            <v/>
          </cell>
          <cell r="J619" t="str">
            <v/>
          </cell>
          <cell r="K619" t="str">
            <v/>
          </cell>
          <cell r="L619" t="str">
            <v/>
          </cell>
          <cell r="M619" t="str">
            <v/>
          </cell>
          <cell r="N619" t="str">
            <v/>
          </cell>
          <cell r="O619" t="str">
            <v/>
          </cell>
          <cell r="T619" t="str">
            <v/>
          </cell>
          <cell r="U619" t="str">
            <v/>
          </cell>
          <cell r="V619" t="str">
            <v/>
          </cell>
          <cell r="W619" t="str">
            <v/>
          </cell>
          <cell r="X619" t="str">
            <v/>
          </cell>
          <cell r="Y619" t="str">
            <v/>
          </cell>
          <cell r="Z619" t="str">
            <v xml:space="preserve"> </v>
          </cell>
          <cell r="AA619" t="str">
            <v/>
          </cell>
          <cell r="AB619" t="str">
            <v/>
          </cell>
          <cell r="AC619" t="str">
            <v/>
          </cell>
          <cell r="AD619" t="str">
            <v/>
          </cell>
        </row>
        <row r="620">
          <cell r="A620" t="str">
            <v/>
          </cell>
          <cell r="B620" t="str">
            <v/>
          </cell>
          <cell r="C620">
            <v>619</v>
          </cell>
          <cell r="E620">
            <v>2</v>
          </cell>
          <cell r="H620" t="str">
            <v/>
          </cell>
          <cell r="I620" t="str">
            <v/>
          </cell>
          <cell r="J620" t="str">
            <v/>
          </cell>
          <cell r="K620" t="str">
            <v/>
          </cell>
          <cell r="L620" t="str">
            <v/>
          </cell>
          <cell r="M620" t="str">
            <v/>
          </cell>
          <cell r="N620" t="str">
            <v/>
          </cell>
          <cell r="O620" t="str">
            <v/>
          </cell>
          <cell r="T620" t="str">
            <v/>
          </cell>
          <cell r="U620" t="str">
            <v/>
          </cell>
          <cell r="V620" t="str">
            <v/>
          </cell>
          <cell r="W620" t="str">
            <v/>
          </cell>
          <cell r="X620" t="str">
            <v/>
          </cell>
          <cell r="Y620" t="str">
            <v/>
          </cell>
          <cell r="Z620" t="str">
            <v xml:space="preserve"> </v>
          </cell>
          <cell r="AA620" t="str">
            <v/>
          </cell>
          <cell r="AB620" t="str">
            <v/>
          </cell>
          <cell r="AC620" t="str">
            <v/>
          </cell>
          <cell r="AD620" t="str">
            <v/>
          </cell>
        </row>
        <row r="621">
          <cell r="A621" t="str">
            <v/>
          </cell>
          <cell r="B621" t="str">
            <v/>
          </cell>
          <cell r="C621">
            <v>620</v>
          </cell>
          <cell r="E621">
            <v>2</v>
          </cell>
          <cell r="H621" t="str">
            <v/>
          </cell>
          <cell r="I621" t="str">
            <v/>
          </cell>
          <cell r="J621" t="str">
            <v/>
          </cell>
          <cell r="K621" t="str">
            <v/>
          </cell>
          <cell r="L621" t="str">
            <v/>
          </cell>
          <cell r="M621" t="str">
            <v/>
          </cell>
          <cell r="N621" t="str">
            <v/>
          </cell>
          <cell r="O621" t="str">
            <v/>
          </cell>
          <cell r="T621" t="str">
            <v/>
          </cell>
          <cell r="U621" t="str">
            <v/>
          </cell>
          <cell r="V621" t="str">
            <v/>
          </cell>
          <cell r="W621" t="str">
            <v/>
          </cell>
          <cell r="X621" t="str">
            <v/>
          </cell>
          <cell r="Y621" t="str">
            <v/>
          </cell>
          <cell r="Z621" t="str">
            <v xml:space="preserve"> </v>
          </cell>
          <cell r="AA621" t="str">
            <v/>
          </cell>
          <cell r="AB621" t="str">
            <v/>
          </cell>
          <cell r="AC621" t="str">
            <v/>
          </cell>
          <cell r="AD621" t="str">
            <v/>
          </cell>
        </row>
        <row r="622">
          <cell r="A622" t="str">
            <v/>
          </cell>
          <cell r="B622" t="str">
            <v/>
          </cell>
          <cell r="C622">
            <v>621</v>
          </cell>
          <cell r="E622">
            <v>2</v>
          </cell>
          <cell r="H622" t="str">
            <v/>
          </cell>
          <cell r="I622" t="str">
            <v/>
          </cell>
          <cell r="J622" t="str">
            <v/>
          </cell>
          <cell r="K622" t="str">
            <v/>
          </cell>
          <cell r="L622" t="str">
            <v/>
          </cell>
          <cell r="M622" t="str">
            <v/>
          </cell>
          <cell r="N622" t="str">
            <v/>
          </cell>
          <cell r="O622" t="str">
            <v/>
          </cell>
          <cell r="T622" t="str">
            <v/>
          </cell>
          <cell r="U622" t="str">
            <v/>
          </cell>
          <cell r="V622" t="str">
            <v/>
          </cell>
          <cell r="W622" t="str">
            <v/>
          </cell>
          <cell r="X622" t="str">
            <v/>
          </cell>
          <cell r="Y622" t="str">
            <v/>
          </cell>
          <cell r="Z622" t="str">
            <v xml:space="preserve"> </v>
          </cell>
          <cell r="AA622" t="str">
            <v/>
          </cell>
          <cell r="AB622" t="str">
            <v/>
          </cell>
          <cell r="AC622" t="str">
            <v/>
          </cell>
          <cell r="AD622" t="str">
            <v/>
          </cell>
        </row>
        <row r="623">
          <cell r="A623" t="str">
            <v/>
          </cell>
          <cell r="B623" t="str">
            <v/>
          </cell>
          <cell r="C623">
            <v>622</v>
          </cell>
          <cell r="E623">
            <v>2</v>
          </cell>
          <cell r="H623" t="str">
            <v/>
          </cell>
          <cell r="I623" t="str">
            <v/>
          </cell>
          <cell r="J623" t="str">
            <v/>
          </cell>
          <cell r="K623" t="str">
            <v/>
          </cell>
          <cell r="L623" t="str">
            <v/>
          </cell>
          <cell r="M623" t="str">
            <v/>
          </cell>
          <cell r="N623" t="str">
            <v/>
          </cell>
          <cell r="O623" t="str">
            <v/>
          </cell>
          <cell r="T623" t="str">
            <v/>
          </cell>
          <cell r="U623" t="str">
            <v/>
          </cell>
          <cell r="V623" t="str">
            <v/>
          </cell>
          <cell r="W623" t="str">
            <v/>
          </cell>
          <cell r="X623" t="str">
            <v/>
          </cell>
          <cell r="Y623" t="str">
            <v/>
          </cell>
          <cell r="Z623" t="str">
            <v xml:space="preserve"> </v>
          </cell>
          <cell r="AA623" t="str">
            <v/>
          </cell>
          <cell r="AB623" t="str">
            <v/>
          </cell>
          <cell r="AC623" t="str">
            <v/>
          </cell>
          <cell r="AD623" t="str">
            <v/>
          </cell>
        </row>
        <row r="624">
          <cell r="A624" t="str">
            <v/>
          </cell>
          <cell r="B624" t="str">
            <v/>
          </cell>
          <cell r="C624">
            <v>623</v>
          </cell>
          <cell r="E624">
            <v>2</v>
          </cell>
          <cell r="H624" t="str">
            <v/>
          </cell>
          <cell r="I624" t="str">
            <v/>
          </cell>
          <cell r="J624" t="str">
            <v/>
          </cell>
          <cell r="K624" t="str">
            <v/>
          </cell>
          <cell r="L624" t="str">
            <v/>
          </cell>
          <cell r="M624" t="str">
            <v/>
          </cell>
          <cell r="N624" t="str">
            <v/>
          </cell>
          <cell r="O624" t="str">
            <v/>
          </cell>
          <cell r="T624" t="str">
            <v/>
          </cell>
          <cell r="U624" t="str">
            <v/>
          </cell>
          <cell r="V624" t="str">
            <v/>
          </cell>
          <cell r="W624" t="str">
            <v/>
          </cell>
          <cell r="X624" t="str">
            <v/>
          </cell>
          <cell r="Y624" t="str">
            <v/>
          </cell>
          <cell r="Z624" t="str">
            <v xml:space="preserve"> </v>
          </cell>
          <cell r="AA624" t="str">
            <v/>
          </cell>
          <cell r="AB624" t="str">
            <v/>
          </cell>
          <cell r="AC624" t="str">
            <v/>
          </cell>
          <cell r="AD624" t="str">
            <v/>
          </cell>
        </row>
        <row r="625">
          <cell r="A625" t="str">
            <v/>
          </cell>
          <cell r="B625" t="str">
            <v/>
          </cell>
          <cell r="C625">
            <v>624</v>
          </cell>
          <cell r="E625">
            <v>2</v>
          </cell>
          <cell r="H625" t="str">
            <v/>
          </cell>
          <cell r="I625" t="str">
            <v/>
          </cell>
          <cell r="J625" t="str">
            <v/>
          </cell>
          <cell r="K625" t="str">
            <v/>
          </cell>
          <cell r="L625" t="str">
            <v/>
          </cell>
          <cell r="M625" t="str">
            <v/>
          </cell>
          <cell r="N625" t="str">
            <v/>
          </cell>
          <cell r="O625" t="str">
            <v/>
          </cell>
          <cell r="T625" t="str">
            <v/>
          </cell>
          <cell r="U625" t="str">
            <v/>
          </cell>
          <cell r="V625" t="str">
            <v/>
          </cell>
          <cell r="W625" t="str">
            <v/>
          </cell>
          <cell r="X625" t="str">
            <v/>
          </cell>
          <cell r="Y625" t="str">
            <v/>
          </cell>
          <cell r="Z625" t="str">
            <v xml:space="preserve"> </v>
          </cell>
          <cell r="AA625" t="str">
            <v/>
          </cell>
          <cell r="AB625" t="str">
            <v/>
          </cell>
          <cell r="AC625" t="str">
            <v/>
          </cell>
          <cell r="AD625" t="str">
            <v/>
          </cell>
        </row>
        <row r="626">
          <cell r="A626" t="str">
            <v/>
          </cell>
          <cell r="B626" t="str">
            <v/>
          </cell>
          <cell r="C626">
            <v>625</v>
          </cell>
          <cell r="E626">
            <v>2</v>
          </cell>
          <cell r="H626" t="str">
            <v/>
          </cell>
          <cell r="I626" t="str">
            <v/>
          </cell>
          <cell r="J626" t="str">
            <v/>
          </cell>
          <cell r="K626" t="str">
            <v/>
          </cell>
          <cell r="L626" t="str">
            <v/>
          </cell>
          <cell r="M626" t="str">
            <v/>
          </cell>
          <cell r="N626" t="str">
            <v/>
          </cell>
          <cell r="O626" t="str">
            <v/>
          </cell>
          <cell r="T626" t="str">
            <v/>
          </cell>
          <cell r="U626" t="str">
            <v/>
          </cell>
          <cell r="V626" t="str">
            <v/>
          </cell>
          <cell r="W626" t="str">
            <v/>
          </cell>
          <cell r="X626" t="str">
            <v/>
          </cell>
          <cell r="Y626" t="str">
            <v/>
          </cell>
          <cell r="Z626" t="str">
            <v xml:space="preserve"> </v>
          </cell>
          <cell r="AA626" t="str">
            <v/>
          </cell>
          <cell r="AB626" t="str">
            <v/>
          </cell>
          <cell r="AC626" t="str">
            <v/>
          </cell>
          <cell r="AD626" t="str">
            <v/>
          </cell>
        </row>
        <row r="627">
          <cell r="A627" t="str">
            <v/>
          </cell>
          <cell r="B627" t="str">
            <v/>
          </cell>
          <cell r="C627">
            <v>626</v>
          </cell>
          <cell r="E627">
            <v>2</v>
          </cell>
          <cell r="H627" t="str">
            <v/>
          </cell>
          <cell r="I627" t="str">
            <v/>
          </cell>
          <cell r="J627" t="str">
            <v/>
          </cell>
          <cell r="K627" t="str">
            <v/>
          </cell>
          <cell r="L627" t="str">
            <v/>
          </cell>
          <cell r="M627" t="str">
            <v/>
          </cell>
          <cell r="N627" t="str">
            <v/>
          </cell>
          <cell r="O627" t="str">
            <v/>
          </cell>
          <cell r="T627" t="str">
            <v/>
          </cell>
          <cell r="U627" t="str">
            <v/>
          </cell>
          <cell r="V627" t="str">
            <v/>
          </cell>
          <cell r="W627" t="str">
            <v/>
          </cell>
          <cell r="X627" t="str">
            <v/>
          </cell>
          <cell r="Y627" t="str">
            <v/>
          </cell>
          <cell r="Z627" t="str">
            <v xml:space="preserve"> </v>
          </cell>
          <cell r="AA627" t="str">
            <v/>
          </cell>
          <cell r="AB627" t="str">
            <v/>
          </cell>
          <cell r="AC627" t="str">
            <v/>
          </cell>
          <cell r="AD627" t="str">
            <v/>
          </cell>
        </row>
        <row r="628">
          <cell r="A628" t="str">
            <v/>
          </cell>
          <cell r="B628" t="str">
            <v/>
          </cell>
          <cell r="C628">
            <v>627</v>
          </cell>
          <cell r="E628">
            <v>2</v>
          </cell>
          <cell r="H628" t="str">
            <v/>
          </cell>
          <cell r="I628" t="str">
            <v/>
          </cell>
          <cell r="J628" t="str">
            <v/>
          </cell>
          <cell r="K628" t="str">
            <v/>
          </cell>
          <cell r="L628" t="str">
            <v/>
          </cell>
          <cell r="M628" t="str">
            <v/>
          </cell>
          <cell r="N628" t="str">
            <v/>
          </cell>
          <cell r="O628" t="str">
            <v/>
          </cell>
          <cell r="T628" t="str">
            <v/>
          </cell>
          <cell r="U628" t="str">
            <v/>
          </cell>
          <cell r="V628" t="str">
            <v/>
          </cell>
          <cell r="W628" t="str">
            <v/>
          </cell>
          <cell r="X628" t="str">
            <v/>
          </cell>
          <cell r="Y628" t="str">
            <v/>
          </cell>
          <cell r="Z628" t="str">
            <v xml:space="preserve"> </v>
          </cell>
          <cell r="AA628" t="str">
            <v/>
          </cell>
          <cell r="AB628" t="str">
            <v/>
          </cell>
          <cell r="AC628" t="str">
            <v/>
          </cell>
          <cell r="AD628" t="str">
            <v/>
          </cell>
        </row>
        <row r="629">
          <cell r="A629" t="str">
            <v/>
          </cell>
          <cell r="B629" t="str">
            <v/>
          </cell>
          <cell r="C629">
            <v>628</v>
          </cell>
          <cell r="E629">
            <v>2</v>
          </cell>
          <cell r="H629" t="str">
            <v/>
          </cell>
          <cell r="I629" t="str">
            <v/>
          </cell>
          <cell r="J629" t="str">
            <v/>
          </cell>
          <cell r="K629" t="str">
            <v/>
          </cell>
          <cell r="L629" t="str">
            <v/>
          </cell>
          <cell r="M629" t="str">
            <v/>
          </cell>
          <cell r="N629" t="str">
            <v/>
          </cell>
          <cell r="O629" t="str">
            <v/>
          </cell>
          <cell r="T629" t="str">
            <v/>
          </cell>
          <cell r="U629" t="str">
            <v/>
          </cell>
          <cell r="V629" t="str">
            <v/>
          </cell>
          <cell r="W629" t="str">
            <v/>
          </cell>
          <cell r="X629" t="str">
            <v/>
          </cell>
          <cell r="Y629" t="str">
            <v/>
          </cell>
          <cell r="Z629" t="str">
            <v xml:space="preserve"> </v>
          </cell>
          <cell r="AA629" t="str">
            <v/>
          </cell>
          <cell r="AB629" t="str">
            <v/>
          </cell>
          <cell r="AC629" t="str">
            <v/>
          </cell>
          <cell r="AD629" t="str">
            <v/>
          </cell>
        </row>
        <row r="630">
          <cell r="A630" t="str">
            <v/>
          </cell>
          <cell r="B630" t="str">
            <v/>
          </cell>
          <cell r="C630">
            <v>629</v>
          </cell>
          <cell r="E630">
            <v>2</v>
          </cell>
          <cell r="H630" t="str">
            <v/>
          </cell>
          <cell r="I630" t="str">
            <v/>
          </cell>
          <cell r="J630" t="str">
            <v/>
          </cell>
          <cell r="K630" t="str">
            <v/>
          </cell>
          <cell r="L630" t="str">
            <v/>
          </cell>
          <cell r="M630" t="str">
            <v/>
          </cell>
          <cell r="N630" t="str">
            <v/>
          </cell>
          <cell r="O630" t="str">
            <v/>
          </cell>
          <cell r="T630" t="str">
            <v/>
          </cell>
          <cell r="U630" t="str">
            <v/>
          </cell>
          <cell r="V630" t="str">
            <v/>
          </cell>
          <cell r="W630" t="str">
            <v/>
          </cell>
          <cell r="X630" t="str">
            <v/>
          </cell>
          <cell r="Y630" t="str">
            <v/>
          </cell>
          <cell r="Z630" t="str">
            <v xml:space="preserve"> </v>
          </cell>
          <cell r="AA630" t="str">
            <v/>
          </cell>
          <cell r="AB630" t="str">
            <v/>
          </cell>
          <cell r="AC630" t="str">
            <v/>
          </cell>
          <cell r="AD630" t="str">
            <v/>
          </cell>
        </row>
        <row r="631">
          <cell r="A631" t="str">
            <v/>
          </cell>
          <cell r="B631" t="str">
            <v/>
          </cell>
          <cell r="C631">
            <v>630</v>
          </cell>
          <cell r="E631">
            <v>2</v>
          </cell>
          <cell r="H631" t="str">
            <v/>
          </cell>
          <cell r="I631" t="str">
            <v/>
          </cell>
          <cell r="J631" t="str">
            <v/>
          </cell>
          <cell r="K631" t="str">
            <v/>
          </cell>
          <cell r="L631" t="str">
            <v/>
          </cell>
          <cell r="M631" t="str">
            <v/>
          </cell>
          <cell r="N631" t="str">
            <v/>
          </cell>
          <cell r="O631" t="str">
            <v/>
          </cell>
          <cell r="T631" t="str">
            <v/>
          </cell>
          <cell r="U631" t="str">
            <v/>
          </cell>
          <cell r="V631" t="str">
            <v/>
          </cell>
          <cell r="W631" t="str">
            <v/>
          </cell>
          <cell r="X631" t="str">
            <v/>
          </cell>
          <cell r="Y631" t="str">
            <v/>
          </cell>
          <cell r="Z631" t="str">
            <v xml:space="preserve"> </v>
          </cell>
          <cell r="AA631" t="str">
            <v/>
          </cell>
          <cell r="AB631" t="str">
            <v/>
          </cell>
          <cell r="AC631" t="str">
            <v/>
          </cell>
          <cell r="AD631" t="str">
            <v/>
          </cell>
        </row>
        <row r="632">
          <cell r="A632" t="str">
            <v/>
          </cell>
          <cell r="B632" t="str">
            <v/>
          </cell>
          <cell r="C632">
            <v>631</v>
          </cell>
          <cell r="E632">
            <v>2</v>
          </cell>
          <cell r="H632" t="str">
            <v/>
          </cell>
          <cell r="I632" t="str">
            <v/>
          </cell>
          <cell r="J632" t="str">
            <v/>
          </cell>
          <cell r="K632" t="str">
            <v/>
          </cell>
          <cell r="L632" t="str">
            <v/>
          </cell>
          <cell r="M632" t="str">
            <v/>
          </cell>
          <cell r="N632" t="str">
            <v/>
          </cell>
          <cell r="O632" t="str">
            <v/>
          </cell>
          <cell r="T632" t="str">
            <v/>
          </cell>
          <cell r="U632" t="str">
            <v/>
          </cell>
          <cell r="V632" t="str">
            <v/>
          </cell>
          <cell r="W632" t="str">
            <v/>
          </cell>
          <cell r="X632" t="str">
            <v/>
          </cell>
          <cell r="Y632" t="str">
            <v/>
          </cell>
          <cell r="Z632" t="str">
            <v xml:space="preserve"> </v>
          </cell>
          <cell r="AA632" t="str">
            <v/>
          </cell>
          <cell r="AB632" t="str">
            <v/>
          </cell>
          <cell r="AC632" t="str">
            <v/>
          </cell>
          <cell r="AD632" t="str">
            <v/>
          </cell>
        </row>
        <row r="633">
          <cell r="A633" t="str">
            <v/>
          </cell>
          <cell r="B633" t="str">
            <v/>
          </cell>
          <cell r="C633">
            <v>632</v>
          </cell>
          <cell r="E633">
            <v>2</v>
          </cell>
          <cell r="H633" t="str">
            <v/>
          </cell>
          <cell r="I633" t="str">
            <v/>
          </cell>
          <cell r="J633" t="str">
            <v/>
          </cell>
          <cell r="K633" t="str">
            <v/>
          </cell>
          <cell r="L633" t="str">
            <v/>
          </cell>
          <cell r="M633" t="str">
            <v/>
          </cell>
          <cell r="N633" t="str">
            <v/>
          </cell>
          <cell r="O633" t="str">
            <v/>
          </cell>
          <cell r="T633" t="str">
            <v/>
          </cell>
          <cell r="U633" t="str">
            <v/>
          </cell>
          <cell r="V633" t="str">
            <v/>
          </cell>
          <cell r="W633" t="str">
            <v/>
          </cell>
          <cell r="X633" t="str">
            <v/>
          </cell>
          <cell r="Y633" t="str">
            <v/>
          </cell>
          <cell r="Z633" t="str">
            <v xml:space="preserve"> </v>
          </cell>
          <cell r="AA633" t="str">
            <v/>
          </cell>
          <cell r="AB633" t="str">
            <v/>
          </cell>
          <cell r="AC633" t="str">
            <v/>
          </cell>
          <cell r="AD633" t="str">
            <v/>
          </cell>
        </row>
        <row r="634">
          <cell r="A634" t="str">
            <v/>
          </cell>
          <cell r="B634" t="str">
            <v/>
          </cell>
          <cell r="C634">
            <v>633</v>
          </cell>
          <cell r="E634">
            <v>2</v>
          </cell>
          <cell r="H634" t="str">
            <v/>
          </cell>
          <cell r="I634" t="str">
            <v/>
          </cell>
          <cell r="J634" t="str">
            <v/>
          </cell>
          <cell r="K634" t="str">
            <v/>
          </cell>
          <cell r="L634" t="str">
            <v/>
          </cell>
          <cell r="M634" t="str">
            <v/>
          </cell>
          <cell r="N634" t="str">
            <v/>
          </cell>
          <cell r="O634" t="str">
            <v/>
          </cell>
          <cell r="T634" t="str">
            <v/>
          </cell>
          <cell r="U634" t="str">
            <v/>
          </cell>
          <cell r="V634" t="str">
            <v/>
          </cell>
          <cell r="W634" t="str">
            <v/>
          </cell>
          <cell r="X634" t="str">
            <v/>
          </cell>
          <cell r="Y634" t="str">
            <v/>
          </cell>
          <cell r="Z634" t="str">
            <v xml:space="preserve"> </v>
          </cell>
          <cell r="AA634" t="str">
            <v/>
          </cell>
          <cell r="AB634" t="str">
            <v/>
          </cell>
          <cell r="AC634" t="str">
            <v/>
          </cell>
          <cell r="AD634" t="str">
            <v/>
          </cell>
        </row>
        <row r="635">
          <cell r="A635" t="str">
            <v/>
          </cell>
          <cell r="B635" t="str">
            <v/>
          </cell>
          <cell r="C635">
            <v>634</v>
          </cell>
          <cell r="E635">
            <v>2</v>
          </cell>
          <cell r="H635" t="str">
            <v/>
          </cell>
          <cell r="I635" t="str">
            <v/>
          </cell>
          <cell r="J635" t="str">
            <v/>
          </cell>
          <cell r="K635" t="str">
            <v/>
          </cell>
          <cell r="L635" t="str">
            <v/>
          </cell>
          <cell r="M635" t="str">
            <v/>
          </cell>
          <cell r="N635" t="str">
            <v/>
          </cell>
          <cell r="O635" t="str">
            <v/>
          </cell>
          <cell r="T635" t="str">
            <v/>
          </cell>
          <cell r="U635" t="str">
            <v/>
          </cell>
          <cell r="V635" t="str">
            <v/>
          </cell>
          <cell r="W635" t="str">
            <v/>
          </cell>
          <cell r="X635" t="str">
            <v/>
          </cell>
          <cell r="Y635" t="str">
            <v/>
          </cell>
          <cell r="Z635" t="str">
            <v xml:space="preserve"> </v>
          </cell>
          <cell r="AA635" t="str">
            <v/>
          </cell>
          <cell r="AB635" t="str">
            <v/>
          </cell>
          <cell r="AC635" t="str">
            <v/>
          </cell>
          <cell r="AD635" t="str">
            <v/>
          </cell>
        </row>
        <row r="636">
          <cell r="A636" t="str">
            <v/>
          </cell>
          <cell r="B636" t="str">
            <v/>
          </cell>
          <cell r="C636">
            <v>635</v>
          </cell>
          <cell r="E636">
            <v>2</v>
          </cell>
          <cell r="H636" t="str">
            <v/>
          </cell>
          <cell r="I636" t="str">
            <v/>
          </cell>
          <cell r="J636" t="str">
            <v/>
          </cell>
          <cell r="K636" t="str">
            <v/>
          </cell>
          <cell r="L636" t="str">
            <v/>
          </cell>
          <cell r="M636" t="str">
            <v/>
          </cell>
          <cell r="N636" t="str">
            <v/>
          </cell>
          <cell r="O636" t="str">
            <v/>
          </cell>
          <cell r="T636" t="str">
            <v/>
          </cell>
          <cell r="U636" t="str">
            <v/>
          </cell>
          <cell r="V636" t="str">
            <v/>
          </cell>
          <cell r="W636" t="str">
            <v/>
          </cell>
          <cell r="X636" t="str">
            <v/>
          </cell>
          <cell r="Y636" t="str">
            <v/>
          </cell>
          <cell r="Z636" t="str">
            <v xml:space="preserve"> </v>
          </cell>
          <cell r="AA636" t="str">
            <v/>
          </cell>
          <cell r="AB636" t="str">
            <v/>
          </cell>
          <cell r="AC636" t="str">
            <v/>
          </cell>
          <cell r="AD636" t="str">
            <v/>
          </cell>
        </row>
        <row r="637">
          <cell r="A637" t="str">
            <v/>
          </cell>
          <cell r="B637" t="str">
            <v/>
          </cell>
          <cell r="C637">
            <v>636</v>
          </cell>
          <cell r="E637">
            <v>2</v>
          </cell>
          <cell r="H637" t="str">
            <v/>
          </cell>
          <cell r="I637" t="str">
            <v/>
          </cell>
          <cell r="J637" t="str">
            <v/>
          </cell>
          <cell r="K637" t="str">
            <v/>
          </cell>
          <cell r="L637" t="str">
            <v/>
          </cell>
          <cell r="M637" t="str">
            <v/>
          </cell>
          <cell r="N637" t="str">
            <v/>
          </cell>
          <cell r="O637" t="str">
            <v/>
          </cell>
          <cell r="T637" t="str">
            <v/>
          </cell>
          <cell r="U637" t="str">
            <v/>
          </cell>
          <cell r="V637" t="str">
            <v/>
          </cell>
          <cell r="W637" t="str">
            <v/>
          </cell>
          <cell r="X637" t="str">
            <v/>
          </cell>
          <cell r="Y637" t="str">
            <v/>
          </cell>
          <cell r="Z637" t="str">
            <v xml:space="preserve"> </v>
          </cell>
          <cell r="AA637" t="str">
            <v/>
          </cell>
          <cell r="AB637" t="str">
            <v/>
          </cell>
          <cell r="AC637" t="str">
            <v/>
          </cell>
          <cell r="AD637" t="str">
            <v/>
          </cell>
        </row>
        <row r="638">
          <cell r="A638" t="str">
            <v/>
          </cell>
          <cell r="B638" t="str">
            <v/>
          </cell>
          <cell r="C638">
            <v>637</v>
          </cell>
          <cell r="E638">
            <v>2</v>
          </cell>
          <cell r="H638" t="str">
            <v/>
          </cell>
          <cell r="I638" t="str">
            <v/>
          </cell>
          <cell r="J638" t="str">
            <v/>
          </cell>
          <cell r="K638" t="str">
            <v/>
          </cell>
          <cell r="L638" t="str">
            <v/>
          </cell>
          <cell r="M638" t="str">
            <v/>
          </cell>
          <cell r="N638" t="str">
            <v/>
          </cell>
          <cell r="O638" t="str">
            <v/>
          </cell>
          <cell r="T638" t="str">
            <v/>
          </cell>
          <cell r="U638" t="str">
            <v/>
          </cell>
          <cell r="V638" t="str">
            <v/>
          </cell>
          <cell r="W638" t="str">
            <v/>
          </cell>
          <cell r="X638" t="str">
            <v/>
          </cell>
          <cell r="Y638" t="str">
            <v/>
          </cell>
          <cell r="Z638" t="str">
            <v xml:space="preserve"> </v>
          </cell>
          <cell r="AA638" t="str">
            <v/>
          </cell>
          <cell r="AB638" t="str">
            <v/>
          </cell>
          <cell r="AC638" t="str">
            <v/>
          </cell>
          <cell r="AD638" t="str">
            <v/>
          </cell>
        </row>
        <row r="639">
          <cell r="A639" t="str">
            <v/>
          </cell>
          <cell r="B639" t="str">
            <v/>
          </cell>
          <cell r="C639">
            <v>638</v>
          </cell>
          <cell r="E639">
            <v>2</v>
          </cell>
          <cell r="H639" t="str">
            <v/>
          </cell>
          <cell r="I639" t="str">
            <v/>
          </cell>
          <cell r="J639" t="str">
            <v/>
          </cell>
          <cell r="K639" t="str">
            <v/>
          </cell>
          <cell r="L639" t="str">
            <v/>
          </cell>
          <cell r="M639" t="str">
            <v/>
          </cell>
          <cell r="N639" t="str">
            <v/>
          </cell>
          <cell r="O639" t="str">
            <v/>
          </cell>
          <cell r="T639" t="str">
            <v/>
          </cell>
          <cell r="U639" t="str">
            <v/>
          </cell>
          <cell r="V639" t="str">
            <v/>
          </cell>
          <cell r="W639" t="str">
            <v/>
          </cell>
          <cell r="X639" t="str">
            <v/>
          </cell>
          <cell r="Y639" t="str">
            <v/>
          </cell>
          <cell r="Z639" t="str">
            <v xml:space="preserve"> </v>
          </cell>
          <cell r="AA639" t="str">
            <v/>
          </cell>
          <cell r="AB639" t="str">
            <v/>
          </cell>
          <cell r="AC639" t="str">
            <v/>
          </cell>
          <cell r="AD639" t="str">
            <v/>
          </cell>
        </row>
        <row r="640">
          <cell r="A640" t="str">
            <v/>
          </cell>
          <cell r="B640" t="str">
            <v/>
          </cell>
          <cell r="C640">
            <v>639</v>
          </cell>
          <cell r="E640">
            <v>2</v>
          </cell>
          <cell r="H640" t="str">
            <v/>
          </cell>
          <cell r="I640" t="str">
            <v/>
          </cell>
          <cell r="J640" t="str">
            <v/>
          </cell>
          <cell r="K640" t="str">
            <v/>
          </cell>
          <cell r="L640" t="str">
            <v/>
          </cell>
          <cell r="M640" t="str">
            <v/>
          </cell>
          <cell r="N640" t="str">
            <v/>
          </cell>
          <cell r="O640" t="str">
            <v/>
          </cell>
          <cell r="T640" t="str">
            <v/>
          </cell>
          <cell r="U640" t="str">
            <v/>
          </cell>
          <cell r="V640" t="str">
            <v/>
          </cell>
          <cell r="W640" t="str">
            <v/>
          </cell>
          <cell r="X640" t="str">
            <v/>
          </cell>
          <cell r="Y640" t="str">
            <v/>
          </cell>
          <cell r="Z640" t="str">
            <v xml:space="preserve"> </v>
          </cell>
          <cell r="AA640" t="str">
            <v/>
          </cell>
          <cell r="AB640" t="str">
            <v/>
          </cell>
          <cell r="AC640" t="str">
            <v/>
          </cell>
          <cell r="AD640" t="str">
            <v/>
          </cell>
        </row>
        <row r="641">
          <cell r="A641" t="str">
            <v/>
          </cell>
          <cell r="B641" t="str">
            <v/>
          </cell>
          <cell r="C641">
            <v>640</v>
          </cell>
          <cell r="E641">
            <v>2</v>
          </cell>
          <cell r="H641" t="str">
            <v/>
          </cell>
          <cell r="I641" t="str">
            <v/>
          </cell>
          <cell r="J641" t="str">
            <v/>
          </cell>
          <cell r="K641" t="str">
            <v/>
          </cell>
          <cell r="L641" t="str">
            <v/>
          </cell>
          <cell r="M641" t="str">
            <v/>
          </cell>
          <cell r="N641" t="str">
            <v/>
          </cell>
          <cell r="O641" t="str">
            <v/>
          </cell>
          <cell r="T641" t="str">
            <v/>
          </cell>
          <cell r="U641" t="str">
            <v/>
          </cell>
          <cell r="V641" t="str">
            <v/>
          </cell>
          <cell r="W641" t="str">
            <v/>
          </cell>
          <cell r="X641" t="str">
            <v/>
          </cell>
          <cell r="Y641" t="str">
            <v/>
          </cell>
          <cell r="Z641" t="str">
            <v xml:space="preserve"> </v>
          </cell>
          <cell r="AA641" t="str">
            <v/>
          </cell>
          <cell r="AB641" t="str">
            <v/>
          </cell>
          <cell r="AC641" t="str">
            <v/>
          </cell>
          <cell r="AD641" t="str">
            <v/>
          </cell>
        </row>
        <row r="642">
          <cell r="A642" t="str">
            <v/>
          </cell>
          <cell r="B642" t="str">
            <v/>
          </cell>
          <cell r="C642">
            <v>641</v>
          </cell>
          <cell r="E642">
            <v>2</v>
          </cell>
          <cell r="H642" t="str">
            <v/>
          </cell>
          <cell r="I642" t="str">
            <v/>
          </cell>
          <cell r="J642" t="str">
            <v/>
          </cell>
          <cell r="K642" t="str">
            <v/>
          </cell>
          <cell r="L642" t="str">
            <v/>
          </cell>
          <cell r="M642" t="str">
            <v/>
          </cell>
          <cell r="N642" t="str">
            <v/>
          </cell>
          <cell r="O642" t="str">
            <v/>
          </cell>
          <cell r="T642" t="str">
            <v/>
          </cell>
          <cell r="U642" t="str">
            <v/>
          </cell>
          <cell r="V642" t="str">
            <v/>
          </cell>
          <cell r="W642" t="str">
            <v/>
          </cell>
          <cell r="X642" t="str">
            <v/>
          </cell>
          <cell r="Y642" t="str">
            <v/>
          </cell>
          <cell r="Z642" t="str">
            <v xml:space="preserve"> </v>
          </cell>
          <cell r="AA642" t="str">
            <v/>
          </cell>
          <cell r="AB642" t="str">
            <v/>
          </cell>
          <cell r="AC642" t="str">
            <v/>
          </cell>
          <cell r="AD642" t="str">
            <v/>
          </cell>
        </row>
        <row r="643">
          <cell r="A643" t="str">
            <v/>
          </cell>
          <cell r="B643" t="str">
            <v/>
          </cell>
          <cell r="C643">
            <v>642</v>
          </cell>
          <cell r="E643">
            <v>2</v>
          </cell>
          <cell r="H643" t="str">
            <v/>
          </cell>
          <cell r="I643" t="str">
            <v/>
          </cell>
          <cell r="J643" t="str">
            <v/>
          </cell>
          <cell r="K643" t="str">
            <v/>
          </cell>
          <cell r="L643" t="str">
            <v/>
          </cell>
          <cell r="M643" t="str">
            <v/>
          </cell>
          <cell r="N643" t="str">
            <v/>
          </cell>
          <cell r="O643" t="str">
            <v/>
          </cell>
          <cell r="T643" t="str">
            <v/>
          </cell>
          <cell r="U643" t="str">
            <v/>
          </cell>
          <cell r="V643" t="str">
            <v/>
          </cell>
          <cell r="W643" t="str">
            <v/>
          </cell>
          <cell r="X643" t="str">
            <v/>
          </cell>
          <cell r="Y643" t="str">
            <v/>
          </cell>
          <cell r="Z643" t="str">
            <v xml:space="preserve"> </v>
          </cell>
          <cell r="AA643" t="str">
            <v/>
          </cell>
          <cell r="AB643" t="str">
            <v/>
          </cell>
          <cell r="AC643" t="str">
            <v/>
          </cell>
          <cell r="AD643" t="str">
            <v/>
          </cell>
        </row>
        <row r="644">
          <cell r="A644" t="str">
            <v/>
          </cell>
          <cell r="B644" t="str">
            <v/>
          </cell>
          <cell r="C644">
            <v>643</v>
          </cell>
          <cell r="E644">
            <v>2</v>
          </cell>
          <cell r="H644" t="str">
            <v/>
          </cell>
          <cell r="I644" t="str">
            <v/>
          </cell>
          <cell r="J644" t="str">
            <v/>
          </cell>
          <cell r="K644" t="str">
            <v/>
          </cell>
          <cell r="L644" t="str">
            <v/>
          </cell>
          <cell r="M644" t="str">
            <v/>
          </cell>
          <cell r="N644" t="str">
            <v/>
          </cell>
          <cell r="O644" t="str">
            <v/>
          </cell>
          <cell r="T644" t="str">
            <v/>
          </cell>
          <cell r="U644" t="str">
            <v/>
          </cell>
          <cell r="V644" t="str">
            <v/>
          </cell>
          <cell r="W644" t="str">
            <v/>
          </cell>
          <cell r="X644" t="str">
            <v/>
          </cell>
          <cell r="Y644" t="str">
            <v/>
          </cell>
          <cell r="Z644" t="str">
            <v xml:space="preserve"> </v>
          </cell>
          <cell r="AA644" t="str">
            <v/>
          </cell>
          <cell r="AB644" t="str">
            <v/>
          </cell>
          <cell r="AC644" t="str">
            <v/>
          </cell>
          <cell r="AD644" t="str">
            <v/>
          </cell>
        </row>
        <row r="645">
          <cell r="A645" t="str">
            <v/>
          </cell>
          <cell r="B645" t="str">
            <v/>
          </cell>
          <cell r="C645">
            <v>644</v>
          </cell>
          <cell r="E645">
            <v>2</v>
          </cell>
          <cell r="H645" t="str">
            <v/>
          </cell>
          <cell r="I645" t="str">
            <v/>
          </cell>
          <cell r="J645" t="str">
            <v/>
          </cell>
          <cell r="K645" t="str">
            <v/>
          </cell>
          <cell r="L645" t="str">
            <v/>
          </cell>
          <cell r="M645" t="str">
            <v/>
          </cell>
          <cell r="N645" t="str">
            <v/>
          </cell>
          <cell r="O645" t="str">
            <v/>
          </cell>
          <cell r="T645" t="str">
            <v/>
          </cell>
          <cell r="U645" t="str">
            <v/>
          </cell>
          <cell r="V645" t="str">
            <v/>
          </cell>
          <cell r="W645" t="str">
            <v/>
          </cell>
          <cell r="X645" t="str">
            <v/>
          </cell>
          <cell r="Y645" t="str">
            <v/>
          </cell>
          <cell r="Z645" t="str">
            <v xml:space="preserve"> </v>
          </cell>
          <cell r="AA645" t="str">
            <v/>
          </cell>
          <cell r="AB645" t="str">
            <v/>
          </cell>
          <cell r="AC645" t="str">
            <v/>
          </cell>
          <cell r="AD645" t="str">
            <v/>
          </cell>
        </row>
        <row r="646">
          <cell r="A646" t="str">
            <v/>
          </cell>
          <cell r="B646" t="str">
            <v/>
          </cell>
          <cell r="C646">
            <v>645</v>
          </cell>
          <cell r="E646">
            <v>2</v>
          </cell>
          <cell r="H646" t="str">
            <v/>
          </cell>
          <cell r="I646" t="str">
            <v/>
          </cell>
          <cell r="J646" t="str">
            <v/>
          </cell>
          <cell r="K646" t="str">
            <v/>
          </cell>
          <cell r="L646" t="str">
            <v/>
          </cell>
          <cell r="M646" t="str">
            <v/>
          </cell>
          <cell r="N646" t="str">
            <v/>
          </cell>
          <cell r="O646" t="str">
            <v/>
          </cell>
          <cell r="T646" t="str">
            <v/>
          </cell>
          <cell r="U646" t="str">
            <v/>
          </cell>
          <cell r="V646" t="str">
            <v/>
          </cell>
          <cell r="W646" t="str">
            <v/>
          </cell>
          <cell r="X646" t="str">
            <v/>
          </cell>
          <cell r="Y646" t="str">
            <v/>
          </cell>
          <cell r="Z646" t="str">
            <v xml:space="preserve"> </v>
          </cell>
          <cell r="AA646" t="str">
            <v/>
          </cell>
          <cell r="AB646" t="str">
            <v/>
          </cell>
          <cell r="AC646" t="str">
            <v/>
          </cell>
          <cell r="AD646" t="str">
            <v/>
          </cell>
        </row>
        <row r="647">
          <cell r="A647" t="str">
            <v/>
          </cell>
          <cell r="B647" t="str">
            <v/>
          </cell>
          <cell r="C647">
            <v>646</v>
          </cell>
          <cell r="E647">
            <v>2</v>
          </cell>
          <cell r="H647" t="str">
            <v/>
          </cell>
          <cell r="I647" t="str">
            <v/>
          </cell>
          <cell r="J647" t="str">
            <v/>
          </cell>
          <cell r="K647" t="str">
            <v/>
          </cell>
          <cell r="L647" t="str">
            <v/>
          </cell>
          <cell r="M647" t="str">
            <v/>
          </cell>
          <cell r="N647" t="str">
            <v/>
          </cell>
          <cell r="O647" t="str">
            <v/>
          </cell>
          <cell r="T647" t="str">
            <v/>
          </cell>
          <cell r="U647" t="str">
            <v/>
          </cell>
          <cell r="V647" t="str">
            <v/>
          </cell>
          <cell r="W647" t="str">
            <v/>
          </cell>
          <cell r="X647" t="str">
            <v/>
          </cell>
          <cell r="Y647" t="str">
            <v/>
          </cell>
          <cell r="Z647" t="str">
            <v xml:space="preserve"> </v>
          </cell>
          <cell r="AA647" t="str">
            <v/>
          </cell>
          <cell r="AB647" t="str">
            <v/>
          </cell>
          <cell r="AC647" t="str">
            <v/>
          </cell>
          <cell r="AD647" t="str">
            <v/>
          </cell>
        </row>
        <row r="648">
          <cell r="A648" t="str">
            <v/>
          </cell>
          <cell r="B648" t="str">
            <v/>
          </cell>
          <cell r="C648">
            <v>647</v>
          </cell>
          <cell r="E648">
            <v>2</v>
          </cell>
          <cell r="H648" t="str">
            <v/>
          </cell>
          <cell r="I648" t="str">
            <v/>
          </cell>
          <cell r="J648" t="str">
            <v/>
          </cell>
          <cell r="K648" t="str">
            <v/>
          </cell>
          <cell r="L648" t="str">
            <v/>
          </cell>
          <cell r="M648" t="str">
            <v/>
          </cell>
          <cell r="N648" t="str">
            <v/>
          </cell>
          <cell r="O648" t="str">
            <v/>
          </cell>
          <cell r="T648" t="str">
            <v/>
          </cell>
          <cell r="U648" t="str">
            <v/>
          </cell>
          <cell r="V648" t="str">
            <v/>
          </cell>
          <cell r="W648" t="str">
            <v/>
          </cell>
          <cell r="X648" t="str">
            <v/>
          </cell>
          <cell r="Y648" t="str">
            <v/>
          </cell>
          <cell r="Z648" t="str">
            <v xml:space="preserve"> </v>
          </cell>
          <cell r="AA648" t="str">
            <v/>
          </cell>
          <cell r="AB648" t="str">
            <v/>
          </cell>
          <cell r="AC648" t="str">
            <v/>
          </cell>
          <cell r="AD648" t="str">
            <v/>
          </cell>
        </row>
        <row r="649">
          <cell r="A649" t="str">
            <v/>
          </cell>
          <cell r="B649" t="str">
            <v/>
          </cell>
          <cell r="C649">
            <v>648</v>
          </cell>
          <cell r="E649">
            <v>2</v>
          </cell>
          <cell r="H649" t="str">
            <v/>
          </cell>
          <cell r="I649" t="str">
            <v/>
          </cell>
          <cell r="J649" t="str">
            <v/>
          </cell>
          <cell r="K649" t="str">
            <v/>
          </cell>
          <cell r="L649" t="str">
            <v/>
          </cell>
          <cell r="M649" t="str">
            <v/>
          </cell>
          <cell r="N649" t="str">
            <v/>
          </cell>
          <cell r="O649" t="str">
            <v/>
          </cell>
          <cell r="T649" t="str">
            <v/>
          </cell>
          <cell r="U649" t="str">
            <v/>
          </cell>
          <cell r="V649" t="str">
            <v/>
          </cell>
          <cell r="W649" t="str">
            <v/>
          </cell>
          <cell r="X649" t="str">
            <v/>
          </cell>
          <cell r="Y649" t="str">
            <v/>
          </cell>
          <cell r="Z649" t="str">
            <v xml:space="preserve"> </v>
          </cell>
          <cell r="AA649" t="str">
            <v/>
          </cell>
          <cell r="AB649" t="str">
            <v/>
          </cell>
          <cell r="AC649" t="str">
            <v/>
          </cell>
          <cell r="AD649" t="str">
            <v/>
          </cell>
        </row>
        <row r="650">
          <cell r="A650" t="str">
            <v/>
          </cell>
          <cell r="B650" t="str">
            <v/>
          </cell>
          <cell r="C650">
            <v>649</v>
          </cell>
          <cell r="E650">
            <v>2</v>
          </cell>
          <cell r="H650" t="str">
            <v/>
          </cell>
          <cell r="I650" t="str">
            <v/>
          </cell>
          <cell r="J650" t="str">
            <v/>
          </cell>
          <cell r="K650" t="str">
            <v/>
          </cell>
          <cell r="L650" t="str">
            <v/>
          </cell>
          <cell r="M650" t="str">
            <v/>
          </cell>
          <cell r="N650" t="str">
            <v/>
          </cell>
          <cell r="O650" t="str">
            <v/>
          </cell>
          <cell r="T650" t="str">
            <v/>
          </cell>
          <cell r="U650" t="str">
            <v/>
          </cell>
          <cell r="V650" t="str">
            <v/>
          </cell>
          <cell r="W650" t="str">
            <v/>
          </cell>
          <cell r="X650" t="str">
            <v/>
          </cell>
          <cell r="Y650" t="str">
            <v/>
          </cell>
          <cell r="Z650" t="str">
            <v xml:space="preserve"> </v>
          </cell>
          <cell r="AA650" t="str">
            <v/>
          </cell>
          <cell r="AB650" t="str">
            <v/>
          </cell>
          <cell r="AC650" t="str">
            <v/>
          </cell>
          <cell r="AD650" t="str">
            <v/>
          </cell>
        </row>
        <row r="651">
          <cell r="A651" t="str">
            <v/>
          </cell>
          <cell r="B651" t="str">
            <v/>
          </cell>
          <cell r="C651">
            <v>650</v>
          </cell>
          <cell r="E651">
            <v>2</v>
          </cell>
          <cell r="H651" t="str">
            <v/>
          </cell>
          <cell r="I651" t="str">
            <v/>
          </cell>
          <cell r="J651" t="str">
            <v/>
          </cell>
          <cell r="K651" t="str">
            <v/>
          </cell>
          <cell r="L651" t="str">
            <v/>
          </cell>
          <cell r="M651" t="str">
            <v/>
          </cell>
          <cell r="N651" t="str">
            <v/>
          </cell>
          <cell r="O651" t="str">
            <v/>
          </cell>
          <cell r="T651" t="str">
            <v/>
          </cell>
          <cell r="U651" t="str">
            <v/>
          </cell>
          <cell r="V651" t="str">
            <v/>
          </cell>
          <cell r="W651" t="str">
            <v/>
          </cell>
          <cell r="X651" t="str">
            <v/>
          </cell>
          <cell r="Y651" t="str">
            <v/>
          </cell>
          <cell r="Z651" t="str">
            <v xml:space="preserve"> </v>
          </cell>
          <cell r="AA651" t="str">
            <v/>
          </cell>
          <cell r="AB651" t="str">
            <v/>
          </cell>
          <cell r="AC651" t="str">
            <v/>
          </cell>
          <cell r="AD651" t="str">
            <v/>
          </cell>
        </row>
        <row r="652">
          <cell r="A652" t="str">
            <v/>
          </cell>
          <cell r="B652" t="str">
            <v/>
          </cell>
          <cell r="C652">
            <v>651</v>
          </cell>
          <cell r="E652">
            <v>2</v>
          </cell>
          <cell r="H652" t="str">
            <v/>
          </cell>
          <cell r="I652" t="str">
            <v/>
          </cell>
          <cell r="J652" t="str">
            <v/>
          </cell>
          <cell r="K652" t="str">
            <v/>
          </cell>
          <cell r="L652" t="str">
            <v/>
          </cell>
          <cell r="M652" t="str">
            <v/>
          </cell>
          <cell r="N652" t="str">
            <v/>
          </cell>
          <cell r="O652" t="str">
            <v/>
          </cell>
          <cell r="T652" t="str">
            <v/>
          </cell>
          <cell r="U652" t="str">
            <v/>
          </cell>
          <cell r="V652" t="str">
            <v/>
          </cell>
          <cell r="W652" t="str">
            <v/>
          </cell>
          <cell r="X652" t="str">
            <v/>
          </cell>
          <cell r="Y652" t="str">
            <v/>
          </cell>
          <cell r="Z652" t="str">
            <v xml:space="preserve"> </v>
          </cell>
          <cell r="AA652" t="str">
            <v/>
          </cell>
          <cell r="AB652" t="str">
            <v/>
          </cell>
          <cell r="AC652" t="str">
            <v/>
          </cell>
          <cell r="AD652" t="str">
            <v/>
          </cell>
        </row>
        <row r="653">
          <cell r="A653" t="str">
            <v/>
          </cell>
          <cell r="B653" t="str">
            <v/>
          </cell>
          <cell r="C653">
            <v>652</v>
          </cell>
          <cell r="E653">
            <v>2</v>
          </cell>
          <cell r="H653" t="str">
            <v/>
          </cell>
          <cell r="I653" t="str">
            <v/>
          </cell>
          <cell r="J653" t="str">
            <v/>
          </cell>
          <cell r="K653" t="str">
            <v/>
          </cell>
          <cell r="L653" t="str">
            <v/>
          </cell>
          <cell r="M653" t="str">
            <v/>
          </cell>
          <cell r="N653" t="str">
            <v/>
          </cell>
          <cell r="O653" t="str">
            <v/>
          </cell>
          <cell r="T653" t="str">
            <v/>
          </cell>
          <cell r="U653" t="str">
            <v/>
          </cell>
          <cell r="V653" t="str">
            <v/>
          </cell>
          <cell r="W653" t="str">
            <v/>
          </cell>
          <cell r="X653" t="str">
            <v/>
          </cell>
          <cell r="Y653" t="str">
            <v/>
          </cell>
          <cell r="Z653" t="str">
            <v xml:space="preserve"> </v>
          </cell>
          <cell r="AA653" t="str">
            <v/>
          </cell>
          <cell r="AB653" t="str">
            <v/>
          </cell>
          <cell r="AC653" t="str">
            <v/>
          </cell>
          <cell r="AD653" t="str">
            <v/>
          </cell>
        </row>
        <row r="654">
          <cell r="A654" t="str">
            <v/>
          </cell>
          <cell r="B654" t="str">
            <v/>
          </cell>
          <cell r="C654">
            <v>653</v>
          </cell>
          <cell r="E654">
            <v>2</v>
          </cell>
          <cell r="H654" t="str">
            <v/>
          </cell>
          <cell r="I654" t="str">
            <v/>
          </cell>
          <cell r="J654" t="str">
            <v/>
          </cell>
          <cell r="K654" t="str">
            <v/>
          </cell>
          <cell r="L654" t="str">
            <v/>
          </cell>
          <cell r="M654" t="str">
            <v/>
          </cell>
          <cell r="N654" t="str">
            <v/>
          </cell>
          <cell r="O654" t="str">
            <v/>
          </cell>
          <cell r="T654" t="str">
            <v/>
          </cell>
          <cell r="U654" t="str">
            <v/>
          </cell>
          <cell r="V654" t="str">
            <v/>
          </cell>
          <cell r="W654" t="str">
            <v/>
          </cell>
          <cell r="X654" t="str">
            <v/>
          </cell>
          <cell r="Y654" t="str">
            <v/>
          </cell>
          <cell r="Z654" t="str">
            <v xml:space="preserve"> </v>
          </cell>
          <cell r="AA654" t="str">
            <v/>
          </cell>
          <cell r="AB654" t="str">
            <v/>
          </cell>
          <cell r="AC654" t="str">
            <v/>
          </cell>
          <cell r="AD654" t="str">
            <v/>
          </cell>
        </row>
        <row r="655">
          <cell r="A655" t="str">
            <v/>
          </cell>
          <cell r="B655" t="str">
            <v/>
          </cell>
          <cell r="C655">
            <v>654</v>
          </cell>
          <cell r="E655">
            <v>2</v>
          </cell>
          <cell r="H655" t="str">
            <v/>
          </cell>
          <cell r="I655" t="str">
            <v/>
          </cell>
          <cell r="J655" t="str">
            <v/>
          </cell>
          <cell r="K655" t="str">
            <v/>
          </cell>
          <cell r="L655" t="str">
            <v/>
          </cell>
          <cell r="M655" t="str">
            <v/>
          </cell>
          <cell r="N655" t="str">
            <v/>
          </cell>
          <cell r="O655" t="str">
            <v/>
          </cell>
          <cell r="T655" t="str">
            <v/>
          </cell>
          <cell r="U655" t="str">
            <v/>
          </cell>
          <cell r="V655" t="str">
            <v/>
          </cell>
          <cell r="W655" t="str">
            <v/>
          </cell>
          <cell r="X655" t="str">
            <v/>
          </cell>
          <cell r="Y655" t="str">
            <v/>
          </cell>
          <cell r="Z655" t="str">
            <v xml:space="preserve"> </v>
          </cell>
          <cell r="AA655" t="str">
            <v/>
          </cell>
          <cell r="AB655" t="str">
            <v/>
          </cell>
          <cell r="AC655" t="str">
            <v/>
          </cell>
          <cell r="AD655" t="str">
            <v/>
          </cell>
        </row>
        <row r="656">
          <cell r="A656" t="str">
            <v/>
          </cell>
          <cell r="B656" t="str">
            <v/>
          </cell>
          <cell r="C656">
            <v>655</v>
          </cell>
          <cell r="E656">
            <v>2</v>
          </cell>
          <cell r="H656" t="str">
            <v/>
          </cell>
          <cell r="I656" t="str">
            <v/>
          </cell>
          <cell r="J656" t="str">
            <v/>
          </cell>
          <cell r="K656" t="str">
            <v/>
          </cell>
          <cell r="L656" t="str">
            <v/>
          </cell>
          <cell r="M656" t="str">
            <v/>
          </cell>
          <cell r="N656" t="str">
            <v/>
          </cell>
          <cell r="O656" t="str">
            <v/>
          </cell>
          <cell r="T656" t="str">
            <v/>
          </cell>
          <cell r="U656" t="str">
            <v/>
          </cell>
          <cell r="V656" t="str">
            <v/>
          </cell>
          <cell r="W656" t="str">
            <v/>
          </cell>
          <cell r="X656" t="str">
            <v/>
          </cell>
          <cell r="Y656" t="str">
            <v/>
          </cell>
          <cell r="Z656" t="str">
            <v xml:space="preserve"> </v>
          </cell>
          <cell r="AA656" t="str">
            <v/>
          </cell>
          <cell r="AB656" t="str">
            <v/>
          </cell>
          <cell r="AC656" t="str">
            <v/>
          </cell>
          <cell r="AD656" t="str">
            <v/>
          </cell>
        </row>
        <row r="657">
          <cell r="A657" t="str">
            <v/>
          </cell>
          <cell r="B657" t="str">
            <v/>
          </cell>
          <cell r="C657">
            <v>656</v>
          </cell>
          <cell r="E657">
            <v>2</v>
          </cell>
          <cell r="H657" t="str">
            <v/>
          </cell>
          <cell r="I657" t="str">
            <v/>
          </cell>
          <cell r="J657" t="str">
            <v/>
          </cell>
          <cell r="K657" t="str">
            <v/>
          </cell>
          <cell r="L657" t="str">
            <v/>
          </cell>
          <cell r="M657" t="str">
            <v/>
          </cell>
          <cell r="N657" t="str">
            <v/>
          </cell>
          <cell r="O657" t="str">
            <v/>
          </cell>
          <cell r="T657" t="str">
            <v/>
          </cell>
          <cell r="U657" t="str">
            <v/>
          </cell>
          <cell r="V657" t="str">
            <v/>
          </cell>
          <cell r="W657" t="str">
            <v/>
          </cell>
          <cell r="X657" t="str">
            <v/>
          </cell>
          <cell r="Y657" t="str">
            <v/>
          </cell>
          <cell r="Z657" t="str">
            <v xml:space="preserve"> </v>
          </cell>
          <cell r="AA657" t="str">
            <v/>
          </cell>
          <cell r="AB657" t="str">
            <v/>
          </cell>
          <cell r="AC657" t="str">
            <v/>
          </cell>
          <cell r="AD657" t="str">
            <v/>
          </cell>
        </row>
        <row r="658">
          <cell r="A658" t="str">
            <v/>
          </cell>
          <cell r="B658" t="str">
            <v/>
          </cell>
          <cell r="C658">
            <v>657</v>
          </cell>
          <cell r="E658">
            <v>2</v>
          </cell>
          <cell r="H658" t="str">
            <v/>
          </cell>
          <cell r="I658" t="str">
            <v/>
          </cell>
          <cell r="J658" t="str">
            <v/>
          </cell>
          <cell r="K658" t="str">
            <v/>
          </cell>
          <cell r="L658" t="str">
            <v/>
          </cell>
          <cell r="M658" t="str">
            <v/>
          </cell>
          <cell r="N658" t="str">
            <v/>
          </cell>
          <cell r="O658" t="str">
            <v/>
          </cell>
          <cell r="T658" t="str">
            <v/>
          </cell>
          <cell r="U658" t="str">
            <v/>
          </cell>
          <cell r="V658" t="str">
            <v/>
          </cell>
          <cell r="W658" t="str">
            <v/>
          </cell>
          <cell r="X658" t="str">
            <v/>
          </cell>
          <cell r="Y658" t="str">
            <v/>
          </cell>
          <cell r="Z658" t="str">
            <v xml:space="preserve"> </v>
          </cell>
          <cell r="AA658" t="str">
            <v/>
          </cell>
          <cell r="AB658" t="str">
            <v/>
          </cell>
          <cell r="AC658" t="str">
            <v/>
          </cell>
          <cell r="AD658" t="str">
            <v/>
          </cell>
        </row>
        <row r="659">
          <cell r="A659" t="str">
            <v/>
          </cell>
          <cell r="B659" t="str">
            <v/>
          </cell>
          <cell r="C659">
            <v>658</v>
          </cell>
          <cell r="E659">
            <v>2</v>
          </cell>
          <cell r="H659" t="str">
            <v/>
          </cell>
          <cell r="I659" t="str">
            <v/>
          </cell>
          <cell r="J659" t="str">
            <v/>
          </cell>
          <cell r="K659" t="str">
            <v/>
          </cell>
          <cell r="L659" t="str">
            <v/>
          </cell>
          <cell r="M659" t="str">
            <v/>
          </cell>
          <cell r="N659" t="str">
            <v/>
          </cell>
          <cell r="O659" t="str">
            <v/>
          </cell>
          <cell r="T659" t="str">
            <v/>
          </cell>
          <cell r="U659" t="str">
            <v/>
          </cell>
          <cell r="V659" t="str">
            <v/>
          </cell>
          <cell r="W659" t="str">
            <v/>
          </cell>
          <cell r="X659" t="str">
            <v/>
          </cell>
          <cell r="Y659" t="str">
            <v/>
          </cell>
          <cell r="Z659" t="str">
            <v xml:space="preserve"> </v>
          </cell>
          <cell r="AA659" t="str">
            <v/>
          </cell>
          <cell r="AB659" t="str">
            <v/>
          </cell>
          <cell r="AC659" t="str">
            <v/>
          </cell>
          <cell r="AD659" t="str">
            <v/>
          </cell>
        </row>
        <row r="660">
          <cell r="A660" t="str">
            <v/>
          </cell>
          <cell r="B660" t="str">
            <v/>
          </cell>
          <cell r="C660">
            <v>659</v>
          </cell>
          <cell r="E660">
            <v>2</v>
          </cell>
          <cell r="H660" t="str">
            <v/>
          </cell>
          <cell r="I660" t="str">
            <v/>
          </cell>
          <cell r="J660" t="str">
            <v/>
          </cell>
          <cell r="K660" t="str">
            <v/>
          </cell>
          <cell r="L660" t="str">
            <v/>
          </cell>
          <cell r="M660" t="str">
            <v/>
          </cell>
          <cell r="N660" t="str">
            <v/>
          </cell>
          <cell r="O660" t="str">
            <v/>
          </cell>
          <cell r="T660" t="str">
            <v/>
          </cell>
          <cell r="U660" t="str">
            <v/>
          </cell>
          <cell r="V660" t="str">
            <v/>
          </cell>
          <cell r="W660" t="str">
            <v/>
          </cell>
          <cell r="X660" t="str">
            <v/>
          </cell>
          <cell r="Y660" t="str">
            <v/>
          </cell>
          <cell r="Z660" t="str">
            <v xml:space="preserve"> </v>
          </cell>
          <cell r="AA660" t="str">
            <v/>
          </cell>
          <cell r="AB660" t="str">
            <v/>
          </cell>
          <cell r="AC660" t="str">
            <v/>
          </cell>
          <cell r="AD660" t="str">
            <v/>
          </cell>
        </row>
        <row r="661">
          <cell r="A661" t="str">
            <v/>
          </cell>
          <cell r="B661" t="str">
            <v/>
          </cell>
          <cell r="C661">
            <v>660</v>
          </cell>
          <cell r="E661">
            <v>2</v>
          </cell>
          <cell r="H661" t="str">
            <v/>
          </cell>
          <cell r="I661" t="str">
            <v/>
          </cell>
          <cell r="J661" t="str">
            <v/>
          </cell>
          <cell r="K661" t="str">
            <v/>
          </cell>
          <cell r="L661" t="str">
            <v/>
          </cell>
          <cell r="M661" t="str">
            <v/>
          </cell>
          <cell r="N661" t="str">
            <v/>
          </cell>
          <cell r="O661" t="str">
            <v/>
          </cell>
          <cell r="T661" t="str">
            <v/>
          </cell>
          <cell r="U661" t="str">
            <v/>
          </cell>
          <cell r="V661" t="str">
            <v/>
          </cell>
          <cell r="W661" t="str">
            <v/>
          </cell>
          <cell r="X661" t="str">
            <v/>
          </cell>
          <cell r="Y661" t="str">
            <v/>
          </cell>
          <cell r="Z661" t="str">
            <v xml:space="preserve"> </v>
          </cell>
          <cell r="AA661" t="str">
            <v/>
          </cell>
          <cell r="AB661" t="str">
            <v/>
          </cell>
          <cell r="AC661" t="str">
            <v/>
          </cell>
          <cell r="AD661" t="str">
            <v/>
          </cell>
        </row>
        <row r="662">
          <cell r="A662" t="str">
            <v/>
          </cell>
          <cell r="B662" t="str">
            <v/>
          </cell>
          <cell r="C662">
            <v>661</v>
          </cell>
          <cell r="E662">
            <v>2</v>
          </cell>
          <cell r="H662" t="str">
            <v/>
          </cell>
          <cell r="I662" t="str">
            <v/>
          </cell>
          <cell r="J662" t="str">
            <v/>
          </cell>
          <cell r="K662" t="str">
            <v/>
          </cell>
          <cell r="L662" t="str">
            <v/>
          </cell>
          <cell r="M662" t="str">
            <v/>
          </cell>
          <cell r="N662" t="str">
            <v/>
          </cell>
          <cell r="O662" t="str">
            <v/>
          </cell>
          <cell r="T662" t="str">
            <v/>
          </cell>
          <cell r="U662" t="str">
            <v/>
          </cell>
          <cell r="V662" t="str">
            <v/>
          </cell>
          <cell r="W662" t="str">
            <v/>
          </cell>
          <cell r="X662" t="str">
            <v/>
          </cell>
          <cell r="Y662" t="str">
            <v/>
          </cell>
          <cell r="Z662" t="str">
            <v xml:space="preserve"> </v>
          </cell>
          <cell r="AA662" t="str">
            <v/>
          </cell>
          <cell r="AB662" t="str">
            <v/>
          </cell>
          <cell r="AC662" t="str">
            <v/>
          </cell>
          <cell r="AD662" t="str">
            <v/>
          </cell>
        </row>
        <row r="663">
          <cell r="A663" t="str">
            <v/>
          </cell>
          <cell r="B663" t="str">
            <v/>
          </cell>
          <cell r="C663">
            <v>662</v>
          </cell>
          <cell r="E663">
            <v>2</v>
          </cell>
          <cell r="H663" t="str">
            <v/>
          </cell>
          <cell r="I663" t="str">
            <v/>
          </cell>
          <cell r="J663" t="str">
            <v/>
          </cell>
          <cell r="K663" t="str">
            <v/>
          </cell>
          <cell r="L663" t="str">
            <v/>
          </cell>
          <cell r="M663" t="str">
            <v/>
          </cell>
          <cell r="N663" t="str">
            <v/>
          </cell>
          <cell r="O663" t="str">
            <v/>
          </cell>
          <cell r="T663" t="str">
            <v/>
          </cell>
          <cell r="U663" t="str">
            <v/>
          </cell>
          <cell r="V663" t="str">
            <v/>
          </cell>
          <cell r="W663" t="str">
            <v/>
          </cell>
          <cell r="X663" t="str">
            <v/>
          </cell>
          <cell r="Y663" t="str">
            <v/>
          </cell>
          <cell r="Z663" t="str">
            <v xml:space="preserve"> </v>
          </cell>
          <cell r="AA663" t="str">
            <v/>
          </cell>
          <cell r="AB663" t="str">
            <v/>
          </cell>
          <cell r="AC663" t="str">
            <v/>
          </cell>
          <cell r="AD663" t="str">
            <v/>
          </cell>
        </row>
        <row r="664">
          <cell r="A664" t="str">
            <v/>
          </cell>
          <cell r="B664" t="str">
            <v/>
          </cell>
          <cell r="C664">
            <v>663</v>
          </cell>
          <cell r="E664">
            <v>2</v>
          </cell>
          <cell r="H664" t="str">
            <v/>
          </cell>
          <cell r="I664" t="str">
            <v/>
          </cell>
          <cell r="J664" t="str">
            <v/>
          </cell>
          <cell r="K664" t="str">
            <v/>
          </cell>
          <cell r="L664" t="str">
            <v/>
          </cell>
          <cell r="M664" t="str">
            <v/>
          </cell>
          <cell r="N664" t="str">
            <v/>
          </cell>
          <cell r="O664" t="str">
            <v/>
          </cell>
          <cell r="T664" t="str">
            <v/>
          </cell>
          <cell r="U664" t="str">
            <v/>
          </cell>
          <cell r="V664" t="str">
            <v/>
          </cell>
          <cell r="W664" t="str">
            <v/>
          </cell>
          <cell r="X664" t="str">
            <v/>
          </cell>
          <cell r="Y664" t="str">
            <v/>
          </cell>
          <cell r="Z664" t="str">
            <v xml:space="preserve"> </v>
          </cell>
          <cell r="AA664" t="str">
            <v/>
          </cell>
          <cell r="AB664" t="str">
            <v/>
          </cell>
          <cell r="AC664" t="str">
            <v/>
          </cell>
          <cell r="AD664" t="str">
            <v/>
          </cell>
        </row>
        <row r="665">
          <cell r="A665" t="str">
            <v/>
          </cell>
          <cell r="B665" t="str">
            <v/>
          </cell>
          <cell r="C665">
            <v>664</v>
          </cell>
          <cell r="E665">
            <v>2</v>
          </cell>
          <cell r="H665" t="str">
            <v/>
          </cell>
          <cell r="I665" t="str">
            <v/>
          </cell>
          <cell r="J665" t="str">
            <v/>
          </cell>
          <cell r="K665" t="str">
            <v/>
          </cell>
          <cell r="L665" t="str">
            <v/>
          </cell>
          <cell r="M665" t="str">
            <v/>
          </cell>
          <cell r="N665" t="str">
            <v/>
          </cell>
          <cell r="O665" t="str">
            <v/>
          </cell>
          <cell r="T665" t="str">
            <v/>
          </cell>
          <cell r="U665" t="str">
            <v/>
          </cell>
          <cell r="V665" t="str">
            <v/>
          </cell>
          <cell r="W665" t="str">
            <v/>
          </cell>
          <cell r="X665" t="str">
            <v/>
          </cell>
          <cell r="Y665" t="str">
            <v/>
          </cell>
          <cell r="Z665" t="str">
            <v xml:space="preserve"> </v>
          </cell>
          <cell r="AA665" t="str">
            <v/>
          </cell>
          <cell r="AB665" t="str">
            <v/>
          </cell>
          <cell r="AC665" t="str">
            <v/>
          </cell>
          <cell r="AD665" t="str">
            <v/>
          </cell>
        </row>
        <row r="666">
          <cell r="A666" t="str">
            <v/>
          </cell>
          <cell r="B666" t="str">
            <v/>
          </cell>
          <cell r="C666">
            <v>665</v>
          </cell>
          <cell r="E666">
            <v>2</v>
          </cell>
          <cell r="H666" t="str">
            <v/>
          </cell>
          <cell r="I666" t="str">
            <v/>
          </cell>
          <cell r="J666" t="str">
            <v/>
          </cell>
          <cell r="K666" t="str">
            <v/>
          </cell>
          <cell r="L666" t="str">
            <v/>
          </cell>
          <cell r="M666" t="str">
            <v/>
          </cell>
          <cell r="N666" t="str">
            <v/>
          </cell>
          <cell r="O666" t="str">
            <v/>
          </cell>
          <cell r="T666" t="str">
            <v/>
          </cell>
          <cell r="U666" t="str">
            <v/>
          </cell>
          <cell r="V666" t="str">
            <v/>
          </cell>
          <cell r="W666" t="str">
            <v/>
          </cell>
          <cell r="X666" t="str">
            <v/>
          </cell>
          <cell r="Y666" t="str">
            <v/>
          </cell>
          <cell r="Z666" t="str">
            <v xml:space="preserve"> </v>
          </cell>
          <cell r="AA666" t="str">
            <v/>
          </cell>
          <cell r="AB666" t="str">
            <v/>
          </cell>
          <cell r="AC666" t="str">
            <v/>
          </cell>
          <cell r="AD666" t="str">
            <v/>
          </cell>
        </row>
        <row r="667">
          <cell r="A667" t="str">
            <v/>
          </cell>
          <cell r="B667" t="str">
            <v/>
          </cell>
          <cell r="C667">
            <v>666</v>
          </cell>
          <cell r="E667">
            <v>2</v>
          </cell>
          <cell r="H667" t="str">
            <v/>
          </cell>
          <cell r="I667" t="str">
            <v/>
          </cell>
          <cell r="J667" t="str">
            <v/>
          </cell>
          <cell r="K667" t="str">
            <v/>
          </cell>
          <cell r="L667" t="str">
            <v/>
          </cell>
          <cell r="M667" t="str">
            <v/>
          </cell>
          <cell r="N667" t="str">
            <v/>
          </cell>
          <cell r="O667" t="str">
            <v/>
          </cell>
          <cell r="T667" t="str">
            <v/>
          </cell>
          <cell r="U667" t="str">
            <v/>
          </cell>
          <cell r="V667" t="str">
            <v/>
          </cell>
          <cell r="W667" t="str">
            <v/>
          </cell>
          <cell r="X667" t="str">
            <v/>
          </cell>
          <cell r="Y667" t="str">
            <v/>
          </cell>
          <cell r="Z667" t="str">
            <v xml:space="preserve"> </v>
          </cell>
          <cell r="AA667" t="str">
            <v/>
          </cell>
          <cell r="AB667" t="str">
            <v/>
          </cell>
          <cell r="AC667" t="str">
            <v/>
          </cell>
          <cell r="AD667" t="str">
            <v/>
          </cell>
        </row>
        <row r="668">
          <cell r="A668" t="str">
            <v/>
          </cell>
          <cell r="B668" t="str">
            <v/>
          </cell>
          <cell r="C668">
            <v>667</v>
          </cell>
          <cell r="E668">
            <v>2</v>
          </cell>
          <cell r="H668" t="str">
            <v/>
          </cell>
          <cell r="I668" t="str">
            <v/>
          </cell>
          <cell r="J668" t="str">
            <v/>
          </cell>
          <cell r="K668" t="str">
            <v/>
          </cell>
          <cell r="L668" t="str">
            <v/>
          </cell>
          <cell r="M668" t="str">
            <v/>
          </cell>
          <cell r="N668" t="str">
            <v/>
          </cell>
          <cell r="O668" t="str">
            <v/>
          </cell>
          <cell r="T668" t="str">
            <v/>
          </cell>
          <cell r="U668" t="str">
            <v/>
          </cell>
          <cell r="V668" t="str">
            <v/>
          </cell>
          <cell r="W668" t="str">
            <v/>
          </cell>
          <cell r="X668" t="str">
            <v/>
          </cell>
          <cell r="Y668" t="str">
            <v/>
          </cell>
          <cell r="Z668" t="str">
            <v xml:space="preserve"> </v>
          </cell>
          <cell r="AA668" t="str">
            <v/>
          </cell>
          <cell r="AB668" t="str">
            <v/>
          </cell>
          <cell r="AC668" t="str">
            <v/>
          </cell>
          <cell r="AD668" t="str">
            <v/>
          </cell>
        </row>
        <row r="669">
          <cell r="A669" t="str">
            <v/>
          </cell>
          <cell r="B669" t="str">
            <v/>
          </cell>
          <cell r="C669">
            <v>668</v>
          </cell>
          <cell r="E669">
            <v>2</v>
          </cell>
          <cell r="H669" t="str">
            <v/>
          </cell>
          <cell r="I669" t="str">
            <v/>
          </cell>
          <cell r="J669" t="str">
            <v/>
          </cell>
          <cell r="K669" t="str">
            <v/>
          </cell>
          <cell r="L669" t="str">
            <v/>
          </cell>
          <cell r="M669" t="str">
            <v/>
          </cell>
          <cell r="N669" t="str">
            <v/>
          </cell>
          <cell r="O669" t="str">
            <v/>
          </cell>
          <cell r="T669" t="str">
            <v/>
          </cell>
          <cell r="U669" t="str">
            <v/>
          </cell>
          <cell r="V669" t="str">
            <v/>
          </cell>
          <cell r="W669" t="str">
            <v/>
          </cell>
          <cell r="X669" t="str">
            <v/>
          </cell>
          <cell r="Y669" t="str">
            <v/>
          </cell>
          <cell r="Z669" t="str">
            <v xml:space="preserve"> </v>
          </cell>
          <cell r="AA669" t="str">
            <v/>
          </cell>
          <cell r="AB669" t="str">
            <v/>
          </cell>
          <cell r="AC669" t="str">
            <v/>
          </cell>
          <cell r="AD669" t="str">
            <v/>
          </cell>
        </row>
        <row r="670">
          <cell r="A670" t="str">
            <v/>
          </cell>
          <cell r="B670" t="str">
            <v/>
          </cell>
          <cell r="C670">
            <v>669</v>
          </cell>
          <cell r="E670">
            <v>2</v>
          </cell>
          <cell r="H670" t="str">
            <v/>
          </cell>
          <cell r="I670" t="str">
            <v/>
          </cell>
          <cell r="J670" t="str">
            <v/>
          </cell>
          <cell r="K670" t="str">
            <v/>
          </cell>
          <cell r="L670" t="str">
            <v/>
          </cell>
          <cell r="M670" t="str">
            <v/>
          </cell>
          <cell r="N670" t="str">
            <v/>
          </cell>
          <cell r="O670" t="str">
            <v/>
          </cell>
          <cell r="T670" t="str">
            <v/>
          </cell>
          <cell r="U670" t="str">
            <v/>
          </cell>
          <cell r="V670" t="str">
            <v/>
          </cell>
          <cell r="W670" t="str">
            <v/>
          </cell>
          <cell r="X670" t="str">
            <v/>
          </cell>
          <cell r="Y670" t="str">
            <v/>
          </cell>
          <cell r="Z670" t="str">
            <v xml:space="preserve"> </v>
          </cell>
          <cell r="AA670" t="str">
            <v/>
          </cell>
          <cell r="AB670" t="str">
            <v/>
          </cell>
          <cell r="AC670" t="str">
            <v/>
          </cell>
          <cell r="AD670" t="str">
            <v/>
          </cell>
        </row>
        <row r="671">
          <cell r="A671" t="str">
            <v/>
          </cell>
          <cell r="B671" t="str">
            <v/>
          </cell>
          <cell r="C671">
            <v>670</v>
          </cell>
          <cell r="E671">
            <v>2</v>
          </cell>
          <cell r="H671" t="str">
            <v/>
          </cell>
          <cell r="I671" t="str">
            <v/>
          </cell>
          <cell r="J671" t="str">
            <v/>
          </cell>
          <cell r="K671" t="str">
            <v/>
          </cell>
          <cell r="L671" t="str">
            <v/>
          </cell>
          <cell r="M671" t="str">
            <v/>
          </cell>
          <cell r="N671" t="str">
            <v/>
          </cell>
          <cell r="O671" t="str">
            <v/>
          </cell>
          <cell r="T671" t="str">
            <v/>
          </cell>
          <cell r="U671" t="str">
            <v/>
          </cell>
          <cell r="V671" t="str">
            <v/>
          </cell>
          <cell r="W671" t="str">
            <v/>
          </cell>
          <cell r="X671" t="str">
            <v/>
          </cell>
          <cell r="Y671" t="str">
            <v/>
          </cell>
          <cell r="Z671" t="str">
            <v xml:space="preserve"> </v>
          </cell>
          <cell r="AA671" t="str">
            <v/>
          </cell>
          <cell r="AB671" t="str">
            <v/>
          </cell>
          <cell r="AC671" t="str">
            <v/>
          </cell>
          <cell r="AD671" t="str">
            <v/>
          </cell>
        </row>
        <row r="672">
          <cell r="A672" t="str">
            <v/>
          </cell>
          <cell r="B672" t="str">
            <v/>
          </cell>
          <cell r="C672">
            <v>671</v>
          </cell>
          <cell r="E672">
            <v>2</v>
          </cell>
          <cell r="H672" t="str">
            <v/>
          </cell>
          <cell r="I672" t="str">
            <v/>
          </cell>
          <cell r="J672" t="str">
            <v/>
          </cell>
          <cell r="K672" t="str">
            <v/>
          </cell>
          <cell r="L672" t="str">
            <v/>
          </cell>
          <cell r="M672" t="str">
            <v/>
          </cell>
          <cell r="N672" t="str">
            <v/>
          </cell>
          <cell r="O672" t="str">
            <v/>
          </cell>
          <cell r="T672" t="str">
            <v/>
          </cell>
          <cell r="U672" t="str">
            <v/>
          </cell>
          <cell r="V672" t="str">
            <v/>
          </cell>
          <cell r="W672" t="str">
            <v/>
          </cell>
          <cell r="X672" t="str">
            <v/>
          </cell>
          <cell r="Y672" t="str">
            <v/>
          </cell>
          <cell r="Z672" t="str">
            <v xml:space="preserve"> </v>
          </cell>
          <cell r="AA672" t="str">
            <v/>
          </cell>
          <cell r="AB672" t="str">
            <v/>
          </cell>
          <cell r="AC672" t="str">
            <v/>
          </cell>
          <cell r="AD672" t="str">
            <v/>
          </cell>
        </row>
        <row r="673">
          <cell r="A673" t="str">
            <v/>
          </cell>
          <cell r="B673" t="str">
            <v/>
          </cell>
          <cell r="C673">
            <v>672</v>
          </cell>
          <cell r="E673">
            <v>2</v>
          </cell>
          <cell r="H673" t="str">
            <v/>
          </cell>
          <cell r="I673" t="str">
            <v/>
          </cell>
          <cell r="J673" t="str">
            <v/>
          </cell>
          <cell r="K673" t="str">
            <v/>
          </cell>
          <cell r="L673" t="str">
            <v/>
          </cell>
          <cell r="M673" t="str">
            <v/>
          </cell>
          <cell r="N673" t="str">
            <v/>
          </cell>
          <cell r="O673" t="str">
            <v/>
          </cell>
          <cell r="T673" t="str">
            <v/>
          </cell>
          <cell r="U673" t="str">
            <v/>
          </cell>
          <cell r="V673" t="str">
            <v/>
          </cell>
          <cell r="W673" t="str">
            <v/>
          </cell>
          <cell r="X673" t="str">
            <v/>
          </cell>
          <cell r="Y673" t="str">
            <v/>
          </cell>
          <cell r="Z673" t="str">
            <v xml:space="preserve"> </v>
          </cell>
          <cell r="AA673" t="str">
            <v/>
          </cell>
          <cell r="AB673" t="str">
            <v/>
          </cell>
          <cell r="AC673" t="str">
            <v/>
          </cell>
          <cell r="AD673" t="str">
            <v/>
          </cell>
        </row>
        <row r="674">
          <cell r="A674" t="str">
            <v/>
          </cell>
          <cell r="B674" t="str">
            <v/>
          </cell>
          <cell r="C674">
            <v>673</v>
          </cell>
          <cell r="E674">
            <v>2</v>
          </cell>
          <cell r="H674" t="str">
            <v/>
          </cell>
          <cell r="I674" t="str">
            <v/>
          </cell>
          <cell r="J674" t="str">
            <v/>
          </cell>
          <cell r="K674" t="str">
            <v/>
          </cell>
          <cell r="L674" t="str">
            <v/>
          </cell>
          <cell r="M674" t="str">
            <v/>
          </cell>
          <cell r="N674" t="str">
            <v/>
          </cell>
          <cell r="O674" t="str">
            <v/>
          </cell>
          <cell r="T674" t="str">
            <v/>
          </cell>
          <cell r="U674" t="str">
            <v/>
          </cell>
          <cell r="V674" t="str">
            <v/>
          </cell>
          <cell r="W674" t="str">
            <v/>
          </cell>
          <cell r="X674" t="str">
            <v/>
          </cell>
          <cell r="Y674" t="str">
            <v/>
          </cell>
          <cell r="Z674" t="str">
            <v xml:space="preserve"> </v>
          </cell>
          <cell r="AA674" t="str">
            <v/>
          </cell>
          <cell r="AB674" t="str">
            <v/>
          </cell>
          <cell r="AC674" t="str">
            <v/>
          </cell>
          <cell r="AD674" t="str">
            <v/>
          </cell>
        </row>
        <row r="675">
          <cell r="A675" t="str">
            <v/>
          </cell>
          <cell r="B675" t="str">
            <v/>
          </cell>
          <cell r="C675">
            <v>674</v>
          </cell>
          <cell r="E675">
            <v>2</v>
          </cell>
          <cell r="H675" t="str">
            <v/>
          </cell>
          <cell r="I675" t="str">
            <v/>
          </cell>
          <cell r="J675" t="str">
            <v/>
          </cell>
          <cell r="K675" t="str">
            <v/>
          </cell>
          <cell r="L675" t="str">
            <v/>
          </cell>
          <cell r="M675" t="str">
            <v/>
          </cell>
          <cell r="N675" t="str">
            <v/>
          </cell>
          <cell r="O675" t="str">
            <v/>
          </cell>
          <cell r="T675" t="str">
            <v/>
          </cell>
          <cell r="U675" t="str">
            <v/>
          </cell>
          <cell r="V675" t="str">
            <v/>
          </cell>
          <cell r="W675" t="str">
            <v/>
          </cell>
          <cell r="X675" t="str">
            <v/>
          </cell>
          <cell r="Y675" t="str">
            <v/>
          </cell>
          <cell r="Z675" t="str">
            <v xml:space="preserve"> </v>
          </cell>
          <cell r="AA675" t="str">
            <v/>
          </cell>
          <cell r="AB675" t="str">
            <v/>
          </cell>
          <cell r="AC675" t="str">
            <v/>
          </cell>
          <cell r="AD675" t="str">
            <v/>
          </cell>
        </row>
        <row r="676">
          <cell r="A676" t="str">
            <v/>
          </cell>
          <cell r="B676" t="str">
            <v/>
          </cell>
          <cell r="C676">
            <v>675</v>
          </cell>
          <cell r="E676">
            <v>2</v>
          </cell>
          <cell r="H676" t="str">
            <v/>
          </cell>
          <cell r="I676" t="str">
            <v/>
          </cell>
          <cell r="J676" t="str">
            <v/>
          </cell>
          <cell r="K676" t="str">
            <v/>
          </cell>
          <cell r="L676" t="str">
            <v/>
          </cell>
          <cell r="M676" t="str">
            <v/>
          </cell>
          <cell r="N676" t="str">
            <v/>
          </cell>
          <cell r="O676" t="str">
            <v/>
          </cell>
          <cell r="T676" t="str">
            <v/>
          </cell>
          <cell r="U676" t="str">
            <v/>
          </cell>
          <cell r="V676" t="str">
            <v/>
          </cell>
          <cell r="W676" t="str">
            <v/>
          </cell>
          <cell r="X676" t="str">
            <v/>
          </cell>
          <cell r="Y676" t="str">
            <v/>
          </cell>
          <cell r="Z676" t="str">
            <v xml:space="preserve"> </v>
          </cell>
          <cell r="AA676" t="str">
            <v/>
          </cell>
          <cell r="AB676" t="str">
            <v/>
          </cell>
          <cell r="AC676" t="str">
            <v/>
          </cell>
          <cell r="AD676" t="str">
            <v/>
          </cell>
        </row>
        <row r="677">
          <cell r="A677" t="str">
            <v/>
          </cell>
          <cell r="B677" t="str">
            <v/>
          </cell>
          <cell r="C677">
            <v>676</v>
          </cell>
          <cell r="E677">
            <v>2</v>
          </cell>
          <cell r="H677" t="str">
            <v/>
          </cell>
          <cell r="I677" t="str">
            <v/>
          </cell>
          <cell r="J677" t="str">
            <v/>
          </cell>
          <cell r="K677" t="str">
            <v/>
          </cell>
          <cell r="L677" t="str">
            <v/>
          </cell>
          <cell r="M677" t="str">
            <v/>
          </cell>
          <cell r="N677" t="str">
            <v/>
          </cell>
          <cell r="O677" t="str">
            <v/>
          </cell>
          <cell r="T677" t="str">
            <v/>
          </cell>
          <cell r="U677" t="str">
            <v/>
          </cell>
          <cell r="V677" t="str">
            <v/>
          </cell>
          <cell r="W677" t="str">
            <v/>
          </cell>
          <cell r="X677" t="str">
            <v/>
          </cell>
          <cell r="Y677" t="str">
            <v/>
          </cell>
          <cell r="Z677" t="str">
            <v xml:space="preserve"> </v>
          </cell>
          <cell r="AA677" t="str">
            <v/>
          </cell>
          <cell r="AB677" t="str">
            <v/>
          </cell>
          <cell r="AC677" t="str">
            <v/>
          </cell>
          <cell r="AD677" t="str">
            <v/>
          </cell>
        </row>
        <row r="678">
          <cell r="A678" t="str">
            <v/>
          </cell>
          <cell r="B678" t="str">
            <v/>
          </cell>
          <cell r="C678">
            <v>677</v>
          </cell>
          <cell r="E678">
            <v>2</v>
          </cell>
          <cell r="H678" t="str">
            <v/>
          </cell>
          <cell r="I678" t="str">
            <v/>
          </cell>
          <cell r="J678" t="str">
            <v/>
          </cell>
          <cell r="K678" t="str">
            <v/>
          </cell>
          <cell r="L678" t="str">
            <v/>
          </cell>
          <cell r="M678" t="str">
            <v/>
          </cell>
          <cell r="N678" t="str">
            <v/>
          </cell>
          <cell r="O678" t="str">
            <v/>
          </cell>
          <cell r="T678" t="str">
            <v/>
          </cell>
          <cell r="U678" t="str">
            <v/>
          </cell>
          <cell r="V678" t="str">
            <v/>
          </cell>
          <cell r="W678" t="str">
            <v/>
          </cell>
          <cell r="X678" t="str">
            <v/>
          </cell>
          <cell r="Y678" t="str">
            <v/>
          </cell>
          <cell r="Z678" t="str">
            <v xml:space="preserve"> </v>
          </cell>
          <cell r="AA678" t="str">
            <v/>
          </cell>
          <cell r="AB678" t="str">
            <v/>
          </cell>
          <cell r="AC678" t="str">
            <v/>
          </cell>
          <cell r="AD678" t="str">
            <v/>
          </cell>
        </row>
        <row r="679">
          <cell r="A679" t="str">
            <v/>
          </cell>
          <cell r="B679" t="str">
            <v/>
          </cell>
          <cell r="C679">
            <v>678</v>
          </cell>
          <cell r="E679">
            <v>2</v>
          </cell>
          <cell r="H679" t="str">
            <v/>
          </cell>
          <cell r="I679" t="str">
            <v/>
          </cell>
          <cell r="J679" t="str">
            <v/>
          </cell>
          <cell r="K679" t="str">
            <v/>
          </cell>
          <cell r="L679" t="str">
            <v/>
          </cell>
          <cell r="M679" t="str">
            <v/>
          </cell>
          <cell r="N679" t="str">
            <v/>
          </cell>
          <cell r="O679" t="str">
            <v/>
          </cell>
          <cell r="T679" t="str">
            <v/>
          </cell>
          <cell r="U679" t="str">
            <v/>
          </cell>
          <cell r="V679" t="str">
            <v/>
          </cell>
          <cell r="W679" t="str">
            <v/>
          </cell>
          <cell r="X679" t="str">
            <v/>
          </cell>
          <cell r="Y679" t="str">
            <v/>
          </cell>
          <cell r="Z679" t="str">
            <v xml:space="preserve"> </v>
          </cell>
          <cell r="AA679" t="str">
            <v/>
          </cell>
          <cell r="AB679" t="str">
            <v/>
          </cell>
          <cell r="AC679" t="str">
            <v/>
          </cell>
          <cell r="AD679" t="str">
            <v/>
          </cell>
        </row>
        <row r="680">
          <cell r="A680" t="str">
            <v/>
          </cell>
          <cell r="B680" t="str">
            <v/>
          </cell>
          <cell r="C680">
            <v>679</v>
          </cell>
          <cell r="E680">
            <v>2</v>
          </cell>
          <cell r="H680" t="str">
            <v/>
          </cell>
          <cell r="I680" t="str">
            <v/>
          </cell>
          <cell r="J680" t="str">
            <v/>
          </cell>
          <cell r="K680" t="str">
            <v/>
          </cell>
          <cell r="L680" t="str">
            <v/>
          </cell>
          <cell r="M680" t="str">
            <v/>
          </cell>
          <cell r="N680" t="str">
            <v/>
          </cell>
          <cell r="O680" t="str">
            <v/>
          </cell>
          <cell r="T680" t="str">
            <v/>
          </cell>
          <cell r="U680" t="str">
            <v/>
          </cell>
          <cell r="V680" t="str">
            <v/>
          </cell>
          <cell r="W680" t="str">
            <v/>
          </cell>
          <cell r="X680" t="str">
            <v/>
          </cell>
          <cell r="Y680" t="str">
            <v/>
          </cell>
          <cell r="Z680" t="str">
            <v xml:space="preserve"> </v>
          </cell>
          <cell r="AA680" t="str">
            <v/>
          </cell>
          <cell r="AB680" t="str">
            <v/>
          </cell>
          <cell r="AC680" t="str">
            <v/>
          </cell>
          <cell r="AD680" t="str">
            <v/>
          </cell>
        </row>
        <row r="681">
          <cell r="A681" t="str">
            <v/>
          </cell>
          <cell r="B681" t="str">
            <v/>
          </cell>
          <cell r="C681">
            <v>680</v>
          </cell>
          <cell r="E681">
            <v>2</v>
          </cell>
          <cell r="H681" t="str">
            <v/>
          </cell>
          <cell r="I681" t="str">
            <v/>
          </cell>
          <cell r="J681" t="str">
            <v/>
          </cell>
          <cell r="K681" t="str">
            <v/>
          </cell>
          <cell r="L681" t="str">
            <v/>
          </cell>
          <cell r="M681" t="str">
            <v/>
          </cell>
          <cell r="N681" t="str">
            <v/>
          </cell>
          <cell r="O681" t="str">
            <v/>
          </cell>
          <cell r="T681" t="str">
            <v/>
          </cell>
          <cell r="U681" t="str">
            <v/>
          </cell>
          <cell r="V681" t="str">
            <v/>
          </cell>
          <cell r="W681" t="str">
            <v/>
          </cell>
          <cell r="X681" t="str">
            <v/>
          </cell>
          <cell r="Y681" t="str">
            <v/>
          </cell>
          <cell r="Z681" t="str">
            <v xml:space="preserve"> </v>
          </cell>
          <cell r="AA681" t="str">
            <v/>
          </cell>
          <cell r="AB681" t="str">
            <v/>
          </cell>
          <cell r="AC681" t="str">
            <v/>
          </cell>
          <cell r="AD681" t="str">
            <v/>
          </cell>
        </row>
        <row r="682">
          <cell r="A682" t="str">
            <v/>
          </cell>
          <cell r="B682" t="str">
            <v/>
          </cell>
          <cell r="C682">
            <v>681</v>
          </cell>
          <cell r="E682">
            <v>2</v>
          </cell>
          <cell r="H682" t="str">
            <v/>
          </cell>
          <cell r="I682" t="str">
            <v/>
          </cell>
          <cell r="J682" t="str">
            <v/>
          </cell>
          <cell r="K682" t="str">
            <v/>
          </cell>
          <cell r="L682" t="str">
            <v/>
          </cell>
          <cell r="M682" t="str">
            <v/>
          </cell>
          <cell r="N682" t="str">
            <v/>
          </cell>
          <cell r="O682" t="str">
            <v/>
          </cell>
          <cell r="T682" t="str">
            <v/>
          </cell>
          <cell r="U682" t="str">
            <v/>
          </cell>
          <cell r="V682" t="str">
            <v/>
          </cell>
          <cell r="W682" t="str">
            <v/>
          </cell>
          <cell r="X682" t="str">
            <v/>
          </cell>
          <cell r="Y682" t="str">
            <v/>
          </cell>
          <cell r="Z682" t="str">
            <v xml:space="preserve"> </v>
          </cell>
          <cell r="AA682" t="str">
            <v/>
          </cell>
          <cell r="AB682" t="str">
            <v/>
          </cell>
          <cell r="AC682" t="str">
            <v/>
          </cell>
          <cell r="AD682" t="str">
            <v/>
          </cell>
        </row>
        <row r="683">
          <cell r="A683" t="str">
            <v/>
          </cell>
          <cell r="B683" t="str">
            <v/>
          </cell>
          <cell r="C683">
            <v>682</v>
          </cell>
          <cell r="E683">
            <v>2</v>
          </cell>
          <cell r="H683" t="str">
            <v/>
          </cell>
          <cell r="I683" t="str">
            <v/>
          </cell>
          <cell r="J683" t="str">
            <v/>
          </cell>
          <cell r="K683" t="str">
            <v/>
          </cell>
          <cell r="L683" t="str">
            <v/>
          </cell>
          <cell r="M683" t="str">
            <v/>
          </cell>
          <cell r="N683" t="str">
            <v/>
          </cell>
          <cell r="O683" t="str">
            <v/>
          </cell>
          <cell r="T683" t="str">
            <v/>
          </cell>
          <cell r="U683" t="str">
            <v/>
          </cell>
          <cell r="V683" t="str">
            <v/>
          </cell>
          <cell r="W683" t="str">
            <v/>
          </cell>
          <cell r="X683" t="str">
            <v/>
          </cell>
          <cell r="Y683" t="str">
            <v/>
          </cell>
          <cell r="Z683" t="str">
            <v xml:space="preserve"> </v>
          </cell>
          <cell r="AA683" t="str">
            <v/>
          </cell>
          <cell r="AB683" t="str">
            <v/>
          </cell>
          <cell r="AC683" t="str">
            <v/>
          </cell>
          <cell r="AD683" t="str">
            <v/>
          </cell>
        </row>
        <row r="684">
          <cell r="A684" t="str">
            <v/>
          </cell>
          <cell r="B684" t="str">
            <v/>
          </cell>
          <cell r="C684">
            <v>683</v>
          </cell>
          <cell r="E684">
            <v>2</v>
          </cell>
          <cell r="H684" t="str">
            <v/>
          </cell>
          <cell r="I684" t="str">
            <v/>
          </cell>
          <cell r="J684" t="str">
            <v/>
          </cell>
          <cell r="K684" t="str">
            <v/>
          </cell>
          <cell r="L684" t="str">
            <v/>
          </cell>
          <cell r="M684" t="str">
            <v/>
          </cell>
          <cell r="N684" t="str">
            <v/>
          </cell>
          <cell r="O684" t="str">
            <v/>
          </cell>
          <cell r="T684" t="str">
            <v/>
          </cell>
          <cell r="U684" t="str">
            <v/>
          </cell>
          <cell r="V684" t="str">
            <v/>
          </cell>
          <cell r="W684" t="str">
            <v/>
          </cell>
          <cell r="X684" t="str">
            <v/>
          </cell>
          <cell r="Y684" t="str">
            <v/>
          </cell>
          <cell r="Z684" t="str">
            <v xml:space="preserve"> </v>
          </cell>
          <cell r="AA684" t="str">
            <v/>
          </cell>
          <cell r="AB684" t="str">
            <v/>
          </cell>
          <cell r="AC684" t="str">
            <v/>
          </cell>
          <cell r="AD684" t="str">
            <v/>
          </cell>
        </row>
        <row r="685">
          <cell r="A685" t="str">
            <v/>
          </cell>
          <cell r="B685" t="str">
            <v/>
          </cell>
          <cell r="C685">
            <v>684</v>
          </cell>
          <cell r="E685">
            <v>2</v>
          </cell>
          <cell r="H685" t="str">
            <v/>
          </cell>
          <cell r="I685" t="str">
            <v/>
          </cell>
          <cell r="J685" t="str">
            <v/>
          </cell>
          <cell r="K685" t="str">
            <v/>
          </cell>
          <cell r="L685" t="str">
            <v/>
          </cell>
          <cell r="M685" t="str">
            <v/>
          </cell>
          <cell r="N685" t="str">
            <v/>
          </cell>
          <cell r="O685" t="str">
            <v/>
          </cell>
          <cell r="T685" t="str">
            <v/>
          </cell>
          <cell r="U685" t="str">
            <v/>
          </cell>
          <cell r="V685" t="str">
            <v/>
          </cell>
          <cell r="W685" t="str">
            <v/>
          </cell>
          <cell r="X685" t="str">
            <v/>
          </cell>
          <cell r="Y685" t="str">
            <v/>
          </cell>
          <cell r="Z685" t="str">
            <v xml:space="preserve"> </v>
          </cell>
          <cell r="AA685" t="str">
            <v/>
          </cell>
          <cell r="AB685" t="str">
            <v/>
          </cell>
          <cell r="AC685" t="str">
            <v/>
          </cell>
          <cell r="AD685" t="str">
            <v/>
          </cell>
        </row>
        <row r="686">
          <cell r="A686" t="str">
            <v/>
          </cell>
          <cell r="B686" t="str">
            <v/>
          </cell>
          <cell r="C686">
            <v>685</v>
          </cell>
          <cell r="E686">
            <v>2</v>
          </cell>
          <cell r="H686" t="str">
            <v/>
          </cell>
          <cell r="I686" t="str">
            <v/>
          </cell>
          <cell r="J686" t="str">
            <v/>
          </cell>
          <cell r="K686" t="str">
            <v/>
          </cell>
          <cell r="L686" t="str">
            <v/>
          </cell>
          <cell r="M686" t="str">
            <v/>
          </cell>
          <cell r="N686" t="str">
            <v/>
          </cell>
          <cell r="O686" t="str">
            <v/>
          </cell>
          <cell r="T686" t="str">
            <v/>
          </cell>
          <cell r="U686" t="str">
            <v/>
          </cell>
          <cell r="V686" t="str">
            <v/>
          </cell>
          <cell r="W686" t="str">
            <v/>
          </cell>
          <cell r="X686" t="str">
            <v/>
          </cell>
          <cell r="Y686" t="str">
            <v/>
          </cell>
          <cell r="Z686" t="str">
            <v xml:space="preserve"> </v>
          </cell>
          <cell r="AA686" t="str">
            <v/>
          </cell>
          <cell r="AB686" t="str">
            <v/>
          </cell>
          <cell r="AC686" t="str">
            <v/>
          </cell>
          <cell r="AD686" t="str">
            <v/>
          </cell>
        </row>
        <row r="687">
          <cell r="A687" t="str">
            <v/>
          </cell>
          <cell r="B687" t="str">
            <v/>
          </cell>
          <cell r="C687">
            <v>686</v>
          </cell>
          <cell r="E687">
            <v>2</v>
          </cell>
          <cell r="H687" t="str">
            <v/>
          </cell>
          <cell r="I687" t="str">
            <v/>
          </cell>
          <cell r="J687" t="str">
            <v/>
          </cell>
          <cell r="K687" t="str">
            <v/>
          </cell>
          <cell r="L687" t="str">
            <v/>
          </cell>
          <cell r="M687" t="str">
            <v/>
          </cell>
          <cell r="N687" t="str">
            <v/>
          </cell>
          <cell r="O687" t="str">
            <v/>
          </cell>
          <cell r="T687" t="str">
            <v/>
          </cell>
          <cell r="U687" t="str">
            <v/>
          </cell>
          <cell r="V687" t="str">
            <v/>
          </cell>
          <cell r="W687" t="str">
            <v/>
          </cell>
          <cell r="X687" t="str">
            <v/>
          </cell>
          <cell r="Y687" t="str">
            <v/>
          </cell>
          <cell r="Z687" t="str">
            <v xml:space="preserve"> </v>
          </cell>
          <cell r="AA687" t="str">
            <v/>
          </cell>
          <cell r="AB687" t="str">
            <v/>
          </cell>
          <cell r="AC687" t="str">
            <v/>
          </cell>
          <cell r="AD687" t="str">
            <v/>
          </cell>
        </row>
        <row r="688">
          <cell r="A688" t="str">
            <v/>
          </cell>
          <cell r="B688" t="str">
            <v/>
          </cell>
          <cell r="C688">
            <v>687</v>
          </cell>
          <cell r="E688">
            <v>2</v>
          </cell>
          <cell r="H688" t="str">
            <v/>
          </cell>
          <cell r="I688" t="str">
            <v/>
          </cell>
          <cell r="J688" t="str">
            <v/>
          </cell>
          <cell r="K688" t="str">
            <v/>
          </cell>
          <cell r="L688" t="str">
            <v/>
          </cell>
          <cell r="M688" t="str">
            <v/>
          </cell>
          <cell r="N688" t="str">
            <v/>
          </cell>
          <cell r="O688" t="str">
            <v/>
          </cell>
          <cell r="T688" t="str">
            <v/>
          </cell>
          <cell r="U688" t="str">
            <v/>
          </cell>
          <cell r="V688" t="str">
            <v/>
          </cell>
          <cell r="W688" t="str">
            <v/>
          </cell>
          <cell r="X688" t="str">
            <v/>
          </cell>
          <cell r="Y688" t="str">
            <v/>
          </cell>
          <cell r="Z688" t="str">
            <v xml:space="preserve"> </v>
          </cell>
          <cell r="AA688" t="str">
            <v/>
          </cell>
          <cell r="AB688" t="str">
            <v/>
          </cell>
          <cell r="AC688" t="str">
            <v/>
          </cell>
          <cell r="AD688" t="str">
            <v/>
          </cell>
        </row>
        <row r="689">
          <cell r="A689" t="str">
            <v/>
          </cell>
          <cell r="B689" t="str">
            <v/>
          </cell>
          <cell r="C689">
            <v>688</v>
          </cell>
          <cell r="E689">
            <v>2</v>
          </cell>
          <cell r="H689" t="str">
            <v/>
          </cell>
          <cell r="I689" t="str">
            <v/>
          </cell>
          <cell r="J689" t="str">
            <v/>
          </cell>
          <cell r="K689" t="str">
            <v/>
          </cell>
          <cell r="L689" t="str">
            <v/>
          </cell>
          <cell r="M689" t="str">
            <v/>
          </cell>
          <cell r="N689" t="str">
            <v/>
          </cell>
          <cell r="O689" t="str">
            <v/>
          </cell>
          <cell r="T689" t="str">
            <v/>
          </cell>
          <cell r="U689" t="str">
            <v/>
          </cell>
          <cell r="V689" t="str">
            <v/>
          </cell>
          <cell r="W689" t="str">
            <v/>
          </cell>
          <cell r="X689" t="str">
            <v/>
          </cell>
          <cell r="Y689" t="str">
            <v/>
          </cell>
          <cell r="Z689" t="str">
            <v xml:space="preserve"> </v>
          </cell>
          <cell r="AA689" t="str">
            <v/>
          </cell>
          <cell r="AB689" t="str">
            <v/>
          </cell>
          <cell r="AC689" t="str">
            <v/>
          </cell>
          <cell r="AD689" t="str">
            <v/>
          </cell>
        </row>
        <row r="690">
          <cell r="A690" t="str">
            <v/>
          </cell>
          <cell r="B690" t="str">
            <v/>
          </cell>
          <cell r="C690">
            <v>689</v>
          </cell>
          <cell r="E690">
            <v>2</v>
          </cell>
          <cell r="H690" t="str">
            <v/>
          </cell>
          <cell r="I690" t="str">
            <v/>
          </cell>
          <cell r="J690" t="str">
            <v/>
          </cell>
          <cell r="K690" t="str">
            <v/>
          </cell>
          <cell r="L690" t="str">
            <v/>
          </cell>
          <cell r="M690" t="str">
            <v/>
          </cell>
          <cell r="N690" t="str">
            <v/>
          </cell>
          <cell r="O690" t="str">
            <v/>
          </cell>
          <cell r="T690" t="str">
            <v/>
          </cell>
          <cell r="U690" t="str">
            <v/>
          </cell>
          <cell r="V690" t="str">
            <v/>
          </cell>
          <cell r="W690" t="str">
            <v/>
          </cell>
          <cell r="X690" t="str">
            <v/>
          </cell>
          <cell r="Y690" t="str">
            <v/>
          </cell>
          <cell r="Z690" t="str">
            <v xml:space="preserve"> </v>
          </cell>
          <cell r="AA690" t="str">
            <v/>
          </cell>
          <cell r="AB690" t="str">
            <v/>
          </cell>
          <cell r="AC690" t="str">
            <v/>
          </cell>
          <cell r="AD690" t="str">
            <v/>
          </cell>
        </row>
        <row r="691">
          <cell r="A691" t="str">
            <v/>
          </cell>
          <cell r="B691" t="str">
            <v/>
          </cell>
          <cell r="C691">
            <v>690</v>
          </cell>
          <cell r="E691">
            <v>2</v>
          </cell>
          <cell r="H691" t="str">
            <v/>
          </cell>
          <cell r="I691" t="str">
            <v/>
          </cell>
          <cell r="J691" t="str">
            <v/>
          </cell>
          <cell r="K691" t="str">
            <v/>
          </cell>
          <cell r="L691" t="str">
            <v/>
          </cell>
          <cell r="M691" t="str">
            <v/>
          </cell>
          <cell r="N691" t="str">
            <v/>
          </cell>
          <cell r="O691" t="str">
            <v/>
          </cell>
          <cell r="T691" t="str">
            <v/>
          </cell>
          <cell r="U691" t="str">
            <v/>
          </cell>
          <cell r="V691" t="str">
            <v/>
          </cell>
          <cell r="W691" t="str">
            <v/>
          </cell>
          <cell r="X691" t="str">
            <v/>
          </cell>
          <cell r="Y691" t="str">
            <v/>
          </cell>
          <cell r="Z691" t="str">
            <v xml:space="preserve"> </v>
          </cell>
          <cell r="AA691" t="str">
            <v/>
          </cell>
          <cell r="AB691" t="str">
            <v/>
          </cell>
          <cell r="AC691" t="str">
            <v/>
          </cell>
          <cell r="AD691" t="str">
            <v/>
          </cell>
        </row>
        <row r="692">
          <cell r="A692" t="str">
            <v/>
          </cell>
          <cell r="B692" t="str">
            <v/>
          </cell>
          <cell r="C692">
            <v>691</v>
          </cell>
          <cell r="E692">
            <v>2</v>
          </cell>
          <cell r="H692" t="str">
            <v/>
          </cell>
          <cell r="I692" t="str">
            <v/>
          </cell>
          <cell r="J692" t="str">
            <v/>
          </cell>
          <cell r="K692" t="str">
            <v/>
          </cell>
          <cell r="L692" t="str">
            <v/>
          </cell>
          <cell r="M692" t="str">
            <v/>
          </cell>
          <cell r="N692" t="str">
            <v/>
          </cell>
          <cell r="O692" t="str">
            <v/>
          </cell>
          <cell r="T692" t="str">
            <v/>
          </cell>
          <cell r="U692" t="str">
            <v/>
          </cell>
          <cell r="V692" t="str">
            <v/>
          </cell>
          <cell r="W692" t="str">
            <v/>
          </cell>
          <cell r="X692" t="str">
            <v/>
          </cell>
          <cell r="Y692" t="str">
            <v/>
          </cell>
          <cell r="Z692" t="str">
            <v xml:space="preserve"> </v>
          </cell>
          <cell r="AA692" t="str">
            <v/>
          </cell>
          <cell r="AB692" t="str">
            <v/>
          </cell>
          <cell r="AC692" t="str">
            <v/>
          </cell>
          <cell r="AD692" t="str">
            <v/>
          </cell>
        </row>
        <row r="693">
          <cell r="A693" t="str">
            <v/>
          </cell>
          <cell r="B693" t="str">
            <v/>
          </cell>
          <cell r="C693">
            <v>692</v>
          </cell>
          <cell r="E693">
            <v>2</v>
          </cell>
          <cell r="H693" t="str">
            <v/>
          </cell>
          <cell r="I693" t="str">
            <v/>
          </cell>
          <cell r="J693" t="str">
            <v/>
          </cell>
          <cell r="K693" t="str">
            <v/>
          </cell>
          <cell r="L693" t="str">
            <v/>
          </cell>
          <cell r="M693" t="str">
            <v/>
          </cell>
          <cell r="N693" t="str">
            <v/>
          </cell>
          <cell r="O693" t="str">
            <v/>
          </cell>
          <cell r="T693" t="str">
            <v/>
          </cell>
          <cell r="U693" t="str">
            <v/>
          </cell>
          <cell r="V693" t="str">
            <v/>
          </cell>
          <cell r="W693" t="str">
            <v/>
          </cell>
          <cell r="X693" t="str">
            <v/>
          </cell>
          <cell r="Y693" t="str">
            <v/>
          </cell>
          <cell r="Z693" t="str">
            <v xml:space="preserve"> </v>
          </cell>
          <cell r="AA693" t="str">
            <v/>
          </cell>
          <cell r="AB693" t="str">
            <v/>
          </cell>
          <cell r="AC693" t="str">
            <v/>
          </cell>
          <cell r="AD693" t="str">
            <v/>
          </cell>
        </row>
        <row r="694">
          <cell r="A694" t="str">
            <v/>
          </cell>
          <cell r="B694" t="str">
            <v/>
          </cell>
          <cell r="C694">
            <v>693</v>
          </cell>
          <cell r="E694">
            <v>2</v>
          </cell>
          <cell r="H694" t="str">
            <v/>
          </cell>
          <cell r="I694" t="str">
            <v/>
          </cell>
          <cell r="J694" t="str">
            <v/>
          </cell>
          <cell r="K694" t="str">
            <v/>
          </cell>
          <cell r="L694" t="str">
            <v/>
          </cell>
          <cell r="M694" t="str">
            <v/>
          </cell>
          <cell r="N694" t="str">
            <v/>
          </cell>
          <cell r="O694" t="str">
            <v/>
          </cell>
          <cell r="T694" t="str">
            <v/>
          </cell>
          <cell r="U694" t="str">
            <v/>
          </cell>
          <cell r="V694" t="str">
            <v/>
          </cell>
          <cell r="W694" t="str">
            <v/>
          </cell>
          <cell r="X694" t="str">
            <v/>
          </cell>
          <cell r="Y694" t="str">
            <v/>
          </cell>
          <cell r="Z694" t="str">
            <v xml:space="preserve"> </v>
          </cell>
          <cell r="AA694" t="str">
            <v/>
          </cell>
          <cell r="AB694" t="str">
            <v/>
          </cell>
          <cell r="AC694" t="str">
            <v/>
          </cell>
          <cell r="AD694" t="str">
            <v/>
          </cell>
        </row>
        <row r="695">
          <cell r="A695" t="str">
            <v/>
          </cell>
          <cell r="B695" t="str">
            <v/>
          </cell>
          <cell r="C695">
            <v>694</v>
          </cell>
          <cell r="E695">
            <v>2</v>
          </cell>
          <cell r="H695" t="str">
            <v/>
          </cell>
          <cell r="I695" t="str">
            <v/>
          </cell>
          <cell r="J695" t="str">
            <v/>
          </cell>
          <cell r="K695" t="str">
            <v/>
          </cell>
          <cell r="L695" t="str">
            <v/>
          </cell>
          <cell r="M695" t="str">
            <v/>
          </cell>
          <cell r="N695" t="str">
            <v/>
          </cell>
          <cell r="O695" t="str">
            <v/>
          </cell>
          <cell r="T695" t="str">
            <v/>
          </cell>
          <cell r="U695" t="str">
            <v/>
          </cell>
          <cell r="V695" t="str">
            <v/>
          </cell>
          <cell r="W695" t="str">
            <v/>
          </cell>
          <cell r="X695" t="str">
            <v/>
          </cell>
          <cell r="Y695" t="str">
            <v/>
          </cell>
          <cell r="Z695" t="str">
            <v xml:space="preserve"> </v>
          </cell>
          <cell r="AA695" t="str">
            <v/>
          </cell>
          <cell r="AB695" t="str">
            <v/>
          </cell>
          <cell r="AC695" t="str">
            <v/>
          </cell>
          <cell r="AD695" t="str">
            <v/>
          </cell>
        </row>
        <row r="696">
          <cell r="A696" t="str">
            <v/>
          </cell>
          <cell r="B696" t="str">
            <v/>
          </cell>
          <cell r="C696">
            <v>695</v>
          </cell>
          <cell r="E696">
            <v>2</v>
          </cell>
          <cell r="H696" t="str">
            <v/>
          </cell>
          <cell r="I696" t="str">
            <v/>
          </cell>
          <cell r="J696" t="str">
            <v/>
          </cell>
          <cell r="K696" t="str">
            <v/>
          </cell>
          <cell r="L696" t="str">
            <v/>
          </cell>
          <cell r="M696" t="str">
            <v/>
          </cell>
          <cell r="N696" t="str">
            <v/>
          </cell>
          <cell r="O696" t="str">
            <v/>
          </cell>
          <cell r="T696" t="str">
            <v/>
          </cell>
          <cell r="U696" t="str">
            <v/>
          </cell>
          <cell r="V696" t="str">
            <v/>
          </cell>
          <cell r="W696" t="str">
            <v/>
          </cell>
          <cell r="X696" t="str">
            <v/>
          </cell>
          <cell r="Y696" t="str">
            <v/>
          </cell>
          <cell r="Z696" t="str">
            <v xml:space="preserve"> </v>
          </cell>
          <cell r="AA696" t="str">
            <v/>
          </cell>
          <cell r="AB696" t="str">
            <v/>
          </cell>
          <cell r="AC696" t="str">
            <v/>
          </cell>
          <cell r="AD696" t="str">
            <v/>
          </cell>
        </row>
        <row r="697">
          <cell r="A697" t="str">
            <v/>
          </cell>
          <cell r="B697" t="str">
            <v/>
          </cell>
          <cell r="C697">
            <v>696</v>
          </cell>
          <cell r="E697">
            <v>2</v>
          </cell>
          <cell r="H697" t="str">
            <v/>
          </cell>
          <cell r="I697" t="str">
            <v/>
          </cell>
          <cell r="J697" t="str">
            <v/>
          </cell>
          <cell r="K697" t="str">
            <v/>
          </cell>
          <cell r="L697" t="str">
            <v/>
          </cell>
          <cell r="M697" t="str">
            <v/>
          </cell>
          <cell r="N697" t="str">
            <v/>
          </cell>
          <cell r="O697" t="str">
            <v/>
          </cell>
          <cell r="T697" t="str">
            <v/>
          </cell>
          <cell r="U697" t="str">
            <v/>
          </cell>
          <cell r="V697" t="str">
            <v/>
          </cell>
          <cell r="W697" t="str">
            <v/>
          </cell>
          <cell r="X697" t="str">
            <v/>
          </cell>
          <cell r="Y697" t="str">
            <v/>
          </cell>
          <cell r="Z697" t="str">
            <v xml:space="preserve"> </v>
          </cell>
          <cell r="AA697" t="str">
            <v/>
          </cell>
          <cell r="AB697" t="str">
            <v/>
          </cell>
          <cell r="AC697" t="str">
            <v/>
          </cell>
          <cell r="AD697" t="str">
            <v/>
          </cell>
        </row>
        <row r="698">
          <cell r="A698" t="str">
            <v/>
          </cell>
          <cell r="B698" t="str">
            <v/>
          </cell>
          <cell r="C698">
            <v>697</v>
          </cell>
          <cell r="E698">
            <v>2</v>
          </cell>
          <cell r="H698" t="str">
            <v/>
          </cell>
          <cell r="I698" t="str">
            <v/>
          </cell>
          <cell r="J698" t="str">
            <v/>
          </cell>
          <cell r="K698" t="str">
            <v/>
          </cell>
          <cell r="L698" t="str">
            <v/>
          </cell>
          <cell r="M698" t="str">
            <v/>
          </cell>
          <cell r="N698" t="str">
            <v/>
          </cell>
          <cell r="O698" t="str">
            <v/>
          </cell>
          <cell r="T698" t="str">
            <v/>
          </cell>
          <cell r="U698" t="str">
            <v/>
          </cell>
          <cell r="V698" t="str">
            <v/>
          </cell>
          <cell r="W698" t="str">
            <v/>
          </cell>
          <cell r="X698" t="str">
            <v/>
          </cell>
          <cell r="Y698" t="str">
            <v/>
          </cell>
          <cell r="Z698" t="str">
            <v xml:space="preserve"> </v>
          </cell>
          <cell r="AA698" t="str">
            <v/>
          </cell>
          <cell r="AB698" t="str">
            <v/>
          </cell>
          <cell r="AC698" t="str">
            <v/>
          </cell>
          <cell r="AD698" t="str">
            <v/>
          </cell>
        </row>
        <row r="699">
          <cell r="A699" t="str">
            <v/>
          </cell>
          <cell r="B699" t="str">
            <v/>
          </cell>
          <cell r="C699">
            <v>698</v>
          </cell>
          <cell r="E699">
            <v>2</v>
          </cell>
          <cell r="H699" t="str">
            <v/>
          </cell>
          <cell r="I699" t="str">
            <v/>
          </cell>
          <cell r="J699" t="str">
            <v/>
          </cell>
          <cell r="K699" t="str">
            <v/>
          </cell>
          <cell r="L699" t="str">
            <v/>
          </cell>
          <cell r="M699" t="str">
            <v/>
          </cell>
          <cell r="N699" t="str">
            <v/>
          </cell>
          <cell r="O699" t="str">
            <v/>
          </cell>
          <cell r="T699" t="str">
            <v/>
          </cell>
          <cell r="U699" t="str">
            <v/>
          </cell>
          <cell r="V699" t="str">
            <v/>
          </cell>
          <cell r="W699" t="str">
            <v/>
          </cell>
          <cell r="X699" t="str">
            <v/>
          </cell>
          <cell r="Y699" t="str">
            <v/>
          </cell>
          <cell r="Z699" t="str">
            <v xml:space="preserve"> </v>
          </cell>
          <cell r="AA699" t="str">
            <v/>
          </cell>
          <cell r="AB699" t="str">
            <v/>
          </cell>
          <cell r="AC699" t="str">
            <v/>
          </cell>
          <cell r="AD699" t="str">
            <v/>
          </cell>
        </row>
        <row r="700">
          <cell r="A700" t="str">
            <v/>
          </cell>
          <cell r="B700" t="str">
            <v/>
          </cell>
          <cell r="C700">
            <v>699</v>
          </cell>
          <cell r="E700">
            <v>2</v>
          </cell>
          <cell r="H700" t="str">
            <v/>
          </cell>
          <cell r="I700" t="str">
            <v/>
          </cell>
          <cell r="J700" t="str">
            <v/>
          </cell>
          <cell r="K700" t="str">
            <v/>
          </cell>
          <cell r="L700" t="str">
            <v/>
          </cell>
          <cell r="M700" t="str">
            <v/>
          </cell>
          <cell r="N700" t="str">
            <v/>
          </cell>
          <cell r="O700" t="str">
            <v/>
          </cell>
          <cell r="T700" t="str">
            <v/>
          </cell>
          <cell r="U700" t="str">
            <v/>
          </cell>
          <cell r="V700" t="str">
            <v/>
          </cell>
          <cell r="W700" t="str">
            <v/>
          </cell>
          <cell r="X700" t="str">
            <v/>
          </cell>
          <cell r="Y700" t="str">
            <v/>
          </cell>
          <cell r="Z700" t="str">
            <v xml:space="preserve"> </v>
          </cell>
          <cell r="AA700" t="str">
            <v/>
          </cell>
          <cell r="AB700" t="str">
            <v/>
          </cell>
          <cell r="AC700" t="str">
            <v/>
          </cell>
          <cell r="AD700" t="str">
            <v/>
          </cell>
        </row>
        <row r="701">
          <cell r="A701" t="str">
            <v/>
          </cell>
          <cell r="B701" t="str">
            <v/>
          </cell>
          <cell r="C701">
            <v>700</v>
          </cell>
          <cell r="E701">
            <v>2</v>
          </cell>
          <cell r="H701" t="str">
            <v/>
          </cell>
          <cell r="I701" t="str">
            <v/>
          </cell>
          <cell r="J701" t="str">
            <v/>
          </cell>
          <cell r="K701" t="str">
            <v/>
          </cell>
          <cell r="L701" t="str">
            <v/>
          </cell>
          <cell r="M701" t="str">
            <v/>
          </cell>
          <cell r="N701" t="str">
            <v/>
          </cell>
          <cell r="O701" t="str">
            <v/>
          </cell>
          <cell r="T701" t="str">
            <v/>
          </cell>
          <cell r="U701" t="str">
            <v/>
          </cell>
          <cell r="V701" t="str">
            <v/>
          </cell>
          <cell r="W701" t="str">
            <v/>
          </cell>
          <cell r="X701" t="str">
            <v/>
          </cell>
          <cell r="Y701" t="str">
            <v/>
          </cell>
          <cell r="Z701" t="str">
            <v xml:space="preserve"> </v>
          </cell>
          <cell r="AA701" t="str">
            <v/>
          </cell>
          <cell r="AB701" t="str">
            <v/>
          </cell>
          <cell r="AC701" t="str">
            <v/>
          </cell>
          <cell r="AD701" t="str">
            <v/>
          </cell>
        </row>
        <row r="702">
          <cell r="A702" t="str">
            <v/>
          </cell>
          <cell r="B702" t="str">
            <v/>
          </cell>
          <cell r="C702">
            <v>701</v>
          </cell>
          <cell r="E702">
            <v>2</v>
          </cell>
          <cell r="H702" t="str">
            <v/>
          </cell>
          <cell r="I702" t="str">
            <v/>
          </cell>
          <cell r="J702" t="str">
            <v/>
          </cell>
          <cell r="K702" t="str">
            <v/>
          </cell>
          <cell r="L702" t="str">
            <v/>
          </cell>
          <cell r="M702" t="str">
            <v/>
          </cell>
          <cell r="N702" t="str">
            <v/>
          </cell>
          <cell r="O702" t="str">
            <v/>
          </cell>
          <cell r="T702" t="str">
            <v/>
          </cell>
          <cell r="U702" t="str">
            <v/>
          </cell>
          <cell r="V702" t="str">
            <v/>
          </cell>
          <cell r="W702" t="str">
            <v/>
          </cell>
          <cell r="X702" t="str">
            <v/>
          </cell>
          <cell r="Y702" t="str">
            <v/>
          </cell>
          <cell r="Z702" t="str">
            <v xml:space="preserve"> </v>
          </cell>
          <cell r="AA702" t="str">
            <v/>
          </cell>
          <cell r="AB702" t="str">
            <v/>
          </cell>
          <cell r="AC702" t="str">
            <v/>
          </cell>
          <cell r="AD702" t="str">
            <v/>
          </cell>
        </row>
        <row r="703">
          <cell r="A703" t="str">
            <v/>
          </cell>
          <cell r="B703" t="str">
            <v/>
          </cell>
          <cell r="C703">
            <v>702</v>
          </cell>
          <cell r="E703">
            <v>2</v>
          </cell>
          <cell r="H703" t="str">
            <v/>
          </cell>
          <cell r="I703" t="str">
            <v/>
          </cell>
          <cell r="J703" t="str">
            <v/>
          </cell>
          <cell r="K703" t="str">
            <v/>
          </cell>
          <cell r="L703" t="str">
            <v/>
          </cell>
          <cell r="M703" t="str">
            <v/>
          </cell>
          <cell r="N703" t="str">
            <v/>
          </cell>
          <cell r="O703" t="str">
            <v/>
          </cell>
          <cell r="T703" t="str">
            <v/>
          </cell>
          <cell r="U703" t="str">
            <v/>
          </cell>
          <cell r="V703" t="str">
            <v/>
          </cell>
          <cell r="W703" t="str">
            <v/>
          </cell>
          <cell r="X703" t="str">
            <v/>
          </cell>
          <cell r="Y703" t="str">
            <v/>
          </cell>
          <cell r="Z703" t="str">
            <v xml:space="preserve"> </v>
          </cell>
          <cell r="AA703" t="str">
            <v/>
          </cell>
          <cell r="AB703" t="str">
            <v/>
          </cell>
          <cell r="AC703" t="str">
            <v/>
          </cell>
          <cell r="AD703" t="str">
            <v/>
          </cell>
        </row>
        <row r="704">
          <cell r="A704" t="str">
            <v/>
          </cell>
          <cell r="B704" t="str">
            <v/>
          </cell>
          <cell r="C704">
            <v>703</v>
          </cell>
          <cell r="E704">
            <v>2</v>
          </cell>
          <cell r="H704" t="str">
            <v/>
          </cell>
          <cell r="I704" t="str">
            <v/>
          </cell>
          <cell r="J704" t="str">
            <v/>
          </cell>
          <cell r="K704" t="str">
            <v/>
          </cell>
          <cell r="L704" t="str">
            <v/>
          </cell>
          <cell r="M704" t="str">
            <v/>
          </cell>
          <cell r="N704" t="str">
            <v/>
          </cell>
          <cell r="O704" t="str">
            <v/>
          </cell>
          <cell r="T704" t="str">
            <v/>
          </cell>
          <cell r="U704" t="str">
            <v/>
          </cell>
          <cell r="V704" t="str">
            <v/>
          </cell>
          <cell r="W704" t="str">
            <v/>
          </cell>
          <cell r="X704" t="str">
            <v/>
          </cell>
          <cell r="Y704" t="str">
            <v/>
          </cell>
          <cell r="Z704" t="str">
            <v xml:space="preserve"> </v>
          </cell>
          <cell r="AA704" t="str">
            <v/>
          </cell>
          <cell r="AB704" t="str">
            <v/>
          </cell>
          <cell r="AC704" t="str">
            <v/>
          </cell>
          <cell r="AD704" t="str">
            <v/>
          </cell>
        </row>
        <row r="705">
          <cell r="A705" t="str">
            <v/>
          </cell>
          <cell r="B705" t="str">
            <v/>
          </cell>
          <cell r="C705">
            <v>704</v>
          </cell>
          <cell r="E705">
            <v>2</v>
          </cell>
          <cell r="H705" t="str">
            <v/>
          </cell>
          <cell r="I705" t="str">
            <v/>
          </cell>
          <cell r="J705" t="str">
            <v/>
          </cell>
          <cell r="K705" t="str">
            <v/>
          </cell>
          <cell r="L705" t="str">
            <v/>
          </cell>
          <cell r="M705" t="str">
            <v/>
          </cell>
          <cell r="N705" t="str">
            <v/>
          </cell>
          <cell r="O705" t="str">
            <v/>
          </cell>
          <cell r="T705" t="str">
            <v/>
          </cell>
          <cell r="U705" t="str">
            <v/>
          </cell>
          <cell r="V705" t="str">
            <v/>
          </cell>
          <cell r="W705" t="str">
            <v/>
          </cell>
          <cell r="X705" t="str">
            <v/>
          </cell>
          <cell r="Y705" t="str">
            <v/>
          </cell>
          <cell r="Z705" t="str">
            <v xml:space="preserve"> </v>
          </cell>
          <cell r="AA705" t="str">
            <v/>
          </cell>
          <cell r="AB705" t="str">
            <v/>
          </cell>
          <cell r="AC705" t="str">
            <v/>
          </cell>
          <cell r="AD705" t="str">
            <v/>
          </cell>
        </row>
        <row r="706">
          <cell r="A706" t="str">
            <v/>
          </cell>
          <cell r="B706" t="str">
            <v/>
          </cell>
          <cell r="C706">
            <v>705</v>
          </cell>
          <cell r="E706">
            <v>2</v>
          </cell>
          <cell r="H706" t="str">
            <v/>
          </cell>
          <cell r="I706" t="str">
            <v/>
          </cell>
          <cell r="J706" t="str">
            <v/>
          </cell>
          <cell r="K706" t="str">
            <v/>
          </cell>
          <cell r="L706" t="str">
            <v/>
          </cell>
          <cell r="M706" t="str">
            <v/>
          </cell>
          <cell r="N706" t="str">
            <v/>
          </cell>
          <cell r="O706" t="str">
            <v/>
          </cell>
          <cell r="T706" t="str">
            <v/>
          </cell>
          <cell r="U706" t="str">
            <v/>
          </cell>
          <cell r="V706" t="str">
            <v/>
          </cell>
          <cell r="W706" t="str">
            <v/>
          </cell>
          <cell r="X706" t="str">
            <v/>
          </cell>
          <cell r="Y706" t="str">
            <v/>
          </cell>
          <cell r="Z706" t="str">
            <v xml:space="preserve"> </v>
          </cell>
          <cell r="AA706" t="str">
            <v/>
          </cell>
          <cell r="AB706" t="str">
            <v/>
          </cell>
          <cell r="AC706" t="str">
            <v/>
          </cell>
          <cell r="AD706" t="str">
            <v/>
          </cell>
        </row>
        <row r="707">
          <cell r="A707" t="str">
            <v/>
          </cell>
          <cell r="B707" t="str">
            <v/>
          </cell>
          <cell r="C707">
            <v>706</v>
          </cell>
          <cell r="E707">
            <v>2</v>
          </cell>
          <cell r="H707" t="str">
            <v/>
          </cell>
          <cell r="I707" t="str">
            <v/>
          </cell>
          <cell r="J707" t="str">
            <v/>
          </cell>
          <cell r="K707" t="str">
            <v/>
          </cell>
          <cell r="L707" t="str">
            <v/>
          </cell>
          <cell r="M707" t="str">
            <v/>
          </cell>
          <cell r="N707" t="str">
            <v/>
          </cell>
          <cell r="O707" t="str">
            <v/>
          </cell>
          <cell r="T707" t="str">
            <v/>
          </cell>
          <cell r="U707" t="str">
            <v/>
          </cell>
          <cell r="V707" t="str">
            <v/>
          </cell>
          <cell r="W707" t="str">
            <v/>
          </cell>
          <cell r="X707" t="str">
            <v/>
          </cell>
          <cell r="Y707" t="str">
            <v/>
          </cell>
          <cell r="Z707" t="str">
            <v xml:space="preserve"> </v>
          </cell>
          <cell r="AA707" t="str">
            <v/>
          </cell>
          <cell r="AB707" t="str">
            <v/>
          </cell>
          <cell r="AC707" t="str">
            <v/>
          </cell>
          <cell r="AD707" t="str">
            <v/>
          </cell>
        </row>
        <row r="708">
          <cell r="A708" t="str">
            <v/>
          </cell>
          <cell r="B708" t="str">
            <v/>
          </cell>
          <cell r="C708">
            <v>707</v>
          </cell>
          <cell r="E708">
            <v>2</v>
          </cell>
          <cell r="H708" t="str">
            <v/>
          </cell>
          <cell r="I708" t="str">
            <v/>
          </cell>
          <cell r="J708" t="str">
            <v/>
          </cell>
          <cell r="K708" t="str">
            <v/>
          </cell>
          <cell r="L708" t="str">
            <v/>
          </cell>
          <cell r="M708" t="str">
            <v/>
          </cell>
          <cell r="N708" t="str">
            <v/>
          </cell>
          <cell r="O708" t="str">
            <v/>
          </cell>
          <cell r="T708" t="str">
            <v/>
          </cell>
          <cell r="U708" t="str">
            <v/>
          </cell>
          <cell r="V708" t="str">
            <v/>
          </cell>
          <cell r="W708" t="str">
            <v/>
          </cell>
          <cell r="X708" t="str">
            <v/>
          </cell>
          <cell r="Y708" t="str">
            <v/>
          </cell>
          <cell r="Z708" t="str">
            <v xml:space="preserve"> </v>
          </cell>
          <cell r="AA708" t="str">
            <v/>
          </cell>
          <cell r="AB708" t="str">
            <v/>
          </cell>
          <cell r="AC708" t="str">
            <v/>
          </cell>
          <cell r="AD708" t="str">
            <v/>
          </cell>
        </row>
        <row r="709">
          <cell r="A709" t="str">
            <v/>
          </cell>
          <cell r="B709" t="str">
            <v/>
          </cell>
          <cell r="C709">
            <v>708</v>
          </cell>
          <cell r="E709">
            <v>2</v>
          </cell>
          <cell r="H709" t="str">
            <v/>
          </cell>
          <cell r="I709" t="str">
            <v/>
          </cell>
          <cell r="J709" t="str">
            <v/>
          </cell>
          <cell r="K709" t="str">
            <v/>
          </cell>
          <cell r="L709" t="str">
            <v/>
          </cell>
          <cell r="M709" t="str">
            <v/>
          </cell>
          <cell r="N709" t="str">
            <v/>
          </cell>
          <cell r="O709" t="str">
            <v/>
          </cell>
          <cell r="T709" t="str">
            <v/>
          </cell>
          <cell r="U709" t="str">
            <v/>
          </cell>
          <cell r="V709" t="str">
            <v/>
          </cell>
          <cell r="W709" t="str">
            <v/>
          </cell>
          <cell r="X709" t="str">
            <v/>
          </cell>
          <cell r="Y709" t="str">
            <v/>
          </cell>
          <cell r="Z709" t="str">
            <v xml:space="preserve"> </v>
          </cell>
          <cell r="AA709" t="str">
            <v/>
          </cell>
          <cell r="AB709" t="str">
            <v/>
          </cell>
          <cell r="AC709" t="str">
            <v/>
          </cell>
          <cell r="AD709" t="str">
            <v/>
          </cell>
        </row>
        <row r="710">
          <cell r="A710" t="str">
            <v/>
          </cell>
          <cell r="B710" t="str">
            <v/>
          </cell>
          <cell r="C710">
            <v>709</v>
          </cell>
          <cell r="E710">
            <v>2</v>
          </cell>
          <cell r="H710" t="str">
            <v/>
          </cell>
          <cell r="I710" t="str">
            <v/>
          </cell>
          <cell r="J710" t="str">
            <v/>
          </cell>
          <cell r="K710" t="str">
            <v/>
          </cell>
          <cell r="L710" t="str">
            <v/>
          </cell>
          <cell r="M710" t="str">
            <v/>
          </cell>
          <cell r="N710" t="str">
            <v/>
          </cell>
          <cell r="O710" t="str">
            <v/>
          </cell>
          <cell r="T710" t="str">
            <v/>
          </cell>
          <cell r="U710" t="str">
            <v/>
          </cell>
          <cell r="V710" t="str">
            <v/>
          </cell>
          <cell r="W710" t="str">
            <v/>
          </cell>
          <cell r="X710" t="str">
            <v/>
          </cell>
          <cell r="Y710" t="str">
            <v/>
          </cell>
          <cell r="Z710" t="str">
            <v xml:space="preserve"> </v>
          </cell>
          <cell r="AA710" t="str">
            <v/>
          </cell>
          <cell r="AB710" t="str">
            <v/>
          </cell>
          <cell r="AC710" t="str">
            <v/>
          </cell>
          <cell r="AD710" t="str">
            <v/>
          </cell>
        </row>
        <row r="711">
          <cell r="A711" t="str">
            <v/>
          </cell>
          <cell r="B711" t="str">
            <v/>
          </cell>
          <cell r="C711">
            <v>710</v>
          </cell>
          <cell r="E711">
            <v>2</v>
          </cell>
          <cell r="H711" t="str">
            <v/>
          </cell>
          <cell r="I711" t="str">
            <v/>
          </cell>
          <cell r="J711" t="str">
            <v/>
          </cell>
          <cell r="K711" t="str">
            <v/>
          </cell>
          <cell r="L711" t="str">
            <v/>
          </cell>
          <cell r="M711" t="str">
            <v/>
          </cell>
          <cell r="N711" t="str">
            <v/>
          </cell>
          <cell r="O711" t="str">
            <v/>
          </cell>
          <cell r="T711" t="str">
            <v/>
          </cell>
          <cell r="U711" t="str">
            <v/>
          </cell>
          <cell r="V711" t="str">
            <v/>
          </cell>
          <cell r="W711" t="str">
            <v/>
          </cell>
          <cell r="X711" t="str">
            <v/>
          </cell>
          <cell r="Y711" t="str">
            <v/>
          </cell>
          <cell r="Z711" t="str">
            <v xml:space="preserve"> </v>
          </cell>
          <cell r="AA711" t="str">
            <v/>
          </cell>
          <cell r="AB711" t="str">
            <v/>
          </cell>
          <cell r="AC711" t="str">
            <v/>
          </cell>
          <cell r="AD711" t="str">
            <v/>
          </cell>
        </row>
        <row r="712">
          <cell r="A712" t="str">
            <v/>
          </cell>
          <cell r="B712" t="str">
            <v/>
          </cell>
          <cell r="C712">
            <v>711</v>
          </cell>
          <cell r="E712">
            <v>2</v>
          </cell>
          <cell r="H712" t="str">
            <v/>
          </cell>
          <cell r="I712" t="str">
            <v/>
          </cell>
          <cell r="J712" t="str">
            <v/>
          </cell>
          <cell r="K712" t="str">
            <v/>
          </cell>
          <cell r="L712" t="str">
            <v/>
          </cell>
          <cell r="M712" t="str">
            <v/>
          </cell>
          <cell r="N712" t="str">
            <v/>
          </cell>
          <cell r="O712" t="str">
            <v/>
          </cell>
          <cell r="T712" t="str">
            <v/>
          </cell>
          <cell r="U712" t="str">
            <v/>
          </cell>
          <cell r="V712" t="str">
            <v/>
          </cell>
          <cell r="W712" t="str">
            <v/>
          </cell>
          <cell r="X712" t="str">
            <v/>
          </cell>
          <cell r="Y712" t="str">
            <v/>
          </cell>
          <cell r="Z712" t="str">
            <v xml:space="preserve"> </v>
          </cell>
          <cell r="AA712" t="str">
            <v/>
          </cell>
          <cell r="AB712" t="str">
            <v/>
          </cell>
          <cell r="AC712" t="str">
            <v/>
          </cell>
          <cell r="AD712" t="str">
            <v/>
          </cell>
        </row>
        <row r="713">
          <cell r="A713" t="str">
            <v/>
          </cell>
          <cell r="B713" t="str">
            <v/>
          </cell>
          <cell r="C713">
            <v>712</v>
          </cell>
          <cell r="E713">
            <v>2</v>
          </cell>
          <cell r="H713" t="str">
            <v/>
          </cell>
          <cell r="I713" t="str">
            <v/>
          </cell>
          <cell r="J713" t="str">
            <v/>
          </cell>
          <cell r="K713" t="str">
            <v/>
          </cell>
          <cell r="L713" t="str">
            <v/>
          </cell>
          <cell r="M713" t="str">
            <v/>
          </cell>
          <cell r="N713" t="str">
            <v/>
          </cell>
          <cell r="O713" t="str">
            <v/>
          </cell>
          <cell r="T713" t="str">
            <v/>
          </cell>
          <cell r="U713" t="str">
            <v/>
          </cell>
          <cell r="V713" t="str">
            <v/>
          </cell>
          <cell r="W713" t="str">
            <v/>
          </cell>
          <cell r="X713" t="str">
            <v/>
          </cell>
          <cell r="Y713" t="str">
            <v/>
          </cell>
          <cell r="Z713" t="str">
            <v xml:space="preserve"> </v>
          </cell>
          <cell r="AA713" t="str">
            <v/>
          </cell>
          <cell r="AB713" t="str">
            <v/>
          </cell>
          <cell r="AC713" t="str">
            <v/>
          </cell>
          <cell r="AD713" t="str">
            <v/>
          </cell>
        </row>
        <row r="714">
          <cell r="A714" t="str">
            <v/>
          </cell>
          <cell r="B714" t="str">
            <v/>
          </cell>
          <cell r="C714">
            <v>713</v>
          </cell>
          <cell r="E714">
            <v>2</v>
          </cell>
          <cell r="H714" t="str">
            <v/>
          </cell>
          <cell r="I714" t="str">
            <v/>
          </cell>
          <cell r="J714" t="str">
            <v/>
          </cell>
          <cell r="K714" t="str">
            <v/>
          </cell>
          <cell r="L714" t="str">
            <v/>
          </cell>
          <cell r="M714" t="str">
            <v/>
          </cell>
          <cell r="N714" t="str">
            <v/>
          </cell>
          <cell r="O714" t="str">
            <v/>
          </cell>
          <cell r="T714" t="str">
            <v/>
          </cell>
          <cell r="U714" t="str">
            <v/>
          </cell>
          <cell r="V714" t="str">
            <v/>
          </cell>
          <cell r="W714" t="str">
            <v/>
          </cell>
          <cell r="X714" t="str">
            <v/>
          </cell>
          <cell r="Y714" t="str">
            <v/>
          </cell>
          <cell r="Z714" t="str">
            <v xml:space="preserve"> </v>
          </cell>
          <cell r="AA714" t="str">
            <v/>
          </cell>
          <cell r="AB714" t="str">
            <v/>
          </cell>
          <cell r="AC714" t="str">
            <v/>
          </cell>
          <cell r="AD714" t="str">
            <v/>
          </cell>
        </row>
        <row r="715">
          <cell r="A715" t="str">
            <v/>
          </cell>
          <cell r="B715" t="str">
            <v/>
          </cell>
          <cell r="C715">
            <v>714</v>
          </cell>
          <cell r="E715">
            <v>2</v>
          </cell>
          <cell r="H715" t="str">
            <v/>
          </cell>
          <cell r="I715" t="str">
            <v/>
          </cell>
          <cell r="J715" t="str">
            <v/>
          </cell>
          <cell r="K715" t="str">
            <v/>
          </cell>
          <cell r="L715" t="str">
            <v/>
          </cell>
          <cell r="M715" t="str">
            <v/>
          </cell>
          <cell r="N715" t="str">
            <v/>
          </cell>
          <cell r="O715" t="str">
            <v/>
          </cell>
          <cell r="T715" t="str">
            <v/>
          </cell>
          <cell r="U715" t="str">
            <v/>
          </cell>
          <cell r="V715" t="str">
            <v/>
          </cell>
          <cell r="W715" t="str">
            <v/>
          </cell>
          <cell r="X715" t="str">
            <v/>
          </cell>
          <cell r="Y715" t="str">
            <v/>
          </cell>
          <cell r="Z715" t="str">
            <v xml:space="preserve"> </v>
          </cell>
          <cell r="AA715" t="str">
            <v/>
          </cell>
          <cell r="AB715" t="str">
            <v/>
          </cell>
          <cell r="AC715" t="str">
            <v/>
          </cell>
          <cell r="AD715" t="str">
            <v/>
          </cell>
        </row>
        <row r="716">
          <cell r="A716" t="str">
            <v/>
          </cell>
          <cell r="B716" t="str">
            <v/>
          </cell>
          <cell r="C716">
            <v>715</v>
          </cell>
          <cell r="E716">
            <v>2</v>
          </cell>
          <cell r="H716" t="str">
            <v/>
          </cell>
          <cell r="I716" t="str">
            <v/>
          </cell>
          <cell r="J716" t="str">
            <v/>
          </cell>
          <cell r="K716" t="str">
            <v/>
          </cell>
          <cell r="L716" t="str">
            <v/>
          </cell>
          <cell r="M716" t="str">
            <v/>
          </cell>
          <cell r="N716" t="str">
            <v/>
          </cell>
          <cell r="O716" t="str">
            <v/>
          </cell>
          <cell r="T716" t="str">
            <v/>
          </cell>
          <cell r="U716" t="str">
            <v/>
          </cell>
          <cell r="V716" t="str">
            <v/>
          </cell>
          <cell r="W716" t="str">
            <v/>
          </cell>
          <cell r="X716" t="str">
            <v/>
          </cell>
          <cell r="Y716" t="str">
            <v/>
          </cell>
          <cell r="Z716" t="str">
            <v xml:space="preserve"> </v>
          </cell>
          <cell r="AA716" t="str">
            <v/>
          </cell>
          <cell r="AB716" t="str">
            <v/>
          </cell>
          <cell r="AC716" t="str">
            <v/>
          </cell>
          <cell r="AD716" t="str">
            <v/>
          </cell>
        </row>
        <row r="717">
          <cell r="A717" t="str">
            <v/>
          </cell>
          <cell r="B717" t="str">
            <v/>
          </cell>
          <cell r="C717">
            <v>716</v>
          </cell>
          <cell r="E717">
            <v>2</v>
          </cell>
          <cell r="H717" t="str">
            <v/>
          </cell>
          <cell r="I717" t="str">
            <v/>
          </cell>
          <cell r="J717" t="str">
            <v/>
          </cell>
          <cell r="K717" t="str">
            <v/>
          </cell>
          <cell r="L717" t="str">
            <v/>
          </cell>
          <cell r="M717" t="str">
            <v/>
          </cell>
          <cell r="N717" t="str">
            <v/>
          </cell>
          <cell r="O717" t="str">
            <v/>
          </cell>
          <cell r="T717" t="str">
            <v/>
          </cell>
          <cell r="U717" t="str">
            <v/>
          </cell>
          <cell r="V717" t="str">
            <v/>
          </cell>
          <cell r="W717" t="str">
            <v/>
          </cell>
          <cell r="X717" t="str">
            <v/>
          </cell>
          <cell r="Y717" t="str">
            <v/>
          </cell>
          <cell r="Z717" t="str">
            <v xml:space="preserve"> </v>
          </cell>
          <cell r="AA717" t="str">
            <v/>
          </cell>
          <cell r="AB717" t="str">
            <v/>
          </cell>
          <cell r="AC717" t="str">
            <v/>
          </cell>
          <cell r="AD717" t="str">
            <v/>
          </cell>
        </row>
        <row r="718">
          <cell r="A718" t="str">
            <v/>
          </cell>
          <cell r="B718" t="str">
            <v/>
          </cell>
          <cell r="C718">
            <v>717</v>
          </cell>
          <cell r="E718">
            <v>2</v>
          </cell>
          <cell r="H718" t="str">
            <v/>
          </cell>
          <cell r="I718" t="str">
            <v/>
          </cell>
          <cell r="J718" t="str">
            <v/>
          </cell>
          <cell r="K718" t="str">
            <v/>
          </cell>
          <cell r="L718" t="str">
            <v/>
          </cell>
          <cell r="M718" t="str">
            <v/>
          </cell>
          <cell r="N718" t="str">
            <v/>
          </cell>
          <cell r="O718" t="str">
            <v/>
          </cell>
          <cell r="T718" t="str">
            <v/>
          </cell>
          <cell r="U718" t="str">
            <v/>
          </cell>
          <cell r="V718" t="str">
            <v/>
          </cell>
          <cell r="W718" t="str">
            <v/>
          </cell>
          <cell r="X718" t="str">
            <v/>
          </cell>
          <cell r="Y718" t="str">
            <v/>
          </cell>
          <cell r="Z718" t="str">
            <v xml:space="preserve"> </v>
          </cell>
          <cell r="AA718" t="str">
            <v/>
          </cell>
          <cell r="AB718" t="str">
            <v/>
          </cell>
          <cell r="AC718" t="str">
            <v/>
          </cell>
          <cell r="AD718" t="str">
            <v/>
          </cell>
        </row>
        <row r="719">
          <cell r="A719" t="str">
            <v/>
          </cell>
          <cell r="B719" t="str">
            <v/>
          </cell>
          <cell r="C719">
            <v>718</v>
          </cell>
          <cell r="E719">
            <v>2</v>
          </cell>
          <cell r="H719" t="str">
            <v/>
          </cell>
          <cell r="I719" t="str">
            <v/>
          </cell>
          <cell r="J719" t="str">
            <v/>
          </cell>
          <cell r="K719" t="str">
            <v/>
          </cell>
          <cell r="L719" t="str">
            <v/>
          </cell>
          <cell r="M719" t="str">
            <v/>
          </cell>
          <cell r="N719" t="str">
            <v/>
          </cell>
          <cell r="O719" t="str">
            <v/>
          </cell>
          <cell r="T719" t="str">
            <v/>
          </cell>
          <cell r="U719" t="str">
            <v/>
          </cell>
          <cell r="V719" t="str">
            <v/>
          </cell>
          <cell r="W719" t="str">
            <v/>
          </cell>
          <cell r="X719" t="str">
            <v/>
          </cell>
          <cell r="Y719" t="str">
            <v/>
          </cell>
          <cell r="Z719" t="str">
            <v xml:space="preserve"> </v>
          </cell>
          <cell r="AA719" t="str">
            <v/>
          </cell>
          <cell r="AB719" t="str">
            <v/>
          </cell>
          <cell r="AC719" t="str">
            <v/>
          </cell>
          <cell r="AD719" t="str">
            <v/>
          </cell>
        </row>
        <row r="720">
          <cell r="A720" t="str">
            <v/>
          </cell>
          <cell r="B720" t="str">
            <v/>
          </cell>
          <cell r="C720">
            <v>719</v>
          </cell>
          <cell r="E720">
            <v>2</v>
          </cell>
          <cell r="H720" t="str">
            <v/>
          </cell>
          <cell r="I720" t="str">
            <v/>
          </cell>
          <cell r="J720" t="str">
            <v/>
          </cell>
          <cell r="K720" t="str">
            <v/>
          </cell>
          <cell r="L720" t="str">
            <v/>
          </cell>
          <cell r="M720" t="str">
            <v/>
          </cell>
          <cell r="N720" t="str">
            <v/>
          </cell>
          <cell r="O720" t="str">
            <v/>
          </cell>
          <cell r="T720" t="str">
            <v/>
          </cell>
          <cell r="U720" t="str">
            <v/>
          </cell>
          <cell r="V720" t="str">
            <v/>
          </cell>
          <cell r="W720" t="str">
            <v/>
          </cell>
          <cell r="X720" t="str">
            <v/>
          </cell>
          <cell r="Y720" t="str">
            <v/>
          </cell>
          <cell r="Z720" t="str">
            <v xml:space="preserve"> </v>
          </cell>
          <cell r="AA720" t="str">
            <v/>
          </cell>
          <cell r="AB720" t="str">
            <v/>
          </cell>
          <cell r="AC720" t="str">
            <v/>
          </cell>
          <cell r="AD720" t="str">
            <v/>
          </cell>
        </row>
        <row r="721">
          <cell r="A721" t="str">
            <v/>
          </cell>
          <cell r="B721" t="str">
            <v/>
          </cell>
          <cell r="C721">
            <v>720</v>
          </cell>
          <cell r="E721">
            <v>2</v>
          </cell>
          <cell r="H721" t="str">
            <v/>
          </cell>
          <cell r="I721" t="str">
            <v/>
          </cell>
          <cell r="J721" t="str">
            <v/>
          </cell>
          <cell r="K721" t="str">
            <v/>
          </cell>
          <cell r="L721" t="str">
            <v/>
          </cell>
          <cell r="M721" t="str">
            <v/>
          </cell>
          <cell r="N721" t="str">
            <v/>
          </cell>
          <cell r="O721" t="str">
            <v/>
          </cell>
          <cell r="T721" t="str">
            <v/>
          </cell>
          <cell r="U721" t="str">
            <v/>
          </cell>
          <cell r="V721" t="str">
            <v/>
          </cell>
          <cell r="W721" t="str">
            <v/>
          </cell>
          <cell r="X721" t="str">
            <v/>
          </cell>
          <cell r="Y721" t="str">
            <v/>
          </cell>
          <cell r="Z721" t="str">
            <v xml:space="preserve"> </v>
          </cell>
          <cell r="AA721" t="str">
            <v/>
          </cell>
          <cell r="AB721" t="str">
            <v/>
          </cell>
          <cell r="AC721" t="str">
            <v/>
          </cell>
          <cell r="AD721" t="str">
            <v/>
          </cell>
        </row>
        <row r="722">
          <cell r="A722" t="str">
            <v/>
          </cell>
          <cell r="B722" t="str">
            <v/>
          </cell>
          <cell r="C722">
            <v>721</v>
          </cell>
          <cell r="E722">
            <v>2</v>
          </cell>
          <cell r="H722" t="str">
            <v/>
          </cell>
          <cell r="I722" t="str">
            <v/>
          </cell>
          <cell r="J722" t="str">
            <v/>
          </cell>
          <cell r="K722" t="str">
            <v/>
          </cell>
          <cell r="L722" t="str">
            <v/>
          </cell>
          <cell r="M722" t="str">
            <v/>
          </cell>
          <cell r="N722" t="str">
            <v/>
          </cell>
          <cell r="O722" t="str">
            <v/>
          </cell>
          <cell r="T722" t="str">
            <v/>
          </cell>
          <cell r="U722" t="str">
            <v/>
          </cell>
          <cell r="V722" t="str">
            <v/>
          </cell>
          <cell r="W722" t="str">
            <v/>
          </cell>
          <cell r="X722" t="str">
            <v/>
          </cell>
          <cell r="Y722" t="str">
            <v/>
          </cell>
          <cell r="Z722" t="str">
            <v xml:space="preserve"> </v>
          </cell>
          <cell r="AA722" t="str">
            <v/>
          </cell>
          <cell r="AB722" t="str">
            <v/>
          </cell>
          <cell r="AC722" t="str">
            <v/>
          </cell>
          <cell r="AD722" t="str">
            <v/>
          </cell>
        </row>
        <row r="723">
          <cell r="A723" t="str">
            <v/>
          </cell>
          <cell r="B723" t="str">
            <v/>
          </cell>
          <cell r="C723">
            <v>722</v>
          </cell>
          <cell r="E723">
            <v>2</v>
          </cell>
          <cell r="H723" t="str">
            <v/>
          </cell>
          <cell r="I723" t="str">
            <v/>
          </cell>
          <cell r="J723" t="str">
            <v/>
          </cell>
          <cell r="K723" t="str">
            <v/>
          </cell>
          <cell r="L723" t="str">
            <v/>
          </cell>
          <cell r="M723" t="str">
            <v/>
          </cell>
          <cell r="N723" t="str">
            <v/>
          </cell>
          <cell r="O723" t="str">
            <v/>
          </cell>
          <cell r="T723" t="str">
            <v/>
          </cell>
          <cell r="U723" t="str">
            <v/>
          </cell>
          <cell r="V723" t="str">
            <v/>
          </cell>
          <cell r="W723" t="str">
            <v/>
          </cell>
          <cell r="X723" t="str">
            <v/>
          </cell>
          <cell r="Y723" t="str">
            <v/>
          </cell>
          <cell r="Z723" t="str">
            <v xml:space="preserve"> </v>
          </cell>
          <cell r="AA723" t="str">
            <v/>
          </cell>
          <cell r="AB723" t="str">
            <v/>
          </cell>
          <cell r="AC723" t="str">
            <v/>
          </cell>
          <cell r="AD723" t="str">
            <v/>
          </cell>
        </row>
        <row r="724">
          <cell r="A724" t="str">
            <v/>
          </cell>
          <cell r="B724" t="str">
            <v/>
          </cell>
          <cell r="C724">
            <v>723</v>
          </cell>
          <cell r="E724">
            <v>2</v>
          </cell>
          <cell r="H724" t="str">
            <v/>
          </cell>
          <cell r="I724" t="str">
            <v/>
          </cell>
          <cell r="J724" t="str">
            <v/>
          </cell>
          <cell r="K724" t="str">
            <v/>
          </cell>
          <cell r="L724" t="str">
            <v/>
          </cell>
          <cell r="M724" t="str">
            <v/>
          </cell>
          <cell r="N724" t="str">
            <v/>
          </cell>
          <cell r="O724" t="str">
            <v/>
          </cell>
          <cell r="T724" t="str">
            <v/>
          </cell>
          <cell r="U724" t="str">
            <v/>
          </cell>
          <cell r="V724" t="str">
            <v/>
          </cell>
          <cell r="W724" t="str">
            <v/>
          </cell>
          <cell r="X724" t="str">
            <v/>
          </cell>
          <cell r="Y724" t="str">
            <v/>
          </cell>
          <cell r="Z724" t="str">
            <v xml:space="preserve"> </v>
          </cell>
          <cell r="AA724" t="str">
            <v/>
          </cell>
          <cell r="AB724" t="str">
            <v/>
          </cell>
          <cell r="AC724" t="str">
            <v/>
          </cell>
          <cell r="AD724" t="str">
            <v/>
          </cell>
        </row>
        <row r="725">
          <cell r="A725" t="str">
            <v/>
          </cell>
          <cell r="B725" t="str">
            <v/>
          </cell>
          <cell r="C725">
            <v>724</v>
          </cell>
          <cell r="E725">
            <v>2</v>
          </cell>
          <cell r="H725" t="str">
            <v/>
          </cell>
          <cell r="I725" t="str">
            <v/>
          </cell>
          <cell r="J725" t="str">
            <v/>
          </cell>
          <cell r="K725" t="str">
            <v/>
          </cell>
          <cell r="L725" t="str">
            <v/>
          </cell>
          <cell r="M725" t="str">
            <v/>
          </cell>
          <cell r="N725" t="str">
            <v/>
          </cell>
          <cell r="O725" t="str">
            <v/>
          </cell>
          <cell r="T725" t="str">
            <v/>
          </cell>
          <cell r="U725" t="str">
            <v/>
          </cell>
          <cell r="V725" t="str">
            <v/>
          </cell>
          <cell r="W725" t="str">
            <v/>
          </cell>
          <cell r="X725" t="str">
            <v/>
          </cell>
          <cell r="Y725" t="str">
            <v/>
          </cell>
          <cell r="Z725" t="str">
            <v xml:space="preserve"> </v>
          </cell>
          <cell r="AA725" t="str">
            <v/>
          </cell>
          <cell r="AB725" t="str">
            <v/>
          </cell>
          <cell r="AC725" t="str">
            <v/>
          </cell>
          <cell r="AD725" t="str">
            <v/>
          </cell>
        </row>
        <row r="726">
          <cell r="A726" t="str">
            <v/>
          </cell>
          <cell r="B726" t="str">
            <v/>
          </cell>
          <cell r="C726">
            <v>725</v>
          </cell>
          <cell r="E726">
            <v>2</v>
          </cell>
          <cell r="H726" t="str">
            <v/>
          </cell>
          <cell r="I726" t="str">
            <v/>
          </cell>
          <cell r="J726" t="str">
            <v/>
          </cell>
          <cell r="K726" t="str">
            <v/>
          </cell>
          <cell r="L726" t="str">
            <v/>
          </cell>
          <cell r="M726" t="str">
            <v/>
          </cell>
          <cell r="N726" t="str">
            <v/>
          </cell>
          <cell r="O726" t="str">
            <v/>
          </cell>
          <cell r="T726" t="str">
            <v/>
          </cell>
          <cell r="U726" t="str">
            <v/>
          </cell>
          <cell r="V726" t="str">
            <v/>
          </cell>
          <cell r="W726" t="str">
            <v/>
          </cell>
          <cell r="X726" t="str">
            <v/>
          </cell>
          <cell r="Y726" t="str">
            <v/>
          </cell>
          <cell r="Z726" t="str">
            <v xml:space="preserve"> </v>
          </cell>
          <cell r="AA726" t="str">
            <v/>
          </cell>
          <cell r="AB726" t="str">
            <v/>
          </cell>
          <cell r="AC726" t="str">
            <v/>
          </cell>
          <cell r="AD726" t="str">
            <v/>
          </cell>
        </row>
        <row r="727">
          <cell r="A727" t="str">
            <v/>
          </cell>
          <cell r="B727" t="str">
            <v/>
          </cell>
          <cell r="C727">
            <v>726</v>
          </cell>
          <cell r="E727">
            <v>2</v>
          </cell>
          <cell r="H727" t="str">
            <v/>
          </cell>
          <cell r="I727" t="str">
            <v/>
          </cell>
          <cell r="J727" t="str">
            <v/>
          </cell>
          <cell r="K727" t="str">
            <v/>
          </cell>
          <cell r="L727" t="str">
            <v/>
          </cell>
          <cell r="M727" t="str">
            <v/>
          </cell>
          <cell r="N727" t="str">
            <v/>
          </cell>
          <cell r="O727" t="str">
            <v/>
          </cell>
          <cell r="T727" t="str">
            <v/>
          </cell>
          <cell r="U727" t="str">
            <v/>
          </cell>
          <cell r="V727" t="str">
            <v/>
          </cell>
          <cell r="W727" t="str">
            <v/>
          </cell>
          <cell r="X727" t="str">
            <v/>
          </cell>
          <cell r="Y727" t="str">
            <v/>
          </cell>
          <cell r="Z727" t="str">
            <v xml:space="preserve"> </v>
          </cell>
          <cell r="AA727" t="str">
            <v/>
          </cell>
          <cell r="AB727" t="str">
            <v/>
          </cell>
          <cell r="AC727" t="str">
            <v/>
          </cell>
          <cell r="AD727" t="str">
            <v/>
          </cell>
        </row>
        <row r="728">
          <cell r="A728" t="str">
            <v/>
          </cell>
          <cell r="B728" t="str">
            <v/>
          </cell>
          <cell r="C728">
            <v>727</v>
          </cell>
          <cell r="E728">
            <v>2</v>
          </cell>
          <cell r="H728" t="str">
            <v/>
          </cell>
          <cell r="I728" t="str">
            <v/>
          </cell>
          <cell r="J728" t="str">
            <v/>
          </cell>
          <cell r="K728" t="str">
            <v/>
          </cell>
          <cell r="L728" t="str">
            <v/>
          </cell>
          <cell r="M728" t="str">
            <v/>
          </cell>
          <cell r="N728" t="str">
            <v/>
          </cell>
          <cell r="O728" t="str">
            <v/>
          </cell>
          <cell r="T728" t="str">
            <v/>
          </cell>
          <cell r="U728" t="str">
            <v/>
          </cell>
          <cell r="V728" t="str">
            <v/>
          </cell>
          <cell r="W728" t="str">
            <v/>
          </cell>
          <cell r="X728" t="str">
            <v/>
          </cell>
          <cell r="Y728" t="str">
            <v/>
          </cell>
          <cell r="Z728" t="str">
            <v xml:space="preserve"> </v>
          </cell>
          <cell r="AA728" t="str">
            <v/>
          </cell>
          <cell r="AB728" t="str">
            <v/>
          </cell>
          <cell r="AC728" t="str">
            <v/>
          </cell>
          <cell r="AD728" t="str">
            <v/>
          </cell>
        </row>
        <row r="729">
          <cell r="A729" t="str">
            <v/>
          </cell>
          <cell r="B729" t="str">
            <v/>
          </cell>
          <cell r="C729">
            <v>728</v>
          </cell>
          <cell r="E729">
            <v>2</v>
          </cell>
          <cell r="H729" t="str">
            <v/>
          </cell>
          <cell r="I729" t="str">
            <v/>
          </cell>
          <cell r="J729" t="str">
            <v/>
          </cell>
          <cell r="K729" t="str">
            <v/>
          </cell>
          <cell r="L729" t="str">
            <v/>
          </cell>
          <cell r="M729" t="str">
            <v/>
          </cell>
          <cell r="N729" t="str">
            <v/>
          </cell>
          <cell r="O729" t="str">
            <v/>
          </cell>
          <cell r="T729" t="str">
            <v/>
          </cell>
          <cell r="U729" t="str">
            <v/>
          </cell>
          <cell r="V729" t="str">
            <v/>
          </cell>
          <cell r="W729" t="str">
            <v/>
          </cell>
          <cell r="X729" t="str">
            <v/>
          </cell>
          <cell r="Y729" t="str">
            <v/>
          </cell>
          <cell r="Z729" t="str">
            <v xml:space="preserve"> </v>
          </cell>
          <cell r="AA729" t="str">
            <v/>
          </cell>
          <cell r="AB729" t="str">
            <v/>
          </cell>
          <cell r="AC729" t="str">
            <v/>
          </cell>
          <cell r="AD729" t="str">
            <v/>
          </cell>
        </row>
        <row r="730">
          <cell r="A730" t="str">
            <v/>
          </cell>
          <cell r="B730" t="str">
            <v/>
          </cell>
          <cell r="C730">
            <v>729</v>
          </cell>
          <cell r="E730">
            <v>2</v>
          </cell>
          <cell r="H730" t="str">
            <v/>
          </cell>
          <cell r="I730" t="str">
            <v/>
          </cell>
          <cell r="J730" t="str">
            <v/>
          </cell>
          <cell r="K730" t="str">
            <v/>
          </cell>
          <cell r="L730" t="str">
            <v/>
          </cell>
          <cell r="M730" t="str">
            <v/>
          </cell>
          <cell r="N730" t="str">
            <v/>
          </cell>
          <cell r="O730" t="str">
            <v/>
          </cell>
          <cell r="T730" t="str">
            <v/>
          </cell>
          <cell r="U730" t="str">
            <v/>
          </cell>
          <cell r="V730" t="str">
            <v/>
          </cell>
          <cell r="W730" t="str">
            <v/>
          </cell>
          <cell r="X730" t="str">
            <v/>
          </cell>
          <cell r="Y730" t="str">
            <v/>
          </cell>
          <cell r="Z730" t="str">
            <v xml:space="preserve"> </v>
          </cell>
          <cell r="AA730" t="str">
            <v/>
          </cell>
          <cell r="AB730" t="str">
            <v/>
          </cell>
          <cell r="AC730" t="str">
            <v/>
          </cell>
          <cell r="AD730" t="str">
            <v/>
          </cell>
        </row>
        <row r="731">
          <cell r="A731" t="str">
            <v/>
          </cell>
          <cell r="B731" t="str">
            <v/>
          </cell>
          <cell r="C731">
            <v>730</v>
          </cell>
          <cell r="E731">
            <v>2</v>
          </cell>
          <cell r="H731" t="str">
            <v/>
          </cell>
          <cell r="I731" t="str">
            <v/>
          </cell>
          <cell r="J731" t="str">
            <v/>
          </cell>
          <cell r="K731" t="str">
            <v/>
          </cell>
          <cell r="L731" t="str">
            <v/>
          </cell>
          <cell r="M731" t="str">
            <v/>
          </cell>
          <cell r="N731" t="str">
            <v/>
          </cell>
          <cell r="O731" t="str">
            <v/>
          </cell>
          <cell r="T731" t="str">
            <v/>
          </cell>
          <cell r="U731" t="str">
            <v/>
          </cell>
          <cell r="V731" t="str">
            <v/>
          </cell>
          <cell r="W731" t="str">
            <v/>
          </cell>
          <cell r="X731" t="str">
            <v/>
          </cell>
          <cell r="Y731" t="str">
            <v/>
          </cell>
          <cell r="Z731" t="str">
            <v xml:space="preserve"> </v>
          </cell>
          <cell r="AA731" t="str">
            <v/>
          </cell>
          <cell r="AB731" t="str">
            <v/>
          </cell>
          <cell r="AC731" t="str">
            <v/>
          </cell>
          <cell r="AD731" t="str">
            <v/>
          </cell>
        </row>
        <row r="732">
          <cell r="A732" t="str">
            <v/>
          </cell>
          <cell r="B732" t="str">
            <v/>
          </cell>
          <cell r="C732">
            <v>731</v>
          </cell>
          <cell r="E732">
            <v>2</v>
          </cell>
          <cell r="H732" t="str">
            <v/>
          </cell>
          <cell r="I732" t="str">
            <v/>
          </cell>
          <cell r="J732" t="str">
            <v/>
          </cell>
          <cell r="K732" t="str">
            <v/>
          </cell>
          <cell r="L732" t="str">
            <v/>
          </cell>
          <cell r="M732" t="str">
            <v/>
          </cell>
          <cell r="N732" t="str">
            <v/>
          </cell>
          <cell r="O732" t="str">
            <v/>
          </cell>
          <cell r="T732" t="str">
            <v/>
          </cell>
          <cell r="U732" t="str">
            <v/>
          </cell>
          <cell r="V732" t="str">
            <v/>
          </cell>
          <cell r="W732" t="str">
            <v/>
          </cell>
          <cell r="X732" t="str">
            <v/>
          </cell>
          <cell r="Y732" t="str">
            <v/>
          </cell>
          <cell r="Z732" t="str">
            <v xml:space="preserve"> </v>
          </cell>
          <cell r="AA732" t="str">
            <v/>
          </cell>
          <cell r="AB732" t="str">
            <v/>
          </cell>
          <cell r="AC732" t="str">
            <v/>
          </cell>
          <cell r="AD732" t="str">
            <v/>
          </cell>
        </row>
        <row r="733">
          <cell r="A733" t="str">
            <v/>
          </cell>
          <cell r="B733" t="str">
            <v/>
          </cell>
          <cell r="C733">
            <v>732</v>
          </cell>
          <cell r="E733">
            <v>2</v>
          </cell>
          <cell r="H733" t="str">
            <v/>
          </cell>
          <cell r="I733" t="str">
            <v/>
          </cell>
          <cell r="J733" t="str">
            <v/>
          </cell>
          <cell r="K733" t="str">
            <v/>
          </cell>
          <cell r="L733" t="str">
            <v/>
          </cell>
          <cell r="M733" t="str">
            <v/>
          </cell>
          <cell r="N733" t="str">
            <v/>
          </cell>
          <cell r="O733" t="str">
            <v/>
          </cell>
          <cell r="T733" t="str">
            <v/>
          </cell>
          <cell r="U733" t="str">
            <v/>
          </cell>
          <cell r="V733" t="str">
            <v/>
          </cell>
          <cell r="W733" t="str">
            <v/>
          </cell>
          <cell r="X733" t="str">
            <v/>
          </cell>
          <cell r="Y733" t="str">
            <v/>
          </cell>
          <cell r="Z733" t="str">
            <v xml:space="preserve"> </v>
          </cell>
          <cell r="AA733" t="str">
            <v/>
          </cell>
          <cell r="AB733" t="str">
            <v/>
          </cell>
          <cell r="AC733" t="str">
            <v/>
          </cell>
          <cell r="AD733" t="str">
            <v/>
          </cell>
        </row>
        <row r="734">
          <cell r="A734" t="str">
            <v/>
          </cell>
          <cell r="B734" t="str">
            <v/>
          </cell>
          <cell r="C734">
            <v>733</v>
          </cell>
          <cell r="E734">
            <v>2</v>
          </cell>
          <cell r="H734" t="str">
            <v/>
          </cell>
          <cell r="I734" t="str">
            <v/>
          </cell>
          <cell r="J734" t="str">
            <v/>
          </cell>
          <cell r="K734" t="str">
            <v/>
          </cell>
          <cell r="L734" t="str">
            <v/>
          </cell>
          <cell r="M734" t="str">
            <v/>
          </cell>
          <cell r="N734" t="str">
            <v/>
          </cell>
          <cell r="O734" t="str">
            <v/>
          </cell>
          <cell r="T734" t="str">
            <v/>
          </cell>
          <cell r="U734" t="str">
            <v/>
          </cell>
          <cell r="V734" t="str">
            <v/>
          </cell>
          <cell r="W734" t="str">
            <v/>
          </cell>
          <cell r="X734" t="str">
            <v/>
          </cell>
          <cell r="Y734" t="str">
            <v/>
          </cell>
          <cell r="Z734" t="str">
            <v xml:space="preserve"> </v>
          </cell>
          <cell r="AA734" t="str">
            <v/>
          </cell>
          <cell r="AB734" t="str">
            <v/>
          </cell>
          <cell r="AC734" t="str">
            <v/>
          </cell>
          <cell r="AD734" t="str">
            <v/>
          </cell>
        </row>
        <row r="735">
          <cell r="A735" t="str">
            <v/>
          </cell>
          <cell r="B735" t="str">
            <v/>
          </cell>
          <cell r="C735">
            <v>734</v>
          </cell>
          <cell r="E735">
            <v>2</v>
          </cell>
          <cell r="H735" t="str">
            <v/>
          </cell>
          <cell r="I735" t="str">
            <v/>
          </cell>
          <cell r="J735" t="str">
            <v/>
          </cell>
          <cell r="K735" t="str">
            <v/>
          </cell>
          <cell r="L735" t="str">
            <v/>
          </cell>
          <cell r="M735" t="str">
            <v/>
          </cell>
          <cell r="N735" t="str">
            <v/>
          </cell>
          <cell r="O735" t="str">
            <v/>
          </cell>
          <cell r="T735" t="str">
            <v/>
          </cell>
          <cell r="U735" t="str">
            <v/>
          </cell>
          <cell r="V735" t="str">
            <v/>
          </cell>
          <cell r="W735" t="str">
            <v/>
          </cell>
          <cell r="X735" t="str">
            <v/>
          </cell>
          <cell r="Y735" t="str">
            <v/>
          </cell>
          <cell r="Z735" t="str">
            <v xml:space="preserve"> </v>
          </cell>
          <cell r="AA735" t="str">
            <v/>
          </cell>
          <cell r="AB735" t="str">
            <v/>
          </cell>
          <cell r="AC735" t="str">
            <v/>
          </cell>
          <cell r="AD735" t="str">
            <v/>
          </cell>
        </row>
        <row r="736">
          <cell r="A736" t="str">
            <v/>
          </cell>
          <cell r="B736" t="str">
            <v/>
          </cell>
          <cell r="C736">
            <v>735</v>
          </cell>
          <cell r="E736">
            <v>2</v>
          </cell>
          <cell r="H736" t="str">
            <v/>
          </cell>
          <cell r="I736" t="str">
            <v/>
          </cell>
          <cell r="J736" t="str">
            <v/>
          </cell>
          <cell r="K736" t="str">
            <v/>
          </cell>
          <cell r="L736" t="str">
            <v/>
          </cell>
          <cell r="M736" t="str">
            <v/>
          </cell>
          <cell r="N736" t="str">
            <v/>
          </cell>
          <cell r="O736" t="str">
            <v/>
          </cell>
          <cell r="T736" t="str">
            <v/>
          </cell>
          <cell r="U736" t="str">
            <v/>
          </cell>
          <cell r="V736" t="str">
            <v/>
          </cell>
          <cell r="W736" t="str">
            <v/>
          </cell>
          <cell r="X736" t="str">
            <v/>
          </cell>
          <cell r="Y736" t="str">
            <v/>
          </cell>
          <cell r="Z736" t="str">
            <v xml:space="preserve"> </v>
          </cell>
          <cell r="AA736" t="str">
            <v/>
          </cell>
          <cell r="AB736" t="str">
            <v/>
          </cell>
          <cell r="AC736" t="str">
            <v/>
          </cell>
          <cell r="AD736" t="str">
            <v/>
          </cell>
        </row>
        <row r="737">
          <cell r="A737" t="str">
            <v/>
          </cell>
          <cell r="B737" t="str">
            <v/>
          </cell>
          <cell r="C737">
            <v>736</v>
          </cell>
          <cell r="E737">
            <v>2</v>
          </cell>
          <cell r="H737" t="str">
            <v/>
          </cell>
          <cell r="I737" t="str">
            <v/>
          </cell>
          <cell r="J737" t="str">
            <v/>
          </cell>
          <cell r="K737" t="str">
            <v/>
          </cell>
          <cell r="L737" t="str">
            <v/>
          </cell>
          <cell r="M737" t="str">
            <v/>
          </cell>
          <cell r="N737" t="str">
            <v/>
          </cell>
          <cell r="O737" t="str">
            <v/>
          </cell>
          <cell r="T737" t="str">
            <v/>
          </cell>
          <cell r="U737" t="str">
            <v/>
          </cell>
          <cell r="V737" t="str">
            <v/>
          </cell>
          <cell r="W737" t="str">
            <v/>
          </cell>
          <cell r="X737" t="str">
            <v/>
          </cell>
          <cell r="Y737" t="str">
            <v/>
          </cell>
          <cell r="Z737" t="str">
            <v xml:space="preserve"> </v>
          </cell>
          <cell r="AA737" t="str">
            <v/>
          </cell>
          <cell r="AB737" t="str">
            <v/>
          </cell>
          <cell r="AC737" t="str">
            <v/>
          </cell>
          <cell r="AD737" t="str">
            <v/>
          </cell>
        </row>
        <row r="738">
          <cell r="A738" t="str">
            <v/>
          </cell>
          <cell r="B738" t="str">
            <v/>
          </cell>
          <cell r="C738">
            <v>737</v>
          </cell>
          <cell r="E738">
            <v>2</v>
          </cell>
          <cell r="H738" t="str">
            <v/>
          </cell>
          <cell r="I738" t="str">
            <v/>
          </cell>
          <cell r="J738" t="str">
            <v/>
          </cell>
          <cell r="K738" t="str">
            <v/>
          </cell>
          <cell r="L738" t="str">
            <v/>
          </cell>
          <cell r="M738" t="str">
            <v/>
          </cell>
          <cell r="N738" t="str">
            <v/>
          </cell>
          <cell r="O738" t="str">
            <v/>
          </cell>
          <cell r="T738" t="str">
            <v/>
          </cell>
          <cell r="U738" t="str">
            <v/>
          </cell>
          <cell r="V738" t="str">
            <v/>
          </cell>
          <cell r="W738" t="str">
            <v/>
          </cell>
          <cell r="X738" t="str">
            <v/>
          </cell>
          <cell r="Y738" t="str">
            <v/>
          </cell>
          <cell r="Z738" t="str">
            <v xml:space="preserve"> </v>
          </cell>
          <cell r="AA738" t="str">
            <v/>
          </cell>
          <cell r="AB738" t="str">
            <v/>
          </cell>
          <cell r="AC738" t="str">
            <v/>
          </cell>
          <cell r="AD738" t="str">
            <v/>
          </cell>
        </row>
        <row r="739">
          <cell r="A739" t="str">
            <v/>
          </cell>
          <cell r="B739" t="str">
            <v/>
          </cell>
          <cell r="C739">
            <v>738</v>
          </cell>
          <cell r="E739">
            <v>2</v>
          </cell>
          <cell r="H739" t="str">
            <v/>
          </cell>
          <cell r="I739" t="str">
            <v/>
          </cell>
          <cell r="J739" t="str">
            <v/>
          </cell>
          <cell r="K739" t="str">
            <v/>
          </cell>
          <cell r="L739" t="str">
            <v/>
          </cell>
          <cell r="M739" t="str">
            <v/>
          </cell>
          <cell r="N739" t="str">
            <v/>
          </cell>
          <cell r="O739" t="str">
            <v/>
          </cell>
          <cell r="T739" t="str">
            <v/>
          </cell>
          <cell r="U739" t="str">
            <v/>
          </cell>
          <cell r="V739" t="str">
            <v/>
          </cell>
          <cell r="W739" t="str">
            <v/>
          </cell>
          <cell r="X739" t="str">
            <v/>
          </cell>
          <cell r="Y739" t="str">
            <v/>
          </cell>
          <cell r="Z739" t="str">
            <v xml:space="preserve"> </v>
          </cell>
          <cell r="AA739" t="str">
            <v/>
          </cell>
          <cell r="AB739" t="str">
            <v/>
          </cell>
          <cell r="AC739" t="str">
            <v/>
          </cell>
          <cell r="AD739" t="str">
            <v/>
          </cell>
        </row>
        <row r="740">
          <cell r="A740" t="str">
            <v/>
          </cell>
          <cell r="B740" t="str">
            <v/>
          </cell>
          <cell r="C740">
            <v>739</v>
          </cell>
          <cell r="E740">
            <v>2</v>
          </cell>
          <cell r="H740" t="str">
            <v/>
          </cell>
          <cell r="I740" t="str">
            <v/>
          </cell>
          <cell r="J740" t="str">
            <v/>
          </cell>
          <cell r="K740" t="str">
            <v/>
          </cell>
          <cell r="L740" t="str">
            <v/>
          </cell>
          <cell r="M740" t="str">
            <v/>
          </cell>
          <cell r="N740" t="str">
            <v/>
          </cell>
          <cell r="O740" t="str">
            <v/>
          </cell>
          <cell r="T740" t="str">
            <v/>
          </cell>
          <cell r="U740" t="str">
            <v/>
          </cell>
          <cell r="V740" t="str">
            <v/>
          </cell>
          <cell r="W740" t="str">
            <v/>
          </cell>
          <cell r="X740" t="str">
            <v/>
          </cell>
          <cell r="Y740" t="str">
            <v/>
          </cell>
          <cell r="Z740" t="str">
            <v xml:space="preserve"> </v>
          </cell>
          <cell r="AA740" t="str">
            <v/>
          </cell>
          <cell r="AB740" t="str">
            <v/>
          </cell>
          <cell r="AC740" t="str">
            <v/>
          </cell>
          <cell r="AD740" t="str">
            <v/>
          </cell>
        </row>
        <row r="741">
          <cell r="A741" t="str">
            <v/>
          </cell>
          <cell r="B741" t="str">
            <v/>
          </cell>
          <cell r="C741">
            <v>740</v>
          </cell>
          <cell r="E741">
            <v>2</v>
          </cell>
          <cell r="H741" t="str">
            <v/>
          </cell>
          <cell r="I741" t="str">
            <v/>
          </cell>
          <cell r="J741" t="str">
            <v/>
          </cell>
          <cell r="K741" t="str">
            <v/>
          </cell>
          <cell r="L741" t="str">
            <v/>
          </cell>
          <cell r="M741" t="str">
            <v/>
          </cell>
          <cell r="N741" t="str">
            <v/>
          </cell>
          <cell r="O741" t="str">
            <v/>
          </cell>
          <cell r="T741" t="str">
            <v/>
          </cell>
          <cell r="U741" t="str">
            <v/>
          </cell>
          <cell r="V741" t="str">
            <v/>
          </cell>
          <cell r="W741" t="str">
            <v/>
          </cell>
          <cell r="X741" t="str">
            <v/>
          </cell>
          <cell r="Y741" t="str">
            <v/>
          </cell>
          <cell r="Z741" t="str">
            <v xml:space="preserve"> </v>
          </cell>
          <cell r="AA741" t="str">
            <v/>
          </cell>
          <cell r="AB741" t="str">
            <v/>
          </cell>
          <cell r="AC741" t="str">
            <v/>
          </cell>
          <cell r="AD741" t="str">
            <v/>
          </cell>
        </row>
        <row r="742">
          <cell r="A742" t="str">
            <v/>
          </cell>
          <cell r="B742" t="str">
            <v/>
          </cell>
          <cell r="C742">
            <v>741</v>
          </cell>
          <cell r="E742">
            <v>2</v>
          </cell>
          <cell r="H742" t="str">
            <v/>
          </cell>
          <cell r="I742" t="str">
            <v/>
          </cell>
          <cell r="J742" t="str">
            <v/>
          </cell>
          <cell r="K742" t="str">
            <v/>
          </cell>
          <cell r="L742" t="str">
            <v/>
          </cell>
          <cell r="M742" t="str">
            <v/>
          </cell>
          <cell r="N742" t="str">
            <v/>
          </cell>
          <cell r="O742" t="str">
            <v/>
          </cell>
          <cell r="T742" t="str">
            <v/>
          </cell>
          <cell r="U742" t="str">
            <v/>
          </cell>
          <cell r="V742" t="str">
            <v/>
          </cell>
          <cell r="W742" t="str">
            <v/>
          </cell>
          <cell r="X742" t="str">
            <v/>
          </cell>
          <cell r="Y742" t="str">
            <v/>
          </cell>
          <cell r="Z742" t="str">
            <v xml:space="preserve"> </v>
          </cell>
          <cell r="AA742" t="str">
            <v/>
          </cell>
          <cell r="AB742" t="str">
            <v/>
          </cell>
          <cell r="AC742" t="str">
            <v/>
          </cell>
          <cell r="AD742" t="str">
            <v/>
          </cell>
        </row>
        <row r="743">
          <cell r="A743" t="str">
            <v/>
          </cell>
          <cell r="B743" t="str">
            <v/>
          </cell>
          <cell r="C743">
            <v>742</v>
          </cell>
          <cell r="E743">
            <v>2</v>
          </cell>
          <cell r="H743" t="str">
            <v/>
          </cell>
          <cell r="I743" t="str">
            <v/>
          </cell>
          <cell r="J743" t="str">
            <v/>
          </cell>
          <cell r="K743" t="str">
            <v/>
          </cell>
          <cell r="L743" t="str">
            <v/>
          </cell>
          <cell r="M743" t="str">
            <v/>
          </cell>
          <cell r="N743" t="str">
            <v/>
          </cell>
          <cell r="O743" t="str">
            <v/>
          </cell>
          <cell r="T743" t="str">
            <v/>
          </cell>
          <cell r="U743" t="str">
            <v/>
          </cell>
          <cell r="V743" t="str">
            <v/>
          </cell>
          <cell r="W743" t="str">
            <v/>
          </cell>
          <cell r="X743" t="str">
            <v/>
          </cell>
          <cell r="Y743" t="str">
            <v/>
          </cell>
          <cell r="Z743" t="str">
            <v xml:space="preserve"> </v>
          </cell>
          <cell r="AA743" t="str">
            <v/>
          </cell>
          <cell r="AB743" t="str">
            <v/>
          </cell>
          <cell r="AC743" t="str">
            <v/>
          </cell>
          <cell r="AD743" t="str">
            <v/>
          </cell>
        </row>
        <row r="744">
          <cell r="A744" t="str">
            <v/>
          </cell>
          <cell r="B744" t="str">
            <v/>
          </cell>
          <cell r="C744">
            <v>743</v>
          </cell>
          <cell r="E744">
            <v>2</v>
          </cell>
          <cell r="H744" t="str">
            <v/>
          </cell>
          <cell r="I744" t="str">
            <v/>
          </cell>
          <cell r="J744" t="str">
            <v/>
          </cell>
          <cell r="K744" t="str">
            <v/>
          </cell>
          <cell r="L744" t="str">
            <v/>
          </cell>
          <cell r="M744" t="str">
            <v/>
          </cell>
          <cell r="N744" t="str">
            <v/>
          </cell>
          <cell r="O744" t="str">
            <v/>
          </cell>
          <cell r="T744" t="str">
            <v/>
          </cell>
          <cell r="U744" t="str">
            <v/>
          </cell>
          <cell r="V744" t="str">
            <v/>
          </cell>
          <cell r="W744" t="str">
            <v/>
          </cell>
          <cell r="X744" t="str">
            <v/>
          </cell>
          <cell r="Y744" t="str">
            <v/>
          </cell>
          <cell r="Z744" t="str">
            <v xml:space="preserve"> </v>
          </cell>
          <cell r="AA744" t="str">
            <v/>
          </cell>
          <cell r="AB744" t="str">
            <v/>
          </cell>
          <cell r="AC744" t="str">
            <v/>
          </cell>
          <cell r="AD744" t="str">
            <v/>
          </cell>
        </row>
        <row r="745">
          <cell r="A745" t="str">
            <v/>
          </cell>
          <cell r="B745" t="str">
            <v/>
          </cell>
          <cell r="C745">
            <v>744</v>
          </cell>
          <cell r="E745">
            <v>2</v>
          </cell>
          <cell r="H745" t="str">
            <v/>
          </cell>
          <cell r="I745" t="str">
            <v/>
          </cell>
          <cell r="J745" t="str">
            <v/>
          </cell>
          <cell r="K745" t="str">
            <v/>
          </cell>
          <cell r="L745" t="str">
            <v/>
          </cell>
          <cell r="M745" t="str">
            <v/>
          </cell>
          <cell r="N745" t="str">
            <v/>
          </cell>
          <cell r="O745" t="str">
            <v/>
          </cell>
          <cell r="T745" t="str">
            <v/>
          </cell>
          <cell r="U745" t="str">
            <v/>
          </cell>
          <cell r="V745" t="str">
            <v/>
          </cell>
          <cell r="W745" t="str">
            <v/>
          </cell>
          <cell r="X745" t="str">
            <v/>
          </cell>
          <cell r="Y745" t="str">
            <v/>
          </cell>
          <cell r="Z745" t="str">
            <v xml:space="preserve"> </v>
          </cell>
          <cell r="AA745" t="str">
            <v/>
          </cell>
          <cell r="AB745" t="str">
            <v/>
          </cell>
          <cell r="AC745" t="str">
            <v/>
          </cell>
          <cell r="AD745" t="str">
            <v/>
          </cell>
        </row>
        <row r="746">
          <cell r="A746" t="str">
            <v/>
          </cell>
          <cell r="B746" t="str">
            <v/>
          </cell>
          <cell r="C746">
            <v>745</v>
          </cell>
          <cell r="E746">
            <v>2</v>
          </cell>
          <cell r="H746" t="str">
            <v/>
          </cell>
          <cell r="I746" t="str">
            <v/>
          </cell>
          <cell r="J746" t="str">
            <v/>
          </cell>
          <cell r="K746" t="str">
            <v/>
          </cell>
          <cell r="L746" t="str">
            <v/>
          </cell>
          <cell r="M746" t="str">
            <v/>
          </cell>
          <cell r="N746" t="str">
            <v/>
          </cell>
          <cell r="O746" t="str">
            <v/>
          </cell>
          <cell r="T746" t="str">
            <v/>
          </cell>
          <cell r="U746" t="str">
            <v/>
          </cell>
          <cell r="V746" t="str">
            <v/>
          </cell>
          <cell r="W746" t="str">
            <v/>
          </cell>
          <cell r="X746" t="str">
            <v/>
          </cell>
          <cell r="Y746" t="str">
            <v/>
          </cell>
          <cell r="Z746" t="str">
            <v xml:space="preserve"> </v>
          </cell>
          <cell r="AA746" t="str">
            <v/>
          </cell>
          <cell r="AB746" t="str">
            <v/>
          </cell>
          <cell r="AC746" t="str">
            <v/>
          </cell>
          <cell r="AD746" t="str">
            <v/>
          </cell>
        </row>
        <row r="747">
          <cell r="A747" t="str">
            <v/>
          </cell>
          <cell r="B747" t="str">
            <v/>
          </cell>
          <cell r="C747">
            <v>746</v>
          </cell>
          <cell r="E747">
            <v>2</v>
          </cell>
          <cell r="H747" t="str">
            <v/>
          </cell>
          <cell r="I747" t="str">
            <v/>
          </cell>
          <cell r="J747" t="str">
            <v/>
          </cell>
          <cell r="K747" t="str">
            <v/>
          </cell>
          <cell r="L747" t="str">
            <v/>
          </cell>
          <cell r="M747" t="str">
            <v/>
          </cell>
          <cell r="N747" t="str">
            <v/>
          </cell>
          <cell r="O747" t="str">
            <v/>
          </cell>
          <cell r="T747" t="str">
            <v/>
          </cell>
          <cell r="U747" t="str">
            <v/>
          </cell>
          <cell r="V747" t="str">
            <v/>
          </cell>
          <cell r="W747" t="str">
            <v/>
          </cell>
          <cell r="X747" t="str">
            <v/>
          </cell>
          <cell r="Y747" t="str">
            <v/>
          </cell>
          <cell r="Z747" t="str">
            <v xml:space="preserve"> </v>
          </cell>
          <cell r="AA747" t="str">
            <v/>
          </cell>
          <cell r="AB747" t="str">
            <v/>
          </cell>
          <cell r="AC747" t="str">
            <v/>
          </cell>
          <cell r="AD747" t="str">
            <v/>
          </cell>
        </row>
        <row r="748">
          <cell r="A748" t="str">
            <v/>
          </cell>
          <cell r="B748" t="str">
            <v/>
          </cell>
          <cell r="C748">
            <v>747</v>
          </cell>
          <cell r="E748">
            <v>2</v>
          </cell>
          <cell r="H748" t="str">
            <v/>
          </cell>
          <cell r="I748" t="str">
            <v/>
          </cell>
          <cell r="J748" t="str">
            <v/>
          </cell>
          <cell r="K748" t="str">
            <v/>
          </cell>
          <cell r="L748" t="str">
            <v/>
          </cell>
          <cell r="M748" t="str">
            <v/>
          </cell>
          <cell r="N748" t="str">
            <v/>
          </cell>
          <cell r="O748" t="str">
            <v/>
          </cell>
          <cell r="T748" t="str">
            <v/>
          </cell>
          <cell r="U748" t="str">
            <v/>
          </cell>
          <cell r="V748" t="str">
            <v/>
          </cell>
          <cell r="W748" t="str">
            <v/>
          </cell>
          <cell r="X748" t="str">
            <v/>
          </cell>
          <cell r="Y748" t="str">
            <v/>
          </cell>
          <cell r="Z748" t="str">
            <v xml:space="preserve"> </v>
          </cell>
          <cell r="AA748" t="str">
            <v/>
          </cell>
          <cell r="AB748" t="str">
            <v/>
          </cell>
          <cell r="AC748" t="str">
            <v/>
          </cell>
          <cell r="AD748" t="str">
            <v/>
          </cell>
        </row>
        <row r="749">
          <cell r="A749" t="str">
            <v/>
          </cell>
          <cell r="B749" t="str">
            <v/>
          </cell>
          <cell r="C749">
            <v>748</v>
          </cell>
          <cell r="E749">
            <v>2</v>
          </cell>
          <cell r="H749" t="str">
            <v/>
          </cell>
          <cell r="I749" t="str">
            <v/>
          </cell>
          <cell r="J749" t="str">
            <v/>
          </cell>
          <cell r="K749" t="str">
            <v/>
          </cell>
          <cell r="L749" t="str">
            <v/>
          </cell>
          <cell r="M749" t="str">
            <v/>
          </cell>
          <cell r="N749" t="str">
            <v/>
          </cell>
          <cell r="O749" t="str">
            <v/>
          </cell>
          <cell r="T749" t="str">
            <v/>
          </cell>
          <cell r="U749" t="str">
            <v/>
          </cell>
          <cell r="V749" t="str">
            <v/>
          </cell>
          <cell r="W749" t="str">
            <v/>
          </cell>
          <cell r="X749" t="str">
            <v/>
          </cell>
          <cell r="Y749" t="str">
            <v/>
          </cell>
          <cell r="Z749" t="str">
            <v xml:space="preserve"> </v>
          </cell>
          <cell r="AA749" t="str">
            <v/>
          </cell>
          <cell r="AB749" t="str">
            <v/>
          </cell>
          <cell r="AC749" t="str">
            <v/>
          </cell>
          <cell r="AD749" t="str">
            <v/>
          </cell>
        </row>
        <row r="750">
          <cell r="A750" t="str">
            <v/>
          </cell>
          <cell r="B750" t="str">
            <v/>
          </cell>
          <cell r="C750">
            <v>749</v>
          </cell>
          <cell r="E750">
            <v>2</v>
          </cell>
          <cell r="H750" t="str">
            <v/>
          </cell>
          <cell r="I750" t="str">
            <v/>
          </cell>
          <cell r="J750" t="str">
            <v/>
          </cell>
          <cell r="K750" t="str">
            <v/>
          </cell>
          <cell r="L750" t="str">
            <v/>
          </cell>
          <cell r="M750" t="str">
            <v/>
          </cell>
          <cell r="N750" t="str">
            <v/>
          </cell>
          <cell r="O750" t="str">
            <v/>
          </cell>
          <cell r="T750" t="str">
            <v/>
          </cell>
          <cell r="U750" t="str">
            <v/>
          </cell>
          <cell r="V750" t="str">
            <v/>
          </cell>
          <cell r="W750" t="str">
            <v/>
          </cell>
          <cell r="X750" t="str">
            <v/>
          </cell>
          <cell r="Y750" t="str">
            <v/>
          </cell>
          <cell r="Z750" t="str">
            <v xml:space="preserve"> </v>
          </cell>
          <cell r="AA750" t="str">
            <v/>
          </cell>
          <cell r="AB750" t="str">
            <v/>
          </cell>
          <cell r="AC750" t="str">
            <v/>
          </cell>
          <cell r="AD750" t="str">
            <v/>
          </cell>
        </row>
        <row r="751">
          <cell r="A751" t="str">
            <v/>
          </cell>
          <cell r="B751" t="str">
            <v/>
          </cell>
          <cell r="C751">
            <v>750</v>
          </cell>
          <cell r="E751">
            <v>2</v>
          </cell>
          <cell r="H751" t="str">
            <v/>
          </cell>
          <cell r="I751" t="str">
            <v/>
          </cell>
          <cell r="J751" t="str">
            <v/>
          </cell>
          <cell r="K751" t="str">
            <v/>
          </cell>
          <cell r="L751" t="str">
            <v/>
          </cell>
          <cell r="M751" t="str">
            <v/>
          </cell>
          <cell r="N751" t="str">
            <v/>
          </cell>
          <cell r="O751" t="str">
            <v/>
          </cell>
          <cell r="T751" t="str">
            <v/>
          </cell>
          <cell r="U751" t="str">
            <v/>
          </cell>
          <cell r="V751" t="str">
            <v/>
          </cell>
          <cell r="W751" t="str">
            <v/>
          </cell>
          <cell r="X751" t="str">
            <v/>
          </cell>
          <cell r="Y751" t="str">
            <v/>
          </cell>
          <cell r="Z751" t="str">
            <v xml:space="preserve"> </v>
          </cell>
          <cell r="AA751" t="str">
            <v/>
          </cell>
          <cell r="AB751" t="str">
            <v/>
          </cell>
          <cell r="AC751" t="str">
            <v/>
          </cell>
          <cell r="AD751" t="str">
            <v/>
          </cell>
        </row>
        <row r="752">
          <cell r="A752" t="str">
            <v/>
          </cell>
          <cell r="B752" t="str">
            <v/>
          </cell>
          <cell r="C752">
            <v>751</v>
          </cell>
          <cell r="E752">
            <v>2</v>
          </cell>
          <cell r="H752" t="str">
            <v/>
          </cell>
          <cell r="I752" t="str">
            <v/>
          </cell>
          <cell r="J752" t="str">
            <v/>
          </cell>
          <cell r="K752" t="str">
            <v/>
          </cell>
          <cell r="L752" t="str">
            <v/>
          </cell>
          <cell r="M752" t="str">
            <v/>
          </cell>
          <cell r="N752" t="str">
            <v/>
          </cell>
          <cell r="O752" t="str">
            <v/>
          </cell>
          <cell r="T752" t="str">
            <v/>
          </cell>
          <cell r="U752" t="str">
            <v/>
          </cell>
          <cell r="V752" t="str">
            <v/>
          </cell>
          <cell r="W752" t="str">
            <v/>
          </cell>
          <cell r="X752" t="str">
            <v/>
          </cell>
          <cell r="Y752" t="str">
            <v/>
          </cell>
          <cell r="Z752" t="str">
            <v xml:space="preserve"> </v>
          </cell>
          <cell r="AA752" t="str">
            <v/>
          </cell>
          <cell r="AB752" t="str">
            <v/>
          </cell>
          <cell r="AC752" t="str">
            <v/>
          </cell>
          <cell r="AD752" t="str">
            <v/>
          </cell>
        </row>
        <row r="753">
          <cell r="A753" t="str">
            <v/>
          </cell>
          <cell r="B753" t="str">
            <v/>
          </cell>
          <cell r="C753">
            <v>752</v>
          </cell>
          <cell r="E753">
            <v>2</v>
          </cell>
          <cell r="H753" t="str">
            <v/>
          </cell>
          <cell r="I753" t="str">
            <v/>
          </cell>
          <cell r="J753" t="str">
            <v/>
          </cell>
          <cell r="K753" t="str">
            <v/>
          </cell>
          <cell r="L753" t="str">
            <v/>
          </cell>
          <cell r="M753" t="str">
            <v/>
          </cell>
          <cell r="N753" t="str">
            <v/>
          </cell>
          <cell r="O753" t="str">
            <v/>
          </cell>
          <cell r="T753" t="str">
            <v/>
          </cell>
          <cell r="U753" t="str">
            <v/>
          </cell>
          <cell r="V753" t="str">
            <v/>
          </cell>
          <cell r="W753" t="str">
            <v/>
          </cell>
          <cell r="X753" t="str">
            <v/>
          </cell>
          <cell r="Y753" t="str">
            <v/>
          </cell>
          <cell r="Z753" t="str">
            <v xml:space="preserve"> </v>
          </cell>
          <cell r="AA753" t="str">
            <v/>
          </cell>
          <cell r="AB753" t="str">
            <v/>
          </cell>
          <cell r="AC753" t="str">
            <v/>
          </cell>
          <cell r="AD753" t="str">
            <v/>
          </cell>
        </row>
        <row r="754">
          <cell r="A754" t="str">
            <v/>
          </cell>
          <cell r="B754" t="str">
            <v/>
          </cell>
          <cell r="C754">
            <v>753</v>
          </cell>
          <cell r="E754">
            <v>2</v>
          </cell>
          <cell r="H754" t="str">
            <v/>
          </cell>
          <cell r="I754" t="str">
            <v/>
          </cell>
          <cell r="J754" t="str">
            <v/>
          </cell>
          <cell r="K754" t="str">
            <v/>
          </cell>
          <cell r="L754" t="str">
            <v/>
          </cell>
          <cell r="M754" t="str">
            <v/>
          </cell>
          <cell r="N754" t="str">
            <v/>
          </cell>
          <cell r="O754" t="str">
            <v/>
          </cell>
          <cell r="T754" t="str">
            <v/>
          </cell>
          <cell r="U754" t="str">
            <v/>
          </cell>
          <cell r="V754" t="str">
            <v/>
          </cell>
          <cell r="W754" t="str">
            <v/>
          </cell>
          <cell r="X754" t="str">
            <v/>
          </cell>
          <cell r="Y754" t="str">
            <v/>
          </cell>
          <cell r="Z754" t="str">
            <v xml:space="preserve"> </v>
          </cell>
          <cell r="AA754" t="str">
            <v/>
          </cell>
          <cell r="AB754" t="str">
            <v/>
          </cell>
          <cell r="AC754" t="str">
            <v/>
          </cell>
          <cell r="AD754" t="str">
            <v/>
          </cell>
        </row>
        <row r="755">
          <cell r="A755" t="str">
            <v/>
          </cell>
          <cell r="B755" t="str">
            <v/>
          </cell>
          <cell r="C755">
            <v>754</v>
          </cell>
          <cell r="E755">
            <v>2</v>
          </cell>
          <cell r="H755" t="str">
            <v/>
          </cell>
          <cell r="I755" t="str">
            <v/>
          </cell>
          <cell r="J755" t="str">
            <v/>
          </cell>
          <cell r="K755" t="str">
            <v/>
          </cell>
          <cell r="L755" t="str">
            <v/>
          </cell>
          <cell r="M755" t="str">
            <v/>
          </cell>
          <cell r="N755" t="str">
            <v/>
          </cell>
          <cell r="O755" t="str">
            <v/>
          </cell>
          <cell r="T755" t="str">
            <v/>
          </cell>
          <cell r="U755" t="str">
            <v/>
          </cell>
          <cell r="V755" t="str">
            <v/>
          </cell>
          <cell r="W755" t="str">
            <v/>
          </cell>
          <cell r="X755" t="str">
            <v/>
          </cell>
          <cell r="Y755" t="str">
            <v/>
          </cell>
          <cell r="Z755" t="str">
            <v xml:space="preserve"> </v>
          </cell>
          <cell r="AA755" t="str">
            <v/>
          </cell>
          <cell r="AB755" t="str">
            <v/>
          </cell>
          <cell r="AC755" t="str">
            <v/>
          </cell>
          <cell r="AD755" t="str">
            <v/>
          </cell>
        </row>
        <row r="756">
          <cell r="A756" t="str">
            <v/>
          </cell>
          <cell r="B756" t="str">
            <v/>
          </cell>
          <cell r="C756">
            <v>755</v>
          </cell>
          <cell r="E756">
            <v>2</v>
          </cell>
          <cell r="H756" t="str">
            <v/>
          </cell>
          <cell r="I756" t="str">
            <v/>
          </cell>
          <cell r="J756" t="str">
            <v/>
          </cell>
          <cell r="K756" t="str">
            <v/>
          </cell>
          <cell r="L756" t="str">
            <v/>
          </cell>
          <cell r="M756" t="str">
            <v/>
          </cell>
          <cell r="N756" t="str">
            <v/>
          </cell>
          <cell r="O756" t="str">
            <v/>
          </cell>
          <cell r="T756" t="str">
            <v/>
          </cell>
          <cell r="U756" t="str">
            <v/>
          </cell>
          <cell r="V756" t="str">
            <v/>
          </cell>
          <cell r="W756" t="str">
            <v/>
          </cell>
          <cell r="X756" t="str">
            <v/>
          </cell>
          <cell r="Y756" t="str">
            <v/>
          </cell>
          <cell r="Z756" t="str">
            <v xml:space="preserve"> </v>
          </cell>
          <cell r="AA756" t="str">
            <v/>
          </cell>
          <cell r="AB756" t="str">
            <v/>
          </cell>
          <cell r="AC756" t="str">
            <v/>
          </cell>
          <cell r="AD756" t="str">
            <v/>
          </cell>
        </row>
        <row r="757">
          <cell r="A757" t="str">
            <v/>
          </cell>
          <cell r="B757" t="str">
            <v/>
          </cell>
          <cell r="C757">
            <v>756</v>
          </cell>
          <cell r="E757">
            <v>2</v>
          </cell>
          <cell r="H757" t="str">
            <v/>
          </cell>
          <cell r="I757" t="str">
            <v/>
          </cell>
          <cell r="J757" t="str">
            <v/>
          </cell>
          <cell r="K757" t="str">
            <v/>
          </cell>
          <cell r="L757" t="str">
            <v/>
          </cell>
          <cell r="M757" t="str">
            <v/>
          </cell>
          <cell r="N757" t="str">
            <v/>
          </cell>
          <cell r="O757" t="str">
            <v/>
          </cell>
          <cell r="T757" t="str">
            <v/>
          </cell>
          <cell r="U757" t="str">
            <v/>
          </cell>
          <cell r="V757" t="str">
            <v/>
          </cell>
          <cell r="W757" t="str">
            <v/>
          </cell>
          <cell r="X757" t="str">
            <v/>
          </cell>
          <cell r="Y757" t="str">
            <v/>
          </cell>
          <cell r="Z757" t="str">
            <v xml:space="preserve"> </v>
          </cell>
          <cell r="AA757" t="str">
            <v/>
          </cell>
          <cell r="AB757" t="str">
            <v/>
          </cell>
          <cell r="AC757" t="str">
            <v/>
          </cell>
          <cell r="AD757" t="str">
            <v/>
          </cell>
        </row>
        <row r="758">
          <cell r="A758" t="str">
            <v/>
          </cell>
          <cell r="B758" t="str">
            <v/>
          </cell>
          <cell r="C758">
            <v>757</v>
          </cell>
          <cell r="E758">
            <v>2</v>
          </cell>
          <cell r="H758" t="str">
            <v/>
          </cell>
          <cell r="I758" t="str">
            <v/>
          </cell>
          <cell r="J758" t="str">
            <v/>
          </cell>
          <cell r="K758" t="str">
            <v/>
          </cell>
          <cell r="L758" t="str">
            <v/>
          </cell>
          <cell r="M758" t="str">
            <v/>
          </cell>
          <cell r="N758" t="str">
            <v/>
          </cell>
          <cell r="O758" t="str">
            <v/>
          </cell>
          <cell r="T758" t="str">
            <v/>
          </cell>
          <cell r="U758" t="str">
            <v/>
          </cell>
          <cell r="V758" t="str">
            <v/>
          </cell>
          <cell r="W758" t="str">
            <v/>
          </cell>
          <cell r="X758" t="str">
            <v/>
          </cell>
          <cell r="Y758" t="str">
            <v/>
          </cell>
          <cell r="Z758" t="str">
            <v xml:space="preserve"> </v>
          </cell>
          <cell r="AA758" t="str">
            <v/>
          </cell>
          <cell r="AB758" t="str">
            <v/>
          </cell>
          <cell r="AC758" t="str">
            <v/>
          </cell>
          <cell r="AD758" t="str">
            <v/>
          </cell>
        </row>
        <row r="759">
          <cell r="A759" t="str">
            <v/>
          </cell>
          <cell r="B759" t="str">
            <v/>
          </cell>
          <cell r="C759">
            <v>758</v>
          </cell>
          <cell r="E759">
            <v>2</v>
          </cell>
          <cell r="H759" t="str">
            <v/>
          </cell>
          <cell r="I759" t="str">
            <v/>
          </cell>
          <cell r="J759" t="str">
            <v/>
          </cell>
          <cell r="K759" t="str">
            <v/>
          </cell>
          <cell r="L759" t="str">
            <v/>
          </cell>
          <cell r="M759" t="str">
            <v/>
          </cell>
          <cell r="N759" t="str">
            <v/>
          </cell>
          <cell r="O759" t="str">
            <v/>
          </cell>
          <cell r="T759" t="str">
            <v/>
          </cell>
          <cell r="U759" t="str">
            <v/>
          </cell>
          <cell r="V759" t="str">
            <v/>
          </cell>
          <cell r="W759" t="str">
            <v/>
          </cell>
          <cell r="X759" t="str">
            <v/>
          </cell>
          <cell r="Y759" t="str">
            <v/>
          </cell>
          <cell r="Z759" t="str">
            <v xml:space="preserve"> </v>
          </cell>
          <cell r="AA759" t="str">
            <v/>
          </cell>
          <cell r="AB759" t="str">
            <v/>
          </cell>
          <cell r="AC759" t="str">
            <v/>
          </cell>
          <cell r="AD759" t="str">
            <v/>
          </cell>
        </row>
        <row r="760">
          <cell r="A760" t="str">
            <v/>
          </cell>
          <cell r="B760" t="str">
            <v/>
          </cell>
          <cell r="C760">
            <v>759</v>
          </cell>
          <cell r="E760">
            <v>2</v>
          </cell>
          <cell r="H760" t="str">
            <v/>
          </cell>
          <cell r="I760" t="str">
            <v/>
          </cell>
          <cell r="J760" t="str">
            <v/>
          </cell>
          <cell r="K760" t="str">
            <v/>
          </cell>
          <cell r="L760" t="str">
            <v/>
          </cell>
          <cell r="M760" t="str">
            <v/>
          </cell>
          <cell r="N760" t="str">
            <v/>
          </cell>
          <cell r="O760" t="str">
            <v/>
          </cell>
          <cell r="T760" t="str">
            <v/>
          </cell>
          <cell r="U760" t="str">
            <v/>
          </cell>
          <cell r="V760" t="str">
            <v/>
          </cell>
          <cell r="W760" t="str">
            <v/>
          </cell>
          <cell r="X760" t="str">
            <v/>
          </cell>
          <cell r="Y760" t="str">
            <v/>
          </cell>
          <cell r="Z760" t="str">
            <v xml:space="preserve"> </v>
          </cell>
          <cell r="AA760" t="str">
            <v/>
          </cell>
          <cell r="AB760" t="str">
            <v/>
          </cell>
          <cell r="AC760" t="str">
            <v/>
          </cell>
          <cell r="AD760" t="str">
            <v/>
          </cell>
        </row>
        <row r="761">
          <cell r="A761" t="str">
            <v/>
          </cell>
          <cell r="B761" t="str">
            <v/>
          </cell>
          <cell r="C761">
            <v>760</v>
          </cell>
          <cell r="E761">
            <v>2</v>
          </cell>
          <cell r="H761" t="str">
            <v/>
          </cell>
          <cell r="I761" t="str">
            <v/>
          </cell>
          <cell r="J761" t="str">
            <v/>
          </cell>
          <cell r="K761" t="str">
            <v/>
          </cell>
          <cell r="L761" t="str">
            <v/>
          </cell>
          <cell r="M761" t="str">
            <v/>
          </cell>
          <cell r="N761" t="str">
            <v/>
          </cell>
          <cell r="O761" t="str">
            <v/>
          </cell>
          <cell r="T761" t="str">
            <v/>
          </cell>
          <cell r="U761" t="str">
            <v/>
          </cell>
          <cell r="V761" t="str">
            <v/>
          </cell>
          <cell r="W761" t="str">
            <v/>
          </cell>
          <cell r="X761" t="str">
            <v/>
          </cell>
          <cell r="Y761" t="str">
            <v/>
          </cell>
          <cell r="Z761" t="str">
            <v xml:space="preserve"> </v>
          </cell>
          <cell r="AA761" t="str">
            <v/>
          </cell>
          <cell r="AB761" t="str">
            <v/>
          </cell>
          <cell r="AC761" t="str">
            <v/>
          </cell>
          <cell r="AD761" t="str">
            <v/>
          </cell>
        </row>
        <row r="762">
          <cell r="A762" t="str">
            <v/>
          </cell>
          <cell r="B762" t="str">
            <v/>
          </cell>
          <cell r="C762">
            <v>761</v>
          </cell>
          <cell r="E762">
            <v>2</v>
          </cell>
          <cell r="H762" t="str">
            <v/>
          </cell>
          <cell r="I762" t="str">
            <v/>
          </cell>
          <cell r="J762" t="str">
            <v/>
          </cell>
          <cell r="K762" t="str">
            <v/>
          </cell>
          <cell r="L762" t="str">
            <v/>
          </cell>
          <cell r="M762" t="str">
            <v/>
          </cell>
          <cell r="N762" t="str">
            <v/>
          </cell>
          <cell r="O762" t="str">
            <v/>
          </cell>
          <cell r="T762" t="str">
            <v/>
          </cell>
          <cell r="U762" t="str">
            <v/>
          </cell>
          <cell r="V762" t="str">
            <v/>
          </cell>
          <cell r="W762" t="str">
            <v/>
          </cell>
          <cell r="X762" t="str">
            <v/>
          </cell>
          <cell r="Y762" t="str">
            <v/>
          </cell>
          <cell r="Z762" t="str">
            <v xml:space="preserve"> </v>
          </cell>
          <cell r="AA762" t="str">
            <v/>
          </cell>
          <cell r="AB762" t="str">
            <v/>
          </cell>
          <cell r="AC762" t="str">
            <v/>
          </cell>
          <cell r="AD762" t="str">
            <v/>
          </cell>
        </row>
        <row r="763">
          <cell r="A763" t="str">
            <v/>
          </cell>
          <cell r="B763" t="str">
            <v/>
          </cell>
          <cell r="C763">
            <v>762</v>
          </cell>
          <cell r="E763">
            <v>2</v>
          </cell>
          <cell r="H763" t="str">
            <v/>
          </cell>
          <cell r="I763" t="str">
            <v/>
          </cell>
          <cell r="J763" t="str">
            <v/>
          </cell>
          <cell r="K763" t="str">
            <v/>
          </cell>
          <cell r="L763" t="str">
            <v/>
          </cell>
          <cell r="M763" t="str">
            <v/>
          </cell>
          <cell r="N763" t="str">
            <v/>
          </cell>
          <cell r="O763" t="str">
            <v/>
          </cell>
          <cell r="T763" t="str">
            <v/>
          </cell>
          <cell r="U763" t="str">
            <v/>
          </cell>
          <cell r="V763" t="str">
            <v/>
          </cell>
          <cell r="W763" t="str">
            <v/>
          </cell>
          <cell r="X763" t="str">
            <v/>
          </cell>
          <cell r="Y763" t="str">
            <v/>
          </cell>
          <cell r="Z763" t="str">
            <v xml:space="preserve"> </v>
          </cell>
          <cell r="AA763" t="str">
            <v/>
          </cell>
          <cell r="AB763" t="str">
            <v/>
          </cell>
          <cell r="AC763" t="str">
            <v/>
          </cell>
          <cell r="AD763" t="str">
            <v/>
          </cell>
        </row>
        <row r="764">
          <cell r="A764" t="str">
            <v/>
          </cell>
          <cell r="B764" t="str">
            <v/>
          </cell>
          <cell r="C764">
            <v>763</v>
          </cell>
          <cell r="E764">
            <v>2</v>
          </cell>
          <cell r="H764" t="str">
            <v/>
          </cell>
          <cell r="I764" t="str">
            <v/>
          </cell>
          <cell r="J764" t="str">
            <v/>
          </cell>
          <cell r="K764" t="str">
            <v/>
          </cell>
          <cell r="L764" t="str">
            <v/>
          </cell>
          <cell r="M764" t="str">
            <v/>
          </cell>
          <cell r="N764" t="str">
            <v/>
          </cell>
          <cell r="O764" t="str">
            <v/>
          </cell>
          <cell r="T764" t="str">
            <v/>
          </cell>
          <cell r="U764" t="str">
            <v/>
          </cell>
          <cell r="V764" t="str">
            <v/>
          </cell>
          <cell r="W764" t="str">
            <v/>
          </cell>
          <cell r="X764" t="str">
            <v/>
          </cell>
          <cell r="Y764" t="str">
            <v/>
          </cell>
          <cell r="Z764" t="str">
            <v xml:space="preserve"> </v>
          </cell>
          <cell r="AA764" t="str">
            <v/>
          </cell>
          <cell r="AB764" t="str">
            <v/>
          </cell>
          <cell r="AC764" t="str">
            <v/>
          </cell>
          <cell r="AD764" t="str">
            <v/>
          </cell>
        </row>
        <row r="765">
          <cell r="A765" t="str">
            <v/>
          </cell>
          <cell r="B765" t="str">
            <v/>
          </cell>
          <cell r="C765">
            <v>764</v>
          </cell>
          <cell r="E765">
            <v>2</v>
          </cell>
          <cell r="H765" t="str">
            <v/>
          </cell>
          <cell r="I765" t="str">
            <v/>
          </cell>
          <cell r="J765" t="str">
            <v/>
          </cell>
          <cell r="K765" t="str">
            <v/>
          </cell>
          <cell r="L765" t="str">
            <v/>
          </cell>
          <cell r="M765" t="str">
            <v/>
          </cell>
          <cell r="N765" t="str">
            <v/>
          </cell>
          <cell r="O765" t="str">
            <v/>
          </cell>
          <cell r="T765" t="str">
            <v/>
          </cell>
          <cell r="U765" t="str">
            <v/>
          </cell>
          <cell r="V765" t="str">
            <v/>
          </cell>
          <cell r="W765" t="str">
            <v/>
          </cell>
          <cell r="X765" t="str">
            <v/>
          </cell>
          <cell r="Y765" t="str">
            <v/>
          </cell>
          <cell r="Z765" t="str">
            <v xml:space="preserve"> </v>
          </cell>
          <cell r="AA765" t="str">
            <v/>
          </cell>
          <cell r="AB765" t="str">
            <v/>
          </cell>
          <cell r="AC765" t="str">
            <v/>
          </cell>
          <cell r="AD765" t="str">
            <v/>
          </cell>
        </row>
        <row r="766">
          <cell r="A766" t="str">
            <v/>
          </cell>
          <cell r="B766" t="str">
            <v/>
          </cell>
          <cell r="C766">
            <v>765</v>
          </cell>
          <cell r="E766">
            <v>2</v>
          </cell>
          <cell r="H766" t="str">
            <v/>
          </cell>
          <cell r="I766" t="str">
            <v/>
          </cell>
          <cell r="J766" t="str">
            <v/>
          </cell>
          <cell r="K766" t="str">
            <v/>
          </cell>
          <cell r="L766" t="str">
            <v/>
          </cell>
          <cell r="M766" t="str">
            <v/>
          </cell>
          <cell r="N766" t="str">
            <v/>
          </cell>
          <cell r="O766" t="str">
            <v/>
          </cell>
          <cell r="T766" t="str">
            <v/>
          </cell>
          <cell r="U766" t="str">
            <v/>
          </cell>
          <cell r="V766" t="str">
            <v/>
          </cell>
          <cell r="W766" t="str">
            <v/>
          </cell>
          <cell r="X766" t="str">
            <v/>
          </cell>
          <cell r="Y766" t="str">
            <v/>
          </cell>
          <cell r="Z766" t="str">
            <v xml:space="preserve"> </v>
          </cell>
          <cell r="AA766" t="str">
            <v/>
          </cell>
          <cell r="AB766" t="str">
            <v/>
          </cell>
          <cell r="AC766" t="str">
            <v/>
          </cell>
          <cell r="AD766" t="str">
            <v/>
          </cell>
        </row>
        <row r="767">
          <cell r="A767" t="str">
            <v/>
          </cell>
          <cell r="B767" t="str">
            <v/>
          </cell>
          <cell r="C767">
            <v>766</v>
          </cell>
          <cell r="E767">
            <v>2</v>
          </cell>
          <cell r="H767" t="str">
            <v/>
          </cell>
          <cell r="I767" t="str">
            <v/>
          </cell>
          <cell r="J767" t="str">
            <v/>
          </cell>
          <cell r="K767" t="str">
            <v/>
          </cell>
          <cell r="L767" t="str">
            <v/>
          </cell>
          <cell r="M767" t="str">
            <v/>
          </cell>
          <cell r="N767" t="str">
            <v/>
          </cell>
          <cell r="O767" t="str">
            <v/>
          </cell>
          <cell r="T767" t="str">
            <v/>
          </cell>
          <cell r="U767" t="str">
            <v/>
          </cell>
          <cell r="V767" t="str">
            <v/>
          </cell>
          <cell r="W767" t="str">
            <v/>
          </cell>
          <cell r="X767" t="str">
            <v/>
          </cell>
          <cell r="Y767" t="str">
            <v/>
          </cell>
          <cell r="Z767" t="str">
            <v xml:space="preserve"> </v>
          </cell>
          <cell r="AA767" t="str">
            <v/>
          </cell>
          <cell r="AB767" t="str">
            <v/>
          </cell>
          <cell r="AC767" t="str">
            <v/>
          </cell>
          <cell r="AD767" t="str">
            <v/>
          </cell>
        </row>
        <row r="768">
          <cell r="A768" t="str">
            <v/>
          </cell>
          <cell r="B768" t="str">
            <v/>
          </cell>
          <cell r="C768">
            <v>767</v>
          </cell>
          <cell r="E768">
            <v>2</v>
          </cell>
          <cell r="H768" t="str">
            <v/>
          </cell>
          <cell r="I768" t="str">
            <v/>
          </cell>
          <cell r="J768" t="str">
            <v/>
          </cell>
          <cell r="K768" t="str">
            <v/>
          </cell>
          <cell r="L768" t="str">
            <v/>
          </cell>
          <cell r="M768" t="str">
            <v/>
          </cell>
          <cell r="N768" t="str">
            <v/>
          </cell>
          <cell r="O768" t="str">
            <v/>
          </cell>
          <cell r="T768" t="str">
            <v/>
          </cell>
          <cell r="U768" t="str">
            <v/>
          </cell>
          <cell r="V768" t="str">
            <v/>
          </cell>
          <cell r="W768" t="str">
            <v/>
          </cell>
          <cell r="X768" t="str">
            <v/>
          </cell>
          <cell r="Y768" t="str">
            <v/>
          </cell>
          <cell r="Z768" t="str">
            <v xml:space="preserve"> </v>
          </cell>
          <cell r="AA768" t="str">
            <v/>
          </cell>
          <cell r="AB768" t="str">
            <v/>
          </cell>
          <cell r="AC768" t="str">
            <v/>
          </cell>
          <cell r="AD768" t="str">
            <v/>
          </cell>
        </row>
        <row r="769">
          <cell r="A769" t="str">
            <v/>
          </cell>
          <cell r="B769" t="str">
            <v/>
          </cell>
          <cell r="C769">
            <v>768</v>
          </cell>
          <cell r="E769">
            <v>2</v>
          </cell>
          <cell r="H769" t="str">
            <v/>
          </cell>
          <cell r="I769" t="str">
            <v/>
          </cell>
          <cell r="J769" t="str">
            <v/>
          </cell>
          <cell r="K769" t="str">
            <v/>
          </cell>
          <cell r="L769" t="str">
            <v/>
          </cell>
          <cell r="M769" t="str">
            <v/>
          </cell>
          <cell r="N769" t="str">
            <v/>
          </cell>
          <cell r="O769" t="str">
            <v/>
          </cell>
          <cell r="T769" t="str">
            <v/>
          </cell>
          <cell r="U769" t="str">
            <v/>
          </cell>
          <cell r="V769" t="str">
            <v/>
          </cell>
          <cell r="W769" t="str">
            <v/>
          </cell>
          <cell r="X769" t="str">
            <v/>
          </cell>
          <cell r="Y769" t="str">
            <v/>
          </cell>
          <cell r="Z769" t="str">
            <v xml:space="preserve"> </v>
          </cell>
          <cell r="AA769" t="str">
            <v/>
          </cell>
          <cell r="AB769" t="str">
            <v/>
          </cell>
          <cell r="AC769" t="str">
            <v/>
          </cell>
          <cell r="AD769" t="str">
            <v/>
          </cell>
        </row>
        <row r="770">
          <cell r="A770" t="str">
            <v/>
          </cell>
          <cell r="B770" t="str">
            <v/>
          </cell>
          <cell r="C770">
            <v>769</v>
          </cell>
          <cell r="E770">
            <v>2</v>
          </cell>
          <cell r="H770" t="str">
            <v/>
          </cell>
          <cell r="I770" t="str">
            <v/>
          </cell>
          <cell r="J770" t="str">
            <v/>
          </cell>
          <cell r="K770" t="str">
            <v/>
          </cell>
          <cell r="L770" t="str">
            <v/>
          </cell>
          <cell r="M770" t="str">
            <v/>
          </cell>
          <cell r="N770" t="str">
            <v/>
          </cell>
          <cell r="O770" t="str">
            <v/>
          </cell>
          <cell r="T770" t="str">
            <v/>
          </cell>
          <cell r="U770" t="str">
            <v/>
          </cell>
          <cell r="V770" t="str">
            <v/>
          </cell>
          <cell r="W770" t="str">
            <v/>
          </cell>
          <cell r="X770" t="str">
            <v/>
          </cell>
          <cell r="Y770" t="str">
            <v/>
          </cell>
          <cell r="Z770" t="str">
            <v xml:space="preserve"> </v>
          </cell>
          <cell r="AA770" t="str">
            <v/>
          </cell>
          <cell r="AB770" t="str">
            <v/>
          </cell>
          <cell r="AC770" t="str">
            <v/>
          </cell>
          <cell r="AD770" t="str">
            <v/>
          </cell>
        </row>
        <row r="771">
          <cell r="A771" t="str">
            <v/>
          </cell>
          <cell r="B771" t="str">
            <v/>
          </cell>
          <cell r="C771">
            <v>770</v>
          </cell>
          <cell r="E771">
            <v>2</v>
          </cell>
          <cell r="H771" t="str">
            <v/>
          </cell>
          <cell r="I771" t="str">
            <v/>
          </cell>
          <cell r="J771" t="str">
            <v/>
          </cell>
          <cell r="K771" t="str">
            <v/>
          </cell>
          <cell r="L771" t="str">
            <v/>
          </cell>
          <cell r="M771" t="str">
            <v/>
          </cell>
          <cell r="N771" t="str">
            <v/>
          </cell>
          <cell r="O771" t="str">
            <v/>
          </cell>
          <cell r="T771" t="str">
            <v/>
          </cell>
          <cell r="U771" t="str">
            <v/>
          </cell>
          <cell r="V771" t="str">
            <v/>
          </cell>
          <cell r="W771" t="str">
            <v/>
          </cell>
          <cell r="X771" t="str">
            <v/>
          </cell>
          <cell r="Y771" t="str">
            <v/>
          </cell>
          <cell r="Z771" t="str">
            <v xml:space="preserve"> </v>
          </cell>
          <cell r="AA771" t="str">
            <v/>
          </cell>
          <cell r="AB771" t="str">
            <v/>
          </cell>
          <cell r="AC771" t="str">
            <v/>
          </cell>
          <cell r="AD771" t="str">
            <v/>
          </cell>
        </row>
        <row r="772">
          <cell r="A772" t="str">
            <v/>
          </cell>
          <cell r="B772" t="str">
            <v/>
          </cell>
          <cell r="C772">
            <v>771</v>
          </cell>
          <cell r="E772">
            <v>2</v>
          </cell>
          <cell r="H772" t="str">
            <v/>
          </cell>
          <cell r="I772" t="str">
            <v/>
          </cell>
          <cell r="J772" t="str">
            <v/>
          </cell>
          <cell r="K772" t="str">
            <v/>
          </cell>
          <cell r="L772" t="str">
            <v/>
          </cell>
          <cell r="M772" t="str">
            <v/>
          </cell>
          <cell r="N772" t="str">
            <v/>
          </cell>
          <cell r="O772" t="str">
            <v/>
          </cell>
          <cell r="T772" t="str">
            <v/>
          </cell>
          <cell r="U772" t="str">
            <v/>
          </cell>
          <cell r="V772" t="str">
            <v/>
          </cell>
          <cell r="W772" t="str">
            <v/>
          </cell>
          <cell r="X772" t="str">
            <v/>
          </cell>
          <cell r="Y772" t="str">
            <v/>
          </cell>
          <cell r="Z772" t="str">
            <v xml:space="preserve"> </v>
          </cell>
          <cell r="AA772" t="str">
            <v/>
          </cell>
          <cell r="AB772" t="str">
            <v/>
          </cell>
          <cell r="AC772" t="str">
            <v/>
          </cell>
          <cell r="AD772" t="str">
            <v/>
          </cell>
        </row>
        <row r="773">
          <cell r="A773" t="str">
            <v/>
          </cell>
          <cell r="B773" t="str">
            <v/>
          </cell>
          <cell r="C773">
            <v>772</v>
          </cell>
          <cell r="E773">
            <v>2</v>
          </cell>
          <cell r="H773" t="str">
            <v/>
          </cell>
          <cell r="I773" t="str">
            <v/>
          </cell>
          <cell r="J773" t="str">
            <v/>
          </cell>
          <cell r="K773" t="str">
            <v/>
          </cell>
          <cell r="L773" t="str">
            <v/>
          </cell>
          <cell r="M773" t="str">
            <v/>
          </cell>
          <cell r="N773" t="str">
            <v/>
          </cell>
          <cell r="O773" t="str">
            <v/>
          </cell>
          <cell r="T773" t="str">
            <v/>
          </cell>
          <cell r="U773" t="str">
            <v/>
          </cell>
          <cell r="V773" t="str">
            <v/>
          </cell>
          <cell r="W773" t="str">
            <v/>
          </cell>
          <cell r="X773" t="str">
            <v/>
          </cell>
          <cell r="Y773" t="str">
            <v/>
          </cell>
          <cell r="Z773" t="str">
            <v xml:space="preserve"> </v>
          </cell>
          <cell r="AA773" t="str">
            <v/>
          </cell>
          <cell r="AB773" t="str">
            <v/>
          </cell>
          <cell r="AC773" t="str">
            <v/>
          </cell>
          <cell r="AD773" t="str">
            <v/>
          </cell>
        </row>
        <row r="774">
          <cell r="A774" t="str">
            <v/>
          </cell>
          <cell r="B774" t="str">
            <v/>
          </cell>
          <cell r="C774">
            <v>773</v>
          </cell>
          <cell r="E774">
            <v>2</v>
          </cell>
          <cell r="H774" t="str">
            <v/>
          </cell>
          <cell r="I774" t="str">
            <v/>
          </cell>
          <cell r="J774" t="str">
            <v/>
          </cell>
          <cell r="K774" t="str">
            <v/>
          </cell>
          <cell r="L774" t="str">
            <v/>
          </cell>
          <cell r="M774" t="str">
            <v/>
          </cell>
          <cell r="N774" t="str">
            <v/>
          </cell>
          <cell r="O774" t="str">
            <v/>
          </cell>
          <cell r="T774" t="str">
            <v/>
          </cell>
          <cell r="U774" t="str">
            <v/>
          </cell>
          <cell r="V774" t="str">
            <v/>
          </cell>
          <cell r="W774" t="str">
            <v/>
          </cell>
          <cell r="X774" t="str">
            <v/>
          </cell>
          <cell r="Y774" t="str">
            <v/>
          </cell>
          <cell r="Z774" t="str">
            <v xml:space="preserve"> </v>
          </cell>
          <cell r="AA774" t="str">
            <v/>
          </cell>
          <cell r="AB774" t="str">
            <v/>
          </cell>
          <cell r="AC774" t="str">
            <v/>
          </cell>
          <cell r="AD774" t="str">
            <v/>
          </cell>
        </row>
        <row r="775">
          <cell r="A775" t="str">
            <v/>
          </cell>
          <cell r="B775" t="str">
            <v/>
          </cell>
          <cell r="C775">
            <v>774</v>
          </cell>
          <cell r="E775">
            <v>2</v>
          </cell>
          <cell r="H775" t="str">
            <v/>
          </cell>
          <cell r="I775" t="str">
            <v/>
          </cell>
          <cell r="J775" t="str">
            <v/>
          </cell>
          <cell r="K775" t="str">
            <v/>
          </cell>
          <cell r="L775" t="str">
            <v/>
          </cell>
          <cell r="M775" t="str">
            <v/>
          </cell>
          <cell r="N775" t="str">
            <v/>
          </cell>
          <cell r="O775" t="str">
            <v/>
          </cell>
          <cell r="T775" t="str">
            <v/>
          </cell>
          <cell r="U775" t="str">
            <v/>
          </cell>
          <cell r="V775" t="str">
            <v/>
          </cell>
          <cell r="W775" t="str">
            <v/>
          </cell>
          <cell r="X775" t="str">
            <v/>
          </cell>
          <cell r="Y775" t="str">
            <v/>
          </cell>
          <cell r="Z775" t="str">
            <v xml:space="preserve"> </v>
          </cell>
          <cell r="AA775" t="str">
            <v/>
          </cell>
          <cell r="AB775" t="str">
            <v/>
          </cell>
          <cell r="AC775" t="str">
            <v/>
          </cell>
          <cell r="AD775" t="str">
            <v/>
          </cell>
        </row>
        <row r="776">
          <cell r="A776" t="str">
            <v/>
          </cell>
          <cell r="B776" t="str">
            <v/>
          </cell>
          <cell r="C776">
            <v>775</v>
          </cell>
          <cell r="E776">
            <v>2</v>
          </cell>
          <cell r="H776" t="str">
            <v/>
          </cell>
          <cell r="I776" t="str">
            <v/>
          </cell>
          <cell r="J776" t="str">
            <v/>
          </cell>
          <cell r="K776" t="str">
            <v/>
          </cell>
          <cell r="L776" t="str">
            <v/>
          </cell>
          <cell r="M776" t="str">
            <v/>
          </cell>
          <cell r="N776" t="str">
            <v/>
          </cell>
          <cell r="O776" t="str">
            <v/>
          </cell>
          <cell r="T776" t="str">
            <v/>
          </cell>
          <cell r="U776" t="str">
            <v/>
          </cell>
          <cell r="V776" t="str">
            <v/>
          </cell>
          <cell r="W776" t="str">
            <v/>
          </cell>
          <cell r="X776" t="str">
            <v/>
          </cell>
          <cell r="Y776" t="str">
            <v/>
          </cell>
          <cell r="Z776" t="str">
            <v xml:space="preserve"> </v>
          </cell>
          <cell r="AA776" t="str">
            <v/>
          </cell>
          <cell r="AB776" t="str">
            <v/>
          </cell>
          <cell r="AC776" t="str">
            <v/>
          </cell>
          <cell r="AD776" t="str">
            <v/>
          </cell>
        </row>
        <row r="777">
          <cell r="A777" t="str">
            <v/>
          </cell>
          <cell r="B777" t="str">
            <v/>
          </cell>
          <cell r="C777">
            <v>776</v>
          </cell>
          <cell r="E777">
            <v>2</v>
          </cell>
          <cell r="H777" t="str">
            <v/>
          </cell>
          <cell r="I777" t="str">
            <v/>
          </cell>
          <cell r="J777" t="str">
            <v/>
          </cell>
          <cell r="K777" t="str">
            <v/>
          </cell>
          <cell r="L777" t="str">
            <v/>
          </cell>
          <cell r="M777" t="str">
            <v/>
          </cell>
          <cell r="N777" t="str">
            <v/>
          </cell>
          <cell r="O777" t="str">
            <v/>
          </cell>
          <cell r="T777" t="str">
            <v/>
          </cell>
          <cell r="U777" t="str">
            <v/>
          </cell>
          <cell r="V777" t="str">
            <v/>
          </cell>
          <cell r="W777" t="str">
            <v/>
          </cell>
          <cell r="X777" t="str">
            <v/>
          </cell>
          <cell r="Y777" t="str">
            <v/>
          </cell>
          <cell r="Z777" t="str">
            <v xml:space="preserve"> </v>
          </cell>
          <cell r="AA777" t="str">
            <v/>
          </cell>
          <cell r="AB777" t="str">
            <v/>
          </cell>
          <cell r="AC777" t="str">
            <v/>
          </cell>
          <cell r="AD777" t="str">
            <v/>
          </cell>
        </row>
        <row r="778">
          <cell r="A778" t="str">
            <v/>
          </cell>
          <cell r="B778" t="str">
            <v/>
          </cell>
          <cell r="C778">
            <v>777</v>
          </cell>
          <cell r="E778">
            <v>2</v>
          </cell>
          <cell r="H778" t="str">
            <v/>
          </cell>
          <cell r="I778" t="str">
            <v/>
          </cell>
          <cell r="J778" t="str">
            <v/>
          </cell>
          <cell r="K778" t="str">
            <v/>
          </cell>
          <cell r="L778" t="str">
            <v/>
          </cell>
          <cell r="M778" t="str">
            <v/>
          </cell>
          <cell r="N778" t="str">
            <v/>
          </cell>
          <cell r="O778" t="str">
            <v/>
          </cell>
          <cell r="T778" t="str">
            <v/>
          </cell>
          <cell r="U778" t="str">
            <v/>
          </cell>
          <cell r="V778" t="str">
            <v/>
          </cell>
          <cell r="W778" t="str">
            <v/>
          </cell>
          <cell r="X778" t="str">
            <v/>
          </cell>
          <cell r="Y778" t="str">
            <v/>
          </cell>
          <cell r="Z778" t="str">
            <v xml:space="preserve"> </v>
          </cell>
          <cell r="AA778" t="str">
            <v/>
          </cell>
          <cell r="AB778" t="str">
            <v/>
          </cell>
          <cell r="AC778" t="str">
            <v/>
          </cell>
          <cell r="AD778" t="str">
            <v/>
          </cell>
        </row>
        <row r="779">
          <cell r="A779" t="str">
            <v/>
          </cell>
          <cell r="B779" t="str">
            <v/>
          </cell>
          <cell r="C779">
            <v>778</v>
          </cell>
          <cell r="E779">
            <v>2</v>
          </cell>
          <cell r="H779" t="str">
            <v/>
          </cell>
          <cell r="I779" t="str">
            <v/>
          </cell>
          <cell r="J779" t="str">
            <v/>
          </cell>
          <cell r="K779" t="str">
            <v/>
          </cell>
          <cell r="L779" t="str">
            <v/>
          </cell>
          <cell r="M779" t="str">
            <v/>
          </cell>
          <cell r="N779" t="str">
            <v/>
          </cell>
          <cell r="O779" t="str">
            <v/>
          </cell>
          <cell r="T779" t="str">
            <v/>
          </cell>
          <cell r="U779" t="str">
            <v/>
          </cell>
          <cell r="V779" t="str">
            <v/>
          </cell>
          <cell r="W779" t="str">
            <v/>
          </cell>
          <cell r="X779" t="str">
            <v/>
          </cell>
          <cell r="Y779" t="str">
            <v/>
          </cell>
          <cell r="Z779" t="str">
            <v xml:space="preserve"> </v>
          </cell>
          <cell r="AA779" t="str">
            <v/>
          </cell>
          <cell r="AB779" t="str">
            <v/>
          </cell>
          <cell r="AC779" t="str">
            <v/>
          </cell>
          <cell r="AD779" t="str">
            <v/>
          </cell>
        </row>
        <row r="780">
          <cell r="A780" t="str">
            <v/>
          </cell>
          <cell r="B780" t="str">
            <v/>
          </cell>
          <cell r="C780">
            <v>779</v>
          </cell>
          <cell r="E780">
            <v>2</v>
          </cell>
          <cell r="H780" t="str">
            <v/>
          </cell>
          <cell r="I780" t="str">
            <v/>
          </cell>
          <cell r="J780" t="str">
            <v/>
          </cell>
          <cell r="K780" t="str">
            <v/>
          </cell>
          <cell r="L780" t="str">
            <v/>
          </cell>
          <cell r="M780" t="str">
            <v/>
          </cell>
          <cell r="N780" t="str">
            <v/>
          </cell>
          <cell r="O780" t="str">
            <v/>
          </cell>
          <cell r="T780" t="str">
            <v/>
          </cell>
          <cell r="U780" t="str">
            <v/>
          </cell>
          <cell r="V780" t="str">
            <v/>
          </cell>
          <cell r="W780" t="str">
            <v/>
          </cell>
          <cell r="X780" t="str">
            <v/>
          </cell>
          <cell r="Y780" t="str">
            <v/>
          </cell>
          <cell r="Z780" t="str">
            <v xml:space="preserve"> </v>
          </cell>
          <cell r="AA780" t="str">
            <v/>
          </cell>
          <cell r="AB780" t="str">
            <v/>
          </cell>
          <cell r="AC780" t="str">
            <v/>
          </cell>
          <cell r="AD780" t="str">
            <v/>
          </cell>
        </row>
        <row r="781">
          <cell r="A781" t="str">
            <v/>
          </cell>
          <cell r="B781" t="str">
            <v/>
          </cell>
          <cell r="C781">
            <v>780</v>
          </cell>
          <cell r="E781">
            <v>2</v>
          </cell>
          <cell r="H781" t="str">
            <v/>
          </cell>
          <cell r="I781" t="str">
            <v/>
          </cell>
          <cell r="J781" t="str">
            <v/>
          </cell>
          <cell r="K781" t="str">
            <v/>
          </cell>
          <cell r="L781" t="str">
            <v/>
          </cell>
          <cell r="M781" t="str">
            <v/>
          </cell>
          <cell r="N781" t="str">
            <v/>
          </cell>
          <cell r="O781" t="str">
            <v/>
          </cell>
          <cell r="T781" t="str">
            <v/>
          </cell>
          <cell r="U781" t="str">
            <v/>
          </cell>
          <cell r="V781" t="str">
            <v/>
          </cell>
          <cell r="W781" t="str">
            <v/>
          </cell>
          <cell r="X781" t="str">
            <v/>
          </cell>
          <cell r="Y781" t="str">
            <v/>
          </cell>
          <cell r="Z781" t="str">
            <v xml:space="preserve"> </v>
          </cell>
          <cell r="AA781" t="str">
            <v/>
          </cell>
          <cell r="AB781" t="str">
            <v/>
          </cell>
          <cell r="AC781" t="str">
            <v/>
          </cell>
          <cell r="AD781" t="str">
            <v/>
          </cell>
        </row>
        <row r="782">
          <cell r="A782" t="str">
            <v/>
          </cell>
          <cell r="B782" t="str">
            <v/>
          </cell>
          <cell r="C782">
            <v>781</v>
          </cell>
          <cell r="E782">
            <v>2</v>
          </cell>
          <cell r="H782" t="str">
            <v/>
          </cell>
          <cell r="I782" t="str">
            <v/>
          </cell>
          <cell r="J782" t="str">
            <v/>
          </cell>
          <cell r="K782" t="str">
            <v/>
          </cell>
          <cell r="L782" t="str">
            <v/>
          </cell>
          <cell r="M782" t="str">
            <v/>
          </cell>
          <cell r="N782" t="str">
            <v/>
          </cell>
          <cell r="O782" t="str">
            <v/>
          </cell>
          <cell r="T782" t="str">
            <v/>
          </cell>
          <cell r="U782" t="str">
            <v/>
          </cell>
          <cell r="V782" t="str">
            <v/>
          </cell>
          <cell r="W782" t="str">
            <v/>
          </cell>
          <cell r="X782" t="str">
            <v/>
          </cell>
          <cell r="Y782" t="str">
            <v/>
          </cell>
          <cell r="Z782" t="str">
            <v xml:space="preserve"> </v>
          </cell>
          <cell r="AA782" t="str">
            <v/>
          </cell>
          <cell r="AB782" t="str">
            <v/>
          </cell>
          <cell r="AC782" t="str">
            <v/>
          </cell>
          <cell r="AD782" t="str">
            <v/>
          </cell>
        </row>
        <row r="783">
          <cell r="A783" t="str">
            <v/>
          </cell>
          <cell r="B783" t="str">
            <v/>
          </cell>
          <cell r="C783">
            <v>782</v>
          </cell>
          <cell r="E783">
            <v>2</v>
          </cell>
          <cell r="H783" t="str">
            <v/>
          </cell>
          <cell r="I783" t="str">
            <v/>
          </cell>
          <cell r="J783" t="str">
            <v/>
          </cell>
          <cell r="K783" t="str">
            <v/>
          </cell>
          <cell r="L783" t="str">
            <v/>
          </cell>
          <cell r="M783" t="str">
            <v/>
          </cell>
          <cell r="N783" t="str">
            <v/>
          </cell>
          <cell r="O783" t="str">
            <v/>
          </cell>
          <cell r="T783" t="str">
            <v/>
          </cell>
          <cell r="U783" t="str">
            <v/>
          </cell>
          <cell r="V783" t="str">
            <v/>
          </cell>
          <cell r="W783" t="str">
            <v/>
          </cell>
          <cell r="X783" t="str">
            <v/>
          </cell>
          <cell r="Y783" t="str">
            <v/>
          </cell>
          <cell r="Z783" t="str">
            <v xml:space="preserve"> </v>
          </cell>
          <cell r="AA783" t="str">
            <v/>
          </cell>
          <cell r="AB783" t="str">
            <v/>
          </cell>
          <cell r="AC783" t="str">
            <v/>
          </cell>
          <cell r="AD783" t="str">
            <v/>
          </cell>
        </row>
        <row r="784">
          <cell r="A784" t="str">
            <v/>
          </cell>
          <cell r="B784" t="str">
            <v/>
          </cell>
          <cell r="C784">
            <v>783</v>
          </cell>
          <cell r="E784">
            <v>2</v>
          </cell>
          <cell r="H784" t="str">
            <v/>
          </cell>
          <cell r="I784" t="str">
            <v/>
          </cell>
          <cell r="J784" t="str">
            <v/>
          </cell>
          <cell r="K784" t="str">
            <v/>
          </cell>
          <cell r="L784" t="str">
            <v/>
          </cell>
          <cell r="M784" t="str">
            <v/>
          </cell>
          <cell r="N784" t="str">
            <v/>
          </cell>
          <cell r="O784" t="str">
            <v/>
          </cell>
          <cell r="T784" t="str">
            <v/>
          </cell>
          <cell r="U784" t="str">
            <v/>
          </cell>
          <cell r="V784" t="str">
            <v/>
          </cell>
          <cell r="W784" t="str">
            <v/>
          </cell>
          <cell r="X784" t="str">
            <v/>
          </cell>
          <cell r="Y784" t="str">
            <v/>
          </cell>
          <cell r="Z784" t="str">
            <v xml:space="preserve"> </v>
          </cell>
          <cell r="AA784" t="str">
            <v/>
          </cell>
          <cell r="AB784" t="str">
            <v/>
          </cell>
          <cell r="AC784" t="str">
            <v/>
          </cell>
          <cell r="AD784" t="str">
            <v/>
          </cell>
        </row>
        <row r="785">
          <cell r="A785" t="str">
            <v/>
          </cell>
          <cell r="B785" t="str">
            <v/>
          </cell>
          <cell r="C785">
            <v>784</v>
          </cell>
          <cell r="E785">
            <v>2</v>
          </cell>
          <cell r="H785" t="str">
            <v/>
          </cell>
          <cell r="I785" t="str">
            <v/>
          </cell>
          <cell r="J785" t="str">
            <v/>
          </cell>
          <cell r="K785" t="str">
            <v/>
          </cell>
          <cell r="L785" t="str">
            <v/>
          </cell>
          <cell r="M785" t="str">
            <v/>
          </cell>
          <cell r="N785" t="str">
            <v/>
          </cell>
          <cell r="O785" t="str">
            <v/>
          </cell>
          <cell r="T785" t="str">
            <v/>
          </cell>
          <cell r="U785" t="str">
            <v/>
          </cell>
          <cell r="V785" t="str">
            <v/>
          </cell>
          <cell r="W785" t="str">
            <v/>
          </cell>
          <cell r="X785" t="str">
            <v/>
          </cell>
          <cell r="Y785" t="str">
            <v/>
          </cell>
          <cell r="Z785" t="str">
            <v xml:space="preserve"> </v>
          </cell>
          <cell r="AA785" t="str">
            <v/>
          </cell>
          <cell r="AB785" t="str">
            <v/>
          </cell>
          <cell r="AC785" t="str">
            <v/>
          </cell>
          <cell r="AD785" t="str">
            <v/>
          </cell>
        </row>
        <row r="786">
          <cell r="A786" t="str">
            <v/>
          </cell>
          <cell r="B786" t="str">
            <v/>
          </cell>
          <cell r="C786">
            <v>785</v>
          </cell>
          <cell r="E786">
            <v>2</v>
          </cell>
          <cell r="H786" t="str">
            <v/>
          </cell>
          <cell r="I786" t="str">
            <v/>
          </cell>
          <cell r="J786" t="str">
            <v/>
          </cell>
          <cell r="K786" t="str">
            <v/>
          </cell>
          <cell r="L786" t="str">
            <v/>
          </cell>
          <cell r="M786" t="str">
            <v/>
          </cell>
          <cell r="N786" t="str">
            <v/>
          </cell>
          <cell r="O786" t="str">
            <v/>
          </cell>
          <cell r="T786" t="str">
            <v/>
          </cell>
          <cell r="U786" t="str">
            <v/>
          </cell>
          <cell r="V786" t="str">
            <v/>
          </cell>
          <cell r="W786" t="str">
            <v/>
          </cell>
          <cell r="X786" t="str">
            <v/>
          </cell>
          <cell r="Y786" t="str">
            <v/>
          </cell>
          <cell r="Z786" t="str">
            <v xml:space="preserve"> </v>
          </cell>
          <cell r="AA786" t="str">
            <v/>
          </cell>
          <cell r="AB786" t="str">
            <v/>
          </cell>
          <cell r="AC786" t="str">
            <v/>
          </cell>
          <cell r="AD786" t="str">
            <v/>
          </cell>
        </row>
        <row r="787">
          <cell r="A787" t="str">
            <v/>
          </cell>
          <cell r="B787" t="str">
            <v/>
          </cell>
          <cell r="C787">
            <v>786</v>
          </cell>
          <cell r="E787">
            <v>2</v>
          </cell>
          <cell r="H787" t="str">
            <v/>
          </cell>
          <cell r="I787" t="str">
            <v/>
          </cell>
          <cell r="J787" t="str">
            <v/>
          </cell>
          <cell r="K787" t="str">
            <v/>
          </cell>
          <cell r="L787" t="str">
            <v/>
          </cell>
          <cell r="M787" t="str">
            <v/>
          </cell>
          <cell r="N787" t="str">
            <v/>
          </cell>
          <cell r="O787" t="str">
            <v/>
          </cell>
          <cell r="T787" t="str">
            <v/>
          </cell>
          <cell r="U787" t="str">
            <v/>
          </cell>
          <cell r="V787" t="str">
            <v/>
          </cell>
          <cell r="W787" t="str">
            <v/>
          </cell>
          <cell r="X787" t="str">
            <v/>
          </cell>
          <cell r="Y787" t="str">
            <v/>
          </cell>
          <cell r="Z787" t="str">
            <v xml:space="preserve"> </v>
          </cell>
          <cell r="AA787" t="str">
            <v/>
          </cell>
          <cell r="AB787" t="str">
            <v/>
          </cell>
          <cell r="AC787" t="str">
            <v/>
          </cell>
          <cell r="AD787" t="str">
            <v/>
          </cell>
        </row>
        <row r="788">
          <cell r="A788" t="str">
            <v/>
          </cell>
          <cell r="B788" t="str">
            <v/>
          </cell>
          <cell r="C788">
            <v>787</v>
          </cell>
          <cell r="E788">
            <v>2</v>
          </cell>
          <cell r="H788" t="str">
            <v/>
          </cell>
          <cell r="I788" t="str">
            <v/>
          </cell>
          <cell r="J788" t="str">
            <v/>
          </cell>
          <cell r="K788" t="str">
            <v/>
          </cell>
          <cell r="L788" t="str">
            <v/>
          </cell>
          <cell r="M788" t="str">
            <v/>
          </cell>
          <cell r="N788" t="str">
            <v/>
          </cell>
          <cell r="O788" t="str">
            <v/>
          </cell>
          <cell r="T788" t="str">
            <v/>
          </cell>
          <cell r="U788" t="str">
            <v/>
          </cell>
          <cell r="V788" t="str">
            <v/>
          </cell>
          <cell r="W788" t="str">
            <v/>
          </cell>
          <cell r="X788" t="str">
            <v/>
          </cell>
          <cell r="Y788" t="str">
            <v/>
          </cell>
          <cell r="Z788" t="str">
            <v xml:space="preserve"> </v>
          </cell>
          <cell r="AA788" t="str">
            <v/>
          </cell>
          <cell r="AB788" t="str">
            <v/>
          </cell>
          <cell r="AC788" t="str">
            <v/>
          </cell>
          <cell r="AD788" t="str">
            <v/>
          </cell>
        </row>
        <row r="789">
          <cell r="A789" t="str">
            <v/>
          </cell>
          <cell r="B789" t="str">
            <v/>
          </cell>
          <cell r="C789">
            <v>788</v>
          </cell>
          <cell r="E789">
            <v>2</v>
          </cell>
          <cell r="H789" t="str">
            <v/>
          </cell>
          <cell r="I789" t="str">
            <v/>
          </cell>
          <cell r="J789" t="str">
            <v/>
          </cell>
          <cell r="K789" t="str">
            <v/>
          </cell>
          <cell r="L789" t="str">
            <v/>
          </cell>
          <cell r="M789" t="str">
            <v/>
          </cell>
          <cell r="N789" t="str">
            <v/>
          </cell>
          <cell r="O789" t="str">
            <v/>
          </cell>
          <cell r="T789" t="str">
            <v/>
          </cell>
          <cell r="U789" t="str">
            <v/>
          </cell>
          <cell r="V789" t="str">
            <v/>
          </cell>
          <cell r="W789" t="str">
            <v/>
          </cell>
          <cell r="X789" t="str">
            <v/>
          </cell>
          <cell r="Y789" t="str">
            <v/>
          </cell>
          <cell r="Z789" t="str">
            <v xml:space="preserve"> </v>
          </cell>
          <cell r="AA789" t="str">
            <v/>
          </cell>
          <cell r="AB789" t="str">
            <v/>
          </cell>
          <cell r="AC789" t="str">
            <v/>
          </cell>
          <cell r="AD789" t="str">
            <v/>
          </cell>
        </row>
        <row r="790">
          <cell r="A790" t="str">
            <v/>
          </cell>
          <cell r="B790" t="str">
            <v/>
          </cell>
          <cell r="C790">
            <v>789</v>
          </cell>
          <cell r="E790">
            <v>2</v>
          </cell>
          <cell r="H790" t="str">
            <v/>
          </cell>
          <cell r="I790" t="str">
            <v/>
          </cell>
          <cell r="J790" t="str">
            <v/>
          </cell>
          <cell r="K790" t="str">
            <v/>
          </cell>
          <cell r="L790" t="str">
            <v/>
          </cell>
          <cell r="M790" t="str">
            <v/>
          </cell>
          <cell r="N790" t="str">
            <v/>
          </cell>
          <cell r="O790" t="str">
            <v/>
          </cell>
          <cell r="T790" t="str">
            <v/>
          </cell>
          <cell r="U790" t="str">
            <v/>
          </cell>
          <cell r="V790" t="str">
            <v/>
          </cell>
          <cell r="W790" t="str">
            <v/>
          </cell>
          <cell r="X790" t="str">
            <v/>
          </cell>
          <cell r="Y790" t="str">
            <v/>
          </cell>
          <cell r="Z790" t="str">
            <v xml:space="preserve"> </v>
          </cell>
          <cell r="AA790" t="str">
            <v/>
          </cell>
          <cell r="AB790" t="str">
            <v/>
          </cell>
          <cell r="AC790" t="str">
            <v/>
          </cell>
          <cell r="AD790" t="str">
            <v/>
          </cell>
        </row>
        <row r="791">
          <cell r="A791" t="str">
            <v/>
          </cell>
          <cell r="B791" t="str">
            <v/>
          </cell>
          <cell r="C791">
            <v>790</v>
          </cell>
          <cell r="E791">
            <v>2</v>
          </cell>
          <cell r="H791" t="str">
            <v/>
          </cell>
          <cell r="I791" t="str">
            <v/>
          </cell>
          <cell r="J791" t="str">
            <v/>
          </cell>
          <cell r="K791" t="str">
            <v/>
          </cell>
          <cell r="L791" t="str">
            <v/>
          </cell>
          <cell r="M791" t="str">
            <v/>
          </cell>
          <cell r="N791" t="str">
            <v/>
          </cell>
          <cell r="O791" t="str">
            <v/>
          </cell>
          <cell r="T791" t="str">
            <v/>
          </cell>
          <cell r="U791" t="str">
            <v/>
          </cell>
          <cell r="V791" t="str">
            <v/>
          </cell>
          <cell r="W791" t="str">
            <v/>
          </cell>
          <cell r="X791" t="str">
            <v/>
          </cell>
          <cell r="Y791" t="str">
            <v/>
          </cell>
          <cell r="Z791" t="str">
            <v xml:space="preserve"> </v>
          </cell>
          <cell r="AA791" t="str">
            <v/>
          </cell>
          <cell r="AB791" t="str">
            <v/>
          </cell>
          <cell r="AC791" t="str">
            <v/>
          </cell>
          <cell r="AD791" t="str">
            <v/>
          </cell>
        </row>
        <row r="792">
          <cell r="A792" t="str">
            <v/>
          </cell>
          <cell r="B792" t="str">
            <v/>
          </cell>
          <cell r="C792">
            <v>791</v>
          </cell>
          <cell r="E792">
            <v>2</v>
          </cell>
          <cell r="H792" t="str">
            <v/>
          </cell>
          <cell r="I792" t="str">
            <v/>
          </cell>
          <cell r="J792" t="str">
            <v/>
          </cell>
          <cell r="K792" t="str">
            <v/>
          </cell>
          <cell r="L792" t="str">
            <v/>
          </cell>
          <cell r="M792" t="str">
            <v/>
          </cell>
          <cell r="N792" t="str">
            <v/>
          </cell>
          <cell r="O792" t="str">
            <v/>
          </cell>
          <cell r="T792" t="str">
            <v/>
          </cell>
          <cell r="U792" t="str">
            <v/>
          </cell>
          <cell r="V792" t="str">
            <v/>
          </cell>
          <cell r="W792" t="str">
            <v/>
          </cell>
          <cell r="X792" t="str">
            <v/>
          </cell>
          <cell r="Y792" t="str">
            <v/>
          </cell>
          <cell r="Z792" t="str">
            <v xml:space="preserve"> </v>
          </cell>
          <cell r="AA792" t="str">
            <v/>
          </cell>
          <cell r="AB792" t="str">
            <v/>
          </cell>
          <cell r="AC792" t="str">
            <v/>
          </cell>
          <cell r="AD792" t="str">
            <v/>
          </cell>
        </row>
        <row r="793">
          <cell r="A793" t="str">
            <v/>
          </cell>
          <cell r="B793" t="str">
            <v/>
          </cell>
          <cell r="C793">
            <v>792</v>
          </cell>
          <cell r="E793">
            <v>2</v>
          </cell>
          <cell r="H793" t="str">
            <v/>
          </cell>
          <cell r="I793" t="str">
            <v/>
          </cell>
          <cell r="J793" t="str">
            <v/>
          </cell>
          <cell r="K793" t="str">
            <v/>
          </cell>
          <cell r="L793" t="str">
            <v/>
          </cell>
          <cell r="M793" t="str">
            <v/>
          </cell>
          <cell r="N793" t="str">
            <v/>
          </cell>
          <cell r="O793" t="str">
            <v/>
          </cell>
          <cell r="T793" t="str">
            <v/>
          </cell>
          <cell r="U793" t="str">
            <v/>
          </cell>
          <cell r="V793" t="str">
            <v/>
          </cell>
          <cell r="W793" t="str">
            <v/>
          </cell>
          <cell r="X793" t="str">
            <v/>
          </cell>
          <cell r="Y793" t="str">
            <v/>
          </cell>
          <cell r="Z793" t="str">
            <v xml:space="preserve"> </v>
          </cell>
          <cell r="AA793" t="str">
            <v/>
          </cell>
          <cell r="AB793" t="str">
            <v/>
          </cell>
          <cell r="AC793" t="str">
            <v/>
          </cell>
          <cell r="AD793" t="str">
            <v/>
          </cell>
        </row>
        <row r="794">
          <cell r="A794" t="str">
            <v/>
          </cell>
          <cell r="B794" t="str">
            <v/>
          </cell>
          <cell r="C794">
            <v>793</v>
          </cell>
          <cell r="E794">
            <v>2</v>
          </cell>
          <cell r="H794" t="str">
            <v/>
          </cell>
          <cell r="I794" t="str">
            <v/>
          </cell>
          <cell r="J794" t="str">
            <v/>
          </cell>
          <cell r="K794" t="str">
            <v/>
          </cell>
          <cell r="L794" t="str">
            <v/>
          </cell>
          <cell r="M794" t="str">
            <v/>
          </cell>
          <cell r="N794" t="str">
            <v/>
          </cell>
          <cell r="O794" t="str">
            <v/>
          </cell>
          <cell r="T794" t="str">
            <v/>
          </cell>
          <cell r="U794" t="str">
            <v/>
          </cell>
          <cell r="V794" t="str">
            <v/>
          </cell>
          <cell r="W794" t="str">
            <v/>
          </cell>
          <cell r="X794" t="str">
            <v/>
          </cell>
          <cell r="Y794" t="str">
            <v/>
          </cell>
          <cell r="Z794" t="str">
            <v xml:space="preserve"> </v>
          </cell>
          <cell r="AA794" t="str">
            <v/>
          </cell>
          <cell r="AB794" t="str">
            <v/>
          </cell>
          <cell r="AC794" t="str">
            <v/>
          </cell>
          <cell r="AD794" t="str">
            <v/>
          </cell>
        </row>
        <row r="795">
          <cell r="A795" t="str">
            <v/>
          </cell>
          <cell r="B795" t="str">
            <v/>
          </cell>
          <cell r="C795">
            <v>794</v>
          </cell>
          <cell r="E795">
            <v>2</v>
          </cell>
          <cell r="H795" t="str">
            <v/>
          </cell>
          <cell r="I795" t="str">
            <v/>
          </cell>
          <cell r="J795" t="str">
            <v/>
          </cell>
          <cell r="K795" t="str">
            <v/>
          </cell>
          <cell r="L795" t="str">
            <v/>
          </cell>
          <cell r="M795" t="str">
            <v/>
          </cell>
          <cell r="N795" t="str">
            <v/>
          </cell>
          <cell r="O795" t="str">
            <v/>
          </cell>
          <cell r="T795" t="str">
            <v/>
          </cell>
          <cell r="U795" t="str">
            <v/>
          </cell>
          <cell r="V795" t="str">
            <v/>
          </cell>
          <cell r="W795" t="str">
            <v/>
          </cell>
          <cell r="X795" t="str">
            <v/>
          </cell>
          <cell r="Y795" t="str">
            <v/>
          </cell>
          <cell r="Z795" t="str">
            <v xml:space="preserve"> </v>
          </cell>
          <cell r="AA795" t="str">
            <v/>
          </cell>
          <cell r="AB795" t="str">
            <v/>
          </cell>
          <cell r="AC795" t="str">
            <v/>
          </cell>
          <cell r="AD795" t="str">
            <v/>
          </cell>
        </row>
        <row r="796">
          <cell r="A796" t="str">
            <v/>
          </cell>
          <cell r="B796" t="str">
            <v/>
          </cell>
          <cell r="C796">
            <v>795</v>
          </cell>
          <cell r="E796">
            <v>2</v>
          </cell>
          <cell r="H796" t="str">
            <v/>
          </cell>
          <cell r="I796" t="str">
            <v/>
          </cell>
          <cell r="J796" t="str">
            <v/>
          </cell>
          <cell r="K796" t="str">
            <v/>
          </cell>
          <cell r="L796" t="str">
            <v/>
          </cell>
          <cell r="M796" t="str">
            <v/>
          </cell>
          <cell r="N796" t="str">
            <v/>
          </cell>
          <cell r="O796" t="str">
            <v/>
          </cell>
          <cell r="T796" t="str">
            <v/>
          </cell>
          <cell r="U796" t="str">
            <v/>
          </cell>
          <cell r="V796" t="str">
            <v/>
          </cell>
          <cell r="W796" t="str">
            <v/>
          </cell>
          <cell r="X796" t="str">
            <v/>
          </cell>
          <cell r="Y796" t="str">
            <v/>
          </cell>
          <cell r="Z796" t="str">
            <v xml:space="preserve"> </v>
          </cell>
          <cell r="AA796" t="str">
            <v/>
          </cell>
          <cell r="AB796" t="str">
            <v/>
          </cell>
          <cell r="AC796" t="str">
            <v/>
          </cell>
          <cell r="AD796" t="str">
            <v/>
          </cell>
        </row>
        <row r="797">
          <cell r="A797" t="str">
            <v/>
          </cell>
          <cell r="B797" t="str">
            <v/>
          </cell>
          <cell r="C797">
            <v>796</v>
          </cell>
          <cell r="E797">
            <v>2</v>
          </cell>
          <cell r="H797" t="str">
            <v/>
          </cell>
          <cell r="I797" t="str">
            <v/>
          </cell>
          <cell r="J797" t="str">
            <v/>
          </cell>
          <cell r="K797" t="str">
            <v/>
          </cell>
          <cell r="L797" t="str">
            <v/>
          </cell>
          <cell r="M797" t="str">
            <v/>
          </cell>
          <cell r="N797" t="str">
            <v/>
          </cell>
          <cell r="O797" t="str">
            <v/>
          </cell>
          <cell r="T797" t="str">
            <v/>
          </cell>
          <cell r="U797" t="str">
            <v/>
          </cell>
          <cell r="V797" t="str">
            <v/>
          </cell>
          <cell r="W797" t="str">
            <v/>
          </cell>
          <cell r="X797" t="str">
            <v/>
          </cell>
          <cell r="Y797" t="str">
            <v/>
          </cell>
          <cell r="Z797" t="str">
            <v xml:space="preserve"> </v>
          </cell>
          <cell r="AA797" t="str">
            <v/>
          </cell>
          <cell r="AB797" t="str">
            <v/>
          </cell>
          <cell r="AC797" t="str">
            <v/>
          </cell>
          <cell r="AD797" t="str">
            <v/>
          </cell>
        </row>
        <row r="798">
          <cell r="A798" t="str">
            <v/>
          </cell>
          <cell r="B798" t="str">
            <v/>
          </cell>
          <cell r="C798">
            <v>797</v>
          </cell>
          <cell r="E798">
            <v>2</v>
          </cell>
          <cell r="H798" t="str">
            <v/>
          </cell>
          <cell r="I798" t="str">
            <v/>
          </cell>
          <cell r="J798" t="str">
            <v/>
          </cell>
          <cell r="K798" t="str">
            <v/>
          </cell>
          <cell r="L798" t="str">
            <v/>
          </cell>
          <cell r="M798" t="str">
            <v/>
          </cell>
          <cell r="N798" t="str">
            <v/>
          </cell>
          <cell r="O798" t="str">
            <v/>
          </cell>
          <cell r="T798" t="str">
            <v/>
          </cell>
          <cell r="U798" t="str">
            <v/>
          </cell>
          <cell r="V798" t="str">
            <v/>
          </cell>
          <cell r="W798" t="str">
            <v/>
          </cell>
          <cell r="X798" t="str">
            <v/>
          </cell>
          <cell r="Y798" t="str">
            <v/>
          </cell>
          <cell r="Z798" t="str">
            <v xml:space="preserve"> </v>
          </cell>
          <cell r="AA798" t="str">
            <v/>
          </cell>
          <cell r="AB798" t="str">
            <v/>
          </cell>
          <cell r="AC798" t="str">
            <v/>
          </cell>
          <cell r="AD798" t="str">
            <v/>
          </cell>
        </row>
        <row r="799">
          <cell r="A799" t="str">
            <v/>
          </cell>
          <cell r="B799" t="str">
            <v/>
          </cell>
          <cell r="C799">
            <v>798</v>
          </cell>
          <cell r="E799">
            <v>2</v>
          </cell>
          <cell r="H799" t="str">
            <v/>
          </cell>
          <cell r="I799" t="str">
            <v/>
          </cell>
          <cell r="J799" t="str">
            <v/>
          </cell>
          <cell r="K799" t="str">
            <v/>
          </cell>
          <cell r="L799" t="str">
            <v/>
          </cell>
          <cell r="M799" t="str">
            <v/>
          </cell>
          <cell r="N799" t="str">
            <v/>
          </cell>
          <cell r="O799" t="str">
            <v/>
          </cell>
          <cell r="T799" t="str">
            <v/>
          </cell>
          <cell r="U799" t="str">
            <v/>
          </cell>
          <cell r="V799" t="str">
            <v/>
          </cell>
          <cell r="W799" t="str">
            <v/>
          </cell>
          <cell r="X799" t="str">
            <v/>
          </cell>
          <cell r="Y799" t="str">
            <v/>
          </cell>
          <cell r="Z799" t="str">
            <v xml:space="preserve"> </v>
          </cell>
          <cell r="AA799" t="str">
            <v/>
          </cell>
          <cell r="AB799" t="str">
            <v/>
          </cell>
          <cell r="AC799" t="str">
            <v/>
          </cell>
          <cell r="AD799" t="str">
            <v/>
          </cell>
        </row>
        <row r="800">
          <cell r="A800" t="str">
            <v/>
          </cell>
          <cell r="B800" t="str">
            <v/>
          </cell>
          <cell r="C800">
            <v>799</v>
          </cell>
          <cell r="E800">
            <v>2</v>
          </cell>
          <cell r="H800" t="str">
            <v/>
          </cell>
          <cell r="I800" t="str">
            <v/>
          </cell>
          <cell r="J800" t="str">
            <v/>
          </cell>
          <cell r="K800" t="str">
            <v/>
          </cell>
          <cell r="L800" t="str">
            <v/>
          </cell>
          <cell r="M800" t="str">
            <v/>
          </cell>
          <cell r="N800" t="str">
            <v/>
          </cell>
          <cell r="O800" t="str">
            <v/>
          </cell>
          <cell r="T800" t="str">
            <v/>
          </cell>
          <cell r="U800" t="str">
            <v/>
          </cell>
          <cell r="V800" t="str">
            <v/>
          </cell>
          <cell r="W800" t="str">
            <v/>
          </cell>
          <cell r="X800" t="str">
            <v/>
          </cell>
          <cell r="Y800" t="str">
            <v/>
          </cell>
          <cell r="Z800" t="str">
            <v xml:space="preserve"> </v>
          </cell>
          <cell r="AA800" t="str">
            <v/>
          </cell>
          <cell r="AB800" t="str">
            <v/>
          </cell>
          <cell r="AC800" t="str">
            <v/>
          </cell>
          <cell r="AD800" t="str">
            <v/>
          </cell>
        </row>
        <row r="801">
          <cell r="A801" t="str">
            <v/>
          </cell>
          <cell r="B801" t="str">
            <v/>
          </cell>
          <cell r="C801">
            <v>800</v>
          </cell>
          <cell r="E801">
            <v>2</v>
          </cell>
          <cell r="H801" t="str">
            <v/>
          </cell>
          <cell r="I801" t="str">
            <v/>
          </cell>
          <cell r="J801" t="str">
            <v/>
          </cell>
          <cell r="K801" t="str">
            <v/>
          </cell>
          <cell r="L801" t="str">
            <v/>
          </cell>
          <cell r="M801" t="str">
            <v/>
          </cell>
          <cell r="N801" t="str">
            <v/>
          </cell>
          <cell r="O801" t="str">
            <v/>
          </cell>
          <cell r="T801" t="str">
            <v/>
          </cell>
          <cell r="U801" t="str">
            <v/>
          </cell>
          <cell r="V801" t="str">
            <v/>
          </cell>
          <cell r="W801" t="str">
            <v/>
          </cell>
          <cell r="X801" t="str">
            <v/>
          </cell>
          <cell r="Y801" t="str">
            <v/>
          </cell>
          <cell r="Z801" t="str">
            <v xml:space="preserve"> </v>
          </cell>
          <cell r="AA801" t="str">
            <v/>
          </cell>
          <cell r="AB801" t="str">
            <v/>
          </cell>
          <cell r="AC801" t="str">
            <v/>
          </cell>
          <cell r="AD801" t="str">
            <v/>
          </cell>
        </row>
        <row r="802">
          <cell r="A802" t="str">
            <v/>
          </cell>
          <cell r="B802" t="str">
            <v/>
          </cell>
          <cell r="C802">
            <v>801</v>
          </cell>
          <cell r="E802">
            <v>2</v>
          </cell>
          <cell r="H802" t="str">
            <v/>
          </cell>
          <cell r="I802" t="str">
            <v/>
          </cell>
          <cell r="J802" t="str">
            <v/>
          </cell>
          <cell r="K802" t="str">
            <v/>
          </cell>
          <cell r="L802" t="str">
            <v/>
          </cell>
          <cell r="M802" t="str">
            <v/>
          </cell>
          <cell r="N802" t="str">
            <v/>
          </cell>
          <cell r="O802" t="str">
            <v/>
          </cell>
          <cell r="T802" t="str">
            <v/>
          </cell>
          <cell r="U802" t="str">
            <v/>
          </cell>
          <cell r="V802" t="str">
            <v/>
          </cell>
          <cell r="W802" t="str">
            <v/>
          </cell>
          <cell r="X802" t="str">
            <v/>
          </cell>
          <cell r="Y802" t="str">
            <v/>
          </cell>
          <cell r="Z802" t="str">
            <v xml:space="preserve"> </v>
          </cell>
          <cell r="AA802" t="str">
            <v/>
          </cell>
          <cell r="AB802" t="str">
            <v/>
          </cell>
          <cell r="AC802" t="str">
            <v/>
          </cell>
          <cell r="AD802" t="str">
            <v/>
          </cell>
        </row>
        <row r="803">
          <cell r="A803" t="str">
            <v/>
          </cell>
          <cell r="B803" t="str">
            <v/>
          </cell>
          <cell r="C803">
            <v>802</v>
          </cell>
          <cell r="E803">
            <v>2</v>
          </cell>
          <cell r="H803" t="str">
            <v/>
          </cell>
          <cell r="I803" t="str">
            <v/>
          </cell>
          <cell r="J803" t="str">
            <v/>
          </cell>
          <cell r="K803" t="str">
            <v/>
          </cell>
          <cell r="L803" t="str">
            <v/>
          </cell>
          <cell r="M803" t="str">
            <v/>
          </cell>
          <cell r="N803" t="str">
            <v/>
          </cell>
          <cell r="O803" t="str">
            <v/>
          </cell>
          <cell r="T803" t="str">
            <v/>
          </cell>
          <cell r="U803" t="str">
            <v/>
          </cell>
          <cell r="V803" t="str">
            <v/>
          </cell>
          <cell r="W803" t="str">
            <v/>
          </cell>
          <cell r="X803" t="str">
            <v/>
          </cell>
          <cell r="Y803" t="str">
            <v/>
          </cell>
          <cell r="Z803" t="str">
            <v xml:space="preserve"> </v>
          </cell>
          <cell r="AA803" t="str">
            <v/>
          </cell>
          <cell r="AB803" t="str">
            <v/>
          </cell>
          <cell r="AC803" t="str">
            <v/>
          </cell>
          <cell r="AD803" t="str">
            <v/>
          </cell>
        </row>
        <row r="804">
          <cell r="A804" t="str">
            <v/>
          </cell>
          <cell r="B804" t="str">
            <v/>
          </cell>
          <cell r="C804">
            <v>803</v>
          </cell>
          <cell r="E804">
            <v>2</v>
          </cell>
          <cell r="H804" t="str">
            <v/>
          </cell>
          <cell r="I804" t="str">
            <v/>
          </cell>
          <cell r="J804" t="str">
            <v/>
          </cell>
          <cell r="K804" t="str">
            <v/>
          </cell>
          <cell r="L804" t="str">
            <v/>
          </cell>
          <cell r="M804" t="str">
            <v/>
          </cell>
          <cell r="N804" t="str">
            <v/>
          </cell>
          <cell r="O804" t="str">
            <v/>
          </cell>
          <cell r="T804" t="str">
            <v/>
          </cell>
          <cell r="U804" t="str">
            <v/>
          </cell>
          <cell r="V804" t="str">
            <v/>
          </cell>
          <cell r="W804" t="str">
            <v/>
          </cell>
          <cell r="X804" t="str">
            <v/>
          </cell>
          <cell r="Y804" t="str">
            <v/>
          </cell>
          <cell r="Z804" t="str">
            <v xml:space="preserve"> </v>
          </cell>
          <cell r="AA804" t="str">
            <v/>
          </cell>
          <cell r="AB804" t="str">
            <v/>
          </cell>
          <cell r="AC804" t="str">
            <v/>
          </cell>
          <cell r="AD804" t="str">
            <v/>
          </cell>
        </row>
        <row r="805">
          <cell r="A805" t="str">
            <v/>
          </cell>
          <cell r="B805" t="str">
            <v/>
          </cell>
          <cell r="C805">
            <v>804</v>
          </cell>
          <cell r="E805">
            <v>2</v>
          </cell>
          <cell r="H805" t="str">
            <v/>
          </cell>
          <cell r="I805" t="str">
            <v/>
          </cell>
          <cell r="J805" t="str">
            <v/>
          </cell>
          <cell r="K805" t="str">
            <v/>
          </cell>
          <cell r="L805" t="str">
            <v/>
          </cell>
          <cell r="M805" t="str">
            <v/>
          </cell>
          <cell r="N805" t="str">
            <v/>
          </cell>
          <cell r="O805" t="str">
            <v/>
          </cell>
          <cell r="T805" t="str">
            <v/>
          </cell>
          <cell r="U805" t="str">
            <v/>
          </cell>
          <cell r="V805" t="str">
            <v/>
          </cell>
          <cell r="W805" t="str">
            <v/>
          </cell>
          <cell r="X805" t="str">
            <v/>
          </cell>
          <cell r="Y805" t="str">
            <v/>
          </cell>
          <cell r="Z805" t="str">
            <v xml:space="preserve"> </v>
          </cell>
          <cell r="AA805" t="str">
            <v/>
          </cell>
          <cell r="AB805" t="str">
            <v/>
          </cell>
          <cell r="AC805" t="str">
            <v/>
          </cell>
          <cell r="AD805" t="str">
            <v/>
          </cell>
        </row>
        <row r="806">
          <cell r="A806" t="str">
            <v/>
          </cell>
          <cell r="B806" t="str">
            <v/>
          </cell>
          <cell r="C806">
            <v>805</v>
          </cell>
          <cell r="E806">
            <v>2</v>
          </cell>
          <cell r="H806" t="str">
            <v/>
          </cell>
          <cell r="I806" t="str">
            <v/>
          </cell>
          <cell r="J806" t="str">
            <v/>
          </cell>
          <cell r="K806" t="str">
            <v/>
          </cell>
          <cell r="L806" t="str">
            <v/>
          </cell>
          <cell r="M806" t="str">
            <v/>
          </cell>
          <cell r="N806" t="str">
            <v/>
          </cell>
          <cell r="O806" t="str">
            <v/>
          </cell>
          <cell r="T806" t="str">
            <v/>
          </cell>
          <cell r="U806" t="str">
            <v/>
          </cell>
          <cell r="V806" t="str">
            <v/>
          </cell>
          <cell r="W806" t="str">
            <v/>
          </cell>
          <cell r="X806" t="str">
            <v/>
          </cell>
          <cell r="Y806" t="str">
            <v/>
          </cell>
          <cell r="Z806" t="str">
            <v xml:space="preserve"> </v>
          </cell>
          <cell r="AA806" t="str">
            <v/>
          </cell>
          <cell r="AB806" t="str">
            <v/>
          </cell>
          <cell r="AC806" t="str">
            <v/>
          </cell>
          <cell r="AD806" t="str">
            <v/>
          </cell>
        </row>
        <row r="807">
          <cell r="A807" t="str">
            <v/>
          </cell>
          <cell r="B807" t="str">
            <v/>
          </cell>
          <cell r="C807">
            <v>806</v>
          </cell>
          <cell r="E807">
            <v>2</v>
          </cell>
          <cell r="H807" t="str">
            <v/>
          </cell>
          <cell r="I807" t="str">
            <v/>
          </cell>
          <cell r="J807" t="str">
            <v/>
          </cell>
          <cell r="K807" t="str">
            <v/>
          </cell>
          <cell r="L807" t="str">
            <v/>
          </cell>
          <cell r="M807" t="str">
            <v/>
          </cell>
          <cell r="N807" t="str">
            <v/>
          </cell>
          <cell r="O807" t="str">
            <v/>
          </cell>
          <cell r="T807" t="str">
            <v/>
          </cell>
          <cell r="U807" t="str">
            <v/>
          </cell>
          <cell r="V807" t="str">
            <v/>
          </cell>
          <cell r="W807" t="str">
            <v/>
          </cell>
          <cell r="X807" t="str">
            <v/>
          </cell>
          <cell r="Y807" t="str">
            <v/>
          </cell>
          <cell r="Z807" t="str">
            <v xml:space="preserve"> </v>
          </cell>
          <cell r="AA807" t="str">
            <v/>
          </cell>
          <cell r="AB807" t="str">
            <v/>
          </cell>
          <cell r="AC807" t="str">
            <v/>
          </cell>
          <cell r="AD807" t="str">
            <v/>
          </cell>
        </row>
        <row r="808">
          <cell r="A808" t="str">
            <v/>
          </cell>
          <cell r="B808" t="str">
            <v/>
          </cell>
          <cell r="C808">
            <v>807</v>
          </cell>
          <cell r="E808">
            <v>2</v>
          </cell>
          <cell r="H808" t="str">
            <v/>
          </cell>
          <cell r="I808" t="str">
            <v/>
          </cell>
          <cell r="J808" t="str">
            <v/>
          </cell>
          <cell r="K808" t="str">
            <v/>
          </cell>
          <cell r="L808" t="str">
            <v/>
          </cell>
          <cell r="M808" t="str">
            <v/>
          </cell>
          <cell r="N808" t="str">
            <v/>
          </cell>
          <cell r="O808" t="str">
            <v/>
          </cell>
          <cell r="T808" t="str">
            <v/>
          </cell>
          <cell r="U808" t="str">
            <v/>
          </cell>
          <cell r="V808" t="str">
            <v/>
          </cell>
          <cell r="W808" t="str">
            <v/>
          </cell>
          <cell r="X808" t="str">
            <v/>
          </cell>
          <cell r="Y808" t="str">
            <v/>
          </cell>
          <cell r="Z808" t="str">
            <v xml:space="preserve"> </v>
          </cell>
          <cell r="AA808" t="str">
            <v/>
          </cell>
          <cell r="AB808" t="str">
            <v/>
          </cell>
          <cell r="AC808" t="str">
            <v/>
          </cell>
          <cell r="AD808" t="str">
            <v/>
          </cell>
        </row>
        <row r="809">
          <cell r="A809" t="str">
            <v/>
          </cell>
          <cell r="B809" t="str">
            <v/>
          </cell>
          <cell r="C809">
            <v>808</v>
          </cell>
          <cell r="E809">
            <v>2</v>
          </cell>
          <cell r="H809" t="str">
            <v/>
          </cell>
          <cell r="I809" t="str">
            <v/>
          </cell>
          <cell r="J809" t="str">
            <v/>
          </cell>
          <cell r="K809" t="str">
            <v/>
          </cell>
          <cell r="L809" t="str">
            <v/>
          </cell>
          <cell r="M809" t="str">
            <v/>
          </cell>
          <cell r="N809" t="str">
            <v/>
          </cell>
          <cell r="O809" t="str">
            <v/>
          </cell>
          <cell r="T809" t="str">
            <v/>
          </cell>
          <cell r="U809" t="str">
            <v/>
          </cell>
          <cell r="V809" t="str">
            <v/>
          </cell>
          <cell r="W809" t="str">
            <v/>
          </cell>
          <cell r="X809" t="str">
            <v/>
          </cell>
          <cell r="Y809" t="str">
            <v/>
          </cell>
          <cell r="Z809" t="str">
            <v xml:space="preserve"> </v>
          </cell>
          <cell r="AA809" t="str">
            <v/>
          </cell>
          <cell r="AB809" t="str">
            <v/>
          </cell>
          <cell r="AC809" t="str">
            <v/>
          </cell>
          <cell r="AD809" t="str">
            <v/>
          </cell>
        </row>
        <row r="810">
          <cell r="A810" t="str">
            <v/>
          </cell>
          <cell r="B810" t="str">
            <v/>
          </cell>
          <cell r="C810">
            <v>809</v>
          </cell>
          <cell r="E810">
            <v>2</v>
          </cell>
          <cell r="H810" t="str">
            <v/>
          </cell>
          <cell r="I810" t="str">
            <v/>
          </cell>
          <cell r="J810" t="str">
            <v/>
          </cell>
          <cell r="K810" t="str">
            <v/>
          </cell>
          <cell r="L810" t="str">
            <v/>
          </cell>
          <cell r="M810" t="str">
            <v/>
          </cell>
          <cell r="N810" t="str">
            <v/>
          </cell>
          <cell r="O810" t="str">
            <v/>
          </cell>
          <cell r="T810" t="str">
            <v/>
          </cell>
          <cell r="U810" t="str">
            <v/>
          </cell>
          <cell r="V810" t="str">
            <v/>
          </cell>
          <cell r="W810" t="str">
            <v/>
          </cell>
          <cell r="X810" t="str">
            <v/>
          </cell>
          <cell r="Y810" t="str">
            <v/>
          </cell>
          <cell r="Z810" t="str">
            <v xml:space="preserve"> </v>
          </cell>
          <cell r="AA810" t="str">
            <v/>
          </cell>
          <cell r="AB810" t="str">
            <v/>
          </cell>
          <cell r="AC810" t="str">
            <v/>
          </cell>
          <cell r="AD810" t="str">
            <v/>
          </cell>
        </row>
        <row r="811">
          <cell r="A811" t="str">
            <v/>
          </cell>
          <cell r="B811" t="str">
            <v/>
          </cell>
          <cell r="C811">
            <v>810</v>
          </cell>
          <cell r="E811">
            <v>2</v>
          </cell>
          <cell r="H811" t="str">
            <v/>
          </cell>
          <cell r="I811" t="str">
            <v/>
          </cell>
          <cell r="J811" t="str">
            <v/>
          </cell>
          <cell r="K811" t="str">
            <v/>
          </cell>
          <cell r="L811" t="str">
            <v/>
          </cell>
          <cell r="M811" t="str">
            <v/>
          </cell>
          <cell r="N811" t="str">
            <v/>
          </cell>
          <cell r="O811" t="str">
            <v/>
          </cell>
          <cell r="T811" t="str">
            <v/>
          </cell>
          <cell r="U811" t="str">
            <v/>
          </cell>
          <cell r="V811" t="str">
            <v/>
          </cell>
          <cell r="W811" t="str">
            <v/>
          </cell>
          <cell r="X811" t="str">
            <v/>
          </cell>
          <cell r="Y811" t="str">
            <v/>
          </cell>
          <cell r="Z811" t="str">
            <v xml:space="preserve"> </v>
          </cell>
          <cell r="AA811" t="str">
            <v/>
          </cell>
          <cell r="AB811" t="str">
            <v/>
          </cell>
          <cell r="AC811" t="str">
            <v/>
          </cell>
          <cell r="AD811" t="str">
            <v/>
          </cell>
        </row>
        <row r="812">
          <cell r="A812" t="str">
            <v/>
          </cell>
          <cell r="B812" t="str">
            <v/>
          </cell>
          <cell r="C812">
            <v>811</v>
          </cell>
          <cell r="E812">
            <v>2</v>
          </cell>
          <cell r="H812" t="str">
            <v/>
          </cell>
          <cell r="I812" t="str">
            <v/>
          </cell>
          <cell r="J812" t="str">
            <v/>
          </cell>
          <cell r="K812" t="str">
            <v/>
          </cell>
          <cell r="L812" t="str">
            <v/>
          </cell>
          <cell r="M812" t="str">
            <v/>
          </cell>
          <cell r="N812" t="str">
            <v/>
          </cell>
          <cell r="O812" t="str">
            <v/>
          </cell>
          <cell r="T812" t="str">
            <v/>
          </cell>
          <cell r="U812" t="str">
            <v/>
          </cell>
          <cell r="V812" t="str">
            <v/>
          </cell>
          <cell r="W812" t="str">
            <v/>
          </cell>
          <cell r="X812" t="str">
            <v/>
          </cell>
          <cell r="Y812" t="str">
            <v/>
          </cell>
          <cell r="Z812" t="str">
            <v xml:space="preserve"> </v>
          </cell>
          <cell r="AA812" t="str">
            <v/>
          </cell>
          <cell r="AB812" t="str">
            <v/>
          </cell>
          <cell r="AC812" t="str">
            <v/>
          </cell>
          <cell r="AD812" t="str">
            <v/>
          </cell>
        </row>
        <row r="813">
          <cell r="A813" t="str">
            <v/>
          </cell>
          <cell r="B813" t="str">
            <v/>
          </cell>
          <cell r="C813">
            <v>812</v>
          </cell>
          <cell r="E813">
            <v>2</v>
          </cell>
          <cell r="H813" t="str">
            <v/>
          </cell>
          <cell r="I813" t="str">
            <v/>
          </cell>
          <cell r="J813" t="str">
            <v/>
          </cell>
          <cell r="K813" t="str">
            <v/>
          </cell>
          <cell r="L813" t="str">
            <v/>
          </cell>
          <cell r="M813" t="str">
            <v/>
          </cell>
          <cell r="N813" t="str">
            <v/>
          </cell>
          <cell r="O813" t="str">
            <v/>
          </cell>
          <cell r="T813" t="str">
            <v/>
          </cell>
          <cell r="U813" t="str">
            <v/>
          </cell>
          <cell r="V813" t="str">
            <v/>
          </cell>
          <cell r="W813" t="str">
            <v/>
          </cell>
          <cell r="X813" t="str">
            <v/>
          </cell>
          <cell r="Y813" t="str">
            <v/>
          </cell>
          <cell r="Z813" t="str">
            <v xml:space="preserve"> </v>
          </cell>
          <cell r="AA813" t="str">
            <v/>
          </cell>
          <cell r="AB813" t="str">
            <v/>
          </cell>
          <cell r="AC813" t="str">
            <v/>
          </cell>
          <cell r="AD813" t="str">
            <v/>
          </cell>
        </row>
        <row r="814">
          <cell r="A814" t="str">
            <v/>
          </cell>
          <cell r="B814" t="str">
            <v/>
          </cell>
          <cell r="C814">
            <v>813</v>
          </cell>
          <cell r="E814">
            <v>2</v>
          </cell>
          <cell r="H814" t="str">
            <v/>
          </cell>
          <cell r="I814" t="str">
            <v/>
          </cell>
          <cell r="J814" t="str">
            <v/>
          </cell>
          <cell r="K814" t="str">
            <v/>
          </cell>
          <cell r="L814" t="str">
            <v/>
          </cell>
          <cell r="M814" t="str">
            <v/>
          </cell>
          <cell r="N814" t="str">
            <v/>
          </cell>
          <cell r="O814" t="str">
            <v/>
          </cell>
          <cell r="T814" t="str">
            <v/>
          </cell>
          <cell r="U814" t="str">
            <v/>
          </cell>
          <cell r="V814" t="str">
            <v/>
          </cell>
          <cell r="W814" t="str">
            <v/>
          </cell>
          <cell r="X814" t="str">
            <v/>
          </cell>
          <cell r="Y814" t="str">
            <v/>
          </cell>
          <cell r="Z814" t="str">
            <v xml:space="preserve"> </v>
          </cell>
          <cell r="AA814" t="str">
            <v/>
          </cell>
          <cell r="AB814" t="str">
            <v/>
          </cell>
          <cell r="AC814" t="str">
            <v/>
          </cell>
          <cell r="AD814" t="str">
            <v/>
          </cell>
        </row>
        <row r="815">
          <cell r="A815" t="str">
            <v/>
          </cell>
          <cell r="B815" t="str">
            <v/>
          </cell>
          <cell r="C815">
            <v>814</v>
          </cell>
          <cell r="E815">
            <v>2</v>
          </cell>
          <cell r="H815" t="str">
            <v/>
          </cell>
          <cell r="I815" t="str">
            <v/>
          </cell>
          <cell r="J815" t="str">
            <v/>
          </cell>
          <cell r="K815" t="str">
            <v/>
          </cell>
          <cell r="L815" t="str">
            <v/>
          </cell>
          <cell r="M815" t="str">
            <v/>
          </cell>
          <cell r="N815" t="str">
            <v/>
          </cell>
          <cell r="O815" t="str">
            <v/>
          </cell>
          <cell r="T815" t="str">
            <v/>
          </cell>
          <cell r="U815" t="str">
            <v/>
          </cell>
          <cell r="V815" t="str">
            <v/>
          </cell>
          <cell r="W815" t="str">
            <v/>
          </cell>
          <cell r="X815" t="str">
            <v/>
          </cell>
          <cell r="Y815" t="str">
            <v/>
          </cell>
          <cell r="Z815" t="str">
            <v xml:space="preserve"> </v>
          </cell>
          <cell r="AA815" t="str">
            <v/>
          </cell>
          <cell r="AB815" t="str">
            <v/>
          </cell>
          <cell r="AC815" t="str">
            <v/>
          </cell>
          <cell r="AD815" t="str">
            <v/>
          </cell>
        </row>
        <row r="816">
          <cell r="A816" t="str">
            <v/>
          </cell>
          <cell r="B816" t="str">
            <v/>
          </cell>
          <cell r="C816">
            <v>815</v>
          </cell>
          <cell r="E816">
            <v>2</v>
          </cell>
          <cell r="H816" t="str">
            <v/>
          </cell>
          <cell r="I816" t="str">
            <v/>
          </cell>
          <cell r="J816" t="str">
            <v/>
          </cell>
          <cell r="K816" t="str">
            <v/>
          </cell>
          <cell r="L816" t="str">
            <v/>
          </cell>
          <cell r="M816" t="str">
            <v/>
          </cell>
          <cell r="N816" t="str">
            <v/>
          </cell>
          <cell r="O816" t="str">
            <v/>
          </cell>
          <cell r="T816" t="str">
            <v/>
          </cell>
          <cell r="U816" t="str">
            <v/>
          </cell>
          <cell r="V816" t="str">
            <v/>
          </cell>
          <cell r="W816" t="str">
            <v/>
          </cell>
          <cell r="X816" t="str">
            <v/>
          </cell>
          <cell r="Y816" t="str">
            <v/>
          </cell>
          <cell r="Z816" t="str">
            <v xml:space="preserve"> </v>
          </cell>
          <cell r="AA816" t="str">
            <v/>
          </cell>
          <cell r="AB816" t="str">
            <v/>
          </cell>
          <cell r="AC816" t="str">
            <v/>
          </cell>
          <cell r="AD816" t="str">
            <v/>
          </cell>
        </row>
        <row r="817">
          <cell r="A817" t="str">
            <v/>
          </cell>
          <cell r="B817" t="str">
            <v/>
          </cell>
          <cell r="C817">
            <v>816</v>
          </cell>
          <cell r="E817">
            <v>2</v>
          </cell>
          <cell r="H817" t="str">
            <v/>
          </cell>
          <cell r="I817" t="str">
            <v/>
          </cell>
          <cell r="J817" t="str">
            <v/>
          </cell>
          <cell r="K817" t="str">
            <v/>
          </cell>
          <cell r="L817" t="str">
            <v/>
          </cell>
          <cell r="M817" t="str">
            <v/>
          </cell>
          <cell r="N817" t="str">
            <v/>
          </cell>
          <cell r="O817" t="str">
            <v/>
          </cell>
          <cell r="T817" t="str">
            <v/>
          </cell>
          <cell r="U817" t="str">
            <v/>
          </cell>
          <cell r="V817" t="str">
            <v/>
          </cell>
          <cell r="W817" t="str">
            <v/>
          </cell>
          <cell r="X817" t="str">
            <v/>
          </cell>
          <cell r="Y817" t="str">
            <v/>
          </cell>
          <cell r="Z817" t="str">
            <v xml:space="preserve"> </v>
          </cell>
          <cell r="AA817" t="str">
            <v/>
          </cell>
          <cell r="AB817" t="str">
            <v/>
          </cell>
          <cell r="AC817" t="str">
            <v/>
          </cell>
          <cell r="AD817" t="str">
            <v/>
          </cell>
        </row>
        <row r="818">
          <cell r="A818" t="str">
            <v/>
          </cell>
          <cell r="B818" t="str">
            <v/>
          </cell>
          <cell r="C818">
            <v>817</v>
          </cell>
          <cell r="E818">
            <v>2</v>
          </cell>
          <cell r="H818" t="str">
            <v/>
          </cell>
          <cell r="I818" t="str">
            <v/>
          </cell>
          <cell r="J818" t="str">
            <v/>
          </cell>
          <cell r="K818" t="str">
            <v/>
          </cell>
          <cell r="L818" t="str">
            <v/>
          </cell>
          <cell r="M818" t="str">
            <v/>
          </cell>
          <cell r="N818" t="str">
            <v/>
          </cell>
          <cell r="O818" t="str">
            <v/>
          </cell>
          <cell r="T818" t="str">
            <v/>
          </cell>
          <cell r="U818" t="str">
            <v/>
          </cell>
          <cell r="V818" t="str">
            <v/>
          </cell>
          <cell r="W818" t="str">
            <v/>
          </cell>
          <cell r="X818" t="str">
            <v/>
          </cell>
          <cell r="Y818" t="str">
            <v/>
          </cell>
          <cell r="Z818" t="str">
            <v xml:space="preserve"> </v>
          </cell>
          <cell r="AA818" t="str">
            <v/>
          </cell>
          <cell r="AB818" t="str">
            <v/>
          </cell>
          <cell r="AC818" t="str">
            <v/>
          </cell>
          <cell r="AD818" t="str">
            <v/>
          </cell>
        </row>
        <row r="819">
          <cell r="A819" t="str">
            <v/>
          </cell>
          <cell r="B819" t="str">
            <v/>
          </cell>
          <cell r="C819">
            <v>818</v>
          </cell>
          <cell r="E819">
            <v>2</v>
          </cell>
          <cell r="H819" t="str">
            <v/>
          </cell>
          <cell r="I819" t="str">
            <v/>
          </cell>
          <cell r="J819" t="str">
            <v/>
          </cell>
          <cell r="K819" t="str">
            <v/>
          </cell>
          <cell r="L819" t="str">
            <v/>
          </cell>
          <cell r="M819" t="str">
            <v/>
          </cell>
          <cell r="N819" t="str">
            <v/>
          </cell>
          <cell r="O819" t="str">
            <v/>
          </cell>
          <cell r="T819" t="str">
            <v/>
          </cell>
          <cell r="U819" t="str">
            <v/>
          </cell>
          <cell r="V819" t="str">
            <v/>
          </cell>
          <cell r="W819" t="str">
            <v/>
          </cell>
          <cell r="X819" t="str">
            <v/>
          </cell>
          <cell r="Y819" t="str">
            <v/>
          </cell>
          <cell r="Z819" t="str">
            <v xml:space="preserve"> </v>
          </cell>
          <cell r="AA819" t="str">
            <v/>
          </cell>
          <cell r="AB819" t="str">
            <v/>
          </cell>
          <cell r="AC819" t="str">
            <v/>
          </cell>
          <cell r="AD819" t="str">
            <v/>
          </cell>
        </row>
        <row r="820">
          <cell r="A820" t="str">
            <v/>
          </cell>
          <cell r="B820" t="str">
            <v/>
          </cell>
          <cell r="C820">
            <v>819</v>
          </cell>
          <cell r="E820">
            <v>2</v>
          </cell>
          <cell r="H820" t="str">
            <v/>
          </cell>
          <cell r="I820" t="str">
            <v/>
          </cell>
          <cell r="J820" t="str">
            <v/>
          </cell>
          <cell r="K820" t="str">
            <v/>
          </cell>
          <cell r="L820" t="str">
            <v/>
          </cell>
          <cell r="M820" t="str">
            <v/>
          </cell>
          <cell r="N820" t="str">
            <v/>
          </cell>
          <cell r="O820" t="str">
            <v/>
          </cell>
          <cell r="T820" t="str">
            <v/>
          </cell>
          <cell r="U820" t="str">
            <v/>
          </cell>
          <cell r="V820" t="str">
            <v/>
          </cell>
          <cell r="W820" t="str">
            <v/>
          </cell>
          <cell r="X820" t="str">
            <v/>
          </cell>
          <cell r="Y820" t="str">
            <v/>
          </cell>
          <cell r="Z820" t="str">
            <v xml:space="preserve"> </v>
          </cell>
          <cell r="AA820" t="str">
            <v/>
          </cell>
          <cell r="AB820" t="str">
            <v/>
          </cell>
          <cell r="AC820" t="str">
            <v/>
          </cell>
          <cell r="AD820" t="str">
            <v/>
          </cell>
        </row>
        <row r="821">
          <cell r="A821" t="str">
            <v/>
          </cell>
          <cell r="B821" t="str">
            <v/>
          </cell>
          <cell r="C821">
            <v>820</v>
          </cell>
          <cell r="E821">
            <v>2</v>
          </cell>
          <cell r="H821" t="str">
            <v/>
          </cell>
          <cell r="I821" t="str">
            <v/>
          </cell>
          <cell r="J821" t="str">
            <v/>
          </cell>
          <cell r="K821" t="str">
            <v/>
          </cell>
          <cell r="L821" t="str">
            <v/>
          </cell>
          <cell r="M821" t="str">
            <v/>
          </cell>
          <cell r="N821" t="str">
            <v/>
          </cell>
          <cell r="O821" t="str">
            <v/>
          </cell>
          <cell r="T821" t="str">
            <v/>
          </cell>
          <cell r="U821" t="str">
            <v/>
          </cell>
          <cell r="V821" t="str">
            <v/>
          </cell>
          <cell r="W821" t="str">
            <v/>
          </cell>
          <cell r="X821" t="str">
            <v/>
          </cell>
          <cell r="Y821" t="str">
            <v/>
          </cell>
          <cell r="Z821" t="str">
            <v xml:space="preserve"> </v>
          </cell>
          <cell r="AA821" t="str">
            <v/>
          </cell>
          <cell r="AB821" t="str">
            <v/>
          </cell>
          <cell r="AC821" t="str">
            <v/>
          </cell>
          <cell r="AD821" t="str">
            <v/>
          </cell>
        </row>
        <row r="822">
          <cell r="A822" t="str">
            <v/>
          </cell>
          <cell r="B822" t="str">
            <v/>
          </cell>
          <cell r="C822">
            <v>821</v>
          </cell>
          <cell r="E822">
            <v>2</v>
          </cell>
          <cell r="H822" t="str">
            <v/>
          </cell>
          <cell r="I822" t="str">
            <v/>
          </cell>
          <cell r="J822" t="str">
            <v/>
          </cell>
          <cell r="K822" t="str">
            <v/>
          </cell>
          <cell r="L822" t="str">
            <v/>
          </cell>
          <cell r="M822" t="str">
            <v/>
          </cell>
          <cell r="N822" t="str">
            <v/>
          </cell>
          <cell r="O822" t="str">
            <v/>
          </cell>
          <cell r="T822" t="str">
            <v/>
          </cell>
          <cell r="U822" t="str">
            <v/>
          </cell>
          <cell r="V822" t="str">
            <v/>
          </cell>
          <cell r="W822" t="str">
            <v/>
          </cell>
          <cell r="X822" t="str">
            <v/>
          </cell>
          <cell r="Y822" t="str">
            <v/>
          </cell>
          <cell r="Z822" t="str">
            <v xml:space="preserve"> </v>
          </cell>
          <cell r="AA822" t="str">
            <v/>
          </cell>
          <cell r="AB822" t="str">
            <v/>
          </cell>
          <cell r="AC822" t="str">
            <v/>
          </cell>
          <cell r="AD822" t="str">
            <v/>
          </cell>
        </row>
        <row r="823">
          <cell r="A823" t="str">
            <v/>
          </cell>
          <cell r="B823" t="str">
            <v/>
          </cell>
          <cell r="C823">
            <v>822</v>
          </cell>
          <cell r="E823">
            <v>2</v>
          </cell>
          <cell r="H823" t="str">
            <v/>
          </cell>
          <cell r="I823" t="str">
            <v/>
          </cell>
          <cell r="J823" t="str">
            <v/>
          </cell>
          <cell r="K823" t="str">
            <v/>
          </cell>
          <cell r="L823" t="str">
            <v/>
          </cell>
          <cell r="M823" t="str">
            <v/>
          </cell>
          <cell r="N823" t="str">
            <v/>
          </cell>
          <cell r="O823" t="str">
            <v/>
          </cell>
          <cell r="T823" t="str">
            <v/>
          </cell>
          <cell r="U823" t="str">
            <v/>
          </cell>
          <cell r="V823" t="str">
            <v/>
          </cell>
          <cell r="W823" t="str">
            <v/>
          </cell>
          <cell r="X823" t="str">
            <v/>
          </cell>
          <cell r="Y823" t="str">
            <v/>
          </cell>
          <cell r="Z823" t="str">
            <v xml:space="preserve"> </v>
          </cell>
          <cell r="AA823" t="str">
            <v/>
          </cell>
          <cell r="AB823" t="str">
            <v/>
          </cell>
          <cell r="AC823" t="str">
            <v/>
          </cell>
          <cell r="AD823" t="str">
            <v/>
          </cell>
        </row>
        <row r="824">
          <cell r="A824" t="str">
            <v/>
          </cell>
          <cell r="B824" t="str">
            <v/>
          </cell>
          <cell r="C824">
            <v>823</v>
          </cell>
          <cell r="E824">
            <v>2</v>
          </cell>
          <cell r="H824" t="str">
            <v/>
          </cell>
          <cell r="I824" t="str">
            <v/>
          </cell>
          <cell r="J824" t="str">
            <v/>
          </cell>
          <cell r="K824" t="str">
            <v/>
          </cell>
          <cell r="L824" t="str">
            <v/>
          </cell>
          <cell r="M824" t="str">
            <v/>
          </cell>
          <cell r="N824" t="str">
            <v/>
          </cell>
          <cell r="O824" t="str">
            <v/>
          </cell>
          <cell r="T824" t="str">
            <v/>
          </cell>
          <cell r="U824" t="str">
            <v/>
          </cell>
          <cell r="V824" t="str">
            <v/>
          </cell>
          <cell r="W824" t="str">
            <v/>
          </cell>
          <cell r="X824" t="str">
            <v/>
          </cell>
          <cell r="Y824" t="str">
            <v/>
          </cell>
          <cell r="Z824" t="str">
            <v xml:space="preserve"> </v>
          </cell>
          <cell r="AA824" t="str">
            <v/>
          </cell>
          <cell r="AB824" t="str">
            <v/>
          </cell>
          <cell r="AC824" t="str">
            <v/>
          </cell>
          <cell r="AD824" t="str">
            <v/>
          </cell>
        </row>
        <row r="825">
          <cell r="A825" t="str">
            <v/>
          </cell>
          <cell r="B825" t="str">
            <v/>
          </cell>
          <cell r="C825">
            <v>824</v>
          </cell>
          <cell r="E825">
            <v>2</v>
          </cell>
          <cell r="H825" t="str">
            <v/>
          </cell>
          <cell r="I825" t="str">
            <v/>
          </cell>
          <cell r="J825" t="str">
            <v/>
          </cell>
          <cell r="K825" t="str">
            <v/>
          </cell>
          <cell r="L825" t="str">
            <v/>
          </cell>
          <cell r="M825" t="str">
            <v/>
          </cell>
          <cell r="N825" t="str">
            <v/>
          </cell>
          <cell r="O825" t="str">
            <v/>
          </cell>
          <cell r="T825" t="str">
            <v/>
          </cell>
          <cell r="U825" t="str">
            <v/>
          </cell>
          <cell r="V825" t="str">
            <v/>
          </cell>
          <cell r="W825" t="str">
            <v/>
          </cell>
          <cell r="X825" t="str">
            <v/>
          </cell>
          <cell r="Y825" t="str">
            <v/>
          </cell>
          <cell r="Z825" t="str">
            <v xml:space="preserve"> </v>
          </cell>
          <cell r="AA825" t="str">
            <v/>
          </cell>
          <cell r="AB825" t="str">
            <v/>
          </cell>
          <cell r="AC825" t="str">
            <v/>
          </cell>
          <cell r="AD825" t="str">
            <v/>
          </cell>
        </row>
        <row r="826">
          <cell r="A826" t="str">
            <v/>
          </cell>
          <cell r="B826" t="str">
            <v/>
          </cell>
          <cell r="C826">
            <v>825</v>
          </cell>
          <cell r="E826">
            <v>2</v>
          </cell>
          <cell r="H826" t="str">
            <v/>
          </cell>
          <cell r="I826" t="str">
            <v/>
          </cell>
          <cell r="J826" t="str">
            <v/>
          </cell>
          <cell r="K826" t="str">
            <v/>
          </cell>
          <cell r="L826" t="str">
            <v/>
          </cell>
          <cell r="M826" t="str">
            <v/>
          </cell>
          <cell r="N826" t="str">
            <v/>
          </cell>
          <cell r="O826" t="str">
            <v/>
          </cell>
          <cell r="T826" t="str">
            <v/>
          </cell>
          <cell r="U826" t="str">
            <v/>
          </cell>
          <cell r="V826" t="str">
            <v/>
          </cell>
          <cell r="W826" t="str">
            <v/>
          </cell>
          <cell r="X826" t="str">
            <v/>
          </cell>
          <cell r="Y826" t="str">
            <v/>
          </cell>
          <cell r="Z826" t="str">
            <v xml:space="preserve"> </v>
          </cell>
          <cell r="AA826" t="str">
            <v/>
          </cell>
          <cell r="AB826" t="str">
            <v/>
          </cell>
          <cell r="AC826" t="str">
            <v/>
          </cell>
          <cell r="AD826" t="str">
            <v/>
          </cell>
        </row>
        <row r="827">
          <cell r="A827" t="str">
            <v/>
          </cell>
          <cell r="B827" t="str">
            <v/>
          </cell>
          <cell r="C827">
            <v>826</v>
          </cell>
          <cell r="E827">
            <v>2</v>
          </cell>
          <cell r="H827" t="str">
            <v/>
          </cell>
          <cell r="I827" t="str">
            <v/>
          </cell>
          <cell r="J827" t="str">
            <v/>
          </cell>
          <cell r="K827" t="str">
            <v/>
          </cell>
          <cell r="L827" t="str">
            <v/>
          </cell>
          <cell r="M827" t="str">
            <v/>
          </cell>
          <cell r="N827" t="str">
            <v/>
          </cell>
          <cell r="O827" t="str">
            <v/>
          </cell>
          <cell r="T827" t="str">
            <v/>
          </cell>
          <cell r="U827" t="str">
            <v/>
          </cell>
          <cell r="V827" t="str">
            <v/>
          </cell>
          <cell r="W827" t="str">
            <v/>
          </cell>
          <cell r="X827" t="str">
            <v/>
          </cell>
          <cell r="Y827" t="str">
            <v/>
          </cell>
          <cell r="Z827" t="str">
            <v xml:space="preserve"> </v>
          </cell>
          <cell r="AA827" t="str">
            <v/>
          </cell>
          <cell r="AB827" t="str">
            <v/>
          </cell>
          <cell r="AC827" t="str">
            <v/>
          </cell>
          <cell r="AD827" t="str">
            <v/>
          </cell>
        </row>
        <row r="828">
          <cell r="A828" t="str">
            <v/>
          </cell>
          <cell r="B828" t="str">
            <v/>
          </cell>
          <cell r="C828">
            <v>827</v>
          </cell>
          <cell r="E828">
            <v>2</v>
          </cell>
          <cell r="H828" t="str">
            <v/>
          </cell>
          <cell r="I828" t="str">
            <v/>
          </cell>
          <cell r="J828" t="str">
            <v/>
          </cell>
          <cell r="K828" t="str">
            <v/>
          </cell>
          <cell r="L828" t="str">
            <v/>
          </cell>
          <cell r="M828" t="str">
            <v/>
          </cell>
          <cell r="N828" t="str">
            <v/>
          </cell>
          <cell r="O828" t="str">
            <v/>
          </cell>
          <cell r="T828" t="str">
            <v/>
          </cell>
          <cell r="U828" t="str">
            <v/>
          </cell>
          <cell r="V828" t="str">
            <v/>
          </cell>
          <cell r="W828" t="str">
            <v/>
          </cell>
          <cell r="X828" t="str">
            <v/>
          </cell>
          <cell r="Y828" t="str">
            <v/>
          </cell>
          <cell r="Z828" t="str">
            <v xml:space="preserve"> </v>
          </cell>
          <cell r="AA828" t="str">
            <v/>
          </cell>
          <cell r="AB828" t="str">
            <v/>
          </cell>
          <cell r="AC828" t="str">
            <v/>
          </cell>
          <cell r="AD828" t="str">
            <v/>
          </cell>
        </row>
        <row r="829">
          <cell r="A829" t="str">
            <v/>
          </cell>
          <cell r="B829" t="str">
            <v/>
          </cell>
          <cell r="C829">
            <v>828</v>
          </cell>
          <cell r="E829">
            <v>2</v>
          </cell>
          <cell r="H829" t="str">
            <v/>
          </cell>
          <cell r="I829" t="str">
            <v/>
          </cell>
          <cell r="J829" t="str">
            <v/>
          </cell>
          <cell r="K829" t="str">
            <v/>
          </cell>
          <cell r="L829" t="str">
            <v/>
          </cell>
          <cell r="M829" t="str">
            <v/>
          </cell>
          <cell r="N829" t="str">
            <v/>
          </cell>
          <cell r="O829" t="str">
            <v/>
          </cell>
          <cell r="T829" t="str">
            <v/>
          </cell>
          <cell r="U829" t="str">
            <v/>
          </cell>
          <cell r="V829" t="str">
            <v/>
          </cell>
          <cell r="W829" t="str">
            <v/>
          </cell>
          <cell r="X829" t="str">
            <v/>
          </cell>
          <cell r="Y829" t="str">
            <v/>
          </cell>
          <cell r="Z829" t="str">
            <v xml:space="preserve"> </v>
          </cell>
          <cell r="AA829" t="str">
            <v/>
          </cell>
          <cell r="AB829" t="str">
            <v/>
          </cell>
          <cell r="AC829" t="str">
            <v/>
          </cell>
          <cell r="AD829" t="str">
            <v/>
          </cell>
        </row>
        <row r="830">
          <cell r="A830" t="str">
            <v/>
          </cell>
          <cell r="B830" t="str">
            <v/>
          </cell>
          <cell r="C830">
            <v>829</v>
          </cell>
          <cell r="E830">
            <v>2</v>
          </cell>
          <cell r="H830" t="str">
            <v/>
          </cell>
          <cell r="I830" t="str">
            <v/>
          </cell>
          <cell r="J830" t="str">
            <v/>
          </cell>
          <cell r="K830" t="str">
            <v/>
          </cell>
          <cell r="L830" t="str">
            <v/>
          </cell>
          <cell r="M830" t="str">
            <v/>
          </cell>
          <cell r="N830" t="str">
            <v/>
          </cell>
          <cell r="O830" t="str">
            <v/>
          </cell>
          <cell r="T830" t="str">
            <v/>
          </cell>
          <cell r="U830" t="str">
            <v/>
          </cell>
          <cell r="V830" t="str">
            <v/>
          </cell>
          <cell r="W830" t="str">
            <v/>
          </cell>
          <cell r="X830" t="str">
            <v/>
          </cell>
          <cell r="Y830" t="str">
            <v/>
          </cell>
          <cell r="Z830" t="str">
            <v xml:space="preserve"> </v>
          </cell>
          <cell r="AA830" t="str">
            <v/>
          </cell>
          <cell r="AB830" t="str">
            <v/>
          </cell>
          <cell r="AC830" t="str">
            <v/>
          </cell>
          <cell r="AD830" t="str">
            <v/>
          </cell>
        </row>
        <row r="831">
          <cell r="A831" t="str">
            <v/>
          </cell>
          <cell r="B831" t="str">
            <v/>
          </cell>
          <cell r="C831">
            <v>830</v>
          </cell>
          <cell r="E831">
            <v>2</v>
          </cell>
          <cell r="H831" t="str">
            <v/>
          </cell>
          <cell r="I831" t="str">
            <v/>
          </cell>
          <cell r="J831" t="str">
            <v/>
          </cell>
          <cell r="K831" t="str">
            <v/>
          </cell>
          <cell r="L831" t="str">
            <v/>
          </cell>
          <cell r="M831" t="str">
            <v/>
          </cell>
          <cell r="N831" t="str">
            <v/>
          </cell>
          <cell r="O831" t="str">
            <v/>
          </cell>
          <cell r="T831" t="str">
            <v/>
          </cell>
          <cell r="U831" t="str">
            <v/>
          </cell>
          <cell r="V831" t="str">
            <v/>
          </cell>
          <cell r="W831" t="str">
            <v/>
          </cell>
          <cell r="X831" t="str">
            <v/>
          </cell>
          <cell r="Y831" t="str">
            <v/>
          </cell>
          <cell r="Z831" t="str">
            <v xml:space="preserve"> </v>
          </cell>
          <cell r="AA831" t="str">
            <v/>
          </cell>
          <cell r="AB831" t="str">
            <v/>
          </cell>
          <cell r="AC831" t="str">
            <v/>
          </cell>
          <cell r="AD831" t="str">
            <v/>
          </cell>
        </row>
        <row r="832">
          <cell r="A832" t="str">
            <v/>
          </cell>
          <cell r="B832" t="str">
            <v/>
          </cell>
          <cell r="C832">
            <v>831</v>
          </cell>
          <cell r="E832">
            <v>2</v>
          </cell>
          <cell r="H832" t="str">
            <v/>
          </cell>
          <cell r="I832" t="str">
            <v/>
          </cell>
          <cell r="J832" t="str">
            <v/>
          </cell>
          <cell r="K832" t="str">
            <v/>
          </cell>
          <cell r="L832" t="str">
            <v/>
          </cell>
          <cell r="M832" t="str">
            <v/>
          </cell>
          <cell r="N832" t="str">
            <v/>
          </cell>
          <cell r="O832" t="str">
            <v/>
          </cell>
          <cell r="T832" t="str">
            <v/>
          </cell>
          <cell r="U832" t="str">
            <v/>
          </cell>
          <cell r="V832" t="str">
            <v/>
          </cell>
          <cell r="W832" t="str">
            <v/>
          </cell>
          <cell r="X832" t="str">
            <v/>
          </cell>
          <cell r="Y832" t="str">
            <v/>
          </cell>
          <cell r="Z832" t="str">
            <v xml:space="preserve"> </v>
          </cell>
          <cell r="AA832" t="str">
            <v/>
          </cell>
          <cell r="AB832" t="str">
            <v/>
          </cell>
          <cell r="AC832" t="str">
            <v/>
          </cell>
          <cell r="AD832" t="str">
            <v/>
          </cell>
        </row>
        <row r="833">
          <cell r="A833" t="str">
            <v/>
          </cell>
          <cell r="B833" t="str">
            <v/>
          </cell>
          <cell r="C833">
            <v>832</v>
          </cell>
          <cell r="E833">
            <v>2</v>
          </cell>
          <cell r="H833" t="str">
            <v/>
          </cell>
          <cell r="I833" t="str">
            <v/>
          </cell>
          <cell r="J833" t="str">
            <v/>
          </cell>
          <cell r="K833" t="str">
            <v/>
          </cell>
          <cell r="L833" t="str">
            <v/>
          </cell>
          <cell r="M833" t="str">
            <v/>
          </cell>
          <cell r="N833" t="str">
            <v/>
          </cell>
          <cell r="O833" t="str">
            <v/>
          </cell>
          <cell r="T833" t="str">
            <v/>
          </cell>
          <cell r="U833" t="str">
            <v/>
          </cell>
          <cell r="V833" t="str">
            <v/>
          </cell>
          <cell r="W833" t="str">
            <v/>
          </cell>
          <cell r="X833" t="str">
            <v/>
          </cell>
          <cell r="Y833" t="str">
            <v/>
          </cell>
          <cell r="Z833" t="str">
            <v xml:space="preserve"> </v>
          </cell>
          <cell r="AA833" t="str">
            <v/>
          </cell>
          <cell r="AB833" t="str">
            <v/>
          </cell>
          <cell r="AC833" t="str">
            <v/>
          </cell>
          <cell r="AD833" t="str">
            <v/>
          </cell>
        </row>
        <row r="834">
          <cell r="A834" t="str">
            <v/>
          </cell>
          <cell r="B834" t="str">
            <v/>
          </cell>
          <cell r="C834">
            <v>833</v>
          </cell>
          <cell r="E834">
            <v>2</v>
          </cell>
          <cell r="H834" t="str">
            <v/>
          </cell>
          <cell r="I834" t="str">
            <v/>
          </cell>
          <cell r="J834" t="str">
            <v/>
          </cell>
          <cell r="K834" t="str">
            <v/>
          </cell>
          <cell r="L834" t="str">
            <v/>
          </cell>
          <cell r="M834" t="str">
            <v/>
          </cell>
          <cell r="N834" t="str">
            <v/>
          </cell>
          <cell r="O834" t="str">
            <v/>
          </cell>
          <cell r="T834" t="str">
            <v/>
          </cell>
          <cell r="U834" t="str">
            <v/>
          </cell>
          <cell r="V834" t="str">
            <v/>
          </cell>
          <cell r="W834" t="str">
            <v/>
          </cell>
          <cell r="X834" t="str">
            <v/>
          </cell>
          <cell r="Y834" t="str">
            <v/>
          </cell>
          <cell r="Z834" t="str">
            <v xml:space="preserve"> </v>
          </cell>
          <cell r="AA834" t="str">
            <v/>
          </cell>
          <cell r="AB834" t="str">
            <v/>
          </cell>
          <cell r="AC834" t="str">
            <v/>
          </cell>
          <cell r="AD834" t="str">
            <v/>
          </cell>
        </row>
        <row r="835">
          <cell r="A835" t="str">
            <v/>
          </cell>
          <cell r="B835" t="str">
            <v/>
          </cell>
          <cell r="C835">
            <v>834</v>
          </cell>
          <cell r="E835">
            <v>2</v>
          </cell>
          <cell r="H835" t="str">
            <v/>
          </cell>
          <cell r="I835" t="str">
            <v/>
          </cell>
          <cell r="J835" t="str">
            <v/>
          </cell>
          <cell r="K835" t="str">
            <v/>
          </cell>
          <cell r="L835" t="str">
            <v/>
          </cell>
          <cell r="M835" t="str">
            <v/>
          </cell>
          <cell r="N835" t="str">
            <v/>
          </cell>
          <cell r="O835" t="str">
            <v/>
          </cell>
          <cell r="T835" t="str">
            <v/>
          </cell>
          <cell r="U835" t="str">
            <v/>
          </cell>
          <cell r="V835" t="str">
            <v/>
          </cell>
          <cell r="W835" t="str">
            <v/>
          </cell>
          <cell r="X835" t="str">
            <v/>
          </cell>
          <cell r="Y835" t="str">
            <v/>
          </cell>
          <cell r="Z835" t="str">
            <v xml:space="preserve"> </v>
          </cell>
          <cell r="AA835" t="str">
            <v/>
          </cell>
          <cell r="AB835" t="str">
            <v/>
          </cell>
          <cell r="AC835" t="str">
            <v/>
          </cell>
          <cell r="AD835" t="str">
            <v/>
          </cell>
        </row>
        <row r="836">
          <cell r="A836" t="str">
            <v/>
          </cell>
          <cell r="B836" t="str">
            <v/>
          </cell>
          <cell r="C836">
            <v>835</v>
          </cell>
          <cell r="E836">
            <v>2</v>
          </cell>
          <cell r="H836" t="str">
            <v/>
          </cell>
          <cell r="I836" t="str">
            <v/>
          </cell>
          <cell r="J836" t="str">
            <v/>
          </cell>
          <cell r="K836" t="str">
            <v/>
          </cell>
          <cell r="L836" t="str">
            <v/>
          </cell>
          <cell r="M836" t="str">
            <v/>
          </cell>
          <cell r="N836" t="str">
            <v/>
          </cell>
          <cell r="O836" t="str">
            <v/>
          </cell>
          <cell r="T836" t="str">
            <v/>
          </cell>
          <cell r="U836" t="str">
            <v/>
          </cell>
          <cell r="V836" t="str">
            <v/>
          </cell>
          <cell r="W836" t="str">
            <v/>
          </cell>
          <cell r="X836" t="str">
            <v/>
          </cell>
          <cell r="Y836" t="str">
            <v/>
          </cell>
          <cell r="Z836" t="str">
            <v xml:space="preserve"> </v>
          </cell>
          <cell r="AA836" t="str">
            <v/>
          </cell>
          <cell r="AB836" t="str">
            <v/>
          </cell>
          <cell r="AC836" t="str">
            <v/>
          </cell>
          <cell r="AD836" t="str">
            <v/>
          </cell>
        </row>
        <row r="837">
          <cell r="A837" t="str">
            <v/>
          </cell>
          <cell r="B837" t="str">
            <v/>
          </cell>
          <cell r="C837">
            <v>836</v>
          </cell>
          <cell r="E837">
            <v>2</v>
          </cell>
          <cell r="H837" t="str">
            <v/>
          </cell>
          <cell r="I837" t="str">
            <v/>
          </cell>
          <cell r="J837" t="str">
            <v/>
          </cell>
          <cell r="K837" t="str">
            <v/>
          </cell>
          <cell r="L837" t="str">
            <v/>
          </cell>
          <cell r="M837" t="str">
            <v/>
          </cell>
          <cell r="N837" t="str">
            <v/>
          </cell>
          <cell r="O837" t="str">
            <v/>
          </cell>
          <cell r="T837" t="str">
            <v/>
          </cell>
          <cell r="U837" t="str">
            <v/>
          </cell>
          <cell r="V837" t="str">
            <v/>
          </cell>
          <cell r="W837" t="str">
            <v/>
          </cell>
          <cell r="X837" t="str">
            <v/>
          </cell>
          <cell r="Y837" t="str">
            <v/>
          </cell>
          <cell r="Z837" t="str">
            <v xml:space="preserve"> </v>
          </cell>
          <cell r="AA837" t="str">
            <v/>
          </cell>
          <cell r="AB837" t="str">
            <v/>
          </cell>
          <cell r="AC837" t="str">
            <v/>
          </cell>
          <cell r="AD837" t="str">
            <v/>
          </cell>
        </row>
        <row r="838">
          <cell r="A838" t="str">
            <v/>
          </cell>
          <cell r="B838" t="str">
            <v/>
          </cell>
          <cell r="C838">
            <v>837</v>
          </cell>
          <cell r="E838">
            <v>2</v>
          </cell>
          <cell r="H838" t="str">
            <v/>
          </cell>
          <cell r="I838" t="str">
            <v/>
          </cell>
          <cell r="J838" t="str">
            <v/>
          </cell>
          <cell r="K838" t="str">
            <v/>
          </cell>
          <cell r="L838" t="str">
            <v/>
          </cell>
          <cell r="M838" t="str">
            <v/>
          </cell>
          <cell r="N838" t="str">
            <v/>
          </cell>
          <cell r="O838" t="str">
            <v/>
          </cell>
          <cell r="T838" t="str">
            <v/>
          </cell>
          <cell r="U838" t="str">
            <v/>
          </cell>
          <cell r="V838" t="str">
            <v/>
          </cell>
          <cell r="W838" t="str">
            <v/>
          </cell>
          <cell r="X838" t="str">
            <v/>
          </cell>
          <cell r="Y838" t="str">
            <v/>
          </cell>
          <cell r="Z838" t="str">
            <v xml:space="preserve"> </v>
          </cell>
          <cell r="AA838" t="str">
            <v/>
          </cell>
          <cell r="AB838" t="str">
            <v/>
          </cell>
          <cell r="AC838" t="str">
            <v/>
          </cell>
          <cell r="AD838" t="str">
            <v/>
          </cell>
        </row>
        <row r="839">
          <cell r="A839" t="str">
            <v/>
          </cell>
          <cell r="B839" t="str">
            <v/>
          </cell>
          <cell r="C839">
            <v>838</v>
          </cell>
          <cell r="E839">
            <v>2</v>
          </cell>
          <cell r="H839" t="str">
            <v/>
          </cell>
          <cell r="I839" t="str">
            <v/>
          </cell>
          <cell r="J839" t="str">
            <v/>
          </cell>
          <cell r="K839" t="str">
            <v/>
          </cell>
          <cell r="L839" t="str">
            <v/>
          </cell>
          <cell r="M839" t="str">
            <v/>
          </cell>
          <cell r="N839" t="str">
            <v/>
          </cell>
          <cell r="O839" t="str">
            <v/>
          </cell>
          <cell r="T839" t="str">
            <v/>
          </cell>
          <cell r="U839" t="str">
            <v/>
          </cell>
          <cell r="V839" t="str">
            <v/>
          </cell>
          <cell r="W839" t="str">
            <v/>
          </cell>
          <cell r="X839" t="str">
            <v/>
          </cell>
          <cell r="Y839" t="str">
            <v/>
          </cell>
          <cell r="Z839" t="str">
            <v xml:space="preserve"> </v>
          </cell>
          <cell r="AA839" t="str">
            <v/>
          </cell>
          <cell r="AB839" t="str">
            <v/>
          </cell>
          <cell r="AC839" t="str">
            <v/>
          </cell>
          <cell r="AD839" t="str">
            <v/>
          </cell>
        </row>
        <row r="840">
          <cell r="A840" t="str">
            <v/>
          </cell>
          <cell r="B840" t="str">
            <v/>
          </cell>
          <cell r="C840">
            <v>839</v>
          </cell>
          <cell r="E840">
            <v>2</v>
          </cell>
          <cell r="H840" t="str">
            <v/>
          </cell>
          <cell r="I840" t="str">
            <v/>
          </cell>
          <cell r="J840" t="str">
            <v/>
          </cell>
          <cell r="K840" t="str">
            <v/>
          </cell>
          <cell r="L840" t="str">
            <v/>
          </cell>
          <cell r="M840" t="str">
            <v/>
          </cell>
          <cell r="N840" t="str">
            <v/>
          </cell>
          <cell r="O840" t="str">
            <v/>
          </cell>
          <cell r="T840" t="str">
            <v/>
          </cell>
          <cell r="U840" t="str">
            <v/>
          </cell>
          <cell r="V840" t="str">
            <v/>
          </cell>
          <cell r="W840" t="str">
            <v/>
          </cell>
          <cell r="X840" t="str">
            <v/>
          </cell>
          <cell r="Y840" t="str">
            <v/>
          </cell>
          <cell r="Z840" t="str">
            <v xml:space="preserve"> </v>
          </cell>
          <cell r="AA840" t="str">
            <v/>
          </cell>
          <cell r="AB840" t="str">
            <v/>
          </cell>
          <cell r="AC840" t="str">
            <v/>
          </cell>
          <cell r="AD840" t="str">
            <v/>
          </cell>
        </row>
        <row r="841">
          <cell r="A841" t="str">
            <v/>
          </cell>
          <cell r="B841" t="str">
            <v/>
          </cell>
          <cell r="C841">
            <v>840</v>
          </cell>
          <cell r="E841">
            <v>2</v>
          </cell>
          <cell r="H841" t="str">
            <v/>
          </cell>
          <cell r="I841" t="str">
            <v/>
          </cell>
          <cell r="J841" t="str">
            <v/>
          </cell>
          <cell r="K841" t="str">
            <v/>
          </cell>
          <cell r="L841" t="str">
            <v/>
          </cell>
          <cell r="M841" t="str">
            <v/>
          </cell>
          <cell r="N841" t="str">
            <v/>
          </cell>
          <cell r="O841" t="str">
            <v/>
          </cell>
          <cell r="T841" t="str">
            <v/>
          </cell>
          <cell r="U841" t="str">
            <v/>
          </cell>
          <cell r="V841" t="str">
            <v/>
          </cell>
          <cell r="W841" t="str">
            <v/>
          </cell>
          <cell r="X841" t="str">
            <v/>
          </cell>
          <cell r="Y841" t="str">
            <v/>
          </cell>
          <cell r="Z841" t="str">
            <v xml:space="preserve"> </v>
          </cell>
          <cell r="AA841" t="str">
            <v/>
          </cell>
          <cell r="AB841" t="str">
            <v/>
          </cell>
          <cell r="AC841" t="str">
            <v/>
          </cell>
          <cell r="AD841" t="str">
            <v/>
          </cell>
        </row>
        <row r="842">
          <cell r="A842" t="str">
            <v/>
          </cell>
          <cell r="B842" t="str">
            <v/>
          </cell>
          <cell r="C842">
            <v>841</v>
          </cell>
          <cell r="E842">
            <v>2</v>
          </cell>
          <cell r="H842" t="str">
            <v/>
          </cell>
          <cell r="I842" t="str">
            <v/>
          </cell>
          <cell r="J842" t="str">
            <v/>
          </cell>
          <cell r="K842" t="str">
            <v/>
          </cell>
          <cell r="L842" t="str">
            <v/>
          </cell>
          <cell r="M842" t="str">
            <v/>
          </cell>
          <cell r="N842" t="str">
            <v/>
          </cell>
          <cell r="O842" t="str">
            <v/>
          </cell>
          <cell r="T842" t="str">
            <v/>
          </cell>
          <cell r="U842" t="str">
            <v/>
          </cell>
          <cell r="V842" t="str">
            <v/>
          </cell>
          <cell r="W842" t="str">
            <v/>
          </cell>
          <cell r="X842" t="str">
            <v/>
          </cell>
          <cell r="Y842" t="str">
            <v/>
          </cell>
          <cell r="Z842" t="str">
            <v xml:space="preserve"> </v>
          </cell>
          <cell r="AA842" t="str">
            <v/>
          </cell>
          <cell r="AB842" t="str">
            <v/>
          </cell>
          <cell r="AC842" t="str">
            <v/>
          </cell>
          <cell r="AD842" t="str">
            <v/>
          </cell>
        </row>
        <row r="843">
          <cell r="A843" t="str">
            <v/>
          </cell>
          <cell r="B843" t="str">
            <v/>
          </cell>
          <cell r="C843">
            <v>842</v>
          </cell>
          <cell r="E843">
            <v>2</v>
          </cell>
          <cell r="H843" t="str">
            <v/>
          </cell>
          <cell r="I843" t="str">
            <v/>
          </cell>
          <cell r="J843" t="str">
            <v/>
          </cell>
          <cell r="K843" t="str">
            <v/>
          </cell>
          <cell r="L843" t="str">
            <v/>
          </cell>
          <cell r="M843" t="str">
            <v/>
          </cell>
          <cell r="N843" t="str">
            <v/>
          </cell>
          <cell r="O843" t="str">
            <v/>
          </cell>
          <cell r="T843" t="str">
            <v/>
          </cell>
          <cell r="U843" t="str">
            <v/>
          </cell>
          <cell r="V843" t="str">
            <v/>
          </cell>
          <cell r="W843" t="str">
            <v/>
          </cell>
          <cell r="X843" t="str">
            <v/>
          </cell>
          <cell r="Y843" t="str">
            <v/>
          </cell>
          <cell r="Z843" t="str">
            <v xml:space="preserve"> </v>
          </cell>
          <cell r="AA843" t="str">
            <v/>
          </cell>
          <cell r="AB843" t="str">
            <v/>
          </cell>
          <cell r="AC843" t="str">
            <v/>
          </cell>
          <cell r="AD843" t="str">
            <v/>
          </cell>
        </row>
        <row r="844">
          <cell r="A844" t="str">
            <v/>
          </cell>
          <cell r="B844" t="str">
            <v/>
          </cell>
          <cell r="C844">
            <v>843</v>
          </cell>
          <cell r="E844">
            <v>2</v>
          </cell>
          <cell r="H844" t="str">
            <v/>
          </cell>
          <cell r="I844" t="str">
            <v/>
          </cell>
          <cell r="J844" t="str">
            <v/>
          </cell>
          <cell r="K844" t="str">
            <v/>
          </cell>
          <cell r="L844" t="str">
            <v/>
          </cell>
          <cell r="M844" t="str">
            <v/>
          </cell>
          <cell r="N844" t="str">
            <v/>
          </cell>
          <cell r="O844" t="str">
            <v/>
          </cell>
          <cell r="T844" t="str">
            <v/>
          </cell>
          <cell r="U844" t="str">
            <v/>
          </cell>
          <cell r="V844" t="str">
            <v/>
          </cell>
          <cell r="W844" t="str">
            <v/>
          </cell>
          <cell r="X844" t="str">
            <v/>
          </cell>
          <cell r="Y844" t="str">
            <v/>
          </cell>
          <cell r="Z844" t="str">
            <v xml:space="preserve"> </v>
          </cell>
          <cell r="AA844" t="str">
            <v/>
          </cell>
          <cell r="AB844" t="str">
            <v/>
          </cell>
          <cell r="AC844" t="str">
            <v/>
          </cell>
          <cell r="AD844" t="str">
            <v/>
          </cell>
        </row>
        <row r="845">
          <cell r="A845" t="str">
            <v/>
          </cell>
          <cell r="B845" t="str">
            <v/>
          </cell>
          <cell r="C845">
            <v>844</v>
          </cell>
          <cell r="E845">
            <v>2</v>
          </cell>
          <cell r="H845" t="str">
            <v/>
          </cell>
          <cell r="I845" t="str">
            <v/>
          </cell>
          <cell r="J845" t="str">
            <v/>
          </cell>
          <cell r="K845" t="str">
            <v/>
          </cell>
          <cell r="L845" t="str">
            <v/>
          </cell>
          <cell r="M845" t="str">
            <v/>
          </cell>
          <cell r="N845" t="str">
            <v/>
          </cell>
          <cell r="O845" t="str">
            <v/>
          </cell>
          <cell r="T845" t="str">
            <v/>
          </cell>
          <cell r="U845" t="str">
            <v/>
          </cell>
          <cell r="V845" t="str">
            <v/>
          </cell>
          <cell r="W845" t="str">
            <v/>
          </cell>
          <cell r="X845" t="str">
            <v/>
          </cell>
          <cell r="Y845" t="str">
            <v/>
          </cell>
          <cell r="Z845" t="str">
            <v xml:space="preserve"> </v>
          </cell>
          <cell r="AA845" t="str">
            <v/>
          </cell>
          <cell r="AB845" t="str">
            <v/>
          </cell>
          <cell r="AC845" t="str">
            <v/>
          </cell>
          <cell r="AD845" t="str">
            <v/>
          </cell>
        </row>
        <row r="846">
          <cell r="A846" t="str">
            <v/>
          </cell>
          <cell r="B846" t="str">
            <v/>
          </cell>
          <cell r="C846">
            <v>845</v>
          </cell>
          <cell r="E846">
            <v>2</v>
          </cell>
          <cell r="H846" t="str">
            <v/>
          </cell>
          <cell r="I846" t="str">
            <v/>
          </cell>
          <cell r="J846" t="str">
            <v/>
          </cell>
          <cell r="K846" t="str">
            <v/>
          </cell>
          <cell r="L846" t="str">
            <v/>
          </cell>
          <cell r="M846" t="str">
            <v/>
          </cell>
          <cell r="N846" t="str">
            <v/>
          </cell>
          <cell r="O846" t="str">
            <v/>
          </cell>
          <cell r="T846" t="str">
            <v/>
          </cell>
          <cell r="U846" t="str">
            <v/>
          </cell>
          <cell r="V846" t="str">
            <v/>
          </cell>
          <cell r="W846" t="str">
            <v/>
          </cell>
          <cell r="X846" t="str">
            <v/>
          </cell>
          <cell r="Y846" t="str">
            <v/>
          </cell>
          <cell r="Z846" t="str">
            <v xml:space="preserve"> </v>
          </cell>
          <cell r="AA846" t="str">
            <v/>
          </cell>
          <cell r="AB846" t="str">
            <v/>
          </cell>
          <cell r="AC846" t="str">
            <v/>
          </cell>
          <cell r="AD846" t="str">
            <v/>
          </cell>
        </row>
        <row r="847">
          <cell r="A847" t="str">
            <v/>
          </cell>
          <cell r="B847" t="str">
            <v/>
          </cell>
          <cell r="C847">
            <v>846</v>
          </cell>
          <cell r="E847">
            <v>2</v>
          </cell>
          <cell r="H847" t="str">
            <v/>
          </cell>
          <cell r="I847" t="str">
            <v/>
          </cell>
          <cell r="J847" t="str">
            <v/>
          </cell>
          <cell r="K847" t="str">
            <v/>
          </cell>
          <cell r="L847" t="str">
            <v/>
          </cell>
          <cell r="M847" t="str">
            <v/>
          </cell>
          <cell r="N847" t="str">
            <v/>
          </cell>
          <cell r="O847" t="str">
            <v/>
          </cell>
          <cell r="T847" t="str">
            <v/>
          </cell>
          <cell r="U847" t="str">
            <v/>
          </cell>
          <cell r="V847" t="str">
            <v/>
          </cell>
          <cell r="W847" t="str">
            <v/>
          </cell>
          <cell r="X847" t="str">
            <v/>
          </cell>
          <cell r="Y847" t="str">
            <v/>
          </cell>
          <cell r="Z847" t="str">
            <v xml:space="preserve"> </v>
          </cell>
          <cell r="AA847" t="str">
            <v/>
          </cell>
          <cell r="AB847" t="str">
            <v/>
          </cell>
          <cell r="AC847" t="str">
            <v/>
          </cell>
          <cell r="AD847" t="str">
            <v/>
          </cell>
        </row>
        <row r="848">
          <cell r="A848" t="str">
            <v/>
          </cell>
          <cell r="B848" t="str">
            <v/>
          </cell>
          <cell r="C848">
            <v>847</v>
          </cell>
          <cell r="E848">
            <v>2</v>
          </cell>
          <cell r="H848" t="str">
            <v/>
          </cell>
          <cell r="I848" t="str">
            <v/>
          </cell>
          <cell r="J848" t="str">
            <v/>
          </cell>
          <cell r="K848" t="str">
            <v/>
          </cell>
          <cell r="L848" t="str">
            <v/>
          </cell>
          <cell r="M848" t="str">
            <v/>
          </cell>
          <cell r="N848" t="str">
            <v/>
          </cell>
          <cell r="O848" t="str">
            <v/>
          </cell>
          <cell r="T848" t="str">
            <v/>
          </cell>
          <cell r="U848" t="str">
            <v/>
          </cell>
          <cell r="V848" t="str">
            <v/>
          </cell>
          <cell r="W848" t="str">
            <v/>
          </cell>
          <cell r="X848" t="str">
            <v/>
          </cell>
          <cell r="Y848" t="str">
            <v/>
          </cell>
          <cell r="Z848" t="str">
            <v xml:space="preserve"> </v>
          </cell>
          <cell r="AA848" t="str">
            <v/>
          </cell>
          <cell r="AB848" t="str">
            <v/>
          </cell>
          <cell r="AC848" t="str">
            <v/>
          </cell>
          <cell r="AD848" t="str">
            <v/>
          </cell>
        </row>
        <row r="849">
          <cell r="A849" t="str">
            <v/>
          </cell>
          <cell r="B849" t="str">
            <v/>
          </cell>
          <cell r="C849">
            <v>848</v>
          </cell>
          <cell r="E849">
            <v>2</v>
          </cell>
          <cell r="H849" t="str">
            <v/>
          </cell>
          <cell r="I849" t="str">
            <v/>
          </cell>
          <cell r="J849" t="str">
            <v/>
          </cell>
          <cell r="K849" t="str">
            <v/>
          </cell>
          <cell r="L849" t="str">
            <v/>
          </cell>
          <cell r="M849" t="str">
            <v/>
          </cell>
          <cell r="N849" t="str">
            <v/>
          </cell>
          <cell r="O849" t="str">
            <v/>
          </cell>
          <cell r="T849" t="str">
            <v/>
          </cell>
          <cell r="U849" t="str">
            <v/>
          </cell>
          <cell r="V849" t="str">
            <v/>
          </cell>
          <cell r="W849" t="str">
            <v/>
          </cell>
          <cell r="X849" t="str">
            <v/>
          </cell>
          <cell r="Y849" t="str">
            <v/>
          </cell>
          <cell r="Z849" t="str">
            <v xml:space="preserve"> </v>
          </cell>
          <cell r="AA849" t="str">
            <v/>
          </cell>
          <cell r="AB849" t="str">
            <v/>
          </cell>
          <cell r="AC849" t="str">
            <v/>
          </cell>
          <cell r="AD849" t="str">
            <v/>
          </cell>
        </row>
        <row r="850">
          <cell r="A850" t="str">
            <v/>
          </cell>
          <cell r="B850" t="str">
            <v/>
          </cell>
          <cell r="C850">
            <v>849</v>
          </cell>
          <cell r="E850">
            <v>2</v>
          </cell>
          <cell r="H850" t="str">
            <v/>
          </cell>
          <cell r="I850" t="str">
            <v/>
          </cell>
          <cell r="J850" t="str">
            <v/>
          </cell>
          <cell r="K850" t="str">
            <v/>
          </cell>
          <cell r="L850" t="str">
            <v/>
          </cell>
          <cell r="M850" t="str">
            <v/>
          </cell>
          <cell r="N850" t="str">
            <v/>
          </cell>
          <cell r="O850" t="str">
            <v/>
          </cell>
          <cell r="T850" t="str">
            <v/>
          </cell>
          <cell r="U850" t="str">
            <v/>
          </cell>
          <cell r="V850" t="str">
            <v/>
          </cell>
          <cell r="W850" t="str">
            <v/>
          </cell>
          <cell r="X850" t="str">
            <v/>
          </cell>
          <cell r="Y850" t="str">
            <v/>
          </cell>
          <cell r="Z850" t="str">
            <v xml:space="preserve"> </v>
          </cell>
          <cell r="AA850" t="str">
            <v/>
          </cell>
          <cell r="AB850" t="str">
            <v/>
          </cell>
          <cell r="AC850" t="str">
            <v/>
          </cell>
          <cell r="AD850" t="str">
            <v/>
          </cell>
        </row>
        <row r="851">
          <cell r="A851" t="str">
            <v/>
          </cell>
          <cell r="B851" t="str">
            <v/>
          </cell>
          <cell r="C851">
            <v>850</v>
          </cell>
          <cell r="E851">
            <v>2</v>
          </cell>
          <cell r="H851" t="str">
            <v/>
          </cell>
          <cell r="I851" t="str">
            <v/>
          </cell>
          <cell r="J851" t="str">
            <v/>
          </cell>
          <cell r="K851" t="str">
            <v/>
          </cell>
          <cell r="L851" t="str">
            <v/>
          </cell>
          <cell r="M851" t="str">
            <v/>
          </cell>
          <cell r="N851" t="str">
            <v/>
          </cell>
          <cell r="O851" t="str">
            <v/>
          </cell>
          <cell r="T851" t="str">
            <v/>
          </cell>
          <cell r="U851" t="str">
            <v/>
          </cell>
          <cell r="V851" t="str">
            <v/>
          </cell>
          <cell r="W851" t="str">
            <v/>
          </cell>
          <cell r="X851" t="str">
            <v/>
          </cell>
          <cell r="Y851" t="str">
            <v/>
          </cell>
          <cell r="Z851" t="str">
            <v xml:space="preserve"> </v>
          </cell>
          <cell r="AA851" t="str">
            <v/>
          </cell>
          <cell r="AB851" t="str">
            <v/>
          </cell>
          <cell r="AC851" t="str">
            <v/>
          </cell>
          <cell r="AD851" t="str">
            <v/>
          </cell>
        </row>
        <row r="852">
          <cell r="A852" t="str">
            <v/>
          </cell>
          <cell r="B852" t="str">
            <v/>
          </cell>
          <cell r="C852">
            <v>851</v>
          </cell>
          <cell r="E852">
            <v>2</v>
          </cell>
          <cell r="H852" t="str">
            <v/>
          </cell>
          <cell r="I852" t="str">
            <v/>
          </cell>
          <cell r="J852" t="str">
            <v/>
          </cell>
          <cell r="K852" t="str">
            <v/>
          </cell>
          <cell r="L852" t="str">
            <v/>
          </cell>
          <cell r="M852" t="str">
            <v/>
          </cell>
          <cell r="N852" t="str">
            <v/>
          </cell>
          <cell r="O852" t="str">
            <v/>
          </cell>
          <cell r="T852" t="str">
            <v/>
          </cell>
          <cell r="U852" t="str">
            <v/>
          </cell>
          <cell r="V852" t="str">
            <v/>
          </cell>
          <cell r="W852" t="str">
            <v/>
          </cell>
          <cell r="X852" t="str">
            <v/>
          </cell>
          <cell r="Y852" t="str">
            <v/>
          </cell>
          <cell r="Z852" t="str">
            <v xml:space="preserve"> </v>
          </cell>
          <cell r="AA852" t="str">
            <v/>
          </cell>
          <cell r="AB852" t="str">
            <v/>
          </cell>
          <cell r="AC852" t="str">
            <v/>
          </cell>
          <cell r="AD852" t="str">
            <v/>
          </cell>
        </row>
        <row r="853">
          <cell r="A853" t="str">
            <v/>
          </cell>
          <cell r="B853" t="str">
            <v/>
          </cell>
          <cell r="C853">
            <v>852</v>
          </cell>
          <cell r="E853">
            <v>2</v>
          </cell>
          <cell r="H853" t="str">
            <v/>
          </cell>
          <cell r="I853" t="str">
            <v/>
          </cell>
          <cell r="J853" t="str">
            <v/>
          </cell>
          <cell r="K853" t="str">
            <v/>
          </cell>
          <cell r="L853" t="str">
            <v/>
          </cell>
          <cell r="M853" t="str">
            <v/>
          </cell>
          <cell r="N853" t="str">
            <v/>
          </cell>
          <cell r="O853" t="str">
            <v/>
          </cell>
          <cell r="T853" t="str">
            <v/>
          </cell>
          <cell r="U853" t="str">
            <v/>
          </cell>
          <cell r="V853" t="str">
            <v/>
          </cell>
          <cell r="W853" t="str">
            <v/>
          </cell>
          <cell r="X853" t="str">
            <v/>
          </cell>
          <cell r="Y853" t="str">
            <v/>
          </cell>
          <cell r="Z853" t="str">
            <v xml:space="preserve"> </v>
          </cell>
          <cell r="AA853" t="str">
            <v/>
          </cell>
          <cell r="AB853" t="str">
            <v/>
          </cell>
          <cell r="AC853" t="str">
            <v/>
          </cell>
          <cell r="AD853" t="str">
            <v/>
          </cell>
        </row>
        <row r="854">
          <cell r="A854" t="str">
            <v/>
          </cell>
          <cell r="B854" t="str">
            <v/>
          </cell>
          <cell r="C854">
            <v>853</v>
          </cell>
          <cell r="E854">
            <v>2</v>
          </cell>
          <cell r="H854" t="str">
            <v/>
          </cell>
          <cell r="I854" t="str">
            <v/>
          </cell>
          <cell r="J854" t="str">
            <v/>
          </cell>
          <cell r="K854" t="str">
            <v/>
          </cell>
          <cell r="L854" t="str">
            <v/>
          </cell>
          <cell r="M854" t="str">
            <v/>
          </cell>
          <cell r="N854" t="str">
            <v/>
          </cell>
          <cell r="O854" t="str">
            <v/>
          </cell>
          <cell r="T854" t="str">
            <v/>
          </cell>
          <cell r="U854" t="str">
            <v/>
          </cell>
          <cell r="V854" t="str">
            <v/>
          </cell>
          <cell r="W854" t="str">
            <v/>
          </cell>
          <cell r="X854" t="str">
            <v/>
          </cell>
          <cell r="Y854" t="str">
            <v/>
          </cell>
          <cell r="Z854" t="str">
            <v xml:space="preserve"> </v>
          </cell>
          <cell r="AA854" t="str">
            <v/>
          </cell>
          <cell r="AB854" t="str">
            <v/>
          </cell>
          <cell r="AC854" t="str">
            <v/>
          </cell>
          <cell r="AD854" t="str">
            <v/>
          </cell>
        </row>
        <row r="855">
          <cell r="A855" t="str">
            <v/>
          </cell>
          <cell r="B855" t="str">
            <v/>
          </cell>
          <cell r="C855">
            <v>854</v>
          </cell>
          <cell r="E855">
            <v>2</v>
          </cell>
          <cell r="H855" t="str">
            <v/>
          </cell>
          <cell r="I855" t="str">
            <v/>
          </cell>
          <cell r="J855" t="str">
            <v/>
          </cell>
          <cell r="K855" t="str">
            <v/>
          </cell>
          <cell r="L855" t="str">
            <v/>
          </cell>
          <cell r="M855" t="str">
            <v/>
          </cell>
          <cell r="N855" t="str">
            <v/>
          </cell>
          <cell r="O855" t="str">
            <v/>
          </cell>
          <cell r="T855" t="str">
            <v/>
          </cell>
          <cell r="U855" t="str">
            <v/>
          </cell>
          <cell r="V855" t="str">
            <v/>
          </cell>
          <cell r="W855" t="str">
            <v/>
          </cell>
          <cell r="X855" t="str">
            <v/>
          </cell>
          <cell r="Y855" t="str">
            <v/>
          </cell>
          <cell r="Z855" t="str">
            <v xml:space="preserve"> </v>
          </cell>
          <cell r="AA855" t="str">
            <v/>
          </cell>
          <cell r="AB855" t="str">
            <v/>
          </cell>
          <cell r="AC855" t="str">
            <v/>
          </cell>
          <cell r="AD855" t="str">
            <v/>
          </cell>
        </row>
        <row r="856">
          <cell r="A856" t="str">
            <v/>
          </cell>
          <cell r="B856" t="str">
            <v/>
          </cell>
          <cell r="C856">
            <v>855</v>
          </cell>
          <cell r="E856">
            <v>2</v>
          </cell>
          <cell r="H856" t="str">
            <v/>
          </cell>
          <cell r="I856" t="str">
            <v/>
          </cell>
          <cell r="J856" t="str">
            <v/>
          </cell>
          <cell r="K856" t="str">
            <v/>
          </cell>
          <cell r="L856" t="str">
            <v/>
          </cell>
          <cell r="M856" t="str">
            <v/>
          </cell>
          <cell r="N856" t="str">
            <v/>
          </cell>
          <cell r="O856" t="str">
            <v/>
          </cell>
          <cell r="T856" t="str">
            <v/>
          </cell>
          <cell r="U856" t="str">
            <v/>
          </cell>
          <cell r="V856" t="str">
            <v/>
          </cell>
          <cell r="W856" t="str">
            <v/>
          </cell>
          <cell r="X856" t="str">
            <v/>
          </cell>
          <cell r="Y856" t="str">
            <v/>
          </cell>
          <cell r="Z856" t="str">
            <v xml:space="preserve"> </v>
          </cell>
          <cell r="AA856" t="str">
            <v/>
          </cell>
          <cell r="AB856" t="str">
            <v/>
          </cell>
          <cell r="AC856" t="str">
            <v/>
          </cell>
          <cell r="AD856" t="str">
            <v/>
          </cell>
        </row>
        <row r="857">
          <cell r="A857" t="str">
            <v/>
          </cell>
          <cell r="B857" t="str">
            <v/>
          </cell>
          <cell r="C857">
            <v>856</v>
          </cell>
          <cell r="E857">
            <v>2</v>
          </cell>
          <cell r="H857" t="str">
            <v/>
          </cell>
          <cell r="I857" t="str">
            <v/>
          </cell>
          <cell r="J857" t="str">
            <v/>
          </cell>
          <cell r="K857" t="str">
            <v/>
          </cell>
          <cell r="L857" t="str">
            <v/>
          </cell>
          <cell r="M857" t="str">
            <v/>
          </cell>
          <cell r="N857" t="str">
            <v/>
          </cell>
          <cell r="O857" t="str">
            <v/>
          </cell>
          <cell r="T857" t="str">
            <v/>
          </cell>
          <cell r="U857" t="str">
            <v/>
          </cell>
          <cell r="V857" t="str">
            <v/>
          </cell>
          <cell r="W857" t="str">
            <v/>
          </cell>
          <cell r="X857" t="str">
            <v/>
          </cell>
          <cell r="Y857" t="str">
            <v/>
          </cell>
          <cell r="Z857" t="str">
            <v xml:space="preserve"> </v>
          </cell>
          <cell r="AA857" t="str">
            <v/>
          </cell>
          <cell r="AB857" t="str">
            <v/>
          </cell>
          <cell r="AC857" t="str">
            <v/>
          </cell>
          <cell r="AD857" t="str">
            <v/>
          </cell>
        </row>
        <row r="858">
          <cell r="A858" t="str">
            <v/>
          </cell>
          <cell r="B858" t="str">
            <v/>
          </cell>
          <cell r="C858">
            <v>857</v>
          </cell>
          <cell r="E858">
            <v>2</v>
          </cell>
          <cell r="H858" t="str">
            <v/>
          </cell>
          <cell r="I858" t="str">
            <v/>
          </cell>
          <cell r="J858" t="str">
            <v/>
          </cell>
          <cell r="K858" t="str">
            <v/>
          </cell>
          <cell r="L858" t="str">
            <v/>
          </cell>
          <cell r="M858" t="str">
            <v/>
          </cell>
          <cell r="N858" t="str">
            <v/>
          </cell>
          <cell r="O858" t="str">
            <v/>
          </cell>
          <cell r="T858" t="str">
            <v/>
          </cell>
          <cell r="U858" t="str">
            <v/>
          </cell>
          <cell r="V858" t="str">
            <v/>
          </cell>
          <cell r="W858" t="str">
            <v/>
          </cell>
          <cell r="X858" t="str">
            <v/>
          </cell>
          <cell r="Y858" t="str">
            <v/>
          </cell>
          <cell r="Z858" t="str">
            <v xml:space="preserve"> </v>
          </cell>
          <cell r="AA858" t="str">
            <v/>
          </cell>
          <cell r="AB858" t="str">
            <v/>
          </cell>
          <cell r="AC858" t="str">
            <v/>
          </cell>
          <cell r="AD858" t="str">
            <v/>
          </cell>
        </row>
        <row r="859">
          <cell r="A859" t="str">
            <v/>
          </cell>
          <cell r="B859" t="str">
            <v/>
          </cell>
          <cell r="C859">
            <v>858</v>
          </cell>
          <cell r="E859">
            <v>2</v>
          </cell>
          <cell r="H859" t="str">
            <v/>
          </cell>
          <cell r="I859" t="str">
            <v/>
          </cell>
          <cell r="J859" t="str">
            <v/>
          </cell>
          <cell r="K859" t="str">
            <v/>
          </cell>
          <cell r="L859" t="str">
            <v/>
          </cell>
          <cell r="M859" t="str">
            <v/>
          </cell>
          <cell r="N859" t="str">
            <v/>
          </cell>
          <cell r="O859" t="str">
            <v/>
          </cell>
          <cell r="T859" t="str">
            <v/>
          </cell>
          <cell r="U859" t="str">
            <v/>
          </cell>
          <cell r="V859" t="str">
            <v/>
          </cell>
          <cell r="W859" t="str">
            <v/>
          </cell>
          <cell r="X859" t="str">
            <v/>
          </cell>
          <cell r="Y859" t="str">
            <v/>
          </cell>
          <cell r="Z859" t="str">
            <v xml:space="preserve"> </v>
          </cell>
          <cell r="AA859" t="str">
            <v/>
          </cell>
          <cell r="AB859" t="str">
            <v/>
          </cell>
          <cell r="AC859" t="str">
            <v/>
          </cell>
          <cell r="AD859" t="str">
            <v/>
          </cell>
        </row>
        <row r="860">
          <cell r="A860" t="str">
            <v/>
          </cell>
          <cell r="B860" t="str">
            <v/>
          </cell>
          <cell r="C860">
            <v>859</v>
          </cell>
          <cell r="E860">
            <v>2</v>
          </cell>
          <cell r="H860" t="str">
            <v/>
          </cell>
          <cell r="I860" t="str">
            <v/>
          </cell>
          <cell r="J860" t="str">
            <v/>
          </cell>
          <cell r="K860" t="str">
            <v/>
          </cell>
          <cell r="L860" t="str">
            <v/>
          </cell>
          <cell r="M860" t="str">
            <v/>
          </cell>
          <cell r="N860" t="str">
            <v/>
          </cell>
          <cell r="O860" t="str">
            <v/>
          </cell>
          <cell r="T860" t="str">
            <v/>
          </cell>
          <cell r="U860" t="str">
            <v/>
          </cell>
          <cell r="V860" t="str">
            <v/>
          </cell>
          <cell r="W860" t="str">
            <v/>
          </cell>
          <cell r="X860" t="str">
            <v/>
          </cell>
          <cell r="Y860" t="str">
            <v/>
          </cell>
          <cell r="Z860" t="str">
            <v xml:space="preserve"> </v>
          </cell>
          <cell r="AA860" t="str">
            <v/>
          </cell>
          <cell r="AB860" t="str">
            <v/>
          </cell>
          <cell r="AC860" t="str">
            <v/>
          </cell>
          <cell r="AD860" t="str">
            <v/>
          </cell>
        </row>
        <row r="861">
          <cell r="A861" t="str">
            <v/>
          </cell>
          <cell r="B861" t="str">
            <v/>
          </cell>
          <cell r="C861">
            <v>860</v>
          </cell>
          <cell r="E861">
            <v>2</v>
          </cell>
          <cell r="H861" t="str">
            <v/>
          </cell>
          <cell r="I861" t="str">
            <v/>
          </cell>
          <cell r="J861" t="str">
            <v/>
          </cell>
          <cell r="K861" t="str">
            <v/>
          </cell>
          <cell r="L861" t="str">
            <v/>
          </cell>
          <cell r="M861" t="str">
            <v/>
          </cell>
          <cell r="N861" t="str">
            <v/>
          </cell>
          <cell r="O861" t="str">
            <v/>
          </cell>
          <cell r="T861" t="str">
            <v/>
          </cell>
          <cell r="U861" t="str">
            <v/>
          </cell>
          <cell r="V861" t="str">
            <v/>
          </cell>
          <cell r="W861" t="str">
            <v/>
          </cell>
          <cell r="X861" t="str">
            <v/>
          </cell>
          <cell r="Y861" t="str">
            <v/>
          </cell>
          <cell r="Z861" t="str">
            <v xml:space="preserve"> </v>
          </cell>
          <cell r="AA861" t="str">
            <v/>
          </cell>
          <cell r="AB861" t="str">
            <v/>
          </cell>
          <cell r="AC861" t="str">
            <v/>
          </cell>
          <cell r="AD861" t="str">
            <v/>
          </cell>
        </row>
        <row r="862">
          <cell r="A862" t="str">
            <v/>
          </cell>
          <cell r="B862" t="str">
            <v/>
          </cell>
          <cell r="C862">
            <v>861</v>
          </cell>
          <cell r="E862">
            <v>2</v>
          </cell>
          <cell r="H862" t="str">
            <v/>
          </cell>
          <cell r="I862" t="str">
            <v/>
          </cell>
          <cell r="J862" t="str">
            <v/>
          </cell>
          <cell r="K862" t="str">
            <v/>
          </cell>
          <cell r="L862" t="str">
            <v/>
          </cell>
          <cell r="M862" t="str">
            <v/>
          </cell>
          <cell r="N862" t="str">
            <v/>
          </cell>
          <cell r="O862" t="str">
            <v/>
          </cell>
          <cell r="T862" t="str">
            <v/>
          </cell>
          <cell r="U862" t="str">
            <v/>
          </cell>
          <cell r="V862" t="str">
            <v/>
          </cell>
          <cell r="W862" t="str">
            <v/>
          </cell>
          <cell r="X862" t="str">
            <v/>
          </cell>
          <cell r="Y862" t="str">
            <v/>
          </cell>
          <cell r="Z862" t="str">
            <v xml:space="preserve"> </v>
          </cell>
          <cell r="AA862" t="str">
            <v/>
          </cell>
          <cell r="AB862" t="str">
            <v/>
          </cell>
          <cell r="AC862" t="str">
            <v/>
          </cell>
          <cell r="AD862" t="str">
            <v/>
          </cell>
        </row>
        <row r="863">
          <cell r="A863" t="str">
            <v/>
          </cell>
          <cell r="B863" t="str">
            <v/>
          </cell>
          <cell r="C863">
            <v>862</v>
          </cell>
          <cell r="E863">
            <v>2</v>
          </cell>
          <cell r="H863" t="str">
            <v/>
          </cell>
          <cell r="I863" t="str">
            <v/>
          </cell>
          <cell r="J863" t="str">
            <v/>
          </cell>
          <cell r="K863" t="str">
            <v/>
          </cell>
          <cell r="L863" t="str">
            <v/>
          </cell>
          <cell r="M863" t="str">
            <v/>
          </cell>
          <cell r="N863" t="str">
            <v/>
          </cell>
          <cell r="O863" t="str">
            <v/>
          </cell>
          <cell r="T863" t="str">
            <v/>
          </cell>
          <cell r="U863" t="str">
            <v/>
          </cell>
          <cell r="V863" t="str">
            <v/>
          </cell>
          <cell r="W863" t="str">
            <v/>
          </cell>
          <cell r="X863" t="str">
            <v/>
          </cell>
          <cell r="Y863" t="str">
            <v/>
          </cell>
          <cell r="Z863" t="str">
            <v xml:space="preserve"> </v>
          </cell>
          <cell r="AA863" t="str">
            <v/>
          </cell>
          <cell r="AB863" t="str">
            <v/>
          </cell>
          <cell r="AC863" t="str">
            <v/>
          </cell>
          <cell r="AD863" t="str">
            <v/>
          </cell>
        </row>
        <row r="864">
          <cell r="A864" t="str">
            <v/>
          </cell>
          <cell r="B864" t="str">
            <v/>
          </cell>
          <cell r="C864">
            <v>863</v>
          </cell>
          <cell r="E864">
            <v>2</v>
          </cell>
          <cell r="H864" t="str">
            <v/>
          </cell>
          <cell r="I864" t="str">
            <v/>
          </cell>
          <cell r="J864" t="str">
            <v/>
          </cell>
          <cell r="K864" t="str">
            <v/>
          </cell>
          <cell r="L864" t="str">
            <v/>
          </cell>
          <cell r="M864" t="str">
            <v/>
          </cell>
          <cell r="N864" t="str">
            <v/>
          </cell>
          <cell r="O864" t="str">
            <v/>
          </cell>
          <cell r="T864" t="str">
            <v/>
          </cell>
          <cell r="U864" t="str">
            <v/>
          </cell>
          <cell r="V864" t="str">
            <v/>
          </cell>
          <cell r="W864" t="str">
            <v/>
          </cell>
          <cell r="X864" t="str">
            <v/>
          </cell>
          <cell r="Y864" t="str">
            <v/>
          </cell>
          <cell r="Z864" t="str">
            <v xml:space="preserve"> </v>
          </cell>
          <cell r="AA864" t="str">
            <v/>
          </cell>
          <cell r="AB864" t="str">
            <v/>
          </cell>
          <cell r="AC864" t="str">
            <v/>
          </cell>
          <cell r="AD864" t="str">
            <v/>
          </cell>
        </row>
        <row r="865">
          <cell r="A865" t="str">
            <v/>
          </cell>
          <cell r="B865" t="str">
            <v/>
          </cell>
          <cell r="C865">
            <v>864</v>
          </cell>
          <cell r="E865">
            <v>2</v>
          </cell>
          <cell r="H865" t="str">
            <v/>
          </cell>
          <cell r="I865" t="str">
            <v/>
          </cell>
          <cell r="J865" t="str">
            <v/>
          </cell>
          <cell r="K865" t="str">
            <v/>
          </cell>
          <cell r="L865" t="str">
            <v/>
          </cell>
          <cell r="M865" t="str">
            <v/>
          </cell>
          <cell r="N865" t="str">
            <v/>
          </cell>
          <cell r="O865" t="str">
            <v/>
          </cell>
          <cell r="T865" t="str">
            <v/>
          </cell>
          <cell r="U865" t="str">
            <v/>
          </cell>
          <cell r="V865" t="str">
            <v/>
          </cell>
          <cell r="W865" t="str">
            <v/>
          </cell>
          <cell r="X865" t="str">
            <v/>
          </cell>
          <cell r="Y865" t="str">
            <v/>
          </cell>
          <cell r="Z865" t="str">
            <v xml:space="preserve"> </v>
          </cell>
          <cell r="AA865" t="str">
            <v/>
          </cell>
          <cell r="AB865" t="str">
            <v/>
          </cell>
          <cell r="AC865" t="str">
            <v/>
          </cell>
          <cell r="AD865" t="str">
            <v/>
          </cell>
        </row>
        <row r="866">
          <cell r="A866" t="str">
            <v/>
          </cell>
          <cell r="B866" t="str">
            <v/>
          </cell>
          <cell r="C866">
            <v>865</v>
          </cell>
          <cell r="E866">
            <v>2</v>
          </cell>
          <cell r="H866" t="str">
            <v/>
          </cell>
          <cell r="I866" t="str">
            <v/>
          </cell>
          <cell r="J866" t="str">
            <v/>
          </cell>
          <cell r="K866" t="str">
            <v/>
          </cell>
          <cell r="L866" t="str">
            <v/>
          </cell>
          <cell r="M866" t="str">
            <v/>
          </cell>
          <cell r="N866" t="str">
            <v/>
          </cell>
          <cell r="O866" t="str">
            <v/>
          </cell>
          <cell r="T866" t="str">
            <v/>
          </cell>
          <cell r="U866" t="str">
            <v/>
          </cell>
          <cell r="V866" t="str">
            <v/>
          </cell>
          <cell r="W866" t="str">
            <v/>
          </cell>
          <cell r="X866" t="str">
            <v/>
          </cell>
          <cell r="Y866" t="str">
            <v/>
          </cell>
          <cell r="Z866" t="str">
            <v xml:space="preserve"> </v>
          </cell>
          <cell r="AA866" t="str">
            <v/>
          </cell>
          <cell r="AB866" t="str">
            <v/>
          </cell>
          <cell r="AC866" t="str">
            <v/>
          </cell>
          <cell r="AD866" t="str">
            <v/>
          </cell>
        </row>
        <row r="867">
          <cell r="A867" t="str">
            <v/>
          </cell>
          <cell r="B867" t="str">
            <v/>
          </cell>
          <cell r="C867">
            <v>866</v>
          </cell>
          <cell r="E867">
            <v>2</v>
          </cell>
          <cell r="H867" t="str">
            <v/>
          </cell>
          <cell r="I867" t="str">
            <v/>
          </cell>
          <cell r="J867" t="str">
            <v/>
          </cell>
          <cell r="K867" t="str">
            <v/>
          </cell>
          <cell r="L867" t="str">
            <v/>
          </cell>
          <cell r="M867" t="str">
            <v/>
          </cell>
          <cell r="N867" t="str">
            <v/>
          </cell>
          <cell r="O867" t="str">
            <v/>
          </cell>
          <cell r="T867" t="str">
            <v/>
          </cell>
          <cell r="U867" t="str">
            <v/>
          </cell>
          <cell r="V867" t="str">
            <v/>
          </cell>
          <cell r="W867" t="str">
            <v/>
          </cell>
          <cell r="X867" t="str">
            <v/>
          </cell>
          <cell r="Y867" t="str">
            <v/>
          </cell>
          <cell r="Z867" t="str">
            <v xml:space="preserve"> </v>
          </cell>
          <cell r="AA867" t="str">
            <v/>
          </cell>
          <cell r="AB867" t="str">
            <v/>
          </cell>
          <cell r="AC867" t="str">
            <v/>
          </cell>
          <cell r="AD867" t="str">
            <v/>
          </cell>
        </row>
        <row r="868">
          <cell r="A868" t="str">
            <v/>
          </cell>
          <cell r="B868" t="str">
            <v/>
          </cell>
          <cell r="C868">
            <v>867</v>
          </cell>
          <cell r="E868">
            <v>2</v>
          </cell>
          <cell r="H868" t="str">
            <v/>
          </cell>
          <cell r="I868" t="str">
            <v/>
          </cell>
          <cell r="J868" t="str">
            <v/>
          </cell>
          <cell r="K868" t="str">
            <v/>
          </cell>
          <cell r="L868" t="str">
            <v/>
          </cell>
          <cell r="M868" t="str">
            <v/>
          </cell>
          <cell r="N868" t="str">
            <v/>
          </cell>
          <cell r="O868" t="str">
            <v/>
          </cell>
          <cell r="T868" t="str">
            <v/>
          </cell>
          <cell r="U868" t="str">
            <v/>
          </cell>
          <cell r="V868" t="str">
            <v/>
          </cell>
          <cell r="W868" t="str">
            <v/>
          </cell>
          <cell r="X868" t="str">
            <v/>
          </cell>
          <cell r="Y868" t="str">
            <v/>
          </cell>
          <cell r="Z868" t="str">
            <v xml:space="preserve"> </v>
          </cell>
          <cell r="AA868" t="str">
            <v/>
          </cell>
          <cell r="AB868" t="str">
            <v/>
          </cell>
          <cell r="AC868" t="str">
            <v/>
          </cell>
          <cell r="AD868" t="str">
            <v/>
          </cell>
        </row>
        <row r="869">
          <cell r="A869" t="str">
            <v/>
          </cell>
          <cell r="B869" t="str">
            <v/>
          </cell>
          <cell r="C869">
            <v>868</v>
          </cell>
          <cell r="E869">
            <v>2</v>
          </cell>
          <cell r="H869" t="str">
            <v/>
          </cell>
          <cell r="I869" t="str">
            <v/>
          </cell>
          <cell r="J869" t="str">
            <v/>
          </cell>
          <cell r="K869" t="str">
            <v/>
          </cell>
          <cell r="L869" t="str">
            <v/>
          </cell>
          <cell r="M869" t="str">
            <v/>
          </cell>
          <cell r="N869" t="str">
            <v/>
          </cell>
          <cell r="O869" t="str">
            <v/>
          </cell>
          <cell r="T869" t="str">
            <v/>
          </cell>
          <cell r="U869" t="str">
            <v/>
          </cell>
          <cell r="V869" t="str">
            <v/>
          </cell>
          <cell r="W869" t="str">
            <v/>
          </cell>
          <cell r="X869" t="str">
            <v/>
          </cell>
          <cell r="Y869" t="str">
            <v/>
          </cell>
          <cell r="Z869" t="str">
            <v xml:space="preserve"> </v>
          </cell>
          <cell r="AA869" t="str">
            <v/>
          </cell>
          <cell r="AB869" t="str">
            <v/>
          </cell>
          <cell r="AC869" t="str">
            <v/>
          </cell>
          <cell r="AD869" t="str">
            <v/>
          </cell>
        </row>
        <row r="870">
          <cell r="A870" t="str">
            <v/>
          </cell>
          <cell r="B870" t="str">
            <v/>
          </cell>
          <cell r="C870">
            <v>869</v>
          </cell>
          <cell r="E870">
            <v>2</v>
          </cell>
          <cell r="H870" t="str">
            <v/>
          </cell>
          <cell r="I870" t="str">
            <v/>
          </cell>
          <cell r="J870" t="str">
            <v/>
          </cell>
          <cell r="K870" t="str">
            <v/>
          </cell>
          <cell r="L870" t="str">
            <v/>
          </cell>
          <cell r="M870" t="str">
            <v/>
          </cell>
          <cell r="N870" t="str">
            <v/>
          </cell>
          <cell r="O870" t="str">
            <v/>
          </cell>
          <cell r="T870" t="str">
            <v/>
          </cell>
          <cell r="U870" t="str">
            <v/>
          </cell>
          <cell r="V870" t="str">
            <v/>
          </cell>
          <cell r="W870" t="str">
            <v/>
          </cell>
          <cell r="X870" t="str">
            <v/>
          </cell>
          <cell r="Y870" t="str">
            <v/>
          </cell>
          <cell r="Z870" t="str">
            <v xml:space="preserve"> </v>
          </cell>
          <cell r="AA870" t="str">
            <v/>
          </cell>
          <cell r="AB870" t="str">
            <v/>
          </cell>
          <cell r="AC870" t="str">
            <v/>
          </cell>
          <cell r="AD870" t="str">
            <v/>
          </cell>
        </row>
        <row r="871">
          <cell r="A871" t="str">
            <v/>
          </cell>
          <cell r="B871" t="str">
            <v/>
          </cell>
          <cell r="C871">
            <v>870</v>
          </cell>
          <cell r="E871">
            <v>2</v>
          </cell>
          <cell r="H871" t="str">
            <v/>
          </cell>
          <cell r="I871" t="str">
            <v/>
          </cell>
          <cell r="J871" t="str">
            <v/>
          </cell>
          <cell r="K871" t="str">
            <v/>
          </cell>
          <cell r="L871" t="str">
            <v/>
          </cell>
          <cell r="M871" t="str">
            <v/>
          </cell>
          <cell r="N871" t="str">
            <v/>
          </cell>
          <cell r="O871" t="str">
            <v/>
          </cell>
          <cell r="T871" t="str">
            <v/>
          </cell>
          <cell r="U871" t="str">
            <v/>
          </cell>
          <cell r="V871" t="str">
            <v/>
          </cell>
          <cell r="W871" t="str">
            <v/>
          </cell>
          <cell r="X871" t="str">
            <v/>
          </cell>
          <cell r="Y871" t="str">
            <v/>
          </cell>
          <cell r="Z871" t="str">
            <v xml:space="preserve"> </v>
          </cell>
          <cell r="AA871" t="str">
            <v/>
          </cell>
          <cell r="AB871" t="str">
            <v/>
          </cell>
          <cell r="AC871" t="str">
            <v/>
          </cell>
          <cell r="AD871" t="str">
            <v/>
          </cell>
        </row>
        <row r="872">
          <cell r="A872" t="str">
            <v/>
          </cell>
          <cell r="B872" t="str">
            <v/>
          </cell>
          <cell r="C872">
            <v>871</v>
          </cell>
          <cell r="E872">
            <v>2</v>
          </cell>
          <cell r="H872" t="str">
            <v/>
          </cell>
          <cell r="I872" t="str">
            <v/>
          </cell>
          <cell r="J872" t="str">
            <v/>
          </cell>
          <cell r="K872" t="str">
            <v/>
          </cell>
          <cell r="L872" t="str">
            <v/>
          </cell>
          <cell r="M872" t="str">
            <v/>
          </cell>
          <cell r="N872" t="str">
            <v/>
          </cell>
          <cell r="O872" t="str">
            <v/>
          </cell>
          <cell r="T872" t="str">
            <v/>
          </cell>
          <cell r="U872" t="str">
            <v/>
          </cell>
          <cell r="V872" t="str">
            <v/>
          </cell>
          <cell r="W872" t="str">
            <v/>
          </cell>
          <cell r="X872" t="str">
            <v/>
          </cell>
          <cell r="Y872" t="str">
            <v/>
          </cell>
          <cell r="Z872" t="str">
            <v xml:space="preserve"> </v>
          </cell>
          <cell r="AA872" t="str">
            <v/>
          </cell>
          <cell r="AB872" t="str">
            <v/>
          </cell>
          <cell r="AC872" t="str">
            <v/>
          </cell>
          <cell r="AD872" t="str">
            <v/>
          </cell>
        </row>
        <row r="873">
          <cell r="A873" t="str">
            <v/>
          </cell>
          <cell r="B873" t="str">
            <v/>
          </cell>
          <cell r="C873">
            <v>872</v>
          </cell>
          <cell r="E873">
            <v>2</v>
          </cell>
          <cell r="H873" t="str">
            <v/>
          </cell>
          <cell r="I873" t="str">
            <v/>
          </cell>
          <cell r="J873" t="str">
            <v/>
          </cell>
          <cell r="K873" t="str">
            <v/>
          </cell>
          <cell r="L873" t="str">
            <v/>
          </cell>
          <cell r="M873" t="str">
            <v/>
          </cell>
          <cell r="N873" t="str">
            <v/>
          </cell>
          <cell r="O873" t="str">
            <v/>
          </cell>
          <cell r="T873" t="str">
            <v/>
          </cell>
          <cell r="U873" t="str">
            <v/>
          </cell>
          <cell r="V873" t="str">
            <v/>
          </cell>
          <cell r="W873" t="str">
            <v/>
          </cell>
          <cell r="X873" t="str">
            <v/>
          </cell>
          <cell r="Y873" t="str">
            <v/>
          </cell>
          <cell r="Z873" t="str">
            <v xml:space="preserve"> </v>
          </cell>
          <cell r="AA873" t="str">
            <v/>
          </cell>
          <cell r="AB873" t="str">
            <v/>
          </cell>
          <cell r="AC873" t="str">
            <v/>
          </cell>
          <cell r="AD873" t="str">
            <v/>
          </cell>
        </row>
        <row r="874">
          <cell r="A874" t="str">
            <v/>
          </cell>
          <cell r="B874" t="str">
            <v/>
          </cell>
          <cell r="C874">
            <v>873</v>
          </cell>
          <cell r="E874">
            <v>2</v>
          </cell>
          <cell r="H874" t="str">
            <v/>
          </cell>
          <cell r="I874" t="str">
            <v/>
          </cell>
          <cell r="J874" t="str">
            <v/>
          </cell>
          <cell r="K874" t="str">
            <v/>
          </cell>
          <cell r="L874" t="str">
            <v/>
          </cell>
          <cell r="M874" t="str">
            <v/>
          </cell>
          <cell r="N874" t="str">
            <v/>
          </cell>
          <cell r="O874" t="str">
            <v/>
          </cell>
          <cell r="T874" t="str">
            <v/>
          </cell>
          <cell r="U874" t="str">
            <v/>
          </cell>
          <cell r="V874" t="str">
            <v/>
          </cell>
          <cell r="W874" t="str">
            <v/>
          </cell>
          <cell r="X874" t="str">
            <v/>
          </cell>
          <cell r="Y874" t="str">
            <v/>
          </cell>
          <cell r="Z874" t="str">
            <v xml:space="preserve"> </v>
          </cell>
          <cell r="AA874" t="str">
            <v/>
          </cell>
          <cell r="AB874" t="str">
            <v/>
          </cell>
          <cell r="AC874" t="str">
            <v/>
          </cell>
          <cell r="AD874" t="str">
            <v/>
          </cell>
        </row>
        <row r="875">
          <cell r="A875" t="str">
            <v/>
          </cell>
          <cell r="B875" t="str">
            <v/>
          </cell>
          <cell r="C875">
            <v>874</v>
          </cell>
          <cell r="E875">
            <v>2</v>
          </cell>
          <cell r="H875" t="str">
            <v/>
          </cell>
          <cell r="I875" t="str">
            <v/>
          </cell>
          <cell r="J875" t="str">
            <v/>
          </cell>
          <cell r="K875" t="str">
            <v/>
          </cell>
          <cell r="L875" t="str">
            <v/>
          </cell>
          <cell r="M875" t="str">
            <v/>
          </cell>
          <cell r="N875" t="str">
            <v/>
          </cell>
          <cell r="O875" t="str">
            <v/>
          </cell>
          <cell r="T875" t="str">
            <v/>
          </cell>
          <cell r="U875" t="str">
            <v/>
          </cell>
          <cell r="V875" t="str">
            <v/>
          </cell>
          <cell r="W875" t="str">
            <v/>
          </cell>
          <cell r="X875" t="str">
            <v/>
          </cell>
          <cell r="Y875" t="str">
            <v/>
          </cell>
          <cell r="Z875" t="str">
            <v xml:space="preserve"> </v>
          </cell>
          <cell r="AA875" t="str">
            <v/>
          </cell>
          <cell r="AB875" t="str">
            <v/>
          </cell>
          <cell r="AC875" t="str">
            <v/>
          </cell>
          <cell r="AD875" t="str">
            <v/>
          </cell>
        </row>
        <row r="876">
          <cell r="A876" t="str">
            <v/>
          </cell>
          <cell r="B876" t="str">
            <v/>
          </cell>
          <cell r="C876">
            <v>875</v>
          </cell>
          <cell r="E876">
            <v>2</v>
          </cell>
          <cell r="H876" t="str">
            <v/>
          </cell>
          <cell r="I876" t="str">
            <v/>
          </cell>
          <cell r="J876" t="str">
            <v/>
          </cell>
          <cell r="K876" t="str">
            <v/>
          </cell>
          <cell r="L876" t="str">
            <v/>
          </cell>
          <cell r="M876" t="str">
            <v/>
          </cell>
          <cell r="N876" t="str">
            <v/>
          </cell>
          <cell r="O876" t="str">
            <v/>
          </cell>
          <cell r="T876" t="str">
            <v/>
          </cell>
          <cell r="U876" t="str">
            <v/>
          </cell>
          <cell r="V876" t="str">
            <v/>
          </cell>
          <cell r="W876" t="str">
            <v/>
          </cell>
          <cell r="X876" t="str">
            <v/>
          </cell>
          <cell r="Y876" t="str">
            <v/>
          </cell>
          <cell r="Z876" t="str">
            <v xml:space="preserve"> </v>
          </cell>
          <cell r="AA876" t="str">
            <v/>
          </cell>
          <cell r="AB876" t="str">
            <v/>
          </cell>
          <cell r="AC876" t="str">
            <v/>
          </cell>
          <cell r="AD876" t="str">
            <v/>
          </cell>
        </row>
        <row r="877">
          <cell r="A877" t="str">
            <v/>
          </cell>
          <cell r="B877" t="str">
            <v/>
          </cell>
          <cell r="C877">
            <v>876</v>
          </cell>
          <cell r="E877">
            <v>2</v>
          </cell>
          <cell r="H877" t="str">
            <v/>
          </cell>
          <cell r="I877" t="str">
            <v/>
          </cell>
          <cell r="J877" t="str">
            <v/>
          </cell>
          <cell r="K877" t="str">
            <v/>
          </cell>
          <cell r="L877" t="str">
            <v/>
          </cell>
          <cell r="M877" t="str">
            <v/>
          </cell>
          <cell r="N877" t="str">
            <v/>
          </cell>
          <cell r="O877" t="str">
            <v/>
          </cell>
          <cell r="T877" t="str">
            <v/>
          </cell>
          <cell r="U877" t="str">
            <v/>
          </cell>
          <cell r="V877" t="str">
            <v/>
          </cell>
          <cell r="W877" t="str">
            <v/>
          </cell>
          <cell r="X877" t="str">
            <v/>
          </cell>
          <cell r="Y877" t="str">
            <v/>
          </cell>
          <cell r="Z877" t="str">
            <v xml:space="preserve"> </v>
          </cell>
          <cell r="AA877" t="str">
            <v/>
          </cell>
          <cell r="AB877" t="str">
            <v/>
          </cell>
          <cell r="AC877" t="str">
            <v/>
          </cell>
          <cell r="AD877" t="str">
            <v/>
          </cell>
        </row>
        <row r="878">
          <cell r="A878" t="str">
            <v/>
          </cell>
          <cell r="B878" t="str">
            <v/>
          </cell>
          <cell r="C878">
            <v>877</v>
          </cell>
          <cell r="E878">
            <v>2</v>
          </cell>
          <cell r="H878" t="str">
            <v/>
          </cell>
          <cell r="I878" t="str">
            <v/>
          </cell>
          <cell r="J878" t="str">
            <v/>
          </cell>
          <cell r="K878" t="str">
            <v/>
          </cell>
          <cell r="L878" t="str">
            <v/>
          </cell>
          <cell r="M878" t="str">
            <v/>
          </cell>
          <cell r="N878" t="str">
            <v/>
          </cell>
          <cell r="O878" t="str">
            <v/>
          </cell>
          <cell r="T878" t="str">
            <v/>
          </cell>
          <cell r="U878" t="str">
            <v/>
          </cell>
          <cell r="V878" t="str">
            <v/>
          </cell>
          <cell r="W878" t="str">
            <v/>
          </cell>
          <cell r="X878" t="str">
            <v/>
          </cell>
          <cell r="Y878" t="str">
            <v/>
          </cell>
          <cell r="Z878" t="str">
            <v xml:space="preserve"> </v>
          </cell>
          <cell r="AA878" t="str">
            <v/>
          </cell>
          <cell r="AB878" t="str">
            <v/>
          </cell>
          <cell r="AC878" t="str">
            <v/>
          </cell>
          <cell r="AD878" t="str">
            <v/>
          </cell>
        </row>
        <row r="879">
          <cell r="A879" t="str">
            <v/>
          </cell>
          <cell r="B879" t="str">
            <v/>
          </cell>
          <cell r="C879">
            <v>878</v>
          </cell>
          <cell r="E879">
            <v>2</v>
          </cell>
          <cell r="H879" t="str">
            <v/>
          </cell>
          <cell r="I879" t="str">
            <v/>
          </cell>
          <cell r="J879" t="str">
            <v/>
          </cell>
          <cell r="K879" t="str">
            <v/>
          </cell>
          <cell r="L879" t="str">
            <v/>
          </cell>
          <cell r="M879" t="str">
            <v/>
          </cell>
          <cell r="N879" t="str">
            <v/>
          </cell>
          <cell r="O879" t="str">
            <v/>
          </cell>
          <cell r="T879" t="str">
            <v/>
          </cell>
          <cell r="U879" t="str">
            <v/>
          </cell>
          <cell r="V879" t="str">
            <v/>
          </cell>
          <cell r="W879" t="str">
            <v/>
          </cell>
          <cell r="X879" t="str">
            <v/>
          </cell>
          <cell r="Y879" t="str">
            <v/>
          </cell>
          <cell r="Z879" t="str">
            <v xml:space="preserve"> </v>
          </cell>
          <cell r="AA879" t="str">
            <v/>
          </cell>
          <cell r="AB879" t="str">
            <v/>
          </cell>
          <cell r="AC879" t="str">
            <v/>
          </cell>
          <cell r="AD879" t="str">
            <v/>
          </cell>
        </row>
        <row r="880">
          <cell r="A880" t="str">
            <v/>
          </cell>
          <cell r="B880" t="str">
            <v/>
          </cell>
          <cell r="C880">
            <v>879</v>
          </cell>
          <cell r="E880">
            <v>2</v>
          </cell>
          <cell r="H880" t="str">
            <v/>
          </cell>
          <cell r="I880" t="str">
            <v/>
          </cell>
          <cell r="J880" t="str">
            <v/>
          </cell>
          <cell r="K880" t="str">
            <v/>
          </cell>
          <cell r="L880" t="str">
            <v/>
          </cell>
          <cell r="M880" t="str">
            <v/>
          </cell>
          <cell r="N880" t="str">
            <v/>
          </cell>
          <cell r="O880" t="str">
            <v/>
          </cell>
          <cell r="T880" t="str">
            <v/>
          </cell>
          <cell r="U880" t="str">
            <v/>
          </cell>
          <cell r="V880" t="str">
            <v/>
          </cell>
          <cell r="W880" t="str">
            <v/>
          </cell>
          <cell r="X880" t="str">
            <v/>
          </cell>
          <cell r="Y880" t="str">
            <v/>
          </cell>
          <cell r="Z880" t="str">
            <v xml:space="preserve"> </v>
          </cell>
          <cell r="AA880" t="str">
            <v/>
          </cell>
          <cell r="AB880" t="str">
            <v/>
          </cell>
          <cell r="AC880" t="str">
            <v/>
          </cell>
          <cell r="AD880" t="str">
            <v/>
          </cell>
        </row>
        <row r="881">
          <cell r="A881" t="str">
            <v/>
          </cell>
          <cell r="B881" t="str">
            <v/>
          </cell>
          <cell r="C881">
            <v>880</v>
          </cell>
          <cell r="E881">
            <v>2</v>
          </cell>
          <cell r="H881" t="str">
            <v/>
          </cell>
          <cell r="I881" t="str">
            <v/>
          </cell>
          <cell r="J881" t="str">
            <v/>
          </cell>
          <cell r="K881" t="str">
            <v/>
          </cell>
          <cell r="L881" t="str">
            <v/>
          </cell>
          <cell r="M881" t="str">
            <v/>
          </cell>
          <cell r="N881" t="str">
            <v/>
          </cell>
          <cell r="O881" t="str">
            <v/>
          </cell>
          <cell r="T881" t="str">
            <v/>
          </cell>
          <cell r="U881" t="str">
            <v/>
          </cell>
          <cell r="V881" t="str">
            <v/>
          </cell>
          <cell r="W881" t="str">
            <v/>
          </cell>
          <cell r="X881" t="str">
            <v/>
          </cell>
          <cell r="Y881" t="str">
            <v/>
          </cell>
          <cell r="Z881" t="str">
            <v xml:space="preserve"> </v>
          </cell>
          <cell r="AA881" t="str">
            <v/>
          </cell>
          <cell r="AB881" t="str">
            <v/>
          </cell>
          <cell r="AC881" t="str">
            <v/>
          </cell>
          <cell r="AD881" t="str">
            <v/>
          </cell>
        </row>
        <row r="882">
          <cell r="A882" t="str">
            <v/>
          </cell>
          <cell r="B882" t="str">
            <v/>
          </cell>
          <cell r="C882">
            <v>881</v>
          </cell>
          <cell r="E882">
            <v>2</v>
          </cell>
          <cell r="H882" t="str">
            <v/>
          </cell>
          <cell r="I882" t="str">
            <v/>
          </cell>
          <cell r="J882" t="str">
            <v/>
          </cell>
          <cell r="K882" t="str">
            <v/>
          </cell>
          <cell r="L882" t="str">
            <v/>
          </cell>
          <cell r="M882" t="str">
            <v/>
          </cell>
          <cell r="N882" t="str">
            <v/>
          </cell>
          <cell r="O882" t="str">
            <v/>
          </cell>
          <cell r="T882" t="str">
            <v/>
          </cell>
          <cell r="U882" t="str">
            <v/>
          </cell>
          <cell r="V882" t="str">
            <v/>
          </cell>
          <cell r="W882" t="str">
            <v/>
          </cell>
          <cell r="X882" t="str">
            <v/>
          </cell>
          <cell r="Y882" t="str">
            <v/>
          </cell>
          <cell r="Z882" t="str">
            <v xml:space="preserve"> </v>
          </cell>
          <cell r="AA882" t="str">
            <v/>
          </cell>
          <cell r="AB882" t="str">
            <v/>
          </cell>
          <cell r="AC882" t="str">
            <v/>
          </cell>
          <cell r="AD882" t="str">
            <v/>
          </cell>
        </row>
        <row r="883">
          <cell r="A883" t="str">
            <v/>
          </cell>
          <cell r="B883" t="str">
            <v/>
          </cell>
          <cell r="C883">
            <v>882</v>
          </cell>
          <cell r="E883">
            <v>2</v>
          </cell>
          <cell r="H883" t="str">
            <v/>
          </cell>
          <cell r="I883" t="str">
            <v/>
          </cell>
          <cell r="J883" t="str">
            <v/>
          </cell>
          <cell r="K883" t="str">
            <v/>
          </cell>
          <cell r="L883" t="str">
            <v/>
          </cell>
          <cell r="M883" t="str">
            <v/>
          </cell>
          <cell r="N883" t="str">
            <v/>
          </cell>
          <cell r="O883" t="str">
            <v/>
          </cell>
          <cell r="T883" t="str">
            <v/>
          </cell>
          <cell r="U883" t="str">
            <v/>
          </cell>
          <cell r="V883" t="str">
            <v/>
          </cell>
          <cell r="W883" t="str">
            <v/>
          </cell>
          <cell r="X883" t="str">
            <v/>
          </cell>
          <cell r="Y883" t="str">
            <v/>
          </cell>
          <cell r="Z883" t="str">
            <v xml:space="preserve"> </v>
          </cell>
          <cell r="AA883" t="str">
            <v/>
          </cell>
          <cell r="AB883" t="str">
            <v/>
          </cell>
          <cell r="AC883" t="str">
            <v/>
          </cell>
          <cell r="AD883" t="str">
            <v/>
          </cell>
        </row>
        <row r="884">
          <cell r="A884" t="str">
            <v/>
          </cell>
          <cell r="B884" t="str">
            <v/>
          </cell>
          <cell r="C884">
            <v>883</v>
          </cell>
          <cell r="E884">
            <v>2</v>
          </cell>
          <cell r="H884" t="str">
            <v/>
          </cell>
          <cell r="I884" t="str">
            <v/>
          </cell>
          <cell r="J884" t="str">
            <v/>
          </cell>
          <cell r="K884" t="str">
            <v/>
          </cell>
          <cell r="L884" t="str">
            <v/>
          </cell>
          <cell r="M884" t="str">
            <v/>
          </cell>
          <cell r="N884" t="str">
            <v/>
          </cell>
          <cell r="O884" t="str">
            <v/>
          </cell>
          <cell r="T884" t="str">
            <v/>
          </cell>
          <cell r="U884" t="str">
            <v/>
          </cell>
          <cell r="V884" t="str">
            <v/>
          </cell>
          <cell r="W884" t="str">
            <v/>
          </cell>
          <cell r="X884" t="str">
            <v/>
          </cell>
          <cell r="Y884" t="str">
            <v/>
          </cell>
          <cell r="Z884" t="str">
            <v xml:space="preserve"> </v>
          </cell>
          <cell r="AA884" t="str">
            <v/>
          </cell>
          <cell r="AB884" t="str">
            <v/>
          </cell>
          <cell r="AC884" t="str">
            <v/>
          </cell>
          <cell r="AD884" t="str">
            <v/>
          </cell>
        </row>
        <row r="885">
          <cell r="A885" t="str">
            <v/>
          </cell>
          <cell r="B885" t="str">
            <v/>
          </cell>
          <cell r="C885">
            <v>884</v>
          </cell>
          <cell r="E885">
            <v>2</v>
          </cell>
          <cell r="H885" t="str">
            <v/>
          </cell>
          <cell r="I885" t="str">
            <v/>
          </cell>
          <cell r="J885" t="str">
            <v/>
          </cell>
          <cell r="K885" t="str">
            <v/>
          </cell>
          <cell r="L885" t="str">
            <v/>
          </cell>
          <cell r="M885" t="str">
            <v/>
          </cell>
          <cell r="N885" t="str">
            <v/>
          </cell>
          <cell r="O885" t="str">
            <v/>
          </cell>
          <cell r="T885" t="str">
            <v/>
          </cell>
          <cell r="U885" t="str">
            <v/>
          </cell>
          <cell r="V885" t="str">
            <v/>
          </cell>
          <cell r="W885" t="str">
            <v/>
          </cell>
          <cell r="X885" t="str">
            <v/>
          </cell>
          <cell r="Y885" t="str">
            <v/>
          </cell>
          <cell r="Z885" t="str">
            <v xml:space="preserve"> </v>
          </cell>
          <cell r="AA885" t="str">
            <v/>
          </cell>
          <cell r="AB885" t="str">
            <v/>
          </cell>
          <cell r="AC885" t="str">
            <v/>
          </cell>
          <cell r="AD885" t="str">
            <v/>
          </cell>
        </row>
        <row r="886">
          <cell r="A886" t="str">
            <v/>
          </cell>
          <cell r="B886" t="str">
            <v/>
          </cell>
          <cell r="C886">
            <v>885</v>
          </cell>
          <cell r="E886">
            <v>2</v>
          </cell>
          <cell r="H886" t="str">
            <v/>
          </cell>
          <cell r="I886" t="str">
            <v/>
          </cell>
          <cell r="J886" t="str">
            <v/>
          </cell>
          <cell r="K886" t="str">
            <v/>
          </cell>
          <cell r="L886" t="str">
            <v/>
          </cell>
          <cell r="M886" t="str">
            <v/>
          </cell>
          <cell r="N886" t="str">
            <v/>
          </cell>
          <cell r="O886" t="str">
            <v/>
          </cell>
          <cell r="T886" t="str">
            <v/>
          </cell>
          <cell r="U886" t="str">
            <v/>
          </cell>
          <cell r="V886" t="str">
            <v/>
          </cell>
          <cell r="W886" t="str">
            <v/>
          </cell>
          <cell r="X886" t="str">
            <v/>
          </cell>
          <cell r="Y886" t="str">
            <v/>
          </cell>
          <cell r="Z886" t="str">
            <v xml:space="preserve"> </v>
          </cell>
          <cell r="AA886" t="str">
            <v/>
          </cell>
          <cell r="AB886" t="str">
            <v/>
          </cell>
          <cell r="AC886" t="str">
            <v/>
          </cell>
          <cell r="AD886" t="str">
            <v/>
          </cell>
        </row>
        <row r="887">
          <cell r="A887" t="str">
            <v/>
          </cell>
          <cell r="B887" t="str">
            <v/>
          </cell>
          <cell r="C887">
            <v>886</v>
          </cell>
          <cell r="E887">
            <v>2</v>
          </cell>
          <cell r="H887" t="str">
            <v/>
          </cell>
          <cell r="I887" t="str">
            <v/>
          </cell>
          <cell r="J887" t="str">
            <v/>
          </cell>
          <cell r="K887" t="str">
            <v/>
          </cell>
          <cell r="L887" t="str">
            <v/>
          </cell>
          <cell r="M887" t="str">
            <v/>
          </cell>
          <cell r="N887" t="str">
            <v/>
          </cell>
          <cell r="O887" t="str">
            <v/>
          </cell>
          <cell r="T887" t="str">
            <v/>
          </cell>
          <cell r="U887" t="str">
            <v/>
          </cell>
          <cell r="V887" t="str">
            <v/>
          </cell>
          <cell r="W887" t="str">
            <v/>
          </cell>
          <cell r="X887" t="str">
            <v/>
          </cell>
          <cell r="Y887" t="str">
            <v/>
          </cell>
          <cell r="Z887" t="str">
            <v xml:space="preserve"> </v>
          </cell>
          <cell r="AA887" t="str">
            <v/>
          </cell>
          <cell r="AB887" t="str">
            <v/>
          </cell>
          <cell r="AC887" t="str">
            <v/>
          </cell>
          <cell r="AD887" t="str">
            <v/>
          </cell>
        </row>
        <row r="888">
          <cell r="A888" t="str">
            <v/>
          </cell>
          <cell r="B888" t="str">
            <v/>
          </cell>
          <cell r="C888">
            <v>887</v>
          </cell>
          <cell r="E888">
            <v>2</v>
          </cell>
          <cell r="H888" t="str">
            <v/>
          </cell>
          <cell r="I888" t="str">
            <v/>
          </cell>
          <cell r="J888" t="str">
            <v/>
          </cell>
          <cell r="K888" t="str">
            <v/>
          </cell>
          <cell r="L888" t="str">
            <v/>
          </cell>
          <cell r="M888" t="str">
            <v/>
          </cell>
          <cell r="N888" t="str">
            <v/>
          </cell>
          <cell r="O888" t="str">
            <v/>
          </cell>
          <cell r="T888" t="str">
            <v/>
          </cell>
          <cell r="U888" t="str">
            <v/>
          </cell>
          <cell r="V888" t="str">
            <v/>
          </cell>
          <cell r="W888" t="str">
            <v/>
          </cell>
          <cell r="X888" t="str">
            <v/>
          </cell>
          <cell r="Y888" t="str">
            <v/>
          </cell>
          <cell r="Z888" t="str">
            <v xml:space="preserve"> </v>
          </cell>
          <cell r="AA888" t="str">
            <v/>
          </cell>
          <cell r="AB888" t="str">
            <v/>
          </cell>
          <cell r="AC888" t="str">
            <v/>
          </cell>
          <cell r="AD888" t="str">
            <v/>
          </cell>
        </row>
        <row r="889">
          <cell r="A889" t="str">
            <v/>
          </cell>
          <cell r="B889" t="str">
            <v/>
          </cell>
          <cell r="C889">
            <v>888</v>
          </cell>
          <cell r="E889">
            <v>2</v>
          </cell>
          <cell r="H889" t="str">
            <v/>
          </cell>
          <cell r="I889" t="str">
            <v/>
          </cell>
          <cell r="J889" t="str">
            <v/>
          </cell>
          <cell r="K889" t="str">
            <v/>
          </cell>
          <cell r="L889" t="str">
            <v/>
          </cell>
          <cell r="M889" t="str">
            <v/>
          </cell>
          <cell r="N889" t="str">
            <v/>
          </cell>
          <cell r="O889" t="str">
            <v/>
          </cell>
          <cell r="T889" t="str">
            <v/>
          </cell>
          <cell r="U889" t="str">
            <v/>
          </cell>
          <cell r="V889" t="str">
            <v/>
          </cell>
          <cell r="W889" t="str">
            <v/>
          </cell>
          <cell r="X889" t="str">
            <v/>
          </cell>
          <cell r="Y889" t="str">
            <v/>
          </cell>
          <cell r="Z889" t="str">
            <v xml:space="preserve"> </v>
          </cell>
          <cell r="AA889" t="str">
            <v/>
          </cell>
          <cell r="AB889" t="str">
            <v/>
          </cell>
          <cell r="AC889" t="str">
            <v/>
          </cell>
          <cell r="AD889" t="str">
            <v/>
          </cell>
        </row>
        <row r="890">
          <cell r="A890" t="str">
            <v/>
          </cell>
          <cell r="B890" t="str">
            <v/>
          </cell>
          <cell r="C890">
            <v>889</v>
          </cell>
          <cell r="E890">
            <v>2</v>
          </cell>
          <cell r="H890" t="str">
            <v/>
          </cell>
          <cell r="I890" t="str">
            <v/>
          </cell>
          <cell r="J890" t="str">
            <v/>
          </cell>
          <cell r="K890" t="str">
            <v/>
          </cell>
          <cell r="L890" t="str">
            <v/>
          </cell>
          <cell r="M890" t="str">
            <v/>
          </cell>
          <cell r="N890" t="str">
            <v/>
          </cell>
          <cell r="O890" t="str">
            <v/>
          </cell>
          <cell r="T890" t="str">
            <v/>
          </cell>
          <cell r="U890" t="str">
            <v/>
          </cell>
          <cell r="V890" t="str">
            <v/>
          </cell>
          <cell r="W890" t="str">
            <v/>
          </cell>
          <cell r="X890" t="str">
            <v/>
          </cell>
          <cell r="Y890" t="str">
            <v/>
          </cell>
          <cell r="Z890" t="str">
            <v xml:space="preserve"> </v>
          </cell>
          <cell r="AA890" t="str">
            <v/>
          </cell>
          <cell r="AB890" t="str">
            <v/>
          </cell>
          <cell r="AC890" t="str">
            <v/>
          </cell>
          <cell r="AD890" t="str">
            <v/>
          </cell>
        </row>
        <row r="891">
          <cell r="A891" t="str">
            <v/>
          </cell>
          <cell r="B891" t="str">
            <v/>
          </cell>
          <cell r="C891">
            <v>890</v>
          </cell>
          <cell r="E891">
            <v>2</v>
          </cell>
          <cell r="H891" t="str">
            <v/>
          </cell>
          <cell r="I891" t="str">
            <v/>
          </cell>
          <cell r="J891" t="str">
            <v/>
          </cell>
          <cell r="K891" t="str">
            <v/>
          </cell>
          <cell r="L891" t="str">
            <v/>
          </cell>
          <cell r="M891" t="str">
            <v/>
          </cell>
          <cell r="N891" t="str">
            <v/>
          </cell>
          <cell r="O891" t="str">
            <v/>
          </cell>
          <cell r="T891" t="str">
            <v/>
          </cell>
          <cell r="U891" t="str">
            <v/>
          </cell>
          <cell r="V891" t="str">
            <v/>
          </cell>
          <cell r="W891" t="str">
            <v/>
          </cell>
          <cell r="X891" t="str">
            <v/>
          </cell>
          <cell r="Y891" t="str">
            <v/>
          </cell>
          <cell r="Z891" t="str">
            <v xml:space="preserve"> </v>
          </cell>
          <cell r="AA891" t="str">
            <v/>
          </cell>
          <cell r="AB891" t="str">
            <v/>
          </cell>
          <cell r="AC891" t="str">
            <v/>
          </cell>
          <cell r="AD891" t="str">
            <v/>
          </cell>
        </row>
        <row r="892">
          <cell r="A892" t="str">
            <v/>
          </cell>
          <cell r="B892" t="str">
            <v/>
          </cell>
          <cell r="C892">
            <v>891</v>
          </cell>
          <cell r="E892">
            <v>2</v>
          </cell>
          <cell r="H892" t="str">
            <v/>
          </cell>
          <cell r="I892" t="str">
            <v/>
          </cell>
          <cell r="J892" t="str">
            <v/>
          </cell>
          <cell r="K892" t="str">
            <v/>
          </cell>
          <cell r="L892" t="str">
            <v/>
          </cell>
          <cell r="M892" t="str">
            <v/>
          </cell>
          <cell r="N892" t="str">
            <v/>
          </cell>
          <cell r="O892" t="str">
            <v/>
          </cell>
          <cell r="T892" t="str">
            <v/>
          </cell>
          <cell r="U892" t="str">
            <v/>
          </cell>
          <cell r="V892" t="str">
            <v/>
          </cell>
          <cell r="W892" t="str">
            <v/>
          </cell>
          <cell r="X892" t="str">
            <v/>
          </cell>
          <cell r="Y892" t="str">
            <v/>
          </cell>
          <cell r="Z892" t="str">
            <v xml:space="preserve"> </v>
          </cell>
          <cell r="AA892" t="str">
            <v/>
          </cell>
          <cell r="AB892" t="str">
            <v/>
          </cell>
          <cell r="AC892" t="str">
            <v/>
          </cell>
          <cell r="AD892" t="str">
            <v/>
          </cell>
        </row>
        <row r="893">
          <cell r="A893" t="str">
            <v/>
          </cell>
          <cell r="B893" t="str">
            <v/>
          </cell>
          <cell r="C893">
            <v>892</v>
          </cell>
          <cell r="E893">
            <v>2</v>
          </cell>
          <cell r="H893" t="str">
            <v/>
          </cell>
          <cell r="I893" t="str">
            <v/>
          </cell>
          <cell r="J893" t="str">
            <v/>
          </cell>
          <cell r="K893" t="str">
            <v/>
          </cell>
          <cell r="L893" t="str">
            <v/>
          </cell>
          <cell r="M893" t="str">
            <v/>
          </cell>
          <cell r="N893" t="str">
            <v/>
          </cell>
          <cell r="O893" t="str">
            <v/>
          </cell>
          <cell r="T893" t="str">
            <v/>
          </cell>
          <cell r="U893" t="str">
            <v/>
          </cell>
          <cell r="V893" t="str">
            <v/>
          </cell>
          <cell r="W893" t="str">
            <v/>
          </cell>
          <cell r="X893" t="str">
            <v/>
          </cell>
          <cell r="Y893" t="str">
            <v/>
          </cell>
          <cell r="Z893" t="str">
            <v xml:space="preserve"> </v>
          </cell>
          <cell r="AA893" t="str">
            <v/>
          </cell>
          <cell r="AB893" t="str">
            <v/>
          </cell>
          <cell r="AC893" t="str">
            <v/>
          </cell>
          <cell r="AD893" t="str">
            <v/>
          </cell>
        </row>
        <row r="894">
          <cell r="A894" t="str">
            <v/>
          </cell>
          <cell r="B894" t="str">
            <v/>
          </cell>
          <cell r="C894">
            <v>893</v>
          </cell>
          <cell r="E894">
            <v>2</v>
          </cell>
          <cell r="H894" t="str">
            <v/>
          </cell>
          <cell r="I894" t="str">
            <v/>
          </cell>
          <cell r="J894" t="str">
            <v/>
          </cell>
          <cell r="K894" t="str">
            <v/>
          </cell>
          <cell r="L894" t="str">
            <v/>
          </cell>
          <cell r="M894" t="str">
            <v/>
          </cell>
          <cell r="N894" t="str">
            <v/>
          </cell>
          <cell r="O894" t="str">
            <v/>
          </cell>
          <cell r="T894" t="str">
            <v/>
          </cell>
          <cell r="U894" t="str">
            <v/>
          </cell>
          <cell r="V894" t="str">
            <v/>
          </cell>
          <cell r="W894" t="str">
            <v/>
          </cell>
          <cell r="X894" t="str">
            <v/>
          </cell>
          <cell r="Y894" t="str">
            <v/>
          </cell>
          <cell r="Z894" t="str">
            <v xml:space="preserve"> </v>
          </cell>
          <cell r="AA894" t="str">
            <v/>
          </cell>
          <cell r="AB894" t="str">
            <v/>
          </cell>
          <cell r="AC894" t="str">
            <v/>
          </cell>
          <cell r="AD894" t="str">
            <v/>
          </cell>
        </row>
        <row r="895">
          <cell r="A895" t="str">
            <v/>
          </cell>
          <cell r="B895" t="str">
            <v/>
          </cell>
          <cell r="C895">
            <v>894</v>
          </cell>
          <cell r="E895">
            <v>2</v>
          </cell>
          <cell r="H895" t="str">
            <v/>
          </cell>
          <cell r="I895" t="str">
            <v/>
          </cell>
          <cell r="J895" t="str">
            <v/>
          </cell>
          <cell r="K895" t="str">
            <v/>
          </cell>
          <cell r="L895" t="str">
            <v/>
          </cell>
          <cell r="M895" t="str">
            <v/>
          </cell>
          <cell r="N895" t="str">
            <v/>
          </cell>
          <cell r="O895" t="str">
            <v/>
          </cell>
          <cell r="T895" t="str">
            <v/>
          </cell>
          <cell r="U895" t="str">
            <v/>
          </cell>
          <cell r="V895" t="str">
            <v/>
          </cell>
          <cell r="W895" t="str">
            <v/>
          </cell>
          <cell r="X895" t="str">
            <v/>
          </cell>
          <cell r="Y895" t="str">
            <v/>
          </cell>
          <cell r="Z895" t="str">
            <v xml:space="preserve"> </v>
          </cell>
          <cell r="AA895" t="str">
            <v/>
          </cell>
          <cell r="AB895" t="str">
            <v/>
          </cell>
          <cell r="AC895" t="str">
            <v/>
          </cell>
          <cell r="AD895" t="str">
            <v/>
          </cell>
        </row>
        <row r="896">
          <cell r="A896" t="str">
            <v/>
          </cell>
          <cell r="B896" t="str">
            <v/>
          </cell>
          <cell r="C896">
            <v>895</v>
          </cell>
          <cell r="E896">
            <v>2</v>
          </cell>
          <cell r="H896" t="str">
            <v/>
          </cell>
          <cell r="I896" t="str">
            <v/>
          </cell>
          <cell r="J896" t="str">
            <v/>
          </cell>
          <cell r="K896" t="str">
            <v/>
          </cell>
          <cell r="L896" t="str">
            <v/>
          </cell>
          <cell r="M896" t="str">
            <v/>
          </cell>
          <cell r="N896" t="str">
            <v/>
          </cell>
          <cell r="O896" t="str">
            <v/>
          </cell>
          <cell r="T896" t="str">
            <v/>
          </cell>
          <cell r="U896" t="str">
            <v/>
          </cell>
          <cell r="V896" t="str">
            <v/>
          </cell>
          <cell r="W896" t="str">
            <v/>
          </cell>
          <cell r="X896" t="str">
            <v/>
          </cell>
          <cell r="Y896" t="str">
            <v/>
          </cell>
          <cell r="Z896" t="str">
            <v xml:space="preserve"> </v>
          </cell>
          <cell r="AA896" t="str">
            <v/>
          </cell>
          <cell r="AB896" t="str">
            <v/>
          </cell>
          <cell r="AC896" t="str">
            <v/>
          </cell>
          <cell r="AD896" t="str">
            <v/>
          </cell>
        </row>
        <row r="897">
          <cell r="A897" t="str">
            <v/>
          </cell>
          <cell r="B897" t="str">
            <v/>
          </cell>
          <cell r="C897">
            <v>896</v>
          </cell>
          <cell r="E897">
            <v>2</v>
          </cell>
          <cell r="H897" t="str">
            <v/>
          </cell>
          <cell r="I897" t="str">
            <v/>
          </cell>
          <cell r="J897" t="str">
            <v/>
          </cell>
          <cell r="K897" t="str">
            <v/>
          </cell>
          <cell r="L897" t="str">
            <v/>
          </cell>
          <cell r="M897" t="str">
            <v/>
          </cell>
          <cell r="N897" t="str">
            <v/>
          </cell>
          <cell r="O897" t="str">
            <v/>
          </cell>
          <cell r="T897" t="str">
            <v/>
          </cell>
          <cell r="U897" t="str">
            <v/>
          </cell>
          <cell r="V897" t="str">
            <v/>
          </cell>
          <cell r="W897" t="str">
            <v/>
          </cell>
          <cell r="X897" t="str">
            <v/>
          </cell>
          <cell r="Y897" t="str">
            <v/>
          </cell>
          <cell r="Z897" t="str">
            <v xml:space="preserve"> </v>
          </cell>
          <cell r="AA897" t="str">
            <v/>
          </cell>
          <cell r="AB897" t="str">
            <v/>
          </cell>
          <cell r="AC897" t="str">
            <v/>
          </cell>
          <cell r="AD897" t="str">
            <v/>
          </cell>
        </row>
        <row r="898">
          <cell r="A898" t="str">
            <v/>
          </cell>
          <cell r="B898" t="str">
            <v/>
          </cell>
          <cell r="C898">
            <v>897</v>
          </cell>
          <cell r="E898">
            <v>2</v>
          </cell>
          <cell r="H898" t="str">
            <v/>
          </cell>
          <cell r="I898" t="str">
            <v/>
          </cell>
          <cell r="J898" t="str">
            <v/>
          </cell>
          <cell r="K898" t="str">
            <v/>
          </cell>
          <cell r="L898" t="str">
            <v/>
          </cell>
          <cell r="M898" t="str">
            <v/>
          </cell>
          <cell r="N898" t="str">
            <v/>
          </cell>
          <cell r="O898" t="str">
            <v/>
          </cell>
          <cell r="T898" t="str">
            <v/>
          </cell>
          <cell r="U898" t="str">
            <v/>
          </cell>
          <cell r="V898" t="str">
            <v/>
          </cell>
          <cell r="W898" t="str">
            <v/>
          </cell>
          <cell r="X898" t="str">
            <v/>
          </cell>
          <cell r="Y898" t="str">
            <v/>
          </cell>
          <cell r="Z898" t="str">
            <v xml:space="preserve"> </v>
          </cell>
          <cell r="AA898" t="str">
            <v/>
          </cell>
          <cell r="AB898" t="str">
            <v/>
          </cell>
          <cell r="AC898" t="str">
            <v/>
          </cell>
          <cell r="AD898" t="str">
            <v/>
          </cell>
        </row>
        <row r="899">
          <cell r="A899" t="str">
            <v/>
          </cell>
          <cell r="B899" t="str">
            <v/>
          </cell>
          <cell r="C899">
            <v>898</v>
          </cell>
          <cell r="E899">
            <v>2</v>
          </cell>
          <cell r="H899" t="str">
            <v/>
          </cell>
          <cell r="I899" t="str">
            <v/>
          </cell>
          <cell r="J899" t="str">
            <v/>
          </cell>
          <cell r="K899" t="str">
            <v/>
          </cell>
          <cell r="L899" t="str">
            <v/>
          </cell>
          <cell r="M899" t="str">
            <v/>
          </cell>
          <cell r="N899" t="str">
            <v/>
          </cell>
          <cell r="O899" t="str">
            <v/>
          </cell>
          <cell r="T899" t="str">
            <v/>
          </cell>
          <cell r="U899" t="str">
            <v/>
          </cell>
          <cell r="V899" t="str">
            <v/>
          </cell>
          <cell r="W899" t="str">
            <v/>
          </cell>
          <cell r="X899" t="str">
            <v/>
          </cell>
          <cell r="Y899" t="str">
            <v/>
          </cell>
          <cell r="Z899" t="str">
            <v xml:space="preserve"> </v>
          </cell>
          <cell r="AA899" t="str">
            <v/>
          </cell>
          <cell r="AB899" t="str">
            <v/>
          </cell>
          <cell r="AC899" t="str">
            <v/>
          </cell>
          <cell r="AD899" t="str">
            <v/>
          </cell>
        </row>
        <row r="900">
          <cell r="A900" t="str">
            <v/>
          </cell>
          <cell r="B900" t="str">
            <v/>
          </cell>
          <cell r="C900">
            <v>899</v>
          </cell>
          <cell r="E900">
            <v>2</v>
          </cell>
          <cell r="H900" t="str">
            <v/>
          </cell>
          <cell r="I900" t="str">
            <v/>
          </cell>
          <cell r="J900" t="str">
            <v/>
          </cell>
          <cell r="K900" t="str">
            <v/>
          </cell>
          <cell r="L900" t="str">
            <v/>
          </cell>
          <cell r="M900" t="str">
            <v/>
          </cell>
          <cell r="N900" t="str">
            <v/>
          </cell>
          <cell r="O900" t="str">
            <v/>
          </cell>
          <cell r="T900" t="str">
            <v/>
          </cell>
          <cell r="U900" t="str">
            <v/>
          </cell>
          <cell r="V900" t="str">
            <v/>
          </cell>
          <cell r="W900" t="str">
            <v/>
          </cell>
          <cell r="X900" t="str">
            <v/>
          </cell>
          <cell r="Y900" t="str">
            <v/>
          </cell>
          <cell r="Z900" t="str">
            <v xml:space="preserve"> </v>
          </cell>
          <cell r="AA900" t="str">
            <v/>
          </cell>
          <cell r="AB900" t="str">
            <v/>
          </cell>
          <cell r="AC900" t="str">
            <v/>
          </cell>
          <cell r="AD900" t="str">
            <v/>
          </cell>
        </row>
        <row r="901">
          <cell r="A901" t="str">
            <v/>
          </cell>
          <cell r="B901" t="str">
            <v/>
          </cell>
          <cell r="C901">
            <v>900</v>
          </cell>
          <cell r="E901">
            <v>2</v>
          </cell>
          <cell r="H901" t="str">
            <v/>
          </cell>
          <cell r="I901" t="str">
            <v/>
          </cell>
          <cell r="J901" t="str">
            <v/>
          </cell>
          <cell r="K901" t="str">
            <v/>
          </cell>
          <cell r="L901" t="str">
            <v/>
          </cell>
          <cell r="M901" t="str">
            <v/>
          </cell>
          <cell r="N901" t="str">
            <v/>
          </cell>
          <cell r="O901" t="str">
            <v/>
          </cell>
          <cell r="T901" t="str">
            <v/>
          </cell>
          <cell r="U901" t="str">
            <v/>
          </cell>
          <cell r="V901" t="str">
            <v/>
          </cell>
          <cell r="W901" t="str">
            <v/>
          </cell>
          <cell r="X901" t="str">
            <v/>
          </cell>
          <cell r="Y901" t="str">
            <v/>
          </cell>
          <cell r="Z901" t="str">
            <v xml:space="preserve"> </v>
          </cell>
          <cell r="AA901" t="str">
            <v/>
          </cell>
          <cell r="AB901" t="str">
            <v/>
          </cell>
          <cell r="AC901" t="str">
            <v/>
          </cell>
          <cell r="AD901" t="str">
            <v/>
          </cell>
        </row>
        <row r="902">
          <cell r="A902" t="str">
            <v/>
          </cell>
          <cell r="B902" t="str">
            <v/>
          </cell>
          <cell r="C902">
            <v>901</v>
          </cell>
          <cell r="E902">
            <v>2</v>
          </cell>
          <cell r="H902" t="str">
            <v/>
          </cell>
          <cell r="I902" t="str">
            <v/>
          </cell>
          <cell r="J902" t="str">
            <v/>
          </cell>
          <cell r="K902" t="str">
            <v/>
          </cell>
          <cell r="L902" t="str">
            <v/>
          </cell>
          <cell r="M902" t="str">
            <v/>
          </cell>
          <cell r="N902" t="str">
            <v/>
          </cell>
          <cell r="O902" t="str">
            <v/>
          </cell>
          <cell r="T902" t="str">
            <v/>
          </cell>
          <cell r="U902" t="str">
            <v/>
          </cell>
          <cell r="V902" t="str">
            <v/>
          </cell>
          <cell r="W902" t="str">
            <v/>
          </cell>
          <cell r="X902" t="str">
            <v/>
          </cell>
          <cell r="Y902" t="str">
            <v/>
          </cell>
          <cell r="Z902" t="str">
            <v xml:space="preserve"> </v>
          </cell>
          <cell r="AA902" t="str">
            <v/>
          </cell>
          <cell r="AB902" t="str">
            <v/>
          </cell>
          <cell r="AC902" t="str">
            <v/>
          </cell>
          <cell r="AD902" t="str">
            <v/>
          </cell>
        </row>
        <row r="903">
          <cell r="A903" t="str">
            <v/>
          </cell>
          <cell r="B903" t="str">
            <v/>
          </cell>
          <cell r="C903">
            <v>902</v>
          </cell>
          <cell r="E903">
            <v>2</v>
          </cell>
          <cell r="H903" t="str">
            <v/>
          </cell>
          <cell r="I903" t="str">
            <v/>
          </cell>
          <cell r="J903" t="str">
            <v/>
          </cell>
          <cell r="K903" t="str">
            <v/>
          </cell>
          <cell r="L903" t="str">
            <v/>
          </cell>
          <cell r="M903" t="str">
            <v/>
          </cell>
          <cell r="N903" t="str">
            <v/>
          </cell>
          <cell r="O903" t="str">
            <v/>
          </cell>
          <cell r="T903" t="str">
            <v/>
          </cell>
          <cell r="U903" t="str">
            <v/>
          </cell>
          <cell r="V903" t="str">
            <v/>
          </cell>
          <cell r="W903" t="str">
            <v/>
          </cell>
          <cell r="X903" t="str">
            <v/>
          </cell>
          <cell r="Y903" t="str">
            <v/>
          </cell>
          <cell r="Z903" t="str">
            <v xml:space="preserve"> </v>
          </cell>
          <cell r="AA903" t="str">
            <v/>
          </cell>
          <cell r="AB903" t="str">
            <v/>
          </cell>
          <cell r="AC903" t="str">
            <v/>
          </cell>
          <cell r="AD903" t="str">
            <v/>
          </cell>
        </row>
        <row r="904">
          <cell r="A904" t="str">
            <v/>
          </cell>
          <cell r="B904" t="str">
            <v/>
          </cell>
          <cell r="C904">
            <v>903</v>
          </cell>
          <cell r="E904">
            <v>2</v>
          </cell>
          <cell r="H904" t="str">
            <v/>
          </cell>
          <cell r="I904" t="str">
            <v/>
          </cell>
          <cell r="J904" t="str">
            <v/>
          </cell>
          <cell r="K904" t="str">
            <v/>
          </cell>
          <cell r="L904" t="str">
            <v/>
          </cell>
          <cell r="M904" t="str">
            <v/>
          </cell>
          <cell r="N904" t="str">
            <v/>
          </cell>
          <cell r="O904" t="str">
            <v/>
          </cell>
          <cell r="T904" t="str">
            <v/>
          </cell>
          <cell r="U904" t="str">
            <v/>
          </cell>
          <cell r="V904" t="str">
            <v/>
          </cell>
          <cell r="W904" t="str">
            <v/>
          </cell>
          <cell r="X904" t="str">
            <v/>
          </cell>
          <cell r="Y904" t="str">
            <v/>
          </cell>
          <cell r="Z904" t="str">
            <v xml:space="preserve"> </v>
          </cell>
          <cell r="AA904" t="str">
            <v/>
          </cell>
          <cell r="AB904" t="str">
            <v/>
          </cell>
          <cell r="AC904" t="str">
            <v/>
          </cell>
          <cell r="AD904" t="str">
            <v/>
          </cell>
        </row>
        <row r="905">
          <cell r="A905" t="str">
            <v/>
          </cell>
          <cell r="B905" t="str">
            <v/>
          </cell>
          <cell r="C905">
            <v>904</v>
          </cell>
          <cell r="E905">
            <v>2</v>
          </cell>
          <cell r="H905" t="str">
            <v/>
          </cell>
          <cell r="I905" t="str">
            <v/>
          </cell>
          <cell r="J905" t="str">
            <v/>
          </cell>
          <cell r="K905" t="str">
            <v/>
          </cell>
          <cell r="L905" t="str">
            <v/>
          </cell>
          <cell r="M905" t="str">
            <v/>
          </cell>
          <cell r="N905" t="str">
            <v/>
          </cell>
          <cell r="O905" t="str">
            <v/>
          </cell>
          <cell r="T905" t="str">
            <v/>
          </cell>
          <cell r="U905" t="str">
            <v/>
          </cell>
          <cell r="V905" t="str">
            <v/>
          </cell>
          <cell r="W905" t="str">
            <v/>
          </cell>
          <cell r="X905" t="str">
            <v/>
          </cell>
          <cell r="Y905" t="str">
            <v/>
          </cell>
          <cell r="Z905" t="str">
            <v xml:space="preserve"> </v>
          </cell>
          <cell r="AA905" t="str">
            <v/>
          </cell>
          <cell r="AB905" t="str">
            <v/>
          </cell>
          <cell r="AC905" t="str">
            <v/>
          </cell>
          <cell r="AD905" t="str">
            <v/>
          </cell>
        </row>
        <row r="906">
          <cell r="A906" t="str">
            <v/>
          </cell>
          <cell r="B906" t="str">
            <v/>
          </cell>
          <cell r="C906">
            <v>905</v>
          </cell>
          <cell r="E906">
            <v>2</v>
          </cell>
          <cell r="H906" t="str">
            <v/>
          </cell>
          <cell r="I906" t="str">
            <v/>
          </cell>
          <cell r="J906" t="str">
            <v/>
          </cell>
          <cell r="K906" t="str">
            <v/>
          </cell>
          <cell r="L906" t="str">
            <v/>
          </cell>
          <cell r="M906" t="str">
            <v/>
          </cell>
          <cell r="N906" t="str">
            <v/>
          </cell>
          <cell r="O906" t="str">
            <v/>
          </cell>
          <cell r="T906" t="str">
            <v/>
          </cell>
          <cell r="U906" t="str">
            <v/>
          </cell>
          <cell r="V906" t="str">
            <v/>
          </cell>
          <cell r="W906" t="str">
            <v/>
          </cell>
          <cell r="X906" t="str">
            <v/>
          </cell>
          <cell r="Y906" t="str">
            <v/>
          </cell>
          <cell r="Z906" t="str">
            <v xml:space="preserve"> </v>
          </cell>
          <cell r="AA906" t="str">
            <v/>
          </cell>
          <cell r="AB906" t="str">
            <v/>
          </cell>
          <cell r="AC906" t="str">
            <v/>
          </cell>
          <cell r="AD906" t="str">
            <v/>
          </cell>
        </row>
        <row r="907">
          <cell r="A907" t="str">
            <v/>
          </cell>
          <cell r="B907" t="str">
            <v/>
          </cell>
          <cell r="C907">
            <v>906</v>
          </cell>
          <cell r="E907">
            <v>2</v>
          </cell>
          <cell r="H907" t="str">
            <v/>
          </cell>
          <cell r="I907" t="str">
            <v/>
          </cell>
          <cell r="J907" t="str">
            <v/>
          </cell>
          <cell r="K907" t="str">
            <v/>
          </cell>
          <cell r="L907" t="str">
            <v/>
          </cell>
          <cell r="M907" t="str">
            <v/>
          </cell>
          <cell r="N907" t="str">
            <v/>
          </cell>
          <cell r="O907" t="str">
            <v/>
          </cell>
          <cell r="T907" t="str">
            <v/>
          </cell>
          <cell r="U907" t="str">
            <v/>
          </cell>
          <cell r="V907" t="str">
            <v/>
          </cell>
          <cell r="W907" t="str">
            <v/>
          </cell>
          <cell r="X907" t="str">
            <v/>
          </cell>
          <cell r="Y907" t="str">
            <v/>
          </cell>
          <cell r="Z907" t="str">
            <v xml:space="preserve"> </v>
          </cell>
          <cell r="AA907" t="str">
            <v/>
          </cell>
          <cell r="AB907" t="str">
            <v/>
          </cell>
          <cell r="AC907" t="str">
            <v/>
          </cell>
          <cell r="AD907" t="str">
            <v/>
          </cell>
        </row>
        <row r="908">
          <cell r="A908" t="str">
            <v/>
          </cell>
          <cell r="B908" t="str">
            <v/>
          </cell>
          <cell r="C908">
            <v>907</v>
          </cell>
          <cell r="E908">
            <v>2</v>
          </cell>
          <cell r="H908" t="str">
            <v/>
          </cell>
          <cell r="I908" t="str">
            <v/>
          </cell>
          <cell r="J908" t="str">
            <v/>
          </cell>
          <cell r="K908" t="str">
            <v/>
          </cell>
          <cell r="L908" t="str">
            <v/>
          </cell>
          <cell r="M908" t="str">
            <v/>
          </cell>
          <cell r="N908" t="str">
            <v/>
          </cell>
          <cell r="O908" t="str">
            <v/>
          </cell>
          <cell r="T908" t="str">
            <v/>
          </cell>
          <cell r="U908" t="str">
            <v/>
          </cell>
          <cell r="V908" t="str">
            <v/>
          </cell>
          <cell r="W908" t="str">
            <v/>
          </cell>
          <cell r="X908" t="str">
            <v/>
          </cell>
          <cell r="Y908" t="str">
            <v/>
          </cell>
          <cell r="Z908" t="str">
            <v xml:space="preserve"> </v>
          </cell>
          <cell r="AA908" t="str">
            <v/>
          </cell>
          <cell r="AB908" t="str">
            <v/>
          </cell>
          <cell r="AC908" t="str">
            <v/>
          </cell>
          <cell r="AD908" t="str">
            <v/>
          </cell>
        </row>
        <row r="909">
          <cell r="A909" t="str">
            <v/>
          </cell>
          <cell r="B909" t="str">
            <v/>
          </cell>
          <cell r="C909">
            <v>908</v>
          </cell>
          <cell r="E909">
            <v>2</v>
          </cell>
          <cell r="H909" t="str">
            <v/>
          </cell>
          <cell r="I909" t="str">
            <v/>
          </cell>
          <cell r="J909" t="str">
            <v/>
          </cell>
          <cell r="K909" t="str">
            <v/>
          </cell>
          <cell r="L909" t="str">
            <v/>
          </cell>
          <cell r="M909" t="str">
            <v/>
          </cell>
          <cell r="N909" t="str">
            <v/>
          </cell>
          <cell r="O909" t="str">
            <v/>
          </cell>
          <cell r="T909" t="str">
            <v/>
          </cell>
          <cell r="U909" t="str">
            <v/>
          </cell>
          <cell r="V909" t="str">
            <v/>
          </cell>
          <cell r="W909" t="str">
            <v/>
          </cell>
          <cell r="X909" t="str">
            <v/>
          </cell>
          <cell r="Y909" t="str">
            <v/>
          </cell>
          <cell r="Z909" t="str">
            <v xml:space="preserve"> </v>
          </cell>
          <cell r="AA909" t="str">
            <v/>
          </cell>
          <cell r="AB909" t="str">
            <v/>
          </cell>
          <cell r="AC909" t="str">
            <v/>
          </cell>
          <cell r="AD909" t="str">
            <v/>
          </cell>
        </row>
        <row r="910">
          <cell r="A910" t="str">
            <v/>
          </cell>
          <cell r="B910" t="str">
            <v/>
          </cell>
          <cell r="C910">
            <v>909</v>
          </cell>
          <cell r="E910">
            <v>2</v>
          </cell>
          <cell r="H910" t="str">
            <v/>
          </cell>
          <cell r="I910" t="str">
            <v/>
          </cell>
          <cell r="J910" t="str">
            <v/>
          </cell>
          <cell r="K910" t="str">
            <v/>
          </cell>
          <cell r="L910" t="str">
            <v/>
          </cell>
          <cell r="M910" t="str">
            <v/>
          </cell>
          <cell r="N910" t="str">
            <v/>
          </cell>
          <cell r="O910" t="str">
            <v/>
          </cell>
          <cell r="T910" t="str">
            <v/>
          </cell>
          <cell r="U910" t="str">
            <v/>
          </cell>
          <cell r="V910" t="str">
            <v/>
          </cell>
          <cell r="W910" t="str">
            <v/>
          </cell>
          <cell r="X910" t="str">
            <v/>
          </cell>
          <cell r="Y910" t="str">
            <v/>
          </cell>
          <cell r="Z910" t="str">
            <v xml:space="preserve"> </v>
          </cell>
          <cell r="AA910" t="str">
            <v/>
          </cell>
          <cell r="AB910" t="str">
            <v/>
          </cell>
          <cell r="AC910" t="str">
            <v/>
          </cell>
          <cell r="AD910" t="str">
            <v/>
          </cell>
        </row>
        <row r="911">
          <cell r="A911" t="str">
            <v/>
          </cell>
          <cell r="B911" t="str">
            <v/>
          </cell>
          <cell r="C911">
            <v>910</v>
          </cell>
          <cell r="E911">
            <v>2</v>
          </cell>
          <cell r="H911" t="str">
            <v/>
          </cell>
          <cell r="I911" t="str">
            <v/>
          </cell>
          <cell r="J911" t="str">
            <v/>
          </cell>
          <cell r="K911" t="str">
            <v/>
          </cell>
          <cell r="L911" t="str">
            <v/>
          </cell>
          <cell r="M911" t="str">
            <v/>
          </cell>
          <cell r="N911" t="str">
            <v/>
          </cell>
          <cell r="O911" t="str">
            <v/>
          </cell>
          <cell r="T911" t="str">
            <v/>
          </cell>
          <cell r="U911" t="str">
            <v/>
          </cell>
          <cell r="V911" t="str">
            <v/>
          </cell>
          <cell r="W911" t="str">
            <v/>
          </cell>
          <cell r="X911" t="str">
            <v/>
          </cell>
          <cell r="Y911" t="str">
            <v/>
          </cell>
          <cell r="Z911" t="str">
            <v xml:space="preserve"> </v>
          </cell>
          <cell r="AA911" t="str">
            <v/>
          </cell>
          <cell r="AB911" t="str">
            <v/>
          </cell>
          <cell r="AC911" t="str">
            <v/>
          </cell>
          <cell r="AD911" t="str">
            <v/>
          </cell>
        </row>
        <row r="912">
          <cell r="A912" t="str">
            <v/>
          </cell>
          <cell r="B912" t="str">
            <v/>
          </cell>
          <cell r="C912">
            <v>911</v>
          </cell>
          <cell r="E912">
            <v>2</v>
          </cell>
          <cell r="H912" t="str">
            <v/>
          </cell>
          <cell r="I912" t="str">
            <v/>
          </cell>
          <cell r="J912" t="str">
            <v/>
          </cell>
          <cell r="K912" t="str">
            <v/>
          </cell>
          <cell r="L912" t="str">
            <v/>
          </cell>
          <cell r="M912" t="str">
            <v/>
          </cell>
          <cell r="N912" t="str">
            <v/>
          </cell>
          <cell r="O912" t="str">
            <v/>
          </cell>
          <cell r="T912" t="str">
            <v/>
          </cell>
          <cell r="U912" t="str">
            <v/>
          </cell>
          <cell r="V912" t="str">
            <v/>
          </cell>
          <cell r="W912" t="str">
            <v/>
          </cell>
          <cell r="X912" t="str">
            <v/>
          </cell>
          <cell r="Y912" t="str">
            <v/>
          </cell>
          <cell r="Z912" t="str">
            <v xml:space="preserve"> </v>
          </cell>
          <cell r="AA912" t="str">
            <v/>
          </cell>
          <cell r="AB912" t="str">
            <v/>
          </cell>
          <cell r="AC912" t="str">
            <v/>
          </cell>
          <cell r="AD912" t="str">
            <v/>
          </cell>
        </row>
        <row r="913">
          <cell r="A913" t="str">
            <v/>
          </cell>
          <cell r="B913" t="str">
            <v/>
          </cell>
          <cell r="C913">
            <v>912</v>
          </cell>
          <cell r="E913">
            <v>2</v>
          </cell>
          <cell r="H913" t="str">
            <v/>
          </cell>
          <cell r="I913" t="str">
            <v/>
          </cell>
          <cell r="J913" t="str">
            <v/>
          </cell>
          <cell r="K913" t="str">
            <v/>
          </cell>
          <cell r="L913" t="str">
            <v/>
          </cell>
          <cell r="M913" t="str">
            <v/>
          </cell>
          <cell r="N913" t="str">
            <v/>
          </cell>
          <cell r="O913" t="str">
            <v/>
          </cell>
          <cell r="T913" t="str">
            <v/>
          </cell>
          <cell r="U913" t="str">
            <v/>
          </cell>
          <cell r="V913" t="str">
            <v/>
          </cell>
          <cell r="W913" t="str">
            <v/>
          </cell>
          <cell r="X913" t="str">
            <v/>
          </cell>
          <cell r="Y913" t="str">
            <v/>
          </cell>
          <cell r="Z913" t="str">
            <v xml:space="preserve"> </v>
          </cell>
          <cell r="AA913" t="str">
            <v/>
          </cell>
          <cell r="AB913" t="str">
            <v/>
          </cell>
          <cell r="AC913" t="str">
            <v/>
          </cell>
          <cell r="AD913" t="str">
            <v/>
          </cell>
        </row>
        <row r="914">
          <cell r="A914" t="str">
            <v/>
          </cell>
          <cell r="B914" t="str">
            <v/>
          </cell>
          <cell r="C914">
            <v>913</v>
          </cell>
          <cell r="E914">
            <v>2</v>
          </cell>
          <cell r="H914" t="str">
            <v/>
          </cell>
          <cell r="I914" t="str">
            <v/>
          </cell>
          <cell r="J914" t="str">
            <v/>
          </cell>
          <cell r="K914" t="str">
            <v/>
          </cell>
          <cell r="L914" t="str">
            <v/>
          </cell>
          <cell r="M914" t="str">
            <v/>
          </cell>
          <cell r="N914" t="str">
            <v/>
          </cell>
          <cell r="O914" t="str">
            <v/>
          </cell>
          <cell r="T914" t="str">
            <v/>
          </cell>
          <cell r="U914" t="str">
            <v/>
          </cell>
          <cell r="V914" t="str">
            <v/>
          </cell>
          <cell r="W914" t="str">
            <v/>
          </cell>
          <cell r="X914" t="str">
            <v/>
          </cell>
          <cell r="Y914" t="str">
            <v/>
          </cell>
          <cell r="Z914" t="str">
            <v xml:space="preserve"> </v>
          </cell>
          <cell r="AA914" t="str">
            <v/>
          </cell>
          <cell r="AB914" t="str">
            <v/>
          </cell>
          <cell r="AC914" t="str">
            <v/>
          </cell>
          <cell r="AD914" t="str">
            <v/>
          </cell>
        </row>
        <row r="915">
          <cell r="A915" t="str">
            <v/>
          </cell>
          <cell r="B915" t="str">
            <v/>
          </cell>
          <cell r="C915">
            <v>914</v>
          </cell>
          <cell r="E915">
            <v>2</v>
          </cell>
          <cell r="H915" t="str">
            <v/>
          </cell>
          <cell r="I915" t="str">
            <v/>
          </cell>
          <cell r="J915" t="str">
            <v/>
          </cell>
          <cell r="K915" t="str">
            <v/>
          </cell>
          <cell r="L915" t="str">
            <v/>
          </cell>
          <cell r="M915" t="str">
            <v/>
          </cell>
          <cell r="N915" t="str">
            <v/>
          </cell>
          <cell r="O915" t="str">
            <v/>
          </cell>
          <cell r="T915" t="str">
            <v/>
          </cell>
          <cell r="U915" t="str">
            <v/>
          </cell>
          <cell r="V915" t="str">
            <v/>
          </cell>
          <cell r="W915" t="str">
            <v/>
          </cell>
          <cell r="X915" t="str">
            <v/>
          </cell>
          <cell r="Y915" t="str">
            <v/>
          </cell>
          <cell r="Z915" t="str">
            <v xml:space="preserve"> </v>
          </cell>
          <cell r="AA915" t="str">
            <v/>
          </cell>
          <cell r="AB915" t="str">
            <v/>
          </cell>
          <cell r="AC915" t="str">
            <v/>
          </cell>
          <cell r="AD915" t="str">
            <v/>
          </cell>
        </row>
        <row r="916">
          <cell r="A916" t="str">
            <v/>
          </cell>
          <cell r="B916" t="str">
            <v/>
          </cell>
          <cell r="C916">
            <v>915</v>
          </cell>
          <cell r="E916">
            <v>2</v>
          </cell>
          <cell r="H916" t="str">
            <v/>
          </cell>
          <cell r="I916" t="str">
            <v/>
          </cell>
          <cell r="J916" t="str">
            <v/>
          </cell>
          <cell r="K916" t="str">
            <v/>
          </cell>
          <cell r="L916" t="str">
            <v/>
          </cell>
          <cell r="M916" t="str">
            <v/>
          </cell>
          <cell r="N916" t="str">
            <v/>
          </cell>
          <cell r="O916" t="str">
            <v/>
          </cell>
          <cell r="T916" t="str">
            <v/>
          </cell>
          <cell r="U916" t="str">
            <v/>
          </cell>
          <cell r="V916" t="str">
            <v/>
          </cell>
          <cell r="W916" t="str">
            <v/>
          </cell>
          <cell r="X916" t="str">
            <v/>
          </cell>
          <cell r="Y916" t="str">
            <v/>
          </cell>
          <cell r="Z916" t="str">
            <v xml:space="preserve"> </v>
          </cell>
          <cell r="AA916" t="str">
            <v/>
          </cell>
          <cell r="AB916" t="str">
            <v/>
          </cell>
          <cell r="AC916" t="str">
            <v/>
          </cell>
          <cell r="AD916" t="str">
            <v/>
          </cell>
        </row>
        <row r="917">
          <cell r="A917" t="str">
            <v/>
          </cell>
          <cell r="B917" t="str">
            <v/>
          </cell>
          <cell r="C917">
            <v>916</v>
          </cell>
          <cell r="E917">
            <v>2</v>
          </cell>
          <cell r="H917" t="str">
            <v/>
          </cell>
          <cell r="I917" t="str">
            <v/>
          </cell>
          <cell r="J917" t="str">
            <v/>
          </cell>
          <cell r="K917" t="str">
            <v/>
          </cell>
          <cell r="L917" t="str">
            <v/>
          </cell>
          <cell r="M917" t="str">
            <v/>
          </cell>
          <cell r="N917" t="str">
            <v/>
          </cell>
          <cell r="O917" t="str">
            <v/>
          </cell>
          <cell r="T917" t="str">
            <v/>
          </cell>
          <cell r="U917" t="str">
            <v/>
          </cell>
          <cell r="V917" t="str">
            <v/>
          </cell>
          <cell r="W917" t="str">
            <v/>
          </cell>
          <cell r="X917" t="str">
            <v/>
          </cell>
          <cell r="Y917" t="str">
            <v/>
          </cell>
          <cell r="Z917" t="str">
            <v xml:space="preserve"> </v>
          </cell>
          <cell r="AA917" t="str">
            <v/>
          </cell>
          <cell r="AB917" t="str">
            <v/>
          </cell>
          <cell r="AC917" t="str">
            <v/>
          </cell>
          <cell r="AD917" t="str">
            <v/>
          </cell>
        </row>
        <row r="918">
          <cell r="A918" t="str">
            <v/>
          </cell>
          <cell r="B918" t="str">
            <v/>
          </cell>
          <cell r="C918">
            <v>917</v>
          </cell>
          <cell r="E918">
            <v>2</v>
          </cell>
          <cell r="H918" t="str">
            <v/>
          </cell>
          <cell r="I918" t="str">
            <v/>
          </cell>
          <cell r="J918" t="str">
            <v/>
          </cell>
          <cell r="K918" t="str">
            <v/>
          </cell>
          <cell r="L918" t="str">
            <v/>
          </cell>
          <cell r="M918" t="str">
            <v/>
          </cell>
          <cell r="N918" t="str">
            <v/>
          </cell>
          <cell r="O918" t="str">
            <v/>
          </cell>
          <cell r="T918" t="str">
            <v/>
          </cell>
          <cell r="U918" t="str">
            <v/>
          </cell>
          <cell r="V918" t="str">
            <v/>
          </cell>
          <cell r="W918" t="str">
            <v/>
          </cell>
          <cell r="X918" t="str">
            <v/>
          </cell>
          <cell r="Y918" t="str">
            <v/>
          </cell>
          <cell r="Z918" t="str">
            <v xml:space="preserve"> </v>
          </cell>
          <cell r="AA918" t="str">
            <v/>
          </cell>
          <cell r="AB918" t="str">
            <v/>
          </cell>
          <cell r="AC918" t="str">
            <v/>
          </cell>
          <cell r="AD918" t="str">
            <v/>
          </cell>
        </row>
        <row r="919">
          <cell r="A919" t="str">
            <v/>
          </cell>
          <cell r="B919" t="str">
            <v/>
          </cell>
          <cell r="C919">
            <v>918</v>
          </cell>
          <cell r="E919">
            <v>2</v>
          </cell>
          <cell r="H919" t="str">
            <v/>
          </cell>
          <cell r="I919" t="str">
            <v/>
          </cell>
          <cell r="J919" t="str">
            <v/>
          </cell>
          <cell r="K919" t="str">
            <v/>
          </cell>
          <cell r="L919" t="str">
            <v/>
          </cell>
          <cell r="M919" t="str">
            <v/>
          </cell>
          <cell r="N919" t="str">
            <v/>
          </cell>
          <cell r="O919" t="str">
            <v/>
          </cell>
          <cell r="T919" t="str">
            <v/>
          </cell>
          <cell r="U919" t="str">
            <v/>
          </cell>
          <cell r="V919" t="str">
            <v/>
          </cell>
          <cell r="W919" t="str">
            <v/>
          </cell>
          <cell r="X919" t="str">
            <v/>
          </cell>
          <cell r="Y919" t="str">
            <v/>
          </cell>
          <cell r="Z919" t="str">
            <v xml:space="preserve"> </v>
          </cell>
          <cell r="AA919" t="str">
            <v/>
          </cell>
          <cell r="AB919" t="str">
            <v/>
          </cell>
          <cell r="AC919" t="str">
            <v/>
          </cell>
          <cell r="AD919" t="str">
            <v/>
          </cell>
        </row>
        <row r="920">
          <cell r="A920" t="str">
            <v/>
          </cell>
          <cell r="B920" t="str">
            <v/>
          </cell>
          <cell r="C920">
            <v>919</v>
          </cell>
          <cell r="E920">
            <v>2</v>
          </cell>
          <cell r="H920" t="str">
            <v/>
          </cell>
          <cell r="I920" t="str">
            <v/>
          </cell>
          <cell r="J920" t="str">
            <v/>
          </cell>
          <cell r="K920" t="str">
            <v/>
          </cell>
          <cell r="L920" t="str">
            <v/>
          </cell>
          <cell r="M920" t="str">
            <v/>
          </cell>
          <cell r="N920" t="str">
            <v/>
          </cell>
          <cell r="O920" t="str">
            <v/>
          </cell>
          <cell r="T920" t="str">
            <v/>
          </cell>
          <cell r="U920" t="str">
            <v/>
          </cell>
          <cell r="V920" t="str">
            <v/>
          </cell>
          <cell r="W920" t="str">
            <v/>
          </cell>
          <cell r="X920" t="str">
            <v/>
          </cell>
          <cell r="Y920" t="str">
            <v/>
          </cell>
          <cell r="Z920" t="str">
            <v xml:space="preserve"> </v>
          </cell>
          <cell r="AA920" t="str">
            <v/>
          </cell>
          <cell r="AB920" t="str">
            <v/>
          </cell>
          <cell r="AC920" t="str">
            <v/>
          </cell>
          <cell r="AD920" t="str">
            <v/>
          </cell>
        </row>
        <row r="921">
          <cell r="A921" t="str">
            <v/>
          </cell>
          <cell r="B921" t="str">
            <v/>
          </cell>
          <cell r="C921">
            <v>920</v>
          </cell>
          <cell r="E921">
            <v>2</v>
          </cell>
          <cell r="H921" t="str">
            <v/>
          </cell>
          <cell r="I921" t="str">
            <v/>
          </cell>
          <cell r="J921" t="str">
            <v/>
          </cell>
          <cell r="K921" t="str">
            <v/>
          </cell>
          <cell r="L921" t="str">
            <v/>
          </cell>
          <cell r="M921" t="str">
            <v/>
          </cell>
          <cell r="N921" t="str">
            <v/>
          </cell>
          <cell r="O921" t="str">
            <v/>
          </cell>
          <cell r="T921" t="str">
            <v/>
          </cell>
          <cell r="U921" t="str">
            <v/>
          </cell>
          <cell r="V921" t="str">
            <v/>
          </cell>
          <cell r="W921" t="str">
            <v/>
          </cell>
          <cell r="X921" t="str">
            <v/>
          </cell>
          <cell r="Y921" t="str">
            <v/>
          </cell>
          <cell r="Z921" t="str">
            <v xml:space="preserve"> </v>
          </cell>
          <cell r="AA921" t="str">
            <v/>
          </cell>
          <cell r="AB921" t="str">
            <v/>
          </cell>
          <cell r="AC921" t="str">
            <v/>
          </cell>
          <cell r="AD921" t="str">
            <v/>
          </cell>
        </row>
        <row r="922">
          <cell r="A922" t="str">
            <v/>
          </cell>
          <cell r="B922" t="str">
            <v/>
          </cell>
          <cell r="C922">
            <v>921</v>
          </cell>
          <cell r="E922">
            <v>2</v>
          </cell>
          <cell r="H922" t="str">
            <v/>
          </cell>
          <cell r="I922" t="str">
            <v/>
          </cell>
          <cell r="J922" t="str">
            <v/>
          </cell>
          <cell r="K922" t="str">
            <v/>
          </cell>
          <cell r="L922" t="str">
            <v/>
          </cell>
          <cell r="M922" t="str">
            <v/>
          </cell>
          <cell r="N922" t="str">
            <v/>
          </cell>
          <cell r="O922" t="str">
            <v/>
          </cell>
          <cell r="T922" t="str">
            <v/>
          </cell>
          <cell r="U922" t="str">
            <v/>
          </cell>
          <cell r="V922" t="str">
            <v/>
          </cell>
          <cell r="W922" t="str">
            <v/>
          </cell>
          <cell r="X922" t="str">
            <v/>
          </cell>
          <cell r="Y922" t="str">
            <v/>
          </cell>
          <cell r="Z922" t="str">
            <v xml:space="preserve"> </v>
          </cell>
          <cell r="AA922" t="str">
            <v/>
          </cell>
          <cell r="AB922" t="str">
            <v/>
          </cell>
          <cell r="AC922" t="str">
            <v/>
          </cell>
          <cell r="AD922" t="str">
            <v/>
          </cell>
        </row>
        <row r="923">
          <cell r="A923" t="str">
            <v/>
          </cell>
          <cell r="B923" t="str">
            <v/>
          </cell>
          <cell r="C923">
            <v>922</v>
          </cell>
          <cell r="E923">
            <v>2</v>
          </cell>
          <cell r="H923" t="str">
            <v/>
          </cell>
          <cell r="I923" t="str">
            <v/>
          </cell>
          <cell r="J923" t="str">
            <v/>
          </cell>
          <cell r="K923" t="str">
            <v/>
          </cell>
          <cell r="L923" t="str">
            <v/>
          </cell>
          <cell r="M923" t="str">
            <v/>
          </cell>
          <cell r="N923" t="str">
            <v/>
          </cell>
          <cell r="O923" t="str">
            <v/>
          </cell>
          <cell r="T923" t="str">
            <v/>
          </cell>
          <cell r="U923" t="str">
            <v/>
          </cell>
          <cell r="V923" t="str">
            <v/>
          </cell>
          <cell r="W923" t="str">
            <v/>
          </cell>
          <cell r="X923" t="str">
            <v/>
          </cell>
          <cell r="Y923" t="str">
            <v/>
          </cell>
          <cell r="Z923" t="str">
            <v xml:space="preserve"> </v>
          </cell>
          <cell r="AA923" t="str">
            <v/>
          </cell>
          <cell r="AB923" t="str">
            <v/>
          </cell>
          <cell r="AC923" t="str">
            <v/>
          </cell>
          <cell r="AD923" t="str">
            <v/>
          </cell>
        </row>
        <row r="924">
          <cell r="A924" t="str">
            <v/>
          </cell>
          <cell r="B924" t="str">
            <v/>
          </cell>
          <cell r="C924">
            <v>923</v>
          </cell>
          <cell r="E924">
            <v>2</v>
          </cell>
          <cell r="H924" t="str">
            <v/>
          </cell>
          <cell r="I924" t="str">
            <v/>
          </cell>
          <cell r="J924" t="str">
            <v/>
          </cell>
          <cell r="K924" t="str">
            <v/>
          </cell>
          <cell r="L924" t="str">
            <v/>
          </cell>
          <cell r="M924" t="str">
            <v/>
          </cell>
          <cell r="N924" t="str">
            <v/>
          </cell>
          <cell r="O924" t="str">
            <v/>
          </cell>
          <cell r="T924" t="str">
            <v/>
          </cell>
          <cell r="U924" t="str">
            <v/>
          </cell>
          <cell r="V924" t="str">
            <v/>
          </cell>
          <cell r="W924" t="str">
            <v/>
          </cell>
          <cell r="X924" t="str">
            <v/>
          </cell>
          <cell r="Y924" t="str">
            <v/>
          </cell>
          <cell r="Z924" t="str">
            <v xml:space="preserve"> </v>
          </cell>
          <cell r="AA924" t="str">
            <v/>
          </cell>
          <cell r="AB924" t="str">
            <v/>
          </cell>
          <cell r="AC924" t="str">
            <v/>
          </cell>
          <cell r="AD924" t="str">
            <v/>
          </cell>
        </row>
        <row r="925">
          <cell r="A925" t="str">
            <v/>
          </cell>
          <cell r="B925" t="str">
            <v/>
          </cell>
          <cell r="C925">
            <v>924</v>
          </cell>
          <cell r="E925">
            <v>2</v>
          </cell>
          <cell r="H925" t="str">
            <v/>
          </cell>
          <cell r="I925" t="str">
            <v/>
          </cell>
          <cell r="J925" t="str">
            <v/>
          </cell>
          <cell r="K925" t="str">
            <v/>
          </cell>
          <cell r="L925" t="str">
            <v/>
          </cell>
          <cell r="M925" t="str">
            <v/>
          </cell>
          <cell r="N925" t="str">
            <v/>
          </cell>
          <cell r="O925" t="str">
            <v/>
          </cell>
          <cell r="T925" t="str">
            <v/>
          </cell>
          <cell r="U925" t="str">
            <v/>
          </cell>
          <cell r="V925" t="str">
            <v/>
          </cell>
          <cell r="W925" t="str">
            <v/>
          </cell>
          <cell r="X925" t="str">
            <v/>
          </cell>
          <cell r="Y925" t="str">
            <v/>
          </cell>
          <cell r="Z925" t="str">
            <v xml:space="preserve"> </v>
          </cell>
          <cell r="AA925" t="str">
            <v/>
          </cell>
          <cell r="AB925" t="str">
            <v/>
          </cell>
          <cell r="AC925" t="str">
            <v/>
          </cell>
          <cell r="AD925" t="str">
            <v/>
          </cell>
        </row>
        <row r="926">
          <cell r="A926" t="str">
            <v/>
          </cell>
          <cell r="B926" t="str">
            <v/>
          </cell>
          <cell r="C926">
            <v>925</v>
          </cell>
          <cell r="E926">
            <v>2</v>
          </cell>
          <cell r="H926" t="str">
            <v/>
          </cell>
          <cell r="I926" t="str">
            <v/>
          </cell>
          <cell r="J926" t="str">
            <v/>
          </cell>
          <cell r="K926" t="str">
            <v/>
          </cell>
          <cell r="L926" t="str">
            <v/>
          </cell>
          <cell r="M926" t="str">
            <v/>
          </cell>
          <cell r="N926" t="str">
            <v/>
          </cell>
          <cell r="O926" t="str">
            <v/>
          </cell>
          <cell r="T926" t="str">
            <v/>
          </cell>
          <cell r="U926" t="str">
            <v/>
          </cell>
          <cell r="V926" t="str">
            <v/>
          </cell>
          <cell r="W926" t="str">
            <v/>
          </cell>
          <cell r="X926" t="str">
            <v/>
          </cell>
          <cell r="Y926" t="str">
            <v/>
          </cell>
          <cell r="Z926" t="str">
            <v xml:space="preserve"> </v>
          </cell>
          <cell r="AA926" t="str">
            <v/>
          </cell>
          <cell r="AB926" t="str">
            <v/>
          </cell>
          <cell r="AC926" t="str">
            <v/>
          </cell>
          <cell r="AD926" t="str">
            <v/>
          </cell>
        </row>
        <row r="927">
          <cell r="A927" t="str">
            <v/>
          </cell>
          <cell r="B927" t="str">
            <v/>
          </cell>
          <cell r="C927">
            <v>926</v>
          </cell>
          <cell r="E927">
            <v>2</v>
          </cell>
          <cell r="H927" t="str">
            <v/>
          </cell>
          <cell r="I927" t="str">
            <v/>
          </cell>
          <cell r="J927" t="str">
            <v/>
          </cell>
          <cell r="K927" t="str">
            <v/>
          </cell>
          <cell r="L927" t="str">
            <v/>
          </cell>
          <cell r="M927" t="str">
            <v/>
          </cell>
          <cell r="N927" t="str">
            <v/>
          </cell>
          <cell r="O927" t="str">
            <v/>
          </cell>
          <cell r="T927" t="str">
            <v/>
          </cell>
          <cell r="U927" t="str">
            <v/>
          </cell>
          <cell r="V927" t="str">
            <v/>
          </cell>
          <cell r="W927" t="str">
            <v/>
          </cell>
          <cell r="X927" t="str">
            <v/>
          </cell>
          <cell r="Y927" t="str">
            <v/>
          </cell>
          <cell r="Z927" t="str">
            <v xml:space="preserve"> </v>
          </cell>
          <cell r="AA927" t="str">
            <v/>
          </cell>
          <cell r="AB927" t="str">
            <v/>
          </cell>
          <cell r="AC927" t="str">
            <v/>
          </cell>
          <cell r="AD927" t="str">
            <v/>
          </cell>
        </row>
        <row r="928">
          <cell r="A928" t="str">
            <v/>
          </cell>
          <cell r="B928" t="str">
            <v/>
          </cell>
          <cell r="C928">
            <v>927</v>
          </cell>
          <cell r="E928">
            <v>2</v>
          </cell>
          <cell r="H928" t="str">
            <v/>
          </cell>
          <cell r="I928" t="str">
            <v/>
          </cell>
          <cell r="J928" t="str">
            <v/>
          </cell>
          <cell r="K928" t="str">
            <v/>
          </cell>
          <cell r="L928" t="str">
            <v/>
          </cell>
          <cell r="M928" t="str">
            <v/>
          </cell>
          <cell r="N928" t="str">
            <v/>
          </cell>
          <cell r="O928" t="str">
            <v/>
          </cell>
          <cell r="T928" t="str">
            <v/>
          </cell>
          <cell r="U928" t="str">
            <v/>
          </cell>
          <cell r="V928" t="str">
            <v/>
          </cell>
          <cell r="W928" t="str">
            <v/>
          </cell>
          <cell r="X928" t="str">
            <v/>
          </cell>
          <cell r="Y928" t="str">
            <v/>
          </cell>
          <cell r="Z928" t="str">
            <v xml:space="preserve"> </v>
          </cell>
          <cell r="AA928" t="str">
            <v/>
          </cell>
          <cell r="AB928" t="str">
            <v/>
          </cell>
          <cell r="AC928" t="str">
            <v/>
          </cell>
          <cell r="AD928" t="str">
            <v/>
          </cell>
        </row>
        <row r="929">
          <cell r="A929" t="str">
            <v/>
          </cell>
          <cell r="B929" t="str">
            <v/>
          </cell>
          <cell r="C929">
            <v>928</v>
          </cell>
          <cell r="E929">
            <v>2</v>
          </cell>
          <cell r="H929" t="str">
            <v/>
          </cell>
          <cell r="I929" t="str">
            <v/>
          </cell>
          <cell r="J929" t="str">
            <v/>
          </cell>
          <cell r="K929" t="str">
            <v/>
          </cell>
          <cell r="L929" t="str">
            <v/>
          </cell>
          <cell r="M929" t="str">
            <v/>
          </cell>
          <cell r="N929" t="str">
            <v/>
          </cell>
          <cell r="O929" t="str">
            <v/>
          </cell>
          <cell r="T929" t="str">
            <v/>
          </cell>
          <cell r="U929" t="str">
            <v/>
          </cell>
          <cell r="V929" t="str">
            <v/>
          </cell>
          <cell r="W929" t="str">
            <v/>
          </cell>
          <cell r="X929" t="str">
            <v/>
          </cell>
          <cell r="Y929" t="str">
            <v/>
          </cell>
          <cell r="Z929" t="str">
            <v xml:space="preserve"> </v>
          </cell>
          <cell r="AA929" t="str">
            <v/>
          </cell>
          <cell r="AB929" t="str">
            <v/>
          </cell>
          <cell r="AC929" t="str">
            <v/>
          </cell>
          <cell r="AD929" t="str">
            <v/>
          </cell>
        </row>
        <row r="930">
          <cell r="A930" t="str">
            <v/>
          </cell>
          <cell r="B930" t="str">
            <v/>
          </cell>
          <cell r="C930">
            <v>929</v>
          </cell>
          <cell r="E930">
            <v>2</v>
          </cell>
          <cell r="H930" t="str">
            <v/>
          </cell>
          <cell r="I930" t="str">
            <v/>
          </cell>
          <cell r="J930" t="str">
            <v/>
          </cell>
          <cell r="K930" t="str">
            <v/>
          </cell>
          <cell r="L930" t="str">
            <v/>
          </cell>
          <cell r="M930" t="str">
            <v/>
          </cell>
          <cell r="N930" t="str">
            <v/>
          </cell>
          <cell r="O930" t="str">
            <v/>
          </cell>
          <cell r="T930" t="str">
            <v/>
          </cell>
          <cell r="U930" t="str">
            <v/>
          </cell>
          <cell r="V930" t="str">
            <v/>
          </cell>
          <cell r="W930" t="str">
            <v/>
          </cell>
          <cell r="X930" t="str">
            <v/>
          </cell>
          <cell r="Y930" t="str">
            <v/>
          </cell>
          <cell r="Z930" t="str">
            <v xml:space="preserve"> </v>
          </cell>
          <cell r="AA930" t="str">
            <v/>
          </cell>
          <cell r="AB930" t="str">
            <v/>
          </cell>
          <cell r="AC930" t="str">
            <v/>
          </cell>
          <cell r="AD930" t="str">
            <v/>
          </cell>
        </row>
        <row r="931">
          <cell r="A931" t="str">
            <v/>
          </cell>
          <cell r="B931" t="str">
            <v/>
          </cell>
          <cell r="C931">
            <v>930</v>
          </cell>
          <cell r="E931">
            <v>2</v>
          </cell>
          <cell r="H931" t="str">
            <v/>
          </cell>
          <cell r="I931" t="str">
            <v/>
          </cell>
          <cell r="J931" t="str">
            <v/>
          </cell>
          <cell r="K931" t="str">
            <v/>
          </cell>
          <cell r="L931" t="str">
            <v/>
          </cell>
          <cell r="M931" t="str">
            <v/>
          </cell>
          <cell r="N931" t="str">
            <v/>
          </cell>
          <cell r="O931" t="str">
            <v/>
          </cell>
          <cell r="T931" t="str">
            <v/>
          </cell>
          <cell r="U931" t="str">
            <v/>
          </cell>
          <cell r="V931" t="str">
            <v/>
          </cell>
          <cell r="W931" t="str">
            <v/>
          </cell>
          <cell r="X931" t="str">
            <v/>
          </cell>
          <cell r="Y931" t="str">
            <v/>
          </cell>
          <cell r="Z931" t="str">
            <v xml:space="preserve"> </v>
          </cell>
          <cell r="AA931" t="str">
            <v/>
          </cell>
          <cell r="AB931" t="str">
            <v/>
          </cell>
          <cell r="AC931" t="str">
            <v/>
          </cell>
          <cell r="AD931" t="str">
            <v/>
          </cell>
        </row>
        <row r="932">
          <cell r="A932" t="str">
            <v/>
          </cell>
          <cell r="B932" t="str">
            <v/>
          </cell>
          <cell r="C932">
            <v>931</v>
          </cell>
          <cell r="E932">
            <v>2</v>
          </cell>
          <cell r="H932" t="str">
            <v/>
          </cell>
          <cell r="I932" t="str">
            <v/>
          </cell>
          <cell r="J932" t="str">
            <v/>
          </cell>
          <cell r="K932" t="str">
            <v/>
          </cell>
          <cell r="L932" t="str">
            <v/>
          </cell>
          <cell r="M932" t="str">
            <v/>
          </cell>
          <cell r="N932" t="str">
            <v/>
          </cell>
          <cell r="O932" t="str">
            <v/>
          </cell>
          <cell r="T932" t="str">
            <v/>
          </cell>
          <cell r="U932" t="str">
            <v/>
          </cell>
          <cell r="V932" t="str">
            <v/>
          </cell>
          <cell r="W932" t="str">
            <v/>
          </cell>
          <cell r="X932" t="str">
            <v/>
          </cell>
          <cell r="Y932" t="str">
            <v/>
          </cell>
          <cell r="Z932" t="str">
            <v xml:space="preserve"> </v>
          </cell>
          <cell r="AA932" t="str">
            <v/>
          </cell>
          <cell r="AB932" t="str">
            <v/>
          </cell>
          <cell r="AC932" t="str">
            <v/>
          </cell>
          <cell r="AD932" t="str">
            <v/>
          </cell>
        </row>
        <row r="933">
          <cell r="A933" t="str">
            <v/>
          </cell>
          <cell r="B933" t="str">
            <v/>
          </cell>
          <cell r="C933">
            <v>932</v>
          </cell>
          <cell r="E933">
            <v>2</v>
          </cell>
          <cell r="H933" t="str">
            <v/>
          </cell>
          <cell r="I933" t="str">
            <v/>
          </cell>
          <cell r="J933" t="str">
            <v/>
          </cell>
          <cell r="K933" t="str">
            <v/>
          </cell>
          <cell r="L933" t="str">
            <v/>
          </cell>
          <cell r="M933" t="str">
            <v/>
          </cell>
          <cell r="N933" t="str">
            <v/>
          </cell>
          <cell r="O933" t="str">
            <v/>
          </cell>
          <cell r="T933" t="str">
            <v/>
          </cell>
          <cell r="U933" t="str">
            <v/>
          </cell>
          <cell r="V933" t="str">
            <v/>
          </cell>
          <cell r="W933" t="str">
            <v/>
          </cell>
          <cell r="X933" t="str">
            <v/>
          </cell>
          <cell r="Y933" t="str">
            <v/>
          </cell>
          <cell r="Z933" t="str">
            <v xml:space="preserve"> </v>
          </cell>
          <cell r="AA933" t="str">
            <v/>
          </cell>
          <cell r="AB933" t="str">
            <v/>
          </cell>
          <cell r="AC933" t="str">
            <v/>
          </cell>
          <cell r="AD933" t="str">
            <v/>
          </cell>
        </row>
        <row r="934">
          <cell r="A934" t="str">
            <v/>
          </cell>
          <cell r="B934" t="str">
            <v/>
          </cell>
          <cell r="C934">
            <v>933</v>
          </cell>
          <cell r="E934">
            <v>2</v>
          </cell>
          <cell r="H934" t="str">
            <v/>
          </cell>
          <cell r="I934" t="str">
            <v/>
          </cell>
          <cell r="J934" t="str">
            <v/>
          </cell>
          <cell r="K934" t="str">
            <v/>
          </cell>
          <cell r="L934" t="str">
            <v/>
          </cell>
          <cell r="M934" t="str">
            <v/>
          </cell>
          <cell r="N934" t="str">
            <v/>
          </cell>
          <cell r="O934" t="str">
            <v/>
          </cell>
          <cell r="T934" t="str">
            <v/>
          </cell>
          <cell r="U934" t="str">
            <v/>
          </cell>
          <cell r="V934" t="str">
            <v/>
          </cell>
          <cell r="W934" t="str">
            <v/>
          </cell>
          <cell r="X934" t="str">
            <v/>
          </cell>
          <cell r="Y934" t="str">
            <v/>
          </cell>
          <cell r="Z934" t="str">
            <v xml:space="preserve"> </v>
          </cell>
          <cell r="AA934" t="str">
            <v/>
          </cell>
          <cell r="AB934" t="str">
            <v/>
          </cell>
          <cell r="AC934" t="str">
            <v/>
          </cell>
          <cell r="AD934" t="str">
            <v/>
          </cell>
        </row>
        <row r="935">
          <cell r="A935" t="str">
            <v/>
          </cell>
          <cell r="B935" t="str">
            <v/>
          </cell>
          <cell r="C935">
            <v>934</v>
          </cell>
          <cell r="E935">
            <v>2</v>
          </cell>
          <cell r="H935" t="str">
            <v/>
          </cell>
          <cell r="I935" t="str">
            <v/>
          </cell>
          <cell r="J935" t="str">
            <v/>
          </cell>
          <cell r="K935" t="str">
            <v/>
          </cell>
          <cell r="L935" t="str">
            <v/>
          </cell>
          <cell r="M935" t="str">
            <v/>
          </cell>
          <cell r="N935" t="str">
            <v/>
          </cell>
          <cell r="O935" t="str">
            <v/>
          </cell>
          <cell r="T935" t="str">
            <v/>
          </cell>
          <cell r="U935" t="str">
            <v/>
          </cell>
          <cell r="V935" t="str">
            <v/>
          </cell>
          <cell r="W935" t="str">
            <v/>
          </cell>
          <cell r="X935" t="str">
            <v/>
          </cell>
          <cell r="Y935" t="str">
            <v/>
          </cell>
          <cell r="Z935" t="str">
            <v xml:space="preserve"> </v>
          </cell>
          <cell r="AA935" t="str">
            <v/>
          </cell>
          <cell r="AB935" t="str">
            <v/>
          </cell>
          <cell r="AC935" t="str">
            <v/>
          </cell>
          <cell r="AD935" t="str">
            <v/>
          </cell>
        </row>
        <row r="936">
          <cell r="A936" t="str">
            <v/>
          </cell>
          <cell r="B936" t="str">
            <v/>
          </cell>
          <cell r="C936">
            <v>935</v>
          </cell>
          <cell r="E936">
            <v>2</v>
          </cell>
          <cell r="H936" t="str">
            <v/>
          </cell>
          <cell r="I936" t="str">
            <v/>
          </cell>
          <cell r="J936" t="str">
            <v/>
          </cell>
          <cell r="K936" t="str">
            <v/>
          </cell>
          <cell r="L936" t="str">
            <v/>
          </cell>
          <cell r="M936" t="str">
            <v/>
          </cell>
          <cell r="N936" t="str">
            <v/>
          </cell>
          <cell r="O936" t="str">
            <v/>
          </cell>
          <cell r="T936" t="str">
            <v/>
          </cell>
          <cell r="U936" t="str">
            <v/>
          </cell>
          <cell r="V936" t="str">
            <v/>
          </cell>
          <cell r="W936" t="str">
            <v/>
          </cell>
          <cell r="X936" t="str">
            <v/>
          </cell>
          <cell r="Y936" t="str">
            <v/>
          </cell>
          <cell r="Z936" t="str">
            <v xml:space="preserve"> </v>
          </cell>
          <cell r="AA936" t="str">
            <v/>
          </cell>
          <cell r="AB936" t="str">
            <v/>
          </cell>
          <cell r="AC936" t="str">
            <v/>
          </cell>
          <cell r="AD936" t="str">
            <v/>
          </cell>
        </row>
        <row r="937">
          <cell r="A937" t="str">
            <v/>
          </cell>
          <cell r="B937" t="str">
            <v/>
          </cell>
          <cell r="C937">
            <v>936</v>
          </cell>
          <cell r="E937">
            <v>2</v>
          </cell>
          <cell r="H937" t="str">
            <v/>
          </cell>
          <cell r="I937" t="str">
            <v/>
          </cell>
          <cell r="J937" t="str">
            <v/>
          </cell>
          <cell r="K937" t="str">
            <v/>
          </cell>
          <cell r="L937" t="str">
            <v/>
          </cell>
          <cell r="M937" t="str">
            <v/>
          </cell>
          <cell r="N937" t="str">
            <v/>
          </cell>
          <cell r="O937" t="str">
            <v/>
          </cell>
          <cell r="T937" t="str">
            <v/>
          </cell>
          <cell r="U937" t="str">
            <v/>
          </cell>
          <cell r="V937" t="str">
            <v/>
          </cell>
          <cell r="W937" t="str">
            <v/>
          </cell>
          <cell r="X937" t="str">
            <v/>
          </cell>
          <cell r="Y937" t="str">
            <v/>
          </cell>
          <cell r="Z937" t="str">
            <v xml:space="preserve"> </v>
          </cell>
          <cell r="AA937" t="str">
            <v/>
          </cell>
          <cell r="AB937" t="str">
            <v/>
          </cell>
          <cell r="AC937" t="str">
            <v/>
          </cell>
          <cell r="AD937" t="str">
            <v/>
          </cell>
        </row>
        <row r="938">
          <cell r="A938" t="str">
            <v/>
          </cell>
          <cell r="B938" t="str">
            <v/>
          </cell>
          <cell r="C938">
            <v>937</v>
          </cell>
          <cell r="E938">
            <v>2</v>
          </cell>
          <cell r="H938" t="str">
            <v/>
          </cell>
          <cell r="I938" t="str">
            <v/>
          </cell>
          <cell r="J938" t="str">
            <v/>
          </cell>
          <cell r="K938" t="str">
            <v/>
          </cell>
          <cell r="L938" t="str">
            <v/>
          </cell>
          <cell r="M938" t="str">
            <v/>
          </cell>
          <cell r="N938" t="str">
            <v/>
          </cell>
          <cell r="O938" t="str">
            <v/>
          </cell>
          <cell r="T938" t="str">
            <v/>
          </cell>
          <cell r="U938" t="str">
            <v/>
          </cell>
          <cell r="V938" t="str">
            <v/>
          </cell>
          <cell r="W938" t="str">
            <v/>
          </cell>
          <cell r="X938" t="str">
            <v/>
          </cell>
          <cell r="Y938" t="str">
            <v/>
          </cell>
          <cell r="Z938" t="str">
            <v xml:space="preserve"> </v>
          </cell>
          <cell r="AA938" t="str">
            <v/>
          </cell>
          <cell r="AB938" t="str">
            <v/>
          </cell>
          <cell r="AC938" t="str">
            <v/>
          </cell>
          <cell r="AD938" t="str">
            <v/>
          </cell>
        </row>
        <row r="939">
          <cell r="A939" t="str">
            <v/>
          </cell>
          <cell r="B939" t="str">
            <v/>
          </cell>
          <cell r="C939">
            <v>938</v>
          </cell>
          <cell r="E939">
            <v>2</v>
          </cell>
          <cell r="H939" t="str">
            <v/>
          </cell>
          <cell r="I939" t="str">
            <v/>
          </cell>
          <cell r="J939" t="str">
            <v/>
          </cell>
          <cell r="K939" t="str">
            <v/>
          </cell>
          <cell r="L939" t="str">
            <v/>
          </cell>
          <cell r="M939" t="str">
            <v/>
          </cell>
          <cell r="N939" t="str">
            <v/>
          </cell>
          <cell r="O939" t="str">
            <v/>
          </cell>
          <cell r="T939" t="str">
            <v/>
          </cell>
          <cell r="U939" t="str">
            <v/>
          </cell>
          <cell r="V939" t="str">
            <v/>
          </cell>
          <cell r="W939" t="str">
            <v/>
          </cell>
          <cell r="X939" t="str">
            <v/>
          </cell>
          <cell r="Y939" t="str">
            <v/>
          </cell>
          <cell r="Z939" t="str">
            <v xml:space="preserve"> </v>
          </cell>
          <cell r="AA939" t="str">
            <v/>
          </cell>
          <cell r="AB939" t="str">
            <v/>
          </cell>
          <cell r="AC939" t="str">
            <v/>
          </cell>
          <cell r="AD939" t="str">
            <v/>
          </cell>
        </row>
        <row r="940">
          <cell r="A940" t="str">
            <v/>
          </cell>
          <cell r="B940" t="str">
            <v/>
          </cell>
          <cell r="C940">
            <v>939</v>
          </cell>
          <cell r="E940">
            <v>2</v>
          </cell>
          <cell r="H940" t="str">
            <v/>
          </cell>
          <cell r="I940" t="str">
            <v/>
          </cell>
          <cell r="J940" t="str">
            <v/>
          </cell>
          <cell r="K940" t="str">
            <v/>
          </cell>
          <cell r="L940" t="str">
            <v/>
          </cell>
          <cell r="M940" t="str">
            <v/>
          </cell>
          <cell r="N940" t="str">
            <v/>
          </cell>
          <cell r="O940" t="str">
            <v/>
          </cell>
          <cell r="T940" t="str">
            <v/>
          </cell>
          <cell r="U940" t="str">
            <v/>
          </cell>
          <cell r="V940" t="str">
            <v/>
          </cell>
          <cell r="W940" t="str">
            <v/>
          </cell>
          <cell r="X940" t="str">
            <v/>
          </cell>
          <cell r="Y940" t="str">
            <v/>
          </cell>
          <cell r="Z940" t="str">
            <v xml:space="preserve"> </v>
          </cell>
          <cell r="AA940" t="str">
            <v/>
          </cell>
          <cell r="AB940" t="str">
            <v/>
          </cell>
          <cell r="AC940" t="str">
            <v/>
          </cell>
          <cell r="AD940" t="str">
            <v/>
          </cell>
        </row>
        <row r="941">
          <cell r="A941" t="str">
            <v/>
          </cell>
          <cell r="B941" t="str">
            <v/>
          </cell>
          <cell r="C941">
            <v>940</v>
          </cell>
          <cell r="E941">
            <v>2</v>
          </cell>
          <cell r="H941" t="str">
            <v/>
          </cell>
          <cell r="I941" t="str">
            <v/>
          </cell>
          <cell r="J941" t="str">
            <v/>
          </cell>
          <cell r="K941" t="str">
            <v/>
          </cell>
          <cell r="L941" t="str">
            <v/>
          </cell>
          <cell r="M941" t="str">
            <v/>
          </cell>
          <cell r="N941" t="str">
            <v/>
          </cell>
          <cell r="O941" t="str">
            <v/>
          </cell>
          <cell r="T941" t="str">
            <v/>
          </cell>
          <cell r="U941" t="str">
            <v/>
          </cell>
          <cell r="V941" t="str">
            <v/>
          </cell>
          <cell r="W941" t="str">
            <v/>
          </cell>
          <cell r="X941" t="str">
            <v/>
          </cell>
          <cell r="Y941" t="str">
            <v/>
          </cell>
          <cell r="Z941" t="str">
            <v xml:space="preserve"> </v>
          </cell>
          <cell r="AA941" t="str">
            <v/>
          </cell>
          <cell r="AB941" t="str">
            <v/>
          </cell>
          <cell r="AC941" t="str">
            <v/>
          </cell>
          <cell r="AD941" t="str">
            <v/>
          </cell>
        </row>
        <row r="942">
          <cell r="A942" t="str">
            <v/>
          </cell>
          <cell r="B942" t="str">
            <v/>
          </cell>
          <cell r="C942">
            <v>941</v>
          </cell>
          <cell r="E942">
            <v>2</v>
          </cell>
          <cell r="H942" t="str">
            <v/>
          </cell>
          <cell r="I942" t="str">
            <v/>
          </cell>
          <cell r="J942" t="str">
            <v/>
          </cell>
          <cell r="K942" t="str">
            <v/>
          </cell>
          <cell r="L942" t="str">
            <v/>
          </cell>
          <cell r="M942" t="str">
            <v/>
          </cell>
          <cell r="N942" t="str">
            <v/>
          </cell>
          <cell r="O942" t="str">
            <v/>
          </cell>
          <cell r="T942" t="str">
            <v/>
          </cell>
          <cell r="U942" t="str">
            <v/>
          </cell>
          <cell r="V942" t="str">
            <v/>
          </cell>
          <cell r="W942" t="str">
            <v/>
          </cell>
          <cell r="X942" t="str">
            <v/>
          </cell>
          <cell r="Y942" t="str">
            <v/>
          </cell>
          <cell r="Z942" t="str">
            <v xml:space="preserve"> </v>
          </cell>
          <cell r="AA942" t="str">
            <v/>
          </cell>
          <cell r="AB942" t="str">
            <v/>
          </cell>
          <cell r="AC942" t="str">
            <v/>
          </cell>
          <cell r="AD942" t="str">
            <v/>
          </cell>
        </row>
        <row r="943">
          <cell r="A943" t="str">
            <v/>
          </cell>
          <cell r="B943" t="str">
            <v/>
          </cell>
          <cell r="C943">
            <v>942</v>
          </cell>
          <cell r="E943">
            <v>2</v>
          </cell>
          <cell r="H943" t="str">
            <v/>
          </cell>
          <cell r="I943" t="str">
            <v/>
          </cell>
          <cell r="J943" t="str">
            <v/>
          </cell>
          <cell r="K943" t="str">
            <v/>
          </cell>
          <cell r="L943" t="str">
            <v/>
          </cell>
          <cell r="M943" t="str">
            <v/>
          </cell>
          <cell r="N943" t="str">
            <v/>
          </cell>
          <cell r="O943" t="str">
            <v/>
          </cell>
          <cell r="T943" t="str">
            <v/>
          </cell>
          <cell r="U943" t="str">
            <v/>
          </cell>
          <cell r="V943" t="str">
            <v/>
          </cell>
          <cell r="W943" t="str">
            <v/>
          </cell>
          <cell r="X943" t="str">
            <v/>
          </cell>
          <cell r="Y943" t="str">
            <v/>
          </cell>
          <cell r="Z943" t="str">
            <v xml:space="preserve"> </v>
          </cell>
          <cell r="AA943" t="str">
            <v/>
          </cell>
          <cell r="AB943" t="str">
            <v/>
          </cell>
          <cell r="AC943" t="str">
            <v/>
          </cell>
          <cell r="AD943" t="str">
            <v/>
          </cell>
        </row>
        <row r="944">
          <cell r="A944" t="str">
            <v/>
          </cell>
          <cell r="B944" t="str">
            <v/>
          </cell>
          <cell r="C944">
            <v>943</v>
          </cell>
          <cell r="E944">
            <v>2</v>
          </cell>
          <cell r="H944" t="str">
            <v/>
          </cell>
          <cell r="I944" t="str">
            <v/>
          </cell>
          <cell r="J944" t="str">
            <v/>
          </cell>
          <cell r="K944" t="str">
            <v/>
          </cell>
          <cell r="L944" t="str">
            <v/>
          </cell>
          <cell r="M944" t="str">
            <v/>
          </cell>
          <cell r="N944" t="str">
            <v/>
          </cell>
          <cell r="O944" t="str">
            <v/>
          </cell>
          <cell r="T944" t="str">
            <v/>
          </cell>
          <cell r="U944" t="str">
            <v/>
          </cell>
          <cell r="V944" t="str">
            <v/>
          </cell>
          <cell r="W944" t="str">
            <v/>
          </cell>
          <cell r="X944" t="str">
            <v/>
          </cell>
          <cell r="Y944" t="str">
            <v/>
          </cell>
          <cell r="Z944" t="str">
            <v xml:space="preserve"> </v>
          </cell>
          <cell r="AA944" t="str">
            <v/>
          </cell>
          <cell r="AB944" t="str">
            <v/>
          </cell>
          <cell r="AC944" t="str">
            <v/>
          </cell>
          <cell r="AD944" t="str">
            <v/>
          </cell>
        </row>
        <row r="945">
          <cell r="A945" t="str">
            <v/>
          </cell>
          <cell r="B945" t="str">
            <v/>
          </cell>
          <cell r="C945">
            <v>944</v>
          </cell>
          <cell r="E945">
            <v>2</v>
          </cell>
          <cell r="H945" t="str">
            <v/>
          </cell>
          <cell r="I945" t="str">
            <v/>
          </cell>
          <cell r="J945" t="str">
            <v/>
          </cell>
          <cell r="K945" t="str">
            <v/>
          </cell>
          <cell r="L945" t="str">
            <v/>
          </cell>
          <cell r="M945" t="str">
            <v/>
          </cell>
          <cell r="N945" t="str">
            <v/>
          </cell>
          <cell r="O945" t="str">
            <v/>
          </cell>
          <cell r="T945" t="str">
            <v/>
          </cell>
          <cell r="U945" t="str">
            <v/>
          </cell>
          <cell r="V945" t="str">
            <v/>
          </cell>
          <cell r="W945" t="str">
            <v/>
          </cell>
          <cell r="X945" t="str">
            <v/>
          </cell>
          <cell r="Y945" t="str">
            <v/>
          </cell>
          <cell r="Z945" t="str">
            <v xml:space="preserve"> </v>
          </cell>
          <cell r="AA945" t="str">
            <v/>
          </cell>
          <cell r="AB945" t="str">
            <v/>
          </cell>
          <cell r="AC945" t="str">
            <v/>
          </cell>
          <cell r="AD945" t="str">
            <v/>
          </cell>
        </row>
        <row r="946">
          <cell r="A946" t="str">
            <v/>
          </cell>
          <cell r="B946" t="str">
            <v/>
          </cell>
          <cell r="C946">
            <v>945</v>
          </cell>
          <cell r="E946">
            <v>2</v>
          </cell>
          <cell r="H946" t="str">
            <v/>
          </cell>
          <cell r="I946" t="str">
            <v/>
          </cell>
          <cell r="J946" t="str">
            <v/>
          </cell>
          <cell r="K946" t="str">
            <v/>
          </cell>
          <cell r="L946" t="str">
            <v/>
          </cell>
          <cell r="M946" t="str">
            <v/>
          </cell>
          <cell r="N946" t="str">
            <v/>
          </cell>
          <cell r="O946" t="str">
            <v/>
          </cell>
          <cell r="T946" t="str">
            <v/>
          </cell>
          <cell r="U946" t="str">
            <v/>
          </cell>
          <cell r="V946" t="str">
            <v/>
          </cell>
          <cell r="W946" t="str">
            <v/>
          </cell>
          <cell r="X946" t="str">
            <v/>
          </cell>
          <cell r="Y946" t="str">
            <v/>
          </cell>
          <cell r="Z946" t="str">
            <v xml:space="preserve"> </v>
          </cell>
          <cell r="AA946" t="str">
            <v/>
          </cell>
          <cell r="AB946" t="str">
            <v/>
          </cell>
          <cell r="AC946" t="str">
            <v/>
          </cell>
          <cell r="AD946" t="str">
            <v/>
          </cell>
        </row>
        <row r="947">
          <cell r="A947" t="str">
            <v/>
          </cell>
          <cell r="B947" t="str">
            <v/>
          </cell>
          <cell r="C947">
            <v>946</v>
          </cell>
          <cell r="E947">
            <v>2</v>
          </cell>
          <cell r="H947" t="str">
            <v/>
          </cell>
          <cell r="I947" t="str">
            <v/>
          </cell>
          <cell r="J947" t="str">
            <v/>
          </cell>
          <cell r="K947" t="str">
            <v/>
          </cell>
          <cell r="L947" t="str">
            <v/>
          </cell>
          <cell r="M947" t="str">
            <v/>
          </cell>
          <cell r="N947" t="str">
            <v/>
          </cell>
          <cell r="O947" t="str">
            <v/>
          </cell>
          <cell r="T947" t="str">
            <v/>
          </cell>
          <cell r="U947" t="str">
            <v/>
          </cell>
          <cell r="V947" t="str">
            <v/>
          </cell>
          <cell r="W947" t="str">
            <v/>
          </cell>
          <cell r="X947" t="str">
            <v/>
          </cell>
          <cell r="Y947" t="str">
            <v/>
          </cell>
          <cell r="Z947" t="str">
            <v xml:space="preserve"> </v>
          </cell>
          <cell r="AA947" t="str">
            <v/>
          </cell>
          <cell r="AB947" t="str">
            <v/>
          </cell>
          <cell r="AC947" t="str">
            <v/>
          </cell>
          <cell r="AD947" t="str">
            <v/>
          </cell>
        </row>
        <row r="948">
          <cell r="A948" t="str">
            <v/>
          </cell>
          <cell r="B948" t="str">
            <v/>
          </cell>
          <cell r="C948">
            <v>947</v>
          </cell>
          <cell r="E948">
            <v>2</v>
          </cell>
          <cell r="H948" t="str">
            <v/>
          </cell>
          <cell r="I948" t="str">
            <v/>
          </cell>
          <cell r="J948" t="str">
            <v/>
          </cell>
          <cell r="K948" t="str">
            <v/>
          </cell>
          <cell r="L948" t="str">
            <v/>
          </cell>
          <cell r="M948" t="str">
            <v/>
          </cell>
          <cell r="N948" t="str">
            <v/>
          </cell>
          <cell r="O948" t="str">
            <v/>
          </cell>
          <cell r="T948" t="str">
            <v/>
          </cell>
          <cell r="U948" t="str">
            <v/>
          </cell>
          <cell r="V948" t="str">
            <v/>
          </cell>
          <cell r="W948" t="str">
            <v/>
          </cell>
          <cell r="X948" t="str">
            <v/>
          </cell>
          <cell r="Y948" t="str">
            <v/>
          </cell>
          <cell r="Z948" t="str">
            <v xml:space="preserve"> </v>
          </cell>
          <cell r="AA948" t="str">
            <v/>
          </cell>
          <cell r="AB948" t="str">
            <v/>
          </cell>
          <cell r="AC948" t="str">
            <v/>
          </cell>
          <cell r="AD948" t="str">
            <v/>
          </cell>
        </row>
        <row r="949">
          <cell r="A949" t="str">
            <v/>
          </cell>
          <cell r="B949" t="str">
            <v/>
          </cell>
          <cell r="C949">
            <v>948</v>
          </cell>
          <cell r="E949">
            <v>2</v>
          </cell>
          <cell r="H949" t="str">
            <v/>
          </cell>
          <cell r="I949" t="str">
            <v/>
          </cell>
          <cell r="J949" t="str">
            <v/>
          </cell>
          <cell r="K949" t="str">
            <v/>
          </cell>
          <cell r="L949" t="str">
            <v/>
          </cell>
          <cell r="M949" t="str">
            <v/>
          </cell>
          <cell r="N949" t="str">
            <v/>
          </cell>
          <cell r="O949" t="str">
            <v/>
          </cell>
          <cell r="T949" t="str">
            <v/>
          </cell>
          <cell r="U949" t="str">
            <v/>
          </cell>
          <cell r="V949" t="str">
            <v/>
          </cell>
          <cell r="W949" t="str">
            <v/>
          </cell>
          <cell r="X949" t="str">
            <v/>
          </cell>
          <cell r="Y949" t="str">
            <v/>
          </cell>
          <cell r="Z949" t="str">
            <v xml:space="preserve"> </v>
          </cell>
          <cell r="AA949" t="str">
            <v/>
          </cell>
          <cell r="AB949" t="str">
            <v/>
          </cell>
          <cell r="AC949" t="str">
            <v/>
          </cell>
          <cell r="AD949" t="str">
            <v/>
          </cell>
        </row>
        <row r="950">
          <cell r="A950" t="str">
            <v/>
          </cell>
          <cell r="B950" t="str">
            <v/>
          </cell>
          <cell r="C950">
            <v>949</v>
          </cell>
          <cell r="E950">
            <v>2</v>
          </cell>
          <cell r="H950" t="str">
            <v/>
          </cell>
          <cell r="I950" t="str">
            <v/>
          </cell>
          <cell r="J950" t="str">
            <v/>
          </cell>
          <cell r="K950" t="str">
            <v/>
          </cell>
          <cell r="L950" t="str">
            <v/>
          </cell>
          <cell r="M950" t="str">
            <v/>
          </cell>
          <cell r="N950" t="str">
            <v/>
          </cell>
          <cell r="O950" t="str">
            <v/>
          </cell>
          <cell r="T950" t="str">
            <v/>
          </cell>
          <cell r="U950" t="str">
            <v/>
          </cell>
          <cell r="V950" t="str">
            <v/>
          </cell>
          <cell r="W950" t="str">
            <v/>
          </cell>
          <cell r="X950" t="str">
            <v/>
          </cell>
          <cell r="Y950" t="str">
            <v/>
          </cell>
          <cell r="Z950" t="str">
            <v xml:space="preserve"> </v>
          </cell>
          <cell r="AA950" t="str">
            <v/>
          </cell>
          <cell r="AB950" t="str">
            <v/>
          </cell>
          <cell r="AC950" t="str">
            <v/>
          </cell>
          <cell r="AD950" t="str">
            <v/>
          </cell>
        </row>
        <row r="951">
          <cell r="A951" t="str">
            <v/>
          </cell>
          <cell r="B951" t="str">
            <v/>
          </cell>
          <cell r="C951">
            <v>950</v>
          </cell>
          <cell r="E951">
            <v>2</v>
          </cell>
          <cell r="H951" t="str">
            <v/>
          </cell>
          <cell r="I951" t="str">
            <v/>
          </cell>
          <cell r="J951" t="str">
            <v/>
          </cell>
          <cell r="K951" t="str">
            <v/>
          </cell>
          <cell r="L951" t="str">
            <v/>
          </cell>
          <cell r="M951" t="str">
            <v/>
          </cell>
          <cell r="N951" t="str">
            <v/>
          </cell>
          <cell r="O951" t="str">
            <v/>
          </cell>
          <cell r="T951" t="str">
            <v/>
          </cell>
          <cell r="U951" t="str">
            <v/>
          </cell>
          <cell r="V951" t="str">
            <v/>
          </cell>
          <cell r="W951" t="str">
            <v/>
          </cell>
          <cell r="X951" t="str">
            <v/>
          </cell>
          <cell r="Y951" t="str">
            <v/>
          </cell>
          <cell r="Z951" t="str">
            <v xml:space="preserve"> </v>
          </cell>
          <cell r="AA951" t="str">
            <v/>
          </cell>
          <cell r="AB951" t="str">
            <v/>
          </cell>
          <cell r="AC951" t="str">
            <v/>
          </cell>
          <cell r="AD951" t="str">
            <v/>
          </cell>
        </row>
        <row r="952">
          <cell r="A952" t="str">
            <v/>
          </cell>
          <cell r="B952" t="str">
            <v/>
          </cell>
          <cell r="C952">
            <v>951</v>
          </cell>
          <cell r="E952">
            <v>2</v>
          </cell>
          <cell r="H952" t="str">
            <v/>
          </cell>
          <cell r="I952" t="str">
            <v/>
          </cell>
          <cell r="J952" t="str">
            <v/>
          </cell>
          <cell r="K952" t="str">
            <v/>
          </cell>
          <cell r="L952" t="str">
            <v/>
          </cell>
          <cell r="M952" t="str">
            <v/>
          </cell>
          <cell r="N952" t="str">
            <v/>
          </cell>
          <cell r="O952" t="str">
            <v/>
          </cell>
          <cell r="T952" t="str">
            <v/>
          </cell>
          <cell r="U952" t="str">
            <v/>
          </cell>
          <cell r="V952" t="str">
            <v/>
          </cell>
          <cell r="W952" t="str">
            <v/>
          </cell>
          <cell r="X952" t="str">
            <v/>
          </cell>
          <cell r="Y952" t="str">
            <v/>
          </cell>
          <cell r="Z952" t="str">
            <v xml:space="preserve"> </v>
          </cell>
          <cell r="AA952" t="str">
            <v/>
          </cell>
          <cell r="AB952" t="str">
            <v/>
          </cell>
          <cell r="AC952" t="str">
            <v/>
          </cell>
          <cell r="AD952" t="str">
            <v/>
          </cell>
        </row>
        <row r="953">
          <cell r="A953" t="str">
            <v/>
          </cell>
          <cell r="B953" t="str">
            <v/>
          </cell>
          <cell r="C953">
            <v>952</v>
          </cell>
          <cell r="E953">
            <v>2</v>
          </cell>
          <cell r="H953" t="str">
            <v/>
          </cell>
          <cell r="I953" t="str">
            <v/>
          </cell>
          <cell r="J953" t="str">
            <v/>
          </cell>
          <cell r="K953" t="str">
            <v/>
          </cell>
          <cell r="L953" t="str">
            <v/>
          </cell>
          <cell r="M953" t="str">
            <v/>
          </cell>
          <cell r="N953" t="str">
            <v/>
          </cell>
          <cell r="O953" t="str">
            <v/>
          </cell>
          <cell r="T953" t="str">
            <v/>
          </cell>
          <cell r="U953" t="str">
            <v/>
          </cell>
          <cell r="V953" t="str">
            <v/>
          </cell>
          <cell r="W953" t="str">
            <v/>
          </cell>
          <cell r="X953" t="str">
            <v/>
          </cell>
          <cell r="Y953" t="str">
            <v/>
          </cell>
          <cell r="Z953" t="str">
            <v xml:space="preserve"> </v>
          </cell>
          <cell r="AA953" t="str">
            <v/>
          </cell>
          <cell r="AB953" t="str">
            <v/>
          </cell>
          <cell r="AC953" t="str">
            <v/>
          </cell>
          <cell r="AD953" t="str">
            <v/>
          </cell>
        </row>
        <row r="954">
          <cell r="A954" t="str">
            <v/>
          </cell>
          <cell r="B954" t="str">
            <v/>
          </cell>
          <cell r="C954">
            <v>953</v>
          </cell>
          <cell r="E954">
            <v>2</v>
          </cell>
          <cell r="H954" t="str">
            <v/>
          </cell>
          <cell r="I954" t="str">
            <v/>
          </cell>
          <cell r="J954" t="str">
            <v/>
          </cell>
          <cell r="K954" t="str">
            <v/>
          </cell>
          <cell r="L954" t="str">
            <v/>
          </cell>
          <cell r="M954" t="str">
            <v/>
          </cell>
          <cell r="N954" t="str">
            <v/>
          </cell>
          <cell r="O954" t="str">
            <v/>
          </cell>
          <cell r="T954" t="str">
            <v/>
          </cell>
          <cell r="U954" t="str">
            <v/>
          </cell>
          <cell r="V954" t="str">
            <v/>
          </cell>
          <cell r="W954" t="str">
            <v/>
          </cell>
          <cell r="X954" t="str">
            <v/>
          </cell>
          <cell r="Y954" t="str">
            <v/>
          </cell>
          <cell r="Z954" t="str">
            <v xml:space="preserve"> </v>
          </cell>
          <cell r="AA954" t="str">
            <v/>
          </cell>
          <cell r="AB954" t="str">
            <v/>
          </cell>
          <cell r="AC954" t="str">
            <v/>
          </cell>
          <cell r="AD954" t="str">
            <v/>
          </cell>
        </row>
        <row r="955">
          <cell r="A955" t="str">
            <v/>
          </cell>
          <cell r="B955" t="str">
            <v/>
          </cell>
          <cell r="C955">
            <v>954</v>
          </cell>
          <cell r="E955">
            <v>2</v>
          </cell>
          <cell r="H955" t="str">
            <v/>
          </cell>
          <cell r="I955" t="str">
            <v/>
          </cell>
          <cell r="J955" t="str">
            <v/>
          </cell>
          <cell r="K955" t="str">
            <v/>
          </cell>
          <cell r="L955" t="str">
            <v/>
          </cell>
          <cell r="M955" t="str">
            <v/>
          </cell>
          <cell r="N955" t="str">
            <v/>
          </cell>
          <cell r="O955" t="str">
            <v/>
          </cell>
          <cell r="T955" t="str">
            <v/>
          </cell>
          <cell r="U955" t="str">
            <v/>
          </cell>
          <cell r="V955" t="str">
            <v/>
          </cell>
          <cell r="W955" t="str">
            <v/>
          </cell>
          <cell r="X955" t="str">
            <v/>
          </cell>
          <cell r="Y955" t="str">
            <v/>
          </cell>
          <cell r="Z955" t="str">
            <v xml:space="preserve"> </v>
          </cell>
          <cell r="AA955" t="str">
            <v/>
          </cell>
          <cell r="AB955" t="str">
            <v/>
          </cell>
          <cell r="AC955" t="str">
            <v/>
          </cell>
          <cell r="AD955" t="str">
            <v/>
          </cell>
        </row>
        <row r="956">
          <cell r="A956" t="str">
            <v/>
          </cell>
          <cell r="B956" t="str">
            <v/>
          </cell>
          <cell r="C956">
            <v>955</v>
          </cell>
          <cell r="E956">
            <v>2</v>
          </cell>
          <cell r="H956" t="str">
            <v/>
          </cell>
          <cell r="I956" t="str">
            <v/>
          </cell>
          <cell r="J956" t="str">
            <v/>
          </cell>
          <cell r="K956" t="str">
            <v/>
          </cell>
          <cell r="L956" t="str">
            <v/>
          </cell>
          <cell r="M956" t="str">
            <v/>
          </cell>
          <cell r="N956" t="str">
            <v/>
          </cell>
          <cell r="O956" t="str">
            <v/>
          </cell>
          <cell r="T956" t="str">
            <v/>
          </cell>
          <cell r="U956" t="str">
            <v/>
          </cell>
          <cell r="V956" t="str">
            <v/>
          </cell>
          <cell r="W956" t="str">
            <v/>
          </cell>
          <cell r="X956" t="str">
            <v/>
          </cell>
          <cell r="Y956" t="str">
            <v/>
          </cell>
          <cell r="Z956" t="str">
            <v xml:space="preserve"> </v>
          </cell>
          <cell r="AA956" t="str">
            <v/>
          </cell>
          <cell r="AB956" t="str">
            <v/>
          </cell>
          <cell r="AC956" t="str">
            <v/>
          </cell>
          <cell r="AD956" t="str">
            <v/>
          </cell>
        </row>
        <row r="957">
          <cell r="A957" t="str">
            <v/>
          </cell>
          <cell r="B957" t="str">
            <v/>
          </cell>
          <cell r="C957">
            <v>956</v>
          </cell>
          <cell r="E957">
            <v>2</v>
          </cell>
          <cell r="H957" t="str">
            <v/>
          </cell>
          <cell r="I957" t="str">
            <v/>
          </cell>
          <cell r="J957" t="str">
            <v/>
          </cell>
          <cell r="K957" t="str">
            <v/>
          </cell>
          <cell r="L957" t="str">
            <v/>
          </cell>
          <cell r="M957" t="str">
            <v/>
          </cell>
          <cell r="N957" t="str">
            <v/>
          </cell>
          <cell r="O957" t="str">
            <v/>
          </cell>
          <cell r="T957" t="str">
            <v/>
          </cell>
          <cell r="U957" t="str">
            <v/>
          </cell>
          <cell r="V957" t="str">
            <v/>
          </cell>
          <cell r="W957" t="str">
            <v/>
          </cell>
          <cell r="X957" t="str">
            <v/>
          </cell>
          <cell r="Y957" t="str">
            <v/>
          </cell>
          <cell r="Z957" t="str">
            <v xml:space="preserve"> </v>
          </cell>
          <cell r="AA957" t="str">
            <v/>
          </cell>
          <cell r="AB957" t="str">
            <v/>
          </cell>
          <cell r="AC957" t="str">
            <v/>
          </cell>
          <cell r="AD957" t="str">
            <v/>
          </cell>
        </row>
        <row r="958">
          <cell r="A958" t="str">
            <v/>
          </cell>
          <cell r="B958" t="str">
            <v/>
          </cell>
          <cell r="C958">
            <v>957</v>
          </cell>
          <cell r="E958">
            <v>2</v>
          </cell>
          <cell r="H958" t="str">
            <v/>
          </cell>
          <cell r="I958" t="str">
            <v/>
          </cell>
          <cell r="J958" t="str">
            <v/>
          </cell>
          <cell r="K958" t="str">
            <v/>
          </cell>
          <cell r="L958" t="str">
            <v/>
          </cell>
          <cell r="M958" t="str">
            <v/>
          </cell>
          <cell r="N958" t="str">
            <v/>
          </cell>
          <cell r="O958" t="str">
            <v/>
          </cell>
          <cell r="T958" t="str">
            <v/>
          </cell>
          <cell r="U958" t="str">
            <v/>
          </cell>
          <cell r="V958" t="str">
            <v/>
          </cell>
          <cell r="W958" t="str">
            <v/>
          </cell>
          <cell r="X958" t="str">
            <v/>
          </cell>
          <cell r="Y958" t="str">
            <v/>
          </cell>
          <cell r="Z958" t="str">
            <v xml:space="preserve"> </v>
          </cell>
          <cell r="AA958" t="str">
            <v/>
          </cell>
          <cell r="AB958" t="str">
            <v/>
          </cell>
          <cell r="AC958" t="str">
            <v/>
          </cell>
          <cell r="AD958" t="str">
            <v/>
          </cell>
        </row>
        <row r="959">
          <cell r="A959" t="str">
            <v/>
          </cell>
          <cell r="B959" t="str">
            <v/>
          </cell>
          <cell r="C959">
            <v>958</v>
          </cell>
          <cell r="E959">
            <v>2</v>
          </cell>
          <cell r="H959" t="str">
            <v/>
          </cell>
          <cell r="I959" t="str">
            <v/>
          </cell>
          <cell r="J959" t="str">
            <v/>
          </cell>
          <cell r="K959" t="str">
            <v/>
          </cell>
          <cell r="L959" t="str">
            <v/>
          </cell>
          <cell r="M959" t="str">
            <v/>
          </cell>
          <cell r="N959" t="str">
            <v/>
          </cell>
          <cell r="O959" t="str">
            <v/>
          </cell>
          <cell r="T959" t="str">
            <v/>
          </cell>
          <cell r="U959" t="str">
            <v/>
          </cell>
          <cell r="V959" t="str">
            <v/>
          </cell>
          <cell r="W959" t="str">
            <v/>
          </cell>
          <cell r="X959" t="str">
            <v/>
          </cell>
          <cell r="Y959" t="str">
            <v/>
          </cell>
          <cell r="Z959" t="str">
            <v xml:space="preserve"> </v>
          </cell>
          <cell r="AA959" t="str">
            <v/>
          </cell>
          <cell r="AB959" t="str">
            <v/>
          </cell>
          <cell r="AC959" t="str">
            <v/>
          </cell>
          <cell r="AD959" t="str">
            <v/>
          </cell>
        </row>
        <row r="960">
          <cell r="A960" t="str">
            <v/>
          </cell>
          <cell r="B960" t="str">
            <v/>
          </cell>
          <cell r="C960">
            <v>959</v>
          </cell>
          <cell r="E960">
            <v>2</v>
          </cell>
          <cell r="H960" t="str">
            <v/>
          </cell>
          <cell r="I960" t="str">
            <v/>
          </cell>
          <cell r="J960" t="str">
            <v/>
          </cell>
          <cell r="K960" t="str">
            <v/>
          </cell>
          <cell r="L960" t="str">
            <v/>
          </cell>
          <cell r="M960" t="str">
            <v/>
          </cell>
          <cell r="N960" t="str">
            <v/>
          </cell>
          <cell r="O960" t="str">
            <v/>
          </cell>
          <cell r="T960" t="str">
            <v/>
          </cell>
          <cell r="U960" t="str">
            <v/>
          </cell>
          <cell r="V960" t="str">
            <v/>
          </cell>
          <cell r="W960" t="str">
            <v/>
          </cell>
          <cell r="X960" t="str">
            <v/>
          </cell>
          <cell r="Y960" t="str">
            <v/>
          </cell>
          <cell r="Z960" t="str">
            <v xml:space="preserve"> </v>
          </cell>
          <cell r="AA960" t="str">
            <v/>
          </cell>
          <cell r="AB960" t="str">
            <v/>
          </cell>
          <cell r="AC960" t="str">
            <v/>
          </cell>
          <cell r="AD960" t="str">
            <v/>
          </cell>
        </row>
        <row r="961">
          <cell r="A961" t="str">
            <v/>
          </cell>
          <cell r="B961" t="str">
            <v/>
          </cell>
          <cell r="C961">
            <v>960</v>
          </cell>
          <cell r="E961">
            <v>2</v>
          </cell>
          <cell r="H961" t="str">
            <v/>
          </cell>
          <cell r="I961" t="str">
            <v/>
          </cell>
          <cell r="J961" t="str">
            <v/>
          </cell>
          <cell r="K961" t="str">
            <v/>
          </cell>
          <cell r="L961" t="str">
            <v/>
          </cell>
          <cell r="M961" t="str">
            <v/>
          </cell>
          <cell r="N961" t="str">
            <v/>
          </cell>
          <cell r="O961" t="str">
            <v/>
          </cell>
          <cell r="T961" t="str">
            <v/>
          </cell>
          <cell r="U961" t="str">
            <v/>
          </cell>
          <cell r="V961" t="str">
            <v/>
          </cell>
          <cell r="W961" t="str">
            <v/>
          </cell>
          <cell r="X961" t="str">
            <v/>
          </cell>
          <cell r="Y961" t="str">
            <v/>
          </cell>
          <cell r="Z961" t="str">
            <v xml:space="preserve"> </v>
          </cell>
          <cell r="AA961" t="str">
            <v/>
          </cell>
          <cell r="AB961" t="str">
            <v/>
          </cell>
          <cell r="AC961" t="str">
            <v/>
          </cell>
          <cell r="AD961" t="str">
            <v/>
          </cell>
        </row>
        <row r="962">
          <cell r="A962" t="str">
            <v/>
          </cell>
          <cell r="B962" t="str">
            <v/>
          </cell>
          <cell r="C962">
            <v>961</v>
          </cell>
          <cell r="E962">
            <v>2</v>
          </cell>
          <cell r="H962" t="str">
            <v/>
          </cell>
          <cell r="I962" t="str">
            <v/>
          </cell>
          <cell r="J962" t="str">
            <v/>
          </cell>
          <cell r="K962" t="str">
            <v/>
          </cell>
          <cell r="L962" t="str">
            <v/>
          </cell>
          <cell r="M962" t="str">
            <v/>
          </cell>
          <cell r="N962" t="str">
            <v/>
          </cell>
          <cell r="O962" t="str">
            <v/>
          </cell>
          <cell r="T962" t="str">
            <v/>
          </cell>
          <cell r="U962" t="str">
            <v/>
          </cell>
          <cell r="V962" t="str">
            <v/>
          </cell>
          <cell r="W962" t="str">
            <v/>
          </cell>
          <cell r="X962" t="str">
            <v/>
          </cell>
          <cell r="Y962" t="str">
            <v/>
          </cell>
          <cell r="Z962" t="str">
            <v xml:space="preserve"> </v>
          </cell>
          <cell r="AA962" t="str">
            <v/>
          </cell>
          <cell r="AB962" t="str">
            <v/>
          </cell>
          <cell r="AC962" t="str">
            <v/>
          </cell>
          <cell r="AD962" t="str">
            <v/>
          </cell>
        </row>
        <row r="963">
          <cell r="A963" t="str">
            <v/>
          </cell>
          <cell r="B963" t="str">
            <v/>
          </cell>
          <cell r="C963">
            <v>962</v>
          </cell>
          <cell r="E963">
            <v>2</v>
          </cell>
          <cell r="H963" t="str">
            <v/>
          </cell>
          <cell r="I963" t="str">
            <v/>
          </cell>
          <cell r="J963" t="str">
            <v/>
          </cell>
          <cell r="K963" t="str">
            <v/>
          </cell>
          <cell r="L963" t="str">
            <v/>
          </cell>
          <cell r="M963" t="str">
            <v/>
          </cell>
          <cell r="N963" t="str">
            <v/>
          </cell>
          <cell r="O963" t="str">
            <v/>
          </cell>
          <cell r="T963" t="str">
            <v/>
          </cell>
          <cell r="U963" t="str">
            <v/>
          </cell>
          <cell r="V963" t="str">
            <v/>
          </cell>
          <cell r="W963" t="str">
            <v/>
          </cell>
          <cell r="X963" t="str">
            <v/>
          </cell>
          <cell r="Y963" t="str">
            <v/>
          </cell>
          <cell r="Z963" t="str">
            <v xml:space="preserve"> </v>
          </cell>
          <cell r="AA963" t="str">
            <v/>
          </cell>
          <cell r="AB963" t="str">
            <v/>
          </cell>
          <cell r="AC963" t="str">
            <v/>
          </cell>
          <cell r="AD963" t="str">
            <v/>
          </cell>
        </row>
        <row r="964">
          <cell r="A964" t="str">
            <v/>
          </cell>
          <cell r="B964" t="str">
            <v/>
          </cell>
          <cell r="C964">
            <v>963</v>
          </cell>
          <cell r="E964">
            <v>2</v>
          </cell>
          <cell r="H964" t="str">
            <v/>
          </cell>
          <cell r="I964" t="str">
            <v/>
          </cell>
          <cell r="J964" t="str">
            <v/>
          </cell>
          <cell r="K964" t="str">
            <v/>
          </cell>
          <cell r="L964" t="str">
            <v/>
          </cell>
          <cell r="M964" t="str">
            <v/>
          </cell>
          <cell r="N964" t="str">
            <v/>
          </cell>
          <cell r="O964" t="str">
            <v/>
          </cell>
          <cell r="T964" t="str">
            <v/>
          </cell>
          <cell r="U964" t="str">
            <v/>
          </cell>
          <cell r="V964" t="str">
            <v/>
          </cell>
          <cell r="W964" t="str">
            <v/>
          </cell>
          <cell r="X964" t="str">
            <v/>
          </cell>
          <cell r="Y964" t="str">
            <v/>
          </cell>
          <cell r="Z964" t="str">
            <v xml:space="preserve"> </v>
          </cell>
          <cell r="AA964" t="str">
            <v/>
          </cell>
          <cell r="AB964" t="str">
            <v/>
          </cell>
          <cell r="AC964" t="str">
            <v/>
          </cell>
          <cell r="AD964" t="str">
            <v/>
          </cell>
        </row>
        <row r="965">
          <cell r="A965" t="str">
            <v/>
          </cell>
          <cell r="B965" t="str">
            <v/>
          </cell>
          <cell r="C965">
            <v>964</v>
          </cell>
          <cell r="E965">
            <v>2</v>
          </cell>
          <cell r="H965" t="str">
            <v/>
          </cell>
          <cell r="I965" t="str">
            <v/>
          </cell>
          <cell r="J965" t="str">
            <v/>
          </cell>
          <cell r="K965" t="str">
            <v/>
          </cell>
          <cell r="L965" t="str">
            <v/>
          </cell>
          <cell r="M965" t="str">
            <v/>
          </cell>
          <cell r="N965" t="str">
            <v/>
          </cell>
          <cell r="O965" t="str">
            <v/>
          </cell>
          <cell r="T965" t="str">
            <v/>
          </cell>
          <cell r="U965" t="str">
            <v/>
          </cell>
          <cell r="V965" t="str">
            <v/>
          </cell>
          <cell r="W965" t="str">
            <v/>
          </cell>
          <cell r="X965" t="str">
            <v/>
          </cell>
          <cell r="Y965" t="str">
            <v/>
          </cell>
          <cell r="Z965" t="str">
            <v xml:space="preserve"> </v>
          </cell>
          <cell r="AA965" t="str">
            <v/>
          </cell>
          <cell r="AB965" t="str">
            <v/>
          </cell>
          <cell r="AC965" t="str">
            <v/>
          </cell>
          <cell r="AD965" t="str">
            <v/>
          </cell>
        </row>
        <row r="966">
          <cell r="A966" t="str">
            <v/>
          </cell>
          <cell r="B966" t="str">
            <v/>
          </cell>
          <cell r="C966">
            <v>965</v>
          </cell>
          <cell r="E966">
            <v>2</v>
          </cell>
          <cell r="H966" t="str">
            <v/>
          </cell>
          <cell r="I966" t="str">
            <v/>
          </cell>
          <cell r="J966" t="str">
            <v/>
          </cell>
          <cell r="K966" t="str">
            <v/>
          </cell>
          <cell r="L966" t="str">
            <v/>
          </cell>
          <cell r="M966" t="str">
            <v/>
          </cell>
          <cell r="N966" t="str">
            <v/>
          </cell>
          <cell r="O966" t="str">
            <v/>
          </cell>
          <cell r="T966" t="str">
            <v/>
          </cell>
          <cell r="U966" t="str">
            <v/>
          </cell>
          <cell r="V966" t="str">
            <v/>
          </cell>
          <cell r="W966" t="str">
            <v/>
          </cell>
          <cell r="X966" t="str">
            <v/>
          </cell>
          <cell r="Y966" t="str">
            <v/>
          </cell>
          <cell r="Z966" t="str">
            <v xml:space="preserve"> </v>
          </cell>
          <cell r="AA966" t="str">
            <v/>
          </cell>
          <cell r="AB966" t="str">
            <v/>
          </cell>
          <cell r="AC966" t="str">
            <v/>
          </cell>
          <cell r="AD966" t="str">
            <v/>
          </cell>
        </row>
        <row r="967">
          <cell r="A967" t="str">
            <v/>
          </cell>
          <cell r="B967" t="str">
            <v/>
          </cell>
          <cell r="C967">
            <v>966</v>
          </cell>
          <cell r="E967">
            <v>2</v>
          </cell>
          <cell r="H967" t="str">
            <v/>
          </cell>
          <cell r="I967" t="str">
            <v/>
          </cell>
          <cell r="J967" t="str">
            <v/>
          </cell>
          <cell r="K967" t="str">
            <v/>
          </cell>
          <cell r="L967" t="str">
            <v/>
          </cell>
          <cell r="M967" t="str">
            <v/>
          </cell>
          <cell r="N967" t="str">
            <v/>
          </cell>
          <cell r="O967" t="str">
            <v/>
          </cell>
          <cell r="T967" t="str">
            <v/>
          </cell>
          <cell r="U967" t="str">
            <v/>
          </cell>
          <cell r="V967" t="str">
            <v/>
          </cell>
          <cell r="W967" t="str">
            <v/>
          </cell>
          <cell r="X967" t="str">
            <v/>
          </cell>
          <cell r="Y967" t="str">
            <v/>
          </cell>
          <cell r="Z967" t="str">
            <v xml:space="preserve"> </v>
          </cell>
          <cell r="AA967" t="str">
            <v/>
          </cell>
          <cell r="AB967" t="str">
            <v/>
          </cell>
          <cell r="AC967" t="str">
            <v/>
          </cell>
          <cell r="AD967" t="str">
            <v/>
          </cell>
        </row>
        <row r="968">
          <cell r="A968" t="str">
            <v/>
          </cell>
          <cell r="B968" t="str">
            <v/>
          </cell>
          <cell r="C968">
            <v>967</v>
          </cell>
          <cell r="E968">
            <v>2</v>
          </cell>
          <cell r="H968" t="str">
            <v/>
          </cell>
          <cell r="I968" t="str">
            <v/>
          </cell>
          <cell r="J968" t="str">
            <v/>
          </cell>
          <cell r="K968" t="str">
            <v/>
          </cell>
          <cell r="L968" t="str">
            <v/>
          </cell>
          <cell r="M968" t="str">
            <v/>
          </cell>
          <cell r="N968" t="str">
            <v/>
          </cell>
          <cell r="O968" t="str">
            <v/>
          </cell>
          <cell r="T968" t="str">
            <v/>
          </cell>
          <cell r="U968" t="str">
            <v/>
          </cell>
          <cell r="V968" t="str">
            <v/>
          </cell>
          <cell r="W968" t="str">
            <v/>
          </cell>
          <cell r="X968" t="str">
            <v/>
          </cell>
          <cell r="Y968" t="str">
            <v/>
          </cell>
          <cell r="Z968" t="str">
            <v xml:space="preserve"> </v>
          </cell>
          <cell r="AA968" t="str">
            <v/>
          </cell>
          <cell r="AB968" t="str">
            <v/>
          </cell>
          <cell r="AC968" t="str">
            <v/>
          </cell>
          <cell r="AD968" t="str">
            <v/>
          </cell>
        </row>
        <row r="969">
          <cell r="A969" t="str">
            <v/>
          </cell>
          <cell r="B969" t="str">
            <v/>
          </cell>
          <cell r="C969">
            <v>968</v>
          </cell>
          <cell r="E969">
            <v>2</v>
          </cell>
          <cell r="H969" t="str">
            <v/>
          </cell>
          <cell r="I969" t="str">
            <v/>
          </cell>
          <cell r="J969" t="str">
            <v/>
          </cell>
          <cell r="K969" t="str">
            <v/>
          </cell>
          <cell r="L969" t="str">
            <v/>
          </cell>
          <cell r="M969" t="str">
            <v/>
          </cell>
          <cell r="N969" t="str">
            <v/>
          </cell>
          <cell r="O969" t="str">
            <v/>
          </cell>
          <cell r="T969" t="str">
            <v/>
          </cell>
          <cell r="U969" t="str">
            <v/>
          </cell>
          <cell r="V969" t="str">
            <v/>
          </cell>
          <cell r="W969" t="str">
            <v/>
          </cell>
          <cell r="X969" t="str">
            <v/>
          </cell>
          <cell r="Y969" t="str">
            <v/>
          </cell>
          <cell r="Z969" t="str">
            <v xml:space="preserve"> </v>
          </cell>
          <cell r="AA969" t="str">
            <v/>
          </cell>
          <cell r="AB969" t="str">
            <v/>
          </cell>
          <cell r="AC969" t="str">
            <v/>
          </cell>
          <cell r="AD969" t="str">
            <v/>
          </cell>
        </row>
        <row r="970">
          <cell r="A970" t="str">
            <v/>
          </cell>
          <cell r="B970" t="str">
            <v/>
          </cell>
          <cell r="C970">
            <v>969</v>
          </cell>
          <cell r="E970">
            <v>2</v>
          </cell>
          <cell r="H970" t="str">
            <v/>
          </cell>
          <cell r="I970" t="str">
            <v/>
          </cell>
          <cell r="J970" t="str">
            <v/>
          </cell>
          <cell r="K970" t="str">
            <v/>
          </cell>
          <cell r="L970" t="str">
            <v/>
          </cell>
          <cell r="M970" t="str">
            <v/>
          </cell>
          <cell r="N970" t="str">
            <v/>
          </cell>
          <cell r="O970" t="str">
            <v/>
          </cell>
          <cell r="T970" t="str">
            <v/>
          </cell>
          <cell r="U970" t="str">
            <v/>
          </cell>
          <cell r="V970" t="str">
            <v/>
          </cell>
          <cell r="W970" t="str">
            <v/>
          </cell>
          <cell r="X970" t="str">
            <v/>
          </cell>
          <cell r="Y970" t="str">
            <v/>
          </cell>
          <cell r="Z970" t="str">
            <v xml:space="preserve"> </v>
          </cell>
          <cell r="AA970" t="str">
            <v/>
          </cell>
          <cell r="AB970" t="str">
            <v/>
          </cell>
          <cell r="AC970" t="str">
            <v/>
          </cell>
          <cell r="AD970" t="str">
            <v/>
          </cell>
        </row>
        <row r="971">
          <cell r="A971" t="str">
            <v/>
          </cell>
          <cell r="B971" t="str">
            <v/>
          </cell>
          <cell r="C971">
            <v>970</v>
          </cell>
          <cell r="E971">
            <v>2</v>
          </cell>
          <cell r="H971" t="str">
            <v/>
          </cell>
          <cell r="I971" t="str">
            <v/>
          </cell>
          <cell r="J971" t="str">
            <v/>
          </cell>
          <cell r="K971" t="str">
            <v/>
          </cell>
          <cell r="L971" t="str">
            <v/>
          </cell>
          <cell r="M971" t="str">
            <v/>
          </cell>
          <cell r="N971" t="str">
            <v/>
          </cell>
          <cell r="O971" t="str">
            <v/>
          </cell>
          <cell r="T971" t="str">
            <v/>
          </cell>
          <cell r="U971" t="str">
            <v/>
          </cell>
          <cell r="V971" t="str">
            <v/>
          </cell>
          <cell r="W971" t="str">
            <v/>
          </cell>
          <cell r="X971" t="str">
            <v/>
          </cell>
          <cell r="Y971" t="str">
            <v/>
          </cell>
          <cell r="Z971" t="str">
            <v xml:space="preserve"> </v>
          </cell>
          <cell r="AA971" t="str">
            <v/>
          </cell>
          <cell r="AB971" t="str">
            <v/>
          </cell>
          <cell r="AC971" t="str">
            <v/>
          </cell>
          <cell r="AD971" t="str">
            <v/>
          </cell>
        </row>
        <row r="972">
          <cell r="A972" t="str">
            <v/>
          </cell>
          <cell r="B972" t="str">
            <v/>
          </cell>
          <cell r="C972">
            <v>971</v>
          </cell>
          <cell r="E972">
            <v>2</v>
          </cell>
          <cell r="H972" t="str">
            <v/>
          </cell>
          <cell r="I972" t="str">
            <v/>
          </cell>
          <cell r="J972" t="str">
            <v/>
          </cell>
          <cell r="K972" t="str">
            <v/>
          </cell>
          <cell r="L972" t="str">
            <v/>
          </cell>
          <cell r="M972" t="str">
            <v/>
          </cell>
          <cell r="N972" t="str">
            <v/>
          </cell>
          <cell r="O972" t="str">
            <v/>
          </cell>
          <cell r="T972" t="str">
            <v/>
          </cell>
          <cell r="U972" t="str">
            <v/>
          </cell>
          <cell r="V972" t="str">
            <v/>
          </cell>
          <cell r="W972" t="str">
            <v/>
          </cell>
          <cell r="X972" t="str">
            <v/>
          </cell>
          <cell r="Y972" t="str">
            <v/>
          </cell>
          <cell r="Z972" t="str">
            <v xml:space="preserve"> </v>
          </cell>
          <cell r="AA972" t="str">
            <v/>
          </cell>
          <cell r="AB972" t="str">
            <v/>
          </cell>
          <cell r="AC972" t="str">
            <v/>
          </cell>
          <cell r="AD972" t="str">
            <v/>
          </cell>
        </row>
        <row r="973">
          <cell r="A973" t="str">
            <v/>
          </cell>
          <cell r="B973" t="str">
            <v/>
          </cell>
          <cell r="C973">
            <v>972</v>
          </cell>
          <cell r="E973">
            <v>2</v>
          </cell>
          <cell r="H973" t="str">
            <v/>
          </cell>
          <cell r="I973" t="str">
            <v/>
          </cell>
          <cell r="J973" t="str">
            <v/>
          </cell>
          <cell r="K973" t="str">
            <v/>
          </cell>
          <cell r="L973" t="str">
            <v/>
          </cell>
          <cell r="M973" t="str">
            <v/>
          </cell>
          <cell r="N973" t="str">
            <v/>
          </cell>
          <cell r="O973" t="str">
            <v/>
          </cell>
          <cell r="T973" t="str">
            <v/>
          </cell>
          <cell r="U973" t="str">
            <v/>
          </cell>
          <cell r="V973" t="str">
            <v/>
          </cell>
          <cell r="W973" t="str">
            <v/>
          </cell>
          <cell r="X973" t="str">
            <v/>
          </cell>
          <cell r="Y973" t="str">
            <v/>
          </cell>
          <cell r="Z973" t="str">
            <v xml:space="preserve"> </v>
          </cell>
          <cell r="AA973" t="str">
            <v/>
          </cell>
          <cell r="AB973" t="str">
            <v/>
          </cell>
          <cell r="AC973" t="str">
            <v/>
          </cell>
          <cell r="AD973" t="str">
            <v/>
          </cell>
        </row>
        <row r="974">
          <cell r="A974" t="str">
            <v/>
          </cell>
          <cell r="B974" t="str">
            <v/>
          </cell>
          <cell r="C974">
            <v>973</v>
          </cell>
          <cell r="E974">
            <v>2</v>
          </cell>
          <cell r="H974" t="str">
            <v/>
          </cell>
          <cell r="I974" t="str">
            <v/>
          </cell>
          <cell r="J974" t="str">
            <v/>
          </cell>
          <cell r="K974" t="str">
            <v/>
          </cell>
          <cell r="L974" t="str">
            <v/>
          </cell>
          <cell r="M974" t="str">
            <v/>
          </cell>
          <cell r="N974" t="str">
            <v/>
          </cell>
          <cell r="O974" t="str">
            <v/>
          </cell>
          <cell r="T974" t="str">
            <v/>
          </cell>
          <cell r="U974" t="str">
            <v/>
          </cell>
          <cell r="V974" t="str">
            <v/>
          </cell>
          <cell r="W974" t="str">
            <v/>
          </cell>
          <cell r="X974" t="str">
            <v/>
          </cell>
          <cell r="Y974" t="str">
            <v/>
          </cell>
          <cell r="Z974" t="str">
            <v xml:space="preserve"> </v>
          </cell>
          <cell r="AA974" t="str">
            <v/>
          </cell>
          <cell r="AB974" t="str">
            <v/>
          </cell>
          <cell r="AC974" t="str">
            <v/>
          </cell>
          <cell r="AD974" t="str">
            <v/>
          </cell>
        </row>
        <row r="975">
          <cell r="A975" t="str">
            <v/>
          </cell>
          <cell r="B975" t="str">
            <v/>
          </cell>
          <cell r="C975">
            <v>974</v>
          </cell>
          <cell r="E975">
            <v>2</v>
          </cell>
          <cell r="H975" t="str">
            <v/>
          </cell>
          <cell r="I975" t="str">
            <v/>
          </cell>
          <cell r="J975" t="str">
            <v/>
          </cell>
          <cell r="K975" t="str">
            <v/>
          </cell>
          <cell r="L975" t="str">
            <v/>
          </cell>
          <cell r="M975" t="str">
            <v/>
          </cell>
          <cell r="N975" t="str">
            <v/>
          </cell>
          <cell r="O975" t="str">
            <v/>
          </cell>
          <cell r="T975" t="str">
            <v/>
          </cell>
          <cell r="U975" t="str">
            <v/>
          </cell>
          <cell r="V975" t="str">
            <v/>
          </cell>
          <cell r="W975" t="str">
            <v/>
          </cell>
          <cell r="X975" t="str">
            <v/>
          </cell>
          <cell r="Y975" t="str">
            <v/>
          </cell>
          <cell r="Z975" t="str">
            <v xml:space="preserve"> </v>
          </cell>
          <cell r="AA975" t="str">
            <v/>
          </cell>
          <cell r="AB975" t="str">
            <v/>
          </cell>
          <cell r="AC975" t="str">
            <v/>
          </cell>
          <cell r="AD975" t="str">
            <v/>
          </cell>
        </row>
        <row r="976">
          <cell r="A976" t="str">
            <v/>
          </cell>
          <cell r="B976" t="str">
            <v/>
          </cell>
          <cell r="C976">
            <v>975</v>
          </cell>
          <cell r="E976">
            <v>2</v>
          </cell>
          <cell r="H976" t="str">
            <v/>
          </cell>
          <cell r="I976" t="str">
            <v/>
          </cell>
          <cell r="J976" t="str">
            <v/>
          </cell>
          <cell r="K976" t="str">
            <v/>
          </cell>
          <cell r="L976" t="str">
            <v/>
          </cell>
          <cell r="M976" t="str">
            <v/>
          </cell>
          <cell r="N976" t="str">
            <v/>
          </cell>
          <cell r="O976" t="str">
            <v/>
          </cell>
          <cell r="T976" t="str">
            <v/>
          </cell>
          <cell r="U976" t="str">
            <v/>
          </cell>
          <cell r="V976" t="str">
            <v/>
          </cell>
          <cell r="W976" t="str">
            <v/>
          </cell>
          <cell r="X976" t="str">
            <v/>
          </cell>
          <cell r="Y976" t="str">
            <v/>
          </cell>
          <cell r="Z976" t="str">
            <v xml:space="preserve"> </v>
          </cell>
          <cell r="AA976" t="str">
            <v/>
          </cell>
          <cell r="AB976" t="str">
            <v/>
          </cell>
          <cell r="AC976" t="str">
            <v/>
          </cell>
          <cell r="AD976" t="str">
            <v/>
          </cell>
        </row>
        <row r="977">
          <cell r="A977" t="str">
            <v/>
          </cell>
          <cell r="B977" t="str">
            <v/>
          </cell>
          <cell r="C977">
            <v>976</v>
          </cell>
          <cell r="E977">
            <v>2</v>
          </cell>
          <cell r="H977" t="str">
            <v/>
          </cell>
          <cell r="I977" t="str">
            <v/>
          </cell>
          <cell r="J977" t="str">
            <v/>
          </cell>
          <cell r="K977" t="str">
            <v/>
          </cell>
          <cell r="L977" t="str">
            <v/>
          </cell>
          <cell r="M977" t="str">
            <v/>
          </cell>
          <cell r="N977" t="str">
            <v/>
          </cell>
          <cell r="O977" t="str">
            <v/>
          </cell>
          <cell r="T977" t="str">
            <v/>
          </cell>
          <cell r="U977" t="str">
            <v/>
          </cell>
          <cell r="V977" t="str">
            <v/>
          </cell>
          <cell r="W977" t="str">
            <v/>
          </cell>
          <cell r="X977" t="str">
            <v/>
          </cell>
          <cell r="Y977" t="str">
            <v/>
          </cell>
          <cell r="Z977" t="str">
            <v xml:space="preserve"> </v>
          </cell>
          <cell r="AA977" t="str">
            <v/>
          </cell>
          <cell r="AB977" t="str">
            <v/>
          </cell>
          <cell r="AC977" t="str">
            <v/>
          </cell>
          <cell r="AD977" t="str">
            <v/>
          </cell>
        </row>
        <row r="978">
          <cell r="A978" t="str">
            <v/>
          </cell>
          <cell r="B978" t="str">
            <v/>
          </cell>
          <cell r="C978">
            <v>977</v>
          </cell>
          <cell r="E978">
            <v>2</v>
          </cell>
          <cell r="H978" t="str">
            <v/>
          </cell>
          <cell r="I978" t="str">
            <v/>
          </cell>
          <cell r="J978" t="str">
            <v/>
          </cell>
          <cell r="K978" t="str">
            <v/>
          </cell>
          <cell r="L978" t="str">
            <v/>
          </cell>
          <cell r="M978" t="str">
            <v/>
          </cell>
          <cell r="N978" t="str">
            <v/>
          </cell>
          <cell r="O978" t="str">
            <v/>
          </cell>
          <cell r="T978" t="str">
            <v/>
          </cell>
          <cell r="U978" t="str">
            <v/>
          </cell>
          <cell r="V978" t="str">
            <v/>
          </cell>
          <cell r="W978" t="str">
            <v/>
          </cell>
          <cell r="X978" t="str">
            <v/>
          </cell>
          <cell r="Y978" t="str">
            <v/>
          </cell>
          <cell r="Z978" t="str">
            <v xml:space="preserve"> </v>
          </cell>
          <cell r="AA978" t="str">
            <v/>
          </cell>
          <cell r="AB978" t="str">
            <v/>
          </cell>
          <cell r="AC978" t="str">
            <v/>
          </cell>
          <cell r="AD978" t="str">
            <v/>
          </cell>
        </row>
        <row r="979">
          <cell r="A979" t="str">
            <v/>
          </cell>
          <cell r="B979" t="str">
            <v/>
          </cell>
          <cell r="C979">
            <v>978</v>
          </cell>
          <cell r="E979">
            <v>2</v>
          </cell>
          <cell r="H979" t="str">
            <v/>
          </cell>
          <cell r="I979" t="str">
            <v/>
          </cell>
          <cell r="J979" t="str">
            <v/>
          </cell>
          <cell r="K979" t="str">
            <v/>
          </cell>
          <cell r="L979" t="str">
            <v/>
          </cell>
          <cell r="M979" t="str">
            <v/>
          </cell>
          <cell r="N979" t="str">
            <v/>
          </cell>
          <cell r="O979" t="str">
            <v/>
          </cell>
          <cell r="T979" t="str">
            <v/>
          </cell>
          <cell r="U979" t="str">
            <v/>
          </cell>
          <cell r="V979" t="str">
            <v/>
          </cell>
          <cell r="W979" t="str">
            <v/>
          </cell>
          <cell r="X979" t="str">
            <v/>
          </cell>
          <cell r="Y979" t="str">
            <v/>
          </cell>
          <cell r="Z979" t="str">
            <v xml:space="preserve"> </v>
          </cell>
          <cell r="AA979" t="str">
            <v/>
          </cell>
          <cell r="AB979" t="str">
            <v/>
          </cell>
          <cell r="AC979" t="str">
            <v/>
          </cell>
          <cell r="AD979" t="str">
            <v/>
          </cell>
        </row>
        <row r="980">
          <cell r="A980" t="str">
            <v/>
          </cell>
          <cell r="B980" t="str">
            <v/>
          </cell>
          <cell r="C980">
            <v>979</v>
          </cell>
          <cell r="E980">
            <v>2</v>
          </cell>
          <cell r="H980" t="str">
            <v/>
          </cell>
          <cell r="I980" t="str">
            <v/>
          </cell>
          <cell r="J980" t="str">
            <v/>
          </cell>
          <cell r="K980" t="str">
            <v/>
          </cell>
          <cell r="L980" t="str">
            <v/>
          </cell>
          <cell r="M980" t="str">
            <v/>
          </cell>
          <cell r="N980" t="str">
            <v/>
          </cell>
          <cell r="O980" t="str">
            <v/>
          </cell>
          <cell r="T980" t="str">
            <v/>
          </cell>
          <cell r="U980" t="str">
            <v/>
          </cell>
          <cell r="V980" t="str">
            <v/>
          </cell>
          <cell r="W980" t="str">
            <v/>
          </cell>
          <cell r="X980" t="str">
            <v/>
          </cell>
          <cell r="Y980" t="str">
            <v/>
          </cell>
          <cell r="Z980" t="str">
            <v xml:space="preserve"> </v>
          </cell>
          <cell r="AA980" t="str">
            <v/>
          </cell>
          <cell r="AB980" t="str">
            <v/>
          </cell>
          <cell r="AC980" t="str">
            <v/>
          </cell>
          <cell r="AD980" t="str">
            <v/>
          </cell>
        </row>
        <row r="981">
          <cell r="A981" t="str">
            <v/>
          </cell>
          <cell r="B981" t="str">
            <v/>
          </cell>
          <cell r="C981">
            <v>980</v>
          </cell>
          <cell r="E981">
            <v>2</v>
          </cell>
          <cell r="H981" t="str">
            <v/>
          </cell>
          <cell r="I981" t="str">
            <v/>
          </cell>
          <cell r="J981" t="str">
            <v/>
          </cell>
          <cell r="K981" t="str">
            <v/>
          </cell>
          <cell r="L981" t="str">
            <v/>
          </cell>
          <cell r="M981" t="str">
            <v/>
          </cell>
          <cell r="N981" t="str">
            <v/>
          </cell>
          <cell r="O981" t="str">
            <v/>
          </cell>
          <cell r="T981" t="str">
            <v/>
          </cell>
          <cell r="U981" t="str">
            <v/>
          </cell>
          <cell r="V981" t="str">
            <v/>
          </cell>
          <cell r="W981" t="str">
            <v/>
          </cell>
          <cell r="X981" t="str">
            <v/>
          </cell>
          <cell r="Y981" t="str">
            <v/>
          </cell>
          <cell r="Z981" t="str">
            <v xml:space="preserve"> </v>
          </cell>
          <cell r="AA981" t="str">
            <v/>
          </cell>
          <cell r="AB981" t="str">
            <v/>
          </cell>
          <cell r="AC981" t="str">
            <v/>
          </cell>
          <cell r="AD981" t="str">
            <v/>
          </cell>
        </row>
        <row r="982">
          <cell r="A982" t="str">
            <v/>
          </cell>
          <cell r="B982" t="str">
            <v/>
          </cell>
          <cell r="C982">
            <v>981</v>
          </cell>
          <cell r="E982">
            <v>2</v>
          </cell>
          <cell r="H982" t="str">
            <v/>
          </cell>
          <cell r="I982" t="str">
            <v/>
          </cell>
          <cell r="J982" t="str">
            <v/>
          </cell>
          <cell r="K982" t="str">
            <v/>
          </cell>
          <cell r="L982" t="str">
            <v/>
          </cell>
          <cell r="M982" t="str">
            <v/>
          </cell>
          <cell r="N982" t="str">
            <v/>
          </cell>
          <cell r="O982" t="str">
            <v/>
          </cell>
          <cell r="T982" t="str">
            <v/>
          </cell>
          <cell r="U982" t="str">
            <v/>
          </cell>
          <cell r="V982" t="str">
            <v/>
          </cell>
          <cell r="W982" t="str">
            <v/>
          </cell>
          <cell r="X982" t="str">
            <v/>
          </cell>
          <cell r="Y982" t="str">
            <v/>
          </cell>
          <cell r="Z982" t="str">
            <v xml:space="preserve"> </v>
          </cell>
          <cell r="AA982" t="str">
            <v/>
          </cell>
          <cell r="AB982" t="str">
            <v/>
          </cell>
          <cell r="AC982" t="str">
            <v/>
          </cell>
          <cell r="AD982" t="str">
            <v/>
          </cell>
        </row>
        <row r="983">
          <cell r="A983" t="str">
            <v/>
          </cell>
          <cell r="B983" t="str">
            <v/>
          </cell>
          <cell r="C983">
            <v>982</v>
          </cell>
          <cell r="E983">
            <v>2</v>
          </cell>
          <cell r="H983" t="str">
            <v/>
          </cell>
          <cell r="I983" t="str">
            <v/>
          </cell>
          <cell r="J983" t="str">
            <v/>
          </cell>
          <cell r="K983" t="str">
            <v/>
          </cell>
          <cell r="L983" t="str">
            <v/>
          </cell>
          <cell r="M983" t="str">
            <v/>
          </cell>
          <cell r="N983" t="str">
            <v/>
          </cell>
          <cell r="O983" t="str">
            <v/>
          </cell>
          <cell r="T983" t="str">
            <v/>
          </cell>
          <cell r="U983" t="str">
            <v/>
          </cell>
          <cell r="V983" t="str">
            <v/>
          </cell>
          <cell r="W983" t="str">
            <v/>
          </cell>
          <cell r="X983" t="str">
            <v/>
          </cell>
          <cell r="Y983" t="str">
            <v/>
          </cell>
          <cell r="Z983" t="str">
            <v xml:space="preserve"> </v>
          </cell>
          <cell r="AA983" t="str">
            <v/>
          </cell>
          <cell r="AB983" t="str">
            <v/>
          </cell>
          <cell r="AC983" t="str">
            <v/>
          </cell>
          <cell r="AD983" t="str">
            <v/>
          </cell>
        </row>
        <row r="984">
          <cell r="A984" t="str">
            <v/>
          </cell>
          <cell r="B984" t="str">
            <v/>
          </cell>
          <cell r="C984">
            <v>983</v>
          </cell>
          <cell r="E984">
            <v>2</v>
          </cell>
          <cell r="H984" t="str">
            <v/>
          </cell>
          <cell r="I984" t="str">
            <v/>
          </cell>
          <cell r="J984" t="str">
            <v/>
          </cell>
          <cell r="K984" t="str">
            <v/>
          </cell>
          <cell r="L984" t="str">
            <v/>
          </cell>
          <cell r="M984" t="str">
            <v/>
          </cell>
          <cell r="N984" t="str">
            <v/>
          </cell>
          <cell r="O984" t="str">
            <v/>
          </cell>
          <cell r="T984" t="str">
            <v/>
          </cell>
          <cell r="U984" t="str">
            <v/>
          </cell>
          <cell r="V984" t="str">
            <v/>
          </cell>
          <cell r="W984" t="str">
            <v/>
          </cell>
          <cell r="X984" t="str">
            <v/>
          </cell>
          <cell r="Y984" t="str">
            <v/>
          </cell>
          <cell r="Z984" t="str">
            <v xml:space="preserve"> </v>
          </cell>
          <cell r="AA984" t="str">
            <v/>
          </cell>
          <cell r="AB984" t="str">
            <v/>
          </cell>
          <cell r="AC984" t="str">
            <v/>
          </cell>
          <cell r="AD984" t="str">
            <v/>
          </cell>
        </row>
        <row r="985">
          <cell r="A985" t="str">
            <v/>
          </cell>
          <cell r="B985" t="str">
            <v/>
          </cell>
          <cell r="C985">
            <v>984</v>
          </cell>
          <cell r="E985">
            <v>2</v>
          </cell>
          <cell r="H985" t="str">
            <v/>
          </cell>
          <cell r="I985" t="str">
            <v/>
          </cell>
          <cell r="J985" t="str">
            <v/>
          </cell>
          <cell r="K985" t="str">
            <v/>
          </cell>
          <cell r="L985" t="str">
            <v/>
          </cell>
          <cell r="M985" t="str">
            <v/>
          </cell>
          <cell r="N985" t="str">
            <v/>
          </cell>
          <cell r="O985" t="str">
            <v/>
          </cell>
          <cell r="T985" t="str">
            <v/>
          </cell>
          <cell r="U985" t="str">
            <v/>
          </cell>
          <cell r="V985" t="str">
            <v/>
          </cell>
          <cell r="W985" t="str">
            <v/>
          </cell>
          <cell r="X985" t="str">
            <v/>
          </cell>
          <cell r="Y985" t="str">
            <v/>
          </cell>
          <cell r="Z985" t="str">
            <v xml:space="preserve"> </v>
          </cell>
          <cell r="AA985" t="str">
            <v/>
          </cell>
          <cell r="AB985" t="str">
            <v/>
          </cell>
          <cell r="AC985" t="str">
            <v/>
          </cell>
          <cell r="AD985" t="str">
            <v/>
          </cell>
        </row>
        <row r="986">
          <cell r="A986" t="str">
            <v/>
          </cell>
          <cell r="B986" t="str">
            <v/>
          </cell>
          <cell r="C986">
            <v>985</v>
          </cell>
          <cell r="E986">
            <v>2</v>
          </cell>
          <cell r="H986" t="str">
            <v/>
          </cell>
          <cell r="I986" t="str">
            <v/>
          </cell>
          <cell r="J986" t="str">
            <v/>
          </cell>
          <cell r="K986" t="str">
            <v/>
          </cell>
          <cell r="L986" t="str">
            <v/>
          </cell>
          <cell r="M986" t="str">
            <v/>
          </cell>
          <cell r="N986" t="str">
            <v/>
          </cell>
          <cell r="O986" t="str">
            <v/>
          </cell>
          <cell r="T986" t="str">
            <v/>
          </cell>
          <cell r="U986" t="str">
            <v/>
          </cell>
          <cell r="V986" t="str">
            <v/>
          </cell>
          <cell r="W986" t="str">
            <v/>
          </cell>
          <cell r="X986" t="str">
            <v/>
          </cell>
          <cell r="Y986" t="str">
            <v/>
          </cell>
          <cell r="Z986" t="str">
            <v xml:space="preserve"> </v>
          </cell>
          <cell r="AA986" t="str">
            <v/>
          </cell>
          <cell r="AB986" t="str">
            <v/>
          </cell>
          <cell r="AC986" t="str">
            <v/>
          </cell>
          <cell r="AD986" t="str">
            <v/>
          </cell>
        </row>
        <row r="987">
          <cell r="A987" t="str">
            <v/>
          </cell>
          <cell r="B987" t="str">
            <v/>
          </cell>
          <cell r="C987">
            <v>986</v>
          </cell>
          <cell r="E987">
            <v>2</v>
          </cell>
          <cell r="H987" t="str">
            <v/>
          </cell>
          <cell r="I987" t="str">
            <v/>
          </cell>
          <cell r="J987" t="str">
            <v/>
          </cell>
          <cell r="K987" t="str">
            <v/>
          </cell>
          <cell r="L987" t="str">
            <v/>
          </cell>
          <cell r="M987" t="str">
            <v/>
          </cell>
          <cell r="N987" t="str">
            <v/>
          </cell>
          <cell r="O987" t="str">
            <v/>
          </cell>
          <cell r="T987" t="str">
            <v/>
          </cell>
          <cell r="U987" t="str">
            <v/>
          </cell>
          <cell r="V987" t="str">
            <v/>
          </cell>
          <cell r="W987" t="str">
            <v/>
          </cell>
          <cell r="X987" t="str">
            <v/>
          </cell>
          <cell r="Y987" t="str">
            <v/>
          </cell>
          <cell r="Z987" t="str">
            <v xml:space="preserve"> </v>
          </cell>
          <cell r="AA987" t="str">
            <v/>
          </cell>
          <cell r="AB987" t="str">
            <v/>
          </cell>
          <cell r="AC987" t="str">
            <v/>
          </cell>
          <cell r="AD987" t="str">
            <v/>
          </cell>
        </row>
        <row r="988">
          <cell r="A988" t="str">
            <v/>
          </cell>
          <cell r="B988" t="str">
            <v/>
          </cell>
          <cell r="C988">
            <v>987</v>
          </cell>
          <cell r="E988">
            <v>2</v>
          </cell>
          <cell r="H988" t="str">
            <v/>
          </cell>
          <cell r="I988" t="str">
            <v/>
          </cell>
          <cell r="J988" t="str">
            <v/>
          </cell>
          <cell r="K988" t="str">
            <v/>
          </cell>
          <cell r="L988" t="str">
            <v/>
          </cell>
          <cell r="M988" t="str">
            <v/>
          </cell>
          <cell r="N988" t="str">
            <v/>
          </cell>
          <cell r="O988" t="str">
            <v/>
          </cell>
          <cell r="T988" t="str">
            <v/>
          </cell>
          <cell r="U988" t="str">
            <v/>
          </cell>
          <cell r="V988" t="str">
            <v/>
          </cell>
          <cell r="W988" t="str">
            <v/>
          </cell>
          <cell r="X988" t="str">
            <v/>
          </cell>
          <cell r="Y988" t="str">
            <v/>
          </cell>
          <cell r="Z988" t="str">
            <v xml:space="preserve"> </v>
          </cell>
          <cell r="AA988" t="str">
            <v/>
          </cell>
          <cell r="AB988" t="str">
            <v/>
          </cell>
          <cell r="AC988" t="str">
            <v/>
          </cell>
          <cell r="AD988" t="str">
            <v/>
          </cell>
        </row>
        <row r="989">
          <cell r="A989" t="str">
            <v/>
          </cell>
          <cell r="B989" t="str">
            <v/>
          </cell>
          <cell r="C989">
            <v>988</v>
          </cell>
          <cell r="E989">
            <v>2</v>
          </cell>
          <cell r="H989" t="str">
            <v/>
          </cell>
          <cell r="I989" t="str">
            <v/>
          </cell>
          <cell r="J989" t="str">
            <v/>
          </cell>
          <cell r="K989" t="str">
            <v/>
          </cell>
          <cell r="L989" t="str">
            <v/>
          </cell>
          <cell r="M989" t="str">
            <v/>
          </cell>
          <cell r="N989" t="str">
            <v/>
          </cell>
          <cell r="O989" t="str">
            <v/>
          </cell>
          <cell r="T989" t="str">
            <v/>
          </cell>
          <cell r="U989" t="str">
            <v/>
          </cell>
          <cell r="V989" t="str">
            <v/>
          </cell>
          <cell r="W989" t="str">
            <v/>
          </cell>
          <cell r="X989" t="str">
            <v/>
          </cell>
          <cell r="Y989" t="str">
            <v/>
          </cell>
          <cell r="Z989" t="str">
            <v xml:space="preserve"> </v>
          </cell>
          <cell r="AA989" t="str">
            <v/>
          </cell>
          <cell r="AB989" t="str">
            <v/>
          </cell>
          <cell r="AC989" t="str">
            <v/>
          </cell>
          <cell r="AD989" t="str">
            <v/>
          </cell>
        </row>
        <row r="990">
          <cell r="A990" t="str">
            <v/>
          </cell>
          <cell r="B990" t="str">
            <v/>
          </cell>
          <cell r="C990">
            <v>989</v>
          </cell>
          <cell r="E990">
            <v>2</v>
          </cell>
          <cell r="H990" t="str">
            <v/>
          </cell>
          <cell r="I990" t="str">
            <v/>
          </cell>
          <cell r="J990" t="str">
            <v/>
          </cell>
          <cell r="K990" t="str">
            <v/>
          </cell>
          <cell r="L990" t="str">
            <v/>
          </cell>
          <cell r="M990" t="str">
            <v/>
          </cell>
          <cell r="N990" t="str">
            <v/>
          </cell>
          <cell r="O990" t="str">
            <v/>
          </cell>
          <cell r="T990" t="str">
            <v/>
          </cell>
          <cell r="U990" t="str">
            <v/>
          </cell>
          <cell r="V990" t="str">
            <v/>
          </cell>
          <cell r="W990" t="str">
            <v/>
          </cell>
          <cell r="X990" t="str">
            <v/>
          </cell>
          <cell r="Y990" t="str">
            <v/>
          </cell>
          <cell r="Z990" t="str">
            <v xml:space="preserve"> </v>
          </cell>
          <cell r="AA990" t="str">
            <v/>
          </cell>
          <cell r="AB990" t="str">
            <v/>
          </cell>
          <cell r="AC990" t="str">
            <v/>
          </cell>
          <cell r="AD990" t="str">
            <v/>
          </cell>
        </row>
        <row r="991">
          <cell r="A991" t="str">
            <v/>
          </cell>
          <cell r="B991" t="str">
            <v/>
          </cell>
          <cell r="C991">
            <v>990</v>
          </cell>
          <cell r="E991">
            <v>2</v>
          </cell>
          <cell r="H991" t="str">
            <v/>
          </cell>
          <cell r="I991" t="str">
            <v/>
          </cell>
          <cell r="J991" t="str">
            <v/>
          </cell>
          <cell r="K991" t="str">
            <v/>
          </cell>
          <cell r="L991" t="str">
            <v/>
          </cell>
          <cell r="M991" t="str">
            <v/>
          </cell>
          <cell r="N991" t="str">
            <v/>
          </cell>
          <cell r="O991" t="str">
            <v/>
          </cell>
          <cell r="T991" t="str">
            <v/>
          </cell>
          <cell r="U991" t="str">
            <v/>
          </cell>
          <cell r="V991" t="str">
            <v/>
          </cell>
          <cell r="W991" t="str">
            <v/>
          </cell>
          <cell r="X991" t="str">
            <v/>
          </cell>
          <cell r="Y991" t="str">
            <v/>
          </cell>
          <cell r="Z991" t="str">
            <v xml:space="preserve"> </v>
          </cell>
          <cell r="AA991" t="str">
            <v/>
          </cell>
          <cell r="AB991" t="str">
            <v/>
          </cell>
          <cell r="AC991" t="str">
            <v/>
          </cell>
          <cell r="AD991" t="str">
            <v/>
          </cell>
        </row>
        <row r="992">
          <cell r="A992" t="str">
            <v/>
          </cell>
          <cell r="B992" t="str">
            <v/>
          </cell>
          <cell r="C992">
            <v>991</v>
          </cell>
          <cell r="E992">
            <v>2</v>
          </cell>
          <cell r="H992" t="str">
            <v/>
          </cell>
          <cell r="I992" t="str">
            <v/>
          </cell>
          <cell r="J992" t="str">
            <v/>
          </cell>
          <cell r="K992" t="str">
            <v/>
          </cell>
          <cell r="L992" t="str">
            <v/>
          </cell>
          <cell r="M992" t="str">
            <v/>
          </cell>
          <cell r="N992" t="str">
            <v/>
          </cell>
          <cell r="O992" t="str">
            <v/>
          </cell>
          <cell r="T992" t="str">
            <v/>
          </cell>
          <cell r="U992" t="str">
            <v/>
          </cell>
          <cell r="V992" t="str">
            <v/>
          </cell>
          <cell r="W992" t="str">
            <v/>
          </cell>
          <cell r="X992" t="str">
            <v/>
          </cell>
          <cell r="Y992" t="str">
            <v/>
          </cell>
          <cell r="Z992" t="str">
            <v xml:space="preserve"> </v>
          </cell>
          <cell r="AA992" t="str">
            <v/>
          </cell>
          <cell r="AB992" t="str">
            <v/>
          </cell>
          <cell r="AC992" t="str">
            <v/>
          </cell>
          <cell r="AD992" t="str">
            <v/>
          </cell>
        </row>
        <row r="993">
          <cell r="A993" t="str">
            <v/>
          </cell>
          <cell r="B993" t="str">
            <v/>
          </cell>
          <cell r="C993">
            <v>992</v>
          </cell>
          <cell r="E993">
            <v>2</v>
          </cell>
          <cell r="H993" t="str">
            <v/>
          </cell>
          <cell r="I993" t="str">
            <v/>
          </cell>
          <cell r="J993" t="str">
            <v/>
          </cell>
          <cell r="K993" t="str">
            <v/>
          </cell>
          <cell r="L993" t="str">
            <v/>
          </cell>
          <cell r="M993" t="str">
            <v/>
          </cell>
          <cell r="N993" t="str">
            <v/>
          </cell>
          <cell r="O993" t="str">
            <v/>
          </cell>
          <cell r="T993" t="str">
            <v/>
          </cell>
          <cell r="U993" t="str">
            <v/>
          </cell>
          <cell r="V993" t="str">
            <v/>
          </cell>
          <cell r="W993" t="str">
            <v/>
          </cell>
          <cell r="X993" t="str">
            <v/>
          </cell>
          <cell r="Y993" t="str">
            <v/>
          </cell>
          <cell r="Z993" t="str">
            <v xml:space="preserve"> </v>
          </cell>
          <cell r="AA993" t="str">
            <v/>
          </cell>
          <cell r="AB993" t="str">
            <v/>
          </cell>
          <cell r="AC993" t="str">
            <v/>
          </cell>
          <cell r="AD993" t="str">
            <v/>
          </cell>
        </row>
        <row r="994">
          <cell r="A994" t="str">
            <v/>
          </cell>
          <cell r="B994" t="str">
            <v/>
          </cell>
          <cell r="C994">
            <v>993</v>
          </cell>
          <cell r="E994">
            <v>2</v>
          </cell>
          <cell r="H994" t="str">
            <v/>
          </cell>
          <cell r="I994" t="str">
            <v/>
          </cell>
          <cell r="J994" t="str">
            <v/>
          </cell>
          <cell r="K994" t="str">
            <v/>
          </cell>
          <cell r="L994" t="str">
            <v/>
          </cell>
          <cell r="M994" t="str">
            <v/>
          </cell>
          <cell r="N994" t="str">
            <v/>
          </cell>
          <cell r="O994" t="str">
            <v/>
          </cell>
          <cell r="T994" t="str">
            <v/>
          </cell>
          <cell r="U994" t="str">
            <v/>
          </cell>
          <cell r="V994" t="str">
            <v/>
          </cell>
          <cell r="W994" t="str">
            <v/>
          </cell>
          <cell r="X994" t="str">
            <v/>
          </cell>
          <cell r="Y994" t="str">
            <v/>
          </cell>
          <cell r="Z994" t="str">
            <v xml:space="preserve"> </v>
          </cell>
          <cell r="AA994" t="str">
            <v/>
          </cell>
          <cell r="AB994" t="str">
            <v/>
          </cell>
          <cell r="AC994" t="str">
            <v/>
          </cell>
          <cell r="AD994" t="str">
            <v/>
          </cell>
        </row>
        <row r="995">
          <cell r="A995" t="str">
            <v/>
          </cell>
          <cell r="B995" t="str">
            <v/>
          </cell>
          <cell r="C995">
            <v>994</v>
          </cell>
          <cell r="E995">
            <v>2</v>
          </cell>
          <cell r="H995" t="str">
            <v/>
          </cell>
          <cell r="I995" t="str">
            <v/>
          </cell>
          <cell r="J995" t="str">
            <v/>
          </cell>
          <cell r="K995" t="str">
            <v/>
          </cell>
          <cell r="L995" t="str">
            <v/>
          </cell>
          <cell r="M995" t="str">
            <v/>
          </cell>
          <cell r="N995" t="str">
            <v/>
          </cell>
          <cell r="O995" t="str">
            <v/>
          </cell>
          <cell r="T995" t="str">
            <v/>
          </cell>
          <cell r="U995" t="str">
            <v/>
          </cell>
          <cell r="V995" t="str">
            <v/>
          </cell>
          <cell r="W995" t="str">
            <v/>
          </cell>
          <cell r="X995" t="str">
            <v/>
          </cell>
          <cell r="Y995" t="str">
            <v/>
          </cell>
          <cell r="Z995" t="str">
            <v xml:space="preserve"> </v>
          </cell>
          <cell r="AA995" t="str">
            <v/>
          </cell>
          <cell r="AB995" t="str">
            <v/>
          </cell>
          <cell r="AC995" t="str">
            <v/>
          </cell>
          <cell r="AD995" t="str">
            <v/>
          </cell>
        </row>
        <row r="996">
          <cell r="A996" t="str">
            <v/>
          </cell>
          <cell r="B996" t="str">
            <v/>
          </cell>
          <cell r="C996">
            <v>995</v>
          </cell>
          <cell r="E996">
            <v>2</v>
          </cell>
          <cell r="H996" t="str">
            <v/>
          </cell>
          <cell r="I996" t="str">
            <v/>
          </cell>
          <cell r="J996" t="str">
            <v/>
          </cell>
          <cell r="K996" t="str">
            <v/>
          </cell>
          <cell r="L996" t="str">
            <v/>
          </cell>
          <cell r="M996" t="str">
            <v/>
          </cell>
          <cell r="N996" t="str">
            <v/>
          </cell>
          <cell r="O996" t="str">
            <v/>
          </cell>
          <cell r="T996" t="str">
            <v/>
          </cell>
          <cell r="U996" t="str">
            <v/>
          </cell>
          <cell r="V996" t="str">
            <v/>
          </cell>
          <cell r="W996" t="str">
            <v/>
          </cell>
          <cell r="X996" t="str">
            <v/>
          </cell>
          <cell r="Y996" t="str">
            <v/>
          </cell>
          <cell r="Z996" t="str">
            <v xml:space="preserve"> </v>
          </cell>
          <cell r="AA996" t="str">
            <v/>
          </cell>
          <cell r="AB996" t="str">
            <v/>
          </cell>
          <cell r="AC996" t="str">
            <v/>
          </cell>
          <cell r="AD996" t="str">
            <v/>
          </cell>
        </row>
        <row r="997">
          <cell r="A997" t="str">
            <v/>
          </cell>
          <cell r="B997" t="str">
            <v/>
          </cell>
          <cell r="C997">
            <v>996</v>
          </cell>
          <cell r="E997">
            <v>2</v>
          </cell>
          <cell r="H997" t="str">
            <v/>
          </cell>
          <cell r="I997" t="str">
            <v/>
          </cell>
          <cell r="J997" t="str">
            <v/>
          </cell>
          <cell r="K997" t="str">
            <v/>
          </cell>
          <cell r="L997" t="str">
            <v/>
          </cell>
          <cell r="M997" t="str">
            <v/>
          </cell>
          <cell r="N997" t="str">
            <v/>
          </cell>
          <cell r="O997" t="str">
            <v/>
          </cell>
          <cell r="T997" t="str">
            <v/>
          </cell>
          <cell r="U997" t="str">
            <v/>
          </cell>
          <cell r="V997" t="str">
            <v/>
          </cell>
          <cell r="W997" t="str">
            <v/>
          </cell>
          <cell r="X997" t="str">
            <v/>
          </cell>
          <cell r="Y997" t="str">
            <v/>
          </cell>
          <cell r="Z997" t="str">
            <v xml:space="preserve"> </v>
          </cell>
          <cell r="AA997" t="str">
            <v/>
          </cell>
          <cell r="AB997" t="str">
            <v/>
          </cell>
          <cell r="AC997" t="str">
            <v/>
          </cell>
          <cell r="AD997" t="str">
            <v/>
          </cell>
        </row>
        <row r="998">
          <cell r="A998" t="str">
            <v/>
          </cell>
          <cell r="B998" t="str">
            <v/>
          </cell>
          <cell r="C998">
            <v>997</v>
          </cell>
          <cell r="E998">
            <v>2</v>
          </cell>
          <cell r="H998" t="str">
            <v/>
          </cell>
          <cell r="I998" t="str">
            <v/>
          </cell>
          <cell r="J998" t="str">
            <v/>
          </cell>
          <cell r="K998" t="str">
            <v/>
          </cell>
          <cell r="L998" t="str">
            <v/>
          </cell>
          <cell r="M998" t="str">
            <v/>
          </cell>
          <cell r="N998" t="str">
            <v/>
          </cell>
          <cell r="O998" t="str">
            <v/>
          </cell>
          <cell r="T998" t="str">
            <v/>
          </cell>
          <cell r="U998" t="str">
            <v/>
          </cell>
          <cell r="V998" t="str">
            <v/>
          </cell>
          <cell r="W998" t="str">
            <v/>
          </cell>
          <cell r="X998" t="str">
            <v/>
          </cell>
          <cell r="Y998" t="str">
            <v/>
          </cell>
          <cell r="Z998" t="str">
            <v xml:space="preserve"> </v>
          </cell>
          <cell r="AA998" t="str">
            <v/>
          </cell>
          <cell r="AB998" t="str">
            <v/>
          </cell>
          <cell r="AC998" t="str">
            <v/>
          </cell>
          <cell r="AD998" t="str">
            <v/>
          </cell>
        </row>
        <row r="999">
          <cell r="A999" t="str">
            <v/>
          </cell>
          <cell r="B999" t="str">
            <v/>
          </cell>
          <cell r="C999">
            <v>998</v>
          </cell>
          <cell r="E999">
            <v>2</v>
          </cell>
          <cell r="H999" t="str">
            <v/>
          </cell>
          <cell r="I999" t="str">
            <v/>
          </cell>
          <cell r="J999" t="str">
            <v/>
          </cell>
          <cell r="K999" t="str">
            <v/>
          </cell>
          <cell r="L999" t="str">
            <v/>
          </cell>
          <cell r="M999" t="str">
            <v/>
          </cell>
          <cell r="N999" t="str">
            <v/>
          </cell>
          <cell r="O999" t="str">
            <v/>
          </cell>
          <cell r="T999" t="str">
            <v/>
          </cell>
          <cell r="U999" t="str">
            <v/>
          </cell>
          <cell r="V999" t="str">
            <v/>
          </cell>
          <cell r="W999" t="str">
            <v/>
          </cell>
          <cell r="X999" t="str">
            <v/>
          </cell>
          <cell r="Y999" t="str">
            <v/>
          </cell>
          <cell r="Z999" t="str">
            <v xml:space="preserve"> </v>
          </cell>
          <cell r="AA999" t="str">
            <v/>
          </cell>
          <cell r="AB999" t="str">
            <v/>
          </cell>
          <cell r="AC999" t="str">
            <v/>
          </cell>
          <cell r="AD999" t="str">
            <v/>
          </cell>
        </row>
        <row r="1000">
          <cell r="A1000" t="str">
            <v/>
          </cell>
          <cell r="B1000" t="str">
            <v/>
          </cell>
          <cell r="C1000">
            <v>999</v>
          </cell>
          <cell r="E1000">
            <v>2</v>
          </cell>
          <cell r="H1000" t="str">
            <v/>
          </cell>
          <cell r="I1000" t="str">
            <v/>
          </cell>
          <cell r="J1000" t="str">
            <v/>
          </cell>
          <cell r="K1000" t="str">
            <v/>
          </cell>
          <cell r="L1000" t="str">
            <v/>
          </cell>
          <cell r="M1000" t="str">
            <v/>
          </cell>
          <cell r="N1000" t="str">
            <v/>
          </cell>
          <cell r="O1000" t="str">
            <v/>
          </cell>
          <cell r="T1000" t="str">
            <v/>
          </cell>
          <cell r="U1000" t="str">
            <v/>
          </cell>
          <cell r="V1000" t="str">
            <v/>
          </cell>
          <cell r="W1000" t="str">
            <v/>
          </cell>
          <cell r="X1000" t="str">
            <v/>
          </cell>
          <cell r="Y1000" t="str">
            <v/>
          </cell>
          <cell r="Z1000" t="str">
            <v xml:space="preserve"> </v>
          </cell>
          <cell r="AA1000" t="str">
            <v/>
          </cell>
          <cell r="AB1000" t="str">
            <v/>
          </cell>
          <cell r="AC1000" t="str">
            <v/>
          </cell>
          <cell r="AD1000" t="str">
            <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RANTS"/>
      <sheetName val="Results"/>
      <sheetName val="Rankings"/>
      <sheetName val="READ ME"/>
    </sheetNames>
    <sheetDataSet>
      <sheetData sheetId="0"/>
      <sheetData sheetId="1">
        <row r="2">
          <cell r="A2" t="str">
            <v/>
          </cell>
          <cell r="B2" t="str">
            <v/>
          </cell>
          <cell r="C2">
            <v>1</v>
          </cell>
          <cell r="F2" t="str">
            <v/>
          </cell>
          <cell r="G2" t="str">
            <v/>
          </cell>
          <cell r="H2" t="str">
            <v/>
          </cell>
          <cell r="I2" t="str">
            <v/>
          </cell>
          <cell r="J2" t="str">
            <v/>
          </cell>
          <cell r="K2" t="str">
            <v/>
          </cell>
          <cell r="L2" t="str">
            <v/>
          </cell>
        </row>
        <row r="3">
          <cell r="A3" t="str">
            <v/>
          </cell>
          <cell r="B3" t="str">
            <v/>
          </cell>
          <cell r="C3">
            <v>2</v>
          </cell>
          <cell r="F3" t="str">
            <v/>
          </cell>
          <cell r="G3" t="str">
            <v/>
          </cell>
          <cell r="H3" t="str">
            <v/>
          </cell>
          <cell r="I3" t="str">
            <v/>
          </cell>
          <cell r="J3" t="str">
            <v/>
          </cell>
          <cell r="K3" t="str">
            <v/>
          </cell>
          <cell r="L3" t="str">
            <v/>
          </cell>
        </row>
        <row r="4">
          <cell r="A4" t="str">
            <v/>
          </cell>
          <cell r="B4" t="str">
            <v/>
          </cell>
          <cell r="C4">
            <v>3</v>
          </cell>
          <cell r="F4" t="str">
            <v/>
          </cell>
          <cell r="G4" t="str">
            <v/>
          </cell>
          <cell r="H4" t="str">
            <v/>
          </cell>
          <cell r="I4" t="str">
            <v/>
          </cell>
          <cell r="J4" t="str">
            <v/>
          </cell>
          <cell r="K4" t="str">
            <v/>
          </cell>
          <cell r="L4" t="str">
            <v/>
          </cell>
        </row>
        <row r="5">
          <cell r="A5" t="str">
            <v/>
          </cell>
          <cell r="B5" t="str">
            <v/>
          </cell>
          <cell r="C5">
            <v>4</v>
          </cell>
          <cell r="F5" t="str">
            <v/>
          </cell>
          <cell r="G5" t="str">
            <v/>
          </cell>
          <cell r="H5" t="str">
            <v/>
          </cell>
          <cell r="I5" t="str">
            <v/>
          </cell>
          <cell r="J5" t="str">
            <v/>
          </cell>
          <cell r="K5" t="str">
            <v/>
          </cell>
          <cell r="L5" t="str">
            <v/>
          </cell>
        </row>
        <row r="6">
          <cell r="A6" t="str">
            <v/>
          </cell>
          <cell r="B6" t="str">
            <v/>
          </cell>
          <cell r="C6">
            <v>5</v>
          </cell>
          <cell r="F6" t="str">
            <v/>
          </cell>
          <cell r="G6" t="str">
            <v/>
          </cell>
          <cell r="H6" t="str">
            <v/>
          </cell>
          <cell r="I6" t="str">
            <v/>
          </cell>
          <cell r="J6" t="str">
            <v/>
          </cell>
          <cell r="K6" t="str">
            <v/>
          </cell>
          <cell r="L6" t="str">
            <v/>
          </cell>
        </row>
        <row r="7">
          <cell r="A7" t="str">
            <v/>
          </cell>
          <cell r="B7" t="str">
            <v/>
          </cell>
          <cell r="C7">
            <v>6</v>
          </cell>
          <cell r="F7" t="str">
            <v/>
          </cell>
          <cell r="G7" t="str">
            <v/>
          </cell>
          <cell r="H7" t="str">
            <v/>
          </cell>
          <cell r="I7" t="str">
            <v/>
          </cell>
          <cell r="J7" t="str">
            <v/>
          </cell>
          <cell r="K7" t="str">
            <v/>
          </cell>
          <cell r="L7" t="str">
            <v/>
          </cell>
        </row>
        <row r="8">
          <cell r="A8" t="str">
            <v/>
          </cell>
          <cell r="B8" t="str">
            <v/>
          </cell>
          <cell r="C8">
            <v>7</v>
          </cell>
          <cell r="F8" t="str">
            <v/>
          </cell>
          <cell r="G8" t="str">
            <v/>
          </cell>
          <cell r="H8" t="str">
            <v/>
          </cell>
          <cell r="I8" t="str">
            <v/>
          </cell>
          <cell r="J8" t="str">
            <v/>
          </cell>
          <cell r="K8" t="str">
            <v/>
          </cell>
          <cell r="L8" t="str">
            <v/>
          </cell>
        </row>
        <row r="9">
          <cell r="A9" t="str">
            <v/>
          </cell>
          <cell r="B9" t="str">
            <v/>
          </cell>
          <cell r="C9">
            <v>8</v>
          </cell>
          <cell r="F9" t="str">
            <v/>
          </cell>
          <cell r="G9" t="str">
            <v/>
          </cell>
          <cell r="H9" t="str">
            <v/>
          </cell>
          <cell r="I9" t="str">
            <v/>
          </cell>
          <cell r="J9" t="str">
            <v/>
          </cell>
          <cell r="K9" t="str">
            <v/>
          </cell>
          <cell r="L9" t="str">
            <v/>
          </cell>
        </row>
        <row r="10">
          <cell r="A10" t="str">
            <v/>
          </cell>
          <cell r="B10" t="str">
            <v/>
          </cell>
          <cell r="C10">
            <v>9</v>
          </cell>
          <cell r="F10" t="str">
            <v/>
          </cell>
          <cell r="G10" t="str">
            <v/>
          </cell>
          <cell r="H10" t="str">
            <v/>
          </cell>
          <cell r="I10" t="str">
            <v/>
          </cell>
          <cell r="J10" t="str">
            <v/>
          </cell>
          <cell r="K10" t="str">
            <v/>
          </cell>
          <cell r="L10" t="str">
            <v/>
          </cell>
        </row>
        <row r="11">
          <cell r="A11" t="str">
            <v/>
          </cell>
          <cell r="B11" t="str">
            <v/>
          </cell>
          <cell r="C11">
            <v>10</v>
          </cell>
          <cell r="F11" t="str">
            <v/>
          </cell>
          <cell r="G11" t="str">
            <v/>
          </cell>
          <cell r="H11" t="str">
            <v/>
          </cell>
          <cell r="I11" t="str">
            <v/>
          </cell>
          <cell r="J11" t="str">
            <v/>
          </cell>
          <cell r="K11" t="str">
            <v/>
          </cell>
          <cell r="L11" t="str">
            <v/>
          </cell>
        </row>
        <row r="12">
          <cell r="A12" t="str">
            <v/>
          </cell>
          <cell r="B12" t="str">
            <v/>
          </cell>
          <cell r="C12">
            <v>11</v>
          </cell>
          <cell r="F12" t="str">
            <v/>
          </cell>
          <cell r="G12" t="str">
            <v/>
          </cell>
          <cell r="H12" t="str">
            <v/>
          </cell>
          <cell r="I12" t="str">
            <v/>
          </cell>
          <cell r="J12" t="str">
            <v/>
          </cell>
          <cell r="K12" t="str">
            <v/>
          </cell>
          <cell r="L12" t="str">
            <v/>
          </cell>
        </row>
        <row r="13">
          <cell r="A13" t="str">
            <v/>
          </cell>
          <cell r="B13" t="str">
            <v/>
          </cell>
          <cell r="C13">
            <v>12</v>
          </cell>
          <cell r="F13" t="str">
            <v/>
          </cell>
          <cell r="G13" t="str">
            <v/>
          </cell>
          <cell r="H13" t="str">
            <v/>
          </cell>
          <cell r="I13" t="str">
            <v/>
          </cell>
          <cell r="J13" t="str">
            <v/>
          </cell>
          <cell r="K13" t="str">
            <v/>
          </cell>
          <cell r="L13" t="str">
            <v/>
          </cell>
        </row>
        <row r="14">
          <cell r="A14" t="str">
            <v/>
          </cell>
          <cell r="B14" t="str">
            <v/>
          </cell>
          <cell r="C14">
            <v>13</v>
          </cell>
          <cell r="F14" t="str">
            <v/>
          </cell>
          <cell r="G14" t="str">
            <v/>
          </cell>
          <cell r="H14" t="str">
            <v/>
          </cell>
          <cell r="I14" t="str">
            <v/>
          </cell>
          <cell r="J14" t="str">
            <v/>
          </cell>
          <cell r="K14" t="str">
            <v/>
          </cell>
          <cell r="L14" t="str">
            <v/>
          </cell>
        </row>
        <row r="15">
          <cell r="A15" t="str">
            <v/>
          </cell>
          <cell r="B15" t="str">
            <v/>
          </cell>
          <cell r="C15">
            <v>14</v>
          </cell>
          <cell r="F15" t="str">
            <v/>
          </cell>
          <cell r="G15" t="str">
            <v/>
          </cell>
          <cell r="H15" t="str">
            <v/>
          </cell>
          <cell r="I15" t="str">
            <v/>
          </cell>
          <cell r="J15" t="str">
            <v/>
          </cell>
          <cell r="K15" t="str">
            <v/>
          </cell>
          <cell r="L15" t="str">
            <v/>
          </cell>
        </row>
        <row r="16">
          <cell r="A16" t="str">
            <v/>
          </cell>
          <cell r="B16" t="str">
            <v/>
          </cell>
          <cell r="C16">
            <v>15</v>
          </cell>
          <cell r="F16" t="str">
            <v/>
          </cell>
          <cell r="G16" t="str">
            <v/>
          </cell>
          <cell r="H16" t="str">
            <v/>
          </cell>
          <cell r="I16" t="str">
            <v/>
          </cell>
          <cell r="J16" t="str">
            <v/>
          </cell>
          <cell r="K16" t="str">
            <v/>
          </cell>
          <cell r="L16" t="str">
            <v/>
          </cell>
        </row>
        <row r="17">
          <cell r="A17" t="str">
            <v/>
          </cell>
          <cell r="B17" t="str">
            <v/>
          </cell>
          <cell r="C17">
            <v>16</v>
          </cell>
          <cell r="F17" t="str">
            <v/>
          </cell>
          <cell r="G17" t="str">
            <v/>
          </cell>
          <cell r="H17" t="str">
            <v/>
          </cell>
          <cell r="I17" t="str">
            <v/>
          </cell>
          <cell r="J17" t="str">
            <v/>
          </cell>
          <cell r="K17" t="str">
            <v/>
          </cell>
          <cell r="L17" t="str">
            <v/>
          </cell>
        </row>
        <row r="18">
          <cell r="A18" t="str">
            <v/>
          </cell>
          <cell r="B18" t="str">
            <v/>
          </cell>
          <cell r="C18">
            <v>17</v>
          </cell>
          <cell r="F18" t="str">
            <v/>
          </cell>
          <cell r="G18" t="str">
            <v/>
          </cell>
          <cell r="H18" t="str">
            <v/>
          </cell>
          <cell r="I18" t="str">
            <v/>
          </cell>
          <cell r="J18" t="str">
            <v/>
          </cell>
          <cell r="K18" t="str">
            <v/>
          </cell>
          <cell r="L18" t="str">
            <v/>
          </cell>
        </row>
        <row r="19">
          <cell r="A19" t="str">
            <v/>
          </cell>
          <cell r="B19" t="str">
            <v/>
          </cell>
          <cell r="C19">
            <v>18</v>
          </cell>
          <cell r="F19" t="str">
            <v/>
          </cell>
          <cell r="G19" t="str">
            <v/>
          </cell>
          <cell r="H19" t="str">
            <v/>
          </cell>
          <cell r="I19" t="str">
            <v/>
          </cell>
          <cell r="J19" t="str">
            <v/>
          </cell>
          <cell r="K19" t="str">
            <v/>
          </cell>
          <cell r="L19" t="str">
            <v/>
          </cell>
        </row>
        <row r="20">
          <cell r="A20" t="str">
            <v/>
          </cell>
          <cell r="B20" t="str">
            <v/>
          </cell>
          <cell r="C20">
            <v>19</v>
          </cell>
          <cell r="F20" t="str">
            <v/>
          </cell>
          <cell r="G20" t="str">
            <v/>
          </cell>
          <cell r="H20" t="str">
            <v/>
          </cell>
          <cell r="I20" t="str">
            <v/>
          </cell>
          <cell r="J20" t="str">
            <v/>
          </cell>
          <cell r="K20" t="str">
            <v/>
          </cell>
          <cell r="L20" t="str">
            <v/>
          </cell>
        </row>
        <row r="21">
          <cell r="A21" t="str">
            <v/>
          </cell>
          <cell r="B21" t="str">
            <v/>
          </cell>
          <cell r="C21">
            <v>20</v>
          </cell>
          <cell r="F21" t="str">
            <v/>
          </cell>
          <cell r="G21" t="str">
            <v/>
          </cell>
          <cell r="H21" t="str">
            <v/>
          </cell>
          <cell r="I21" t="str">
            <v/>
          </cell>
          <cell r="J21" t="str">
            <v/>
          </cell>
          <cell r="K21" t="str">
            <v/>
          </cell>
          <cell r="L21" t="str">
            <v/>
          </cell>
        </row>
        <row r="22">
          <cell r="A22" t="str">
            <v/>
          </cell>
          <cell r="B22" t="str">
            <v/>
          </cell>
          <cell r="C22">
            <v>21</v>
          </cell>
          <cell r="F22" t="str">
            <v/>
          </cell>
          <cell r="G22" t="str">
            <v/>
          </cell>
          <cell r="H22" t="str">
            <v/>
          </cell>
          <cell r="I22" t="str">
            <v/>
          </cell>
          <cell r="J22" t="str">
            <v/>
          </cell>
          <cell r="K22" t="str">
            <v/>
          </cell>
          <cell r="L22" t="str">
            <v/>
          </cell>
        </row>
        <row r="23">
          <cell r="A23" t="str">
            <v/>
          </cell>
          <cell r="B23" t="str">
            <v/>
          </cell>
          <cell r="C23">
            <v>22</v>
          </cell>
          <cell r="F23" t="str">
            <v/>
          </cell>
          <cell r="G23" t="str">
            <v/>
          </cell>
          <cell r="H23" t="str">
            <v/>
          </cell>
          <cell r="I23" t="str">
            <v/>
          </cell>
          <cell r="J23" t="str">
            <v/>
          </cell>
          <cell r="K23" t="str">
            <v/>
          </cell>
          <cell r="L23" t="str">
            <v/>
          </cell>
        </row>
        <row r="24">
          <cell r="A24" t="str">
            <v/>
          </cell>
          <cell r="B24" t="str">
            <v/>
          </cell>
          <cell r="C24">
            <v>23</v>
          </cell>
          <cell r="F24" t="str">
            <v/>
          </cell>
          <cell r="G24" t="str">
            <v/>
          </cell>
          <cell r="H24" t="str">
            <v/>
          </cell>
          <cell r="I24" t="str">
            <v/>
          </cell>
          <cell r="J24" t="str">
            <v/>
          </cell>
          <cell r="K24" t="str">
            <v/>
          </cell>
          <cell r="L24" t="str">
            <v/>
          </cell>
        </row>
        <row r="25">
          <cell r="A25" t="str">
            <v/>
          </cell>
          <cell r="B25" t="str">
            <v/>
          </cell>
          <cell r="C25">
            <v>24</v>
          </cell>
          <cell r="F25" t="str">
            <v/>
          </cell>
          <cell r="G25" t="str">
            <v/>
          </cell>
          <cell r="H25" t="str">
            <v/>
          </cell>
          <cell r="I25" t="str">
            <v/>
          </cell>
          <cell r="J25" t="str">
            <v/>
          </cell>
          <cell r="K25" t="str">
            <v/>
          </cell>
          <cell r="L25" t="str">
            <v/>
          </cell>
        </row>
        <row r="26">
          <cell r="A26" t="str">
            <v/>
          </cell>
          <cell r="B26" t="str">
            <v/>
          </cell>
          <cell r="C26">
            <v>25</v>
          </cell>
          <cell r="F26" t="str">
            <v/>
          </cell>
          <cell r="G26" t="str">
            <v/>
          </cell>
          <cell r="H26" t="str">
            <v/>
          </cell>
          <cell r="I26" t="str">
            <v/>
          </cell>
          <cell r="J26" t="str">
            <v/>
          </cell>
          <cell r="K26" t="str">
            <v/>
          </cell>
          <cell r="L26" t="str">
            <v/>
          </cell>
        </row>
        <row r="27">
          <cell r="A27" t="str">
            <v/>
          </cell>
          <cell r="B27" t="str">
            <v/>
          </cell>
          <cell r="C27">
            <v>26</v>
          </cell>
          <cell r="F27" t="str">
            <v/>
          </cell>
          <cell r="G27" t="str">
            <v/>
          </cell>
          <cell r="H27" t="str">
            <v/>
          </cell>
          <cell r="I27" t="str">
            <v/>
          </cell>
          <cell r="J27" t="str">
            <v/>
          </cell>
          <cell r="K27" t="str">
            <v/>
          </cell>
          <cell r="L27" t="str">
            <v/>
          </cell>
        </row>
        <row r="28">
          <cell r="A28" t="str">
            <v/>
          </cell>
          <cell r="B28" t="str">
            <v/>
          </cell>
          <cell r="C28">
            <v>27</v>
          </cell>
          <cell r="F28" t="str">
            <v/>
          </cell>
          <cell r="G28" t="str">
            <v/>
          </cell>
          <cell r="H28" t="str">
            <v/>
          </cell>
          <cell r="I28" t="str">
            <v/>
          </cell>
          <cell r="J28" t="str">
            <v/>
          </cell>
          <cell r="K28" t="str">
            <v/>
          </cell>
          <cell r="L28" t="str">
            <v/>
          </cell>
        </row>
        <row r="29">
          <cell r="A29" t="str">
            <v/>
          </cell>
          <cell r="B29" t="str">
            <v/>
          </cell>
          <cell r="C29">
            <v>28</v>
          </cell>
          <cell r="F29" t="str">
            <v/>
          </cell>
          <cell r="G29" t="str">
            <v/>
          </cell>
          <cell r="H29" t="str">
            <v/>
          </cell>
          <cell r="I29" t="str">
            <v/>
          </cell>
          <cell r="J29" t="str">
            <v/>
          </cell>
          <cell r="K29" t="str">
            <v/>
          </cell>
          <cell r="L29" t="str">
            <v/>
          </cell>
        </row>
        <row r="30">
          <cell r="A30" t="str">
            <v/>
          </cell>
          <cell r="B30" t="str">
            <v/>
          </cell>
          <cell r="C30">
            <v>29</v>
          </cell>
          <cell r="F30" t="str">
            <v/>
          </cell>
          <cell r="G30" t="str">
            <v/>
          </cell>
          <cell r="H30" t="str">
            <v/>
          </cell>
          <cell r="I30" t="str">
            <v/>
          </cell>
          <cell r="J30" t="str">
            <v/>
          </cell>
          <cell r="K30" t="str">
            <v/>
          </cell>
          <cell r="L30" t="str">
            <v/>
          </cell>
        </row>
        <row r="31">
          <cell r="A31" t="str">
            <v/>
          </cell>
          <cell r="B31" t="str">
            <v/>
          </cell>
          <cell r="C31">
            <v>30</v>
          </cell>
          <cell r="F31" t="str">
            <v/>
          </cell>
          <cell r="G31" t="str">
            <v/>
          </cell>
          <cell r="H31" t="str">
            <v/>
          </cell>
          <cell r="I31" t="str">
            <v/>
          </cell>
          <cell r="J31" t="str">
            <v/>
          </cell>
          <cell r="K31" t="str">
            <v/>
          </cell>
          <cell r="L31" t="str">
            <v/>
          </cell>
        </row>
        <row r="32">
          <cell r="A32" t="str">
            <v/>
          </cell>
          <cell r="B32" t="str">
            <v/>
          </cell>
          <cell r="C32">
            <v>31</v>
          </cell>
          <cell r="F32" t="str">
            <v/>
          </cell>
          <cell r="G32" t="str">
            <v/>
          </cell>
          <cell r="H32" t="str">
            <v/>
          </cell>
          <cell r="I32" t="str">
            <v/>
          </cell>
          <cell r="J32" t="str">
            <v/>
          </cell>
          <cell r="K32" t="str">
            <v/>
          </cell>
          <cell r="L32" t="str">
            <v/>
          </cell>
        </row>
        <row r="33">
          <cell r="A33" t="str">
            <v/>
          </cell>
          <cell r="B33" t="str">
            <v/>
          </cell>
          <cell r="C33">
            <v>32</v>
          </cell>
          <cell r="F33" t="str">
            <v/>
          </cell>
          <cell r="G33" t="str">
            <v/>
          </cell>
          <cell r="H33" t="str">
            <v/>
          </cell>
          <cell r="I33" t="str">
            <v/>
          </cell>
          <cell r="J33" t="str">
            <v/>
          </cell>
          <cell r="K33" t="str">
            <v/>
          </cell>
          <cell r="L33" t="str">
            <v/>
          </cell>
        </row>
        <row r="34">
          <cell r="A34" t="str">
            <v/>
          </cell>
          <cell r="B34" t="str">
            <v/>
          </cell>
          <cell r="C34">
            <v>33</v>
          </cell>
          <cell r="F34" t="str">
            <v/>
          </cell>
          <cell r="G34" t="str">
            <v/>
          </cell>
          <cell r="H34" t="str">
            <v/>
          </cell>
          <cell r="I34" t="str">
            <v/>
          </cell>
          <cell r="J34" t="str">
            <v/>
          </cell>
          <cell r="K34" t="str">
            <v/>
          </cell>
          <cell r="L34" t="str">
            <v/>
          </cell>
        </row>
        <row r="35">
          <cell r="A35" t="str">
            <v/>
          </cell>
          <cell r="B35" t="str">
            <v/>
          </cell>
          <cell r="C35">
            <v>34</v>
          </cell>
          <cell r="F35" t="str">
            <v/>
          </cell>
          <cell r="G35" t="str">
            <v/>
          </cell>
          <cell r="H35" t="str">
            <v/>
          </cell>
          <cell r="I35" t="str">
            <v/>
          </cell>
          <cell r="J35" t="str">
            <v/>
          </cell>
          <cell r="K35" t="str">
            <v/>
          </cell>
          <cell r="L35" t="str">
            <v/>
          </cell>
        </row>
        <row r="36">
          <cell r="A36" t="str">
            <v/>
          </cell>
          <cell r="B36" t="str">
            <v/>
          </cell>
          <cell r="C36">
            <v>35</v>
          </cell>
          <cell r="F36" t="str">
            <v/>
          </cell>
          <cell r="G36" t="str">
            <v/>
          </cell>
          <cell r="H36" t="str">
            <v/>
          </cell>
          <cell r="I36" t="str">
            <v/>
          </cell>
          <cell r="J36" t="str">
            <v/>
          </cell>
          <cell r="K36" t="str">
            <v/>
          </cell>
          <cell r="L36" t="str">
            <v/>
          </cell>
        </row>
        <row r="37">
          <cell r="A37" t="str">
            <v/>
          </cell>
          <cell r="B37" t="str">
            <v/>
          </cell>
          <cell r="C37">
            <v>36</v>
          </cell>
          <cell r="F37" t="str">
            <v/>
          </cell>
          <cell r="G37" t="str">
            <v/>
          </cell>
          <cell r="H37" t="str">
            <v/>
          </cell>
          <cell r="I37" t="str">
            <v/>
          </cell>
          <cell r="J37" t="str">
            <v/>
          </cell>
          <cell r="K37" t="str">
            <v/>
          </cell>
          <cell r="L37" t="str">
            <v/>
          </cell>
        </row>
        <row r="38">
          <cell r="A38" t="str">
            <v/>
          </cell>
          <cell r="B38" t="str">
            <v/>
          </cell>
          <cell r="C38">
            <v>37</v>
          </cell>
          <cell r="F38" t="str">
            <v/>
          </cell>
          <cell r="G38" t="str">
            <v/>
          </cell>
          <cell r="H38" t="str">
            <v/>
          </cell>
          <cell r="I38" t="str">
            <v/>
          </cell>
          <cell r="J38" t="str">
            <v/>
          </cell>
          <cell r="K38" t="str">
            <v/>
          </cell>
          <cell r="L38" t="str">
            <v/>
          </cell>
        </row>
        <row r="39">
          <cell r="A39" t="str">
            <v/>
          </cell>
          <cell r="B39" t="str">
            <v/>
          </cell>
          <cell r="C39">
            <v>38</v>
          </cell>
          <cell r="F39" t="str">
            <v/>
          </cell>
          <cell r="G39" t="str">
            <v/>
          </cell>
          <cell r="H39" t="str">
            <v/>
          </cell>
          <cell r="I39" t="str">
            <v/>
          </cell>
          <cell r="J39" t="str">
            <v/>
          </cell>
          <cell r="K39" t="str">
            <v/>
          </cell>
          <cell r="L39" t="str">
            <v/>
          </cell>
        </row>
        <row r="40">
          <cell r="A40" t="str">
            <v/>
          </cell>
          <cell r="B40" t="str">
            <v/>
          </cell>
          <cell r="C40">
            <v>39</v>
          </cell>
          <cell r="F40" t="str">
            <v/>
          </cell>
          <cell r="G40" t="str">
            <v/>
          </cell>
          <cell r="H40" t="str">
            <v/>
          </cell>
          <cell r="I40" t="str">
            <v/>
          </cell>
          <cell r="J40" t="str">
            <v/>
          </cell>
          <cell r="K40" t="str">
            <v/>
          </cell>
          <cell r="L40" t="str">
            <v/>
          </cell>
        </row>
        <row r="41">
          <cell r="A41" t="str">
            <v/>
          </cell>
          <cell r="B41" t="str">
            <v/>
          </cell>
          <cell r="C41">
            <v>40</v>
          </cell>
          <cell r="F41" t="str">
            <v/>
          </cell>
          <cell r="G41" t="str">
            <v/>
          </cell>
          <cell r="H41" t="str">
            <v/>
          </cell>
          <cell r="I41" t="str">
            <v/>
          </cell>
          <cell r="J41" t="str">
            <v/>
          </cell>
          <cell r="K41" t="str">
            <v/>
          </cell>
          <cell r="L41" t="str">
            <v/>
          </cell>
        </row>
        <row r="42">
          <cell r="A42" t="str">
            <v/>
          </cell>
          <cell r="B42" t="str">
            <v/>
          </cell>
          <cell r="C42">
            <v>41</v>
          </cell>
          <cell r="F42" t="str">
            <v/>
          </cell>
          <cell r="G42" t="str">
            <v/>
          </cell>
          <cell r="H42" t="str">
            <v/>
          </cell>
          <cell r="I42" t="str">
            <v/>
          </cell>
          <cell r="J42" t="str">
            <v/>
          </cell>
          <cell r="K42" t="str">
            <v/>
          </cell>
          <cell r="L42" t="str">
            <v/>
          </cell>
        </row>
        <row r="43">
          <cell r="A43" t="str">
            <v/>
          </cell>
          <cell r="B43" t="str">
            <v/>
          </cell>
          <cell r="C43">
            <v>42</v>
          </cell>
          <cell r="F43" t="str">
            <v/>
          </cell>
          <cell r="G43" t="str">
            <v/>
          </cell>
          <cell r="H43" t="str">
            <v/>
          </cell>
          <cell r="I43" t="str">
            <v/>
          </cell>
          <cell r="J43" t="str">
            <v/>
          </cell>
          <cell r="K43" t="str">
            <v/>
          </cell>
          <cell r="L43" t="str">
            <v/>
          </cell>
        </row>
        <row r="44">
          <cell r="A44" t="str">
            <v/>
          </cell>
          <cell r="B44" t="str">
            <v/>
          </cell>
          <cell r="C44">
            <v>43</v>
          </cell>
          <cell r="F44" t="str">
            <v/>
          </cell>
          <cell r="G44" t="str">
            <v/>
          </cell>
          <cell r="H44" t="str">
            <v/>
          </cell>
          <cell r="I44" t="str">
            <v/>
          </cell>
          <cell r="J44" t="str">
            <v/>
          </cell>
          <cell r="K44" t="str">
            <v/>
          </cell>
          <cell r="L44" t="str">
            <v/>
          </cell>
        </row>
        <row r="45">
          <cell r="A45" t="str">
            <v/>
          </cell>
          <cell r="B45" t="str">
            <v/>
          </cell>
          <cell r="C45">
            <v>44</v>
          </cell>
          <cell r="F45" t="str">
            <v/>
          </cell>
          <cell r="G45" t="str">
            <v/>
          </cell>
          <cell r="H45" t="str">
            <v/>
          </cell>
          <cell r="I45" t="str">
            <v/>
          </cell>
          <cell r="J45" t="str">
            <v/>
          </cell>
          <cell r="K45" t="str">
            <v/>
          </cell>
          <cell r="L45" t="str">
            <v/>
          </cell>
        </row>
        <row r="46">
          <cell r="A46" t="str">
            <v/>
          </cell>
          <cell r="B46" t="str">
            <v/>
          </cell>
          <cell r="C46">
            <v>45</v>
          </cell>
          <cell r="F46" t="str">
            <v/>
          </cell>
          <cell r="G46" t="str">
            <v/>
          </cell>
          <cell r="H46" t="str">
            <v/>
          </cell>
          <cell r="I46" t="str">
            <v/>
          </cell>
          <cell r="J46" t="str">
            <v/>
          </cell>
          <cell r="K46" t="str">
            <v/>
          </cell>
          <cell r="L46" t="str">
            <v/>
          </cell>
        </row>
        <row r="47">
          <cell r="A47" t="str">
            <v/>
          </cell>
          <cell r="B47" t="str">
            <v/>
          </cell>
          <cell r="C47">
            <v>46</v>
          </cell>
          <cell r="F47" t="str">
            <v/>
          </cell>
          <cell r="G47" t="str">
            <v/>
          </cell>
          <cell r="H47" t="str">
            <v/>
          </cell>
          <cell r="I47" t="str">
            <v/>
          </cell>
          <cell r="J47" t="str">
            <v/>
          </cell>
          <cell r="K47" t="str">
            <v/>
          </cell>
          <cell r="L47" t="str">
            <v/>
          </cell>
        </row>
        <row r="48">
          <cell r="A48" t="str">
            <v/>
          </cell>
          <cell r="B48" t="str">
            <v/>
          </cell>
          <cell r="C48">
            <v>47</v>
          </cell>
          <cell r="F48" t="str">
            <v/>
          </cell>
          <cell r="G48" t="str">
            <v/>
          </cell>
          <cell r="H48" t="str">
            <v/>
          </cell>
          <cell r="I48" t="str">
            <v/>
          </cell>
          <cell r="J48" t="str">
            <v/>
          </cell>
          <cell r="K48" t="str">
            <v/>
          </cell>
          <cell r="L48" t="str">
            <v/>
          </cell>
        </row>
        <row r="49">
          <cell r="A49" t="str">
            <v/>
          </cell>
          <cell r="B49" t="str">
            <v/>
          </cell>
          <cell r="C49">
            <v>48</v>
          </cell>
          <cell r="F49" t="str">
            <v/>
          </cell>
          <cell r="G49" t="str">
            <v/>
          </cell>
          <cell r="H49" t="str">
            <v/>
          </cell>
          <cell r="I49" t="str">
            <v/>
          </cell>
          <cell r="J49" t="str">
            <v/>
          </cell>
          <cell r="K49" t="str">
            <v/>
          </cell>
          <cell r="L49" t="str">
            <v/>
          </cell>
        </row>
        <row r="50">
          <cell r="A50" t="str">
            <v/>
          </cell>
          <cell r="B50" t="str">
            <v/>
          </cell>
          <cell r="C50">
            <v>49</v>
          </cell>
          <cell r="F50" t="str">
            <v/>
          </cell>
          <cell r="G50" t="str">
            <v/>
          </cell>
          <cell r="H50" t="str">
            <v/>
          </cell>
          <cell r="I50" t="str">
            <v/>
          </cell>
          <cell r="J50" t="str">
            <v/>
          </cell>
          <cell r="K50" t="str">
            <v/>
          </cell>
          <cell r="L50" t="str">
            <v/>
          </cell>
        </row>
        <row r="51">
          <cell r="A51" t="str">
            <v/>
          </cell>
          <cell r="B51" t="str">
            <v/>
          </cell>
          <cell r="C51">
            <v>50</v>
          </cell>
          <cell r="F51" t="str">
            <v/>
          </cell>
          <cell r="G51" t="str">
            <v/>
          </cell>
          <cell r="H51" t="str">
            <v/>
          </cell>
          <cell r="I51" t="str">
            <v/>
          </cell>
          <cell r="J51" t="str">
            <v/>
          </cell>
          <cell r="K51" t="str">
            <v/>
          </cell>
          <cell r="L51" t="str">
            <v/>
          </cell>
        </row>
        <row r="52">
          <cell r="A52" t="str">
            <v/>
          </cell>
          <cell r="B52" t="str">
            <v/>
          </cell>
          <cell r="C52">
            <v>51</v>
          </cell>
          <cell r="F52" t="str">
            <v/>
          </cell>
          <cell r="G52" t="str">
            <v/>
          </cell>
          <cell r="H52" t="str">
            <v/>
          </cell>
          <cell r="I52" t="str">
            <v/>
          </cell>
          <cell r="J52" t="str">
            <v/>
          </cell>
          <cell r="K52" t="str">
            <v/>
          </cell>
          <cell r="L52" t="str">
            <v/>
          </cell>
        </row>
        <row r="53">
          <cell r="A53" t="str">
            <v/>
          </cell>
          <cell r="B53" t="str">
            <v/>
          </cell>
          <cell r="C53">
            <v>52</v>
          </cell>
          <cell r="F53" t="str">
            <v/>
          </cell>
          <cell r="G53" t="str">
            <v/>
          </cell>
          <cell r="H53" t="str">
            <v/>
          </cell>
          <cell r="I53" t="str">
            <v/>
          </cell>
          <cell r="J53" t="str">
            <v/>
          </cell>
          <cell r="K53" t="str">
            <v/>
          </cell>
          <cell r="L53" t="str">
            <v/>
          </cell>
        </row>
        <row r="54">
          <cell r="A54" t="str">
            <v/>
          </cell>
          <cell r="B54" t="str">
            <v/>
          </cell>
          <cell r="C54">
            <v>53</v>
          </cell>
          <cell r="F54" t="str">
            <v/>
          </cell>
          <cell r="G54" t="str">
            <v/>
          </cell>
          <cell r="H54" t="str">
            <v/>
          </cell>
          <cell r="I54" t="str">
            <v/>
          </cell>
          <cell r="J54" t="str">
            <v/>
          </cell>
          <cell r="K54" t="str">
            <v/>
          </cell>
          <cell r="L54" t="str">
            <v/>
          </cell>
        </row>
        <row r="55">
          <cell r="A55" t="str">
            <v/>
          </cell>
          <cell r="B55" t="str">
            <v/>
          </cell>
          <cell r="C55">
            <v>54</v>
          </cell>
          <cell r="F55" t="str">
            <v/>
          </cell>
          <cell r="G55" t="str">
            <v/>
          </cell>
          <cell r="H55" t="str">
            <v/>
          </cell>
          <cell r="I55" t="str">
            <v/>
          </cell>
          <cell r="J55" t="str">
            <v/>
          </cell>
          <cell r="K55" t="str">
            <v/>
          </cell>
          <cell r="L55" t="str">
            <v/>
          </cell>
        </row>
        <row r="56">
          <cell r="A56" t="str">
            <v/>
          </cell>
          <cell r="B56" t="str">
            <v/>
          </cell>
          <cell r="C56">
            <v>55</v>
          </cell>
          <cell r="F56" t="str">
            <v/>
          </cell>
          <cell r="G56" t="str">
            <v/>
          </cell>
          <cell r="H56" t="str">
            <v/>
          </cell>
          <cell r="I56" t="str">
            <v/>
          </cell>
          <cell r="J56" t="str">
            <v/>
          </cell>
          <cell r="K56" t="str">
            <v/>
          </cell>
          <cell r="L56" t="str">
            <v/>
          </cell>
        </row>
        <row r="57">
          <cell r="A57" t="str">
            <v/>
          </cell>
          <cell r="B57" t="str">
            <v/>
          </cell>
          <cell r="C57">
            <v>56</v>
          </cell>
          <cell r="F57" t="str">
            <v/>
          </cell>
          <cell r="G57" t="str">
            <v/>
          </cell>
          <cell r="H57" t="str">
            <v/>
          </cell>
          <cell r="I57" t="str">
            <v/>
          </cell>
          <cell r="J57" t="str">
            <v/>
          </cell>
          <cell r="K57" t="str">
            <v/>
          </cell>
          <cell r="L57" t="str">
            <v/>
          </cell>
        </row>
        <row r="58">
          <cell r="A58" t="str">
            <v/>
          </cell>
          <cell r="B58" t="str">
            <v/>
          </cell>
          <cell r="C58">
            <v>57</v>
          </cell>
          <cell r="F58" t="str">
            <v/>
          </cell>
          <cell r="G58" t="str">
            <v/>
          </cell>
          <cell r="H58" t="str">
            <v/>
          </cell>
          <cell r="I58" t="str">
            <v/>
          </cell>
          <cell r="J58" t="str">
            <v/>
          </cell>
          <cell r="K58" t="str">
            <v/>
          </cell>
          <cell r="L58" t="str">
            <v/>
          </cell>
        </row>
        <row r="59">
          <cell r="A59" t="str">
            <v/>
          </cell>
          <cell r="B59" t="str">
            <v/>
          </cell>
          <cell r="C59">
            <v>58</v>
          </cell>
          <cell r="F59" t="str">
            <v/>
          </cell>
          <cell r="G59" t="str">
            <v/>
          </cell>
          <cell r="H59" t="str">
            <v/>
          </cell>
          <cell r="I59" t="str">
            <v/>
          </cell>
          <cell r="J59" t="str">
            <v/>
          </cell>
          <cell r="K59" t="str">
            <v/>
          </cell>
          <cell r="L59" t="str">
            <v/>
          </cell>
        </row>
        <row r="60">
          <cell r="A60" t="str">
            <v/>
          </cell>
          <cell r="B60" t="str">
            <v/>
          </cell>
          <cell r="C60">
            <v>59</v>
          </cell>
          <cell r="F60" t="str">
            <v/>
          </cell>
          <cell r="G60" t="str">
            <v/>
          </cell>
          <cell r="H60" t="str">
            <v/>
          </cell>
          <cell r="I60" t="str">
            <v/>
          </cell>
          <cell r="J60" t="str">
            <v/>
          </cell>
          <cell r="K60" t="str">
            <v/>
          </cell>
          <cell r="L60" t="str">
            <v/>
          </cell>
        </row>
        <row r="61">
          <cell r="A61" t="str">
            <v/>
          </cell>
          <cell r="B61" t="str">
            <v/>
          </cell>
          <cell r="C61">
            <v>60</v>
          </cell>
          <cell r="F61" t="str">
            <v/>
          </cell>
          <cell r="G61" t="str">
            <v/>
          </cell>
          <cell r="H61" t="str">
            <v/>
          </cell>
          <cell r="I61" t="str">
            <v/>
          </cell>
          <cell r="J61" t="str">
            <v/>
          </cell>
          <cell r="K61" t="str">
            <v/>
          </cell>
          <cell r="L61" t="str">
            <v/>
          </cell>
        </row>
        <row r="62">
          <cell r="A62" t="str">
            <v/>
          </cell>
          <cell r="B62" t="str">
            <v/>
          </cell>
          <cell r="C62">
            <v>61</v>
          </cell>
          <cell r="F62" t="str">
            <v/>
          </cell>
          <cell r="G62" t="str">
            <v/>
          </cell>
          <cell r="H62" t="str">
            <v/>
          </cell>
          <cell r="I62" t="str">
            <v/>
          </cell>
          <cell r="J62" t="str">
            <v/>
          </cell>
          <cell r="K62" t="str">
            <v/>
          </cell>
          <cell r="L62" t="str">
            <v/>
          </cell>
        </row>
        <row r="63">
          <cell r="A63" t="str">
            <v/>
          </cell>
          <cell r="B63" t="str">
            <v/>
          </cell>
          <cell r="C63">
            <v>62</v>
          </cell>
          <cell r="F63" t="str">
            <v/>
          </cell>
          <cell r="G63" t="str">
            <v/>
          </cell>
          <cell r="H63" t="str">
            <v/>
          </cell>
          <cell r="I63" t="str">
            <v/>
          </cell>
          <cell r="J63" t="str">
            <v/>
          </cell>
          <cell r="K63" t="str">
            <v/>
          </cell>
          <cell r="L63" t="str">
            <v/>
          </cell>
        </row>
        <row r="64">
          <cell r="A64" t="str">
            <v/>
          </cell>
          <cell r="B64" t="str">
            <v/>
          </cell>
          <cell r="C64">
            <v>63</v>
          </cell>
          <cell r="F64" t="str">
            <v/>
          </cell>
          <cell r="G64" t="str">
            <v/>
          </cell>
          <cell r="H64" t="str">
            <v/>
          </cell>
          <cell r="I64" t="str">
            <v/>
          </cell>
          <cell r="J64" t="str">
            <v/>
          </cell>
          <cell r="K64" t="str">
            <v/>
          </cell>
          <cell r="L64" t="str">
            <v/>
          </cell>
        </row>
        <row r="65">
          <cell r="A65" t="str">
            <v/>
          </cell>
          <cell r="B65" t="str">
            <v/>
          </cell>
          <cell r="C65">
            <v>64</v>
          </cell>
          <cell r="F65" t="str">
            <v/>
          </cell>
          <cell r="G65" t="str">
            <v/>
          </cell>
          <cell r="H65" t="str">
            <v/>
          </cell>
          <cell r="I65" t="str">
            <v/>
          </cell>
          <cell r="J65" t="str">
            <v/>
          </cell>
          <cell r="K65" t="str">
            <v/>
          </cell>
          <cell r="L65" t="str">
            <v/>
          </cell>
        </row>
        <row r="66">
          <cell r="A66" t="str">
            <v/>
          </cell>
          <cell r="B66" t="str">
            <v/>
          </cell>
          <cell r="C66">
            <v>65</v>
          </cell>
          <cell r="F66" t="str">
            <v/>
          </cell>
          <cell r="G66" t="str">
            <v/>
          </cell>
          <cell r="H66" t="str">
            <v/>
          </cell>
          <cell r="I66" t="str">
            <v/>
          </cell>
          <cell r="J66" t="str">
            <v/>
          </cell>
          <cell r="K66" t="str">
            <v/>
          </cell>
          <cell r="L66" t="str">
            <v/>
          </cell>
        </row>
        <row r="67">
          <cell r="A67" t="str">
            <v/>
          </cell>
          <cell r="B67" t="str">
            <v/>
          </cell>
          <cell r="C67">
            <v>66</v>
          </cell>
          <cell r="F67" t="str">
            <v/>
          </cell>
          <cell r="G67" t="str">
            <v/>
          </cell>
          <cell r="H67" t="str">
            <v/>
          </cell>
          <cell r="I67" t="str">
            <v/>
          </cell>
          <cell r="J67" t="str">
            <v/>
          </cell>
          <cell r="K67" t="str">
            <v/>
          </cell>
          <cell r="L67" t="str">
            <v/>
          </cell>
        </row>
        <row r="68">
          <cell r="A68" t="str">
            <v/>
          </cell>
          <cell r="B68" t="str">
            <v/>
          </cell>
          <cell r="C68">
            <v>67</v>
          </cell>
          <cell r="F68" t="str">
            <v/>
          </cell>
          <cell r="G68" t="str">
            <v/>
          </cell>
          <cell r="H68" t="str">
            <v/>
          </cell>
          <cell r="I68" t="str">
            <v/>
          </cell>
          <cell r="J68" t="str">
            <v/>
          </cell>
          <cell r="K68" t="str">
            <v/>
          </cell>
          <cell r="L68" t="str">
            <v/>
          </cell>
        </row>
        <row r="69">
          <cell r="A69" t="str">
            <v/>
          </cell>
          <cell r="B69" t="str">
            <v/>
          </cell>
          <cell r="C69">
            <v>68</v>
          </cell>
          <cell r="F69" t="str">
            <v/>
          </cell>
          <cell r="G69" t="str">
            <v/>
          </cell>
          <cell r="H69" t="str">
            <v/>
          </cell>
          <cell r="I69" t="str">
            <v/>
          </cell>
          <cell r="J69" t="str">
            <v/>
          </cell>
          <cell r="K69" t="str">
            <v/>
          </cell>
          <cell r="L69" t="str">
            <v/>
          </cell>
        </row>
        <row r="70">
          <cell r="A70" t="str">
            <v/>
          </cell>
          <cell r="B70" t="str">
            <v/>
          </cell>
          <cell r="C70">
            <v>69</v>
          </cell>
          <cell r="F70" t="str">
            <v/>
          </cell>
          <cell r="G70" t="str">
            <v/>
          </cell>
          <cell r="H70" t="str">
            <v/>
          </cell>
          <cell r="I70" t="str">
            <v/>
          </cell>
          <cell r="J70" t="str">
            <v/>
          </cell>
          <cell r="K70" t="str">
            <v/>
          </cell>
          <cell r="L70" t="str">
            <v/>
          </cell>
        </row>
        <row r="71">
          <cell r="A71" t="str">
            <v/>
          </cell>
          <cell r="B71" t="str">
            <v/>
          </cell>
          <cell r="C71">
            <v>70</v>
          </cell>
          <cell r="F71" t="str">
            <v/>
          </cell>
          <cell r="G71" t="str">
            <v/>
          </cell>
          <cell r="H71" t="str">
            <v/>
          </cell>
          <cell r="I71" t="str">
            <v/>
          </cell>
          <cell r="J71" t="str">
            <v/>
          </cell>
          <cell r="K71" t="str">
            <v/>
          </cell>
          <cell r="L71" t="str">
            <v/>
          </cell>
        </row>
        <row r="72">
          <cell r="A72" t="str">
            <v/>
          </cell>
          <cell r="B72" t="str">
            <v/>
          </cell>
          <cell r="C72">
            <v>71</v>
          </cell>
          <cell r="F72" t="str">
            <v/>
          </cell>
          <cell r="G72" t="str">
            <v/>
          </cell>
          <cell r="H72" t="str">
            <v/>
          </cell>
          <cell r="I72" t="str">
            <v/>
          </cell>
          <cell r="J72" t="str">
            <v/>
          </cell>
          <cell r="K72" t="str">
            <v/>
          </cell>
          <cell r="L72" t="str">
            <v/>
          </cell>
        </row>
        <row r="73">
          <cell r="A73" t="str">
            <v/>
          </cell>
          <cell r="B73" t="str">
            <v/>
          </cell>
          <cell r="C73">
            <v>72</v>
          </cell>
          <cell r="F73" t="str">
            <v/>
          </cell>
          <cell r="G73" t="str">
            <v/>
          </cell>
          <cell r="H73" t="str">
            <v/>
          </cell>
          <cell r="I73" t="str">
            <v/>
          </cell>
          <cell r="J73" t="str">
            <v/>
          </cell>
          <cell r="K73" t="str">
            <v/>
          </cell>
          <cell r="L73" t="str">
            <v/>
          </cell>
        </row>
        <row r="74">
          <cell r="A74" t="str">
            <v/>
          </cell>
          <cell r="B74" t="str">
            <v/>
          </cell>
          <cell r="C74">
            <v>73</v>
          </cell>
          <cell r="F74" t="str">
            <v/>
          </cell>
          <cell r="G74" t="str">
            <v/>
          </cell>
          <cell r="H74" t="str">
            <v/>
          </cell>
          <cell r="I74" t="str">
            <v/>
          </cell>
          <cell r="J74" t="str">
            <v/>
          </cell>
          <cell r="K74" t="str">
            <v/>
          </cell>
          <cell r="L74" t="str">
            <v/>
          </cell>
        </row>
        <row r="75">
          <cell r="A75" t="str">
            <v/>
          </cell>
          <cell r="B75" t="str">
            <v/>
          </cell>
          <cell r="C75">
            <v>74</v>
          </cell>
          <cell r="F75" t="str">
            <v/>
          </cell>
          <cell r="G75" t="str">
            <v/>
          </cell>
          <cell r="H75" t="str">
            <v/>
          </cell>
          <cell r="I75" t="str">
            <v/>
          </cell>
          <cell r="J75" t="str">
            <v/>
          </cell>
          <cell r="K75" t="str">
            <v/>
          </cell>
          <cell r="L75" t="str">
            <v/>
          </cell>
        </row>
        <row r="76">
          <cell r="A76" t="str">
            <v/>
          </cell>
          <cell r="B76" t="str">
            <v/>
          </cell>
          <cell r="C76">
            <v>75</v>
          </cell>
          <cell r="F76" t="str">
            <v/>
          </cell>
          <cell r="G76" t="str">
            <v/>
          </cell>
          <cell r="H76" t="str">
            <v/>
          </cell>
          <cell r="I76" t="str">
            <v/>
          </cell>
          <cell r="J76" t="str">
            <v/>
          </cell>
          <cell r="K76" t="str">
            <v/>
          </cell>
          <cell r="L76" t="str">
            <v/>
          </cell>
        </row>
        <row r="77">
          <cell r="A77" t="str">
            <v/>
          </cell>
          <cell r="B77" t="str">
            <v/>
          </cell>
          <cell r="C77">
            <v>76</v>
          </cell>
          <cell r="F77" t="str">
            <v/>
          </cell>
          <cell r="G77" t="str">
            <v/>
          </cell>
          <cell r="H77" t="str">
            <v/>
          </cell>
          <cell r="I77" t="str">
            <v/>
          </cell>
          <cell r="J77" t="str">
            <v/>
          </cell>
          <cell r="K77" t="str">
            <v/>
          </cell>
          <cell r="L77" t="str">
            <v/>
          </cell>
        </row>
        <row r="78">
          <cell r="A78" t="str">
            <v/>
          </cell>
          <cell r="B78" t="str">
            <v/>
          </cell>
          <cell r="C78">
            <v>77</v>
          </cell>
          <cell r="F78" t="str">
            <v/>
          </cell>
          <cell r="G78" t="str">
            <v/>
          </cell>
          <cell r="H78" t="str">
            <v/>
          </cell>
          <cell r="I78" t="str">
            <v/>
          </cell>
          <cell r="J78" t="str">
            <v/>
          </cell>
          <cell r="K78" t="str">
            <v/>
          </cell>
          <cell r="L78" t="str">
            <v/>
          </cell>
        </row>
        <row r="79">
          <cell r="A79" t="str">
            <v/>
          </cell>
          <cell r="B79" t="str">
            <v/>
          </cell>
          <cell r="C79">
            <v>78</v>
          </cell>
          <cell r="F79" t="str">
            <v/>
          </cell>
          <cell r="G79" t="str">
            <v/>
          </cell>
          <cell r="H79" t="str">
            <v/>
          </cell>
          <cell r="I79" t="str">
            <v/>
          </cell>
          <cell r="J79" t="str">
            <v/>
          </cell>
          <cell r="K79" t="str">
            <v/>
          </cell>
          <cell r="L79" t="str">
            <v/>
          </cell>
        </row>
        <row r="80">
          <cell r="A80" t="str">
            <v/>
          </cell>
          <cell r="B80" t="str">
            <v/>
          </cell>
          <cell r="C80">
            <v>79</v>
          </cell>
          <cell r="F80" t="str">
            <v/>
          </cell>
          <cell r="G80" t="str">
            <v/>
          </cell>
          <cell r="H80" t="str">
            <v/>
          </cell>
          <cell r="I80" t="str">
            <v/>
          </cell>
          <cell r="J80" t="str">
            <v/>
          </cell>
          <cell r="K80" t="str">
            <v/>
          </cell>
          <cell r="L80" t="str">
            <v/>
          </cell>
        </row>
        <row r="81">
          <cell r="A81" t="str">
            <v/>
          </cell>
          <cell r="B81" t="str">
            <v/>
          </cell>
          <cell r="C81">
            <v>80</v>
          </cell>
          <cell r="F81" t="str">
            <v/>
          </cell>
          <cell r="G81" t="str">
            <v/>
          </cell>
          <cell r="H81" t="str">
            <v/>
          </cell>
          <cell r="I81" t="str">
            <v/>
          </cell>
          <cell r="J81" t="str">
            <v/>
          </cell>
          <cell r="K81" t="str">
            <v/>
          </cell>
          <cell r="L81" t="str">
            <v/>
          </cell>
        </row>
        <row r="82">
          <cell r="A82" t="str">
            <v/>
          </cell>
          <cell r="B82" t="str">
            <v/>
          </cell>
          <cell r="C82">
            <v>81</v>
          </cell>
          <cell r="F82" t="str">
            <v/>
          </cell>
          <cell r="G82" t="str">
            <v/>
          </cell>
          <cell r="H82" t="str">
            <v/>
          </cell>
          <cell r="I82" t="str">
            <v/>
          </cell>
          <cell r="J82" t="str">
            <v/>
          </cell>
          <cell r="K82" t="str">
            <v/>
          </cell>
          <cell r="L82" t="str">
            <v/>
          </cell>
        </row>
        <row r="83">
          <cell r="A83" t="str">
            <v/>
          </cell>
          <cell r="B83" t="str">
            <v/>
          </cell>
          <cell r="C83">
            <v>82</v>
          </cell>
          <cell r="F83" t="str">
            <v/>
          </cell>
          <cell r="G83" t="str">
            <v/>
          </cell>
          <cell r="H83" t="str">
            <v/>
          </cell>
          <cell r="I83" t="str">
            <v/>
          </cell>
          <cell r="J83" t="str">
            <v/>
          </cell>
          <cell r="K83" t="str">
            <v/>
          </cell>
          <cell r="L83" t="str">
            <v/>
          </cell>
        </row>
        <row r="84">
          <cell r="A84" t="str">
            <v/>
          </cell>
          <cell r="B84" t="str">
            <v/>
          </cell>
          <cell r="C84">
            <v>83</v>
          </cell>
          <cell r="F84" t="str">
            <v/>
          </cell>
          <cell r="G84" t="str">
            <v/>
          </cell>
          <cell r="H84" t="str">
            <v/>
          </cell>
          <cell r="I84" t="str">
            <v/>
          </cell>
          <cell r="J84" t="str">
            <v/>
          </cell>
          <cell r="K84" t="str">
            <v/>
          </cell>
          <cell r="L84" t="str">
            <v/>
          </cell>
        </row>
        <row r="85">
          <cell r="A85" t="str">
            <v/>
          </cell>
          <cell r="B85" t="str">
            <v/>
          </cell>
          <cell r="C85">
            <v>84</v>
          </cell>
          <cell r="F85" t="str">
            <v/>
          </cell>
          <cell r="G85" t="str">
            <v/>
          </cell>
          <cell r="H85" t="str">
            <v/>
          </cell>
          <cell r="I85" t="str">
            <v/>
          </cell>
          <cell r="J85" t="str">
            <v/>
          </cell>
          <cell r="K85" t="str">
            <v/>
          </cell>
          <cell r="L85" t="str">
            <v/>
          </cell>
        </row>
        <row r="86">
          <cell r="A86" t="str">
            <v/>
          </cell>
          <cell r="B86" t="str">
            <v/>
          </cell>
          <cell r="C86">
            <v>85</v>
          </cell>
          <cell r="F86" t="str">
            <v/>
          </cell>
          <cell r="G86" t="str">
            <v/>
          </cell>
          <cell r="H86" t="str">
            <v/>
          </cell>
          <cell r="I86" t="str">
            <v/>
          </cell>
          <cell r="J86" t="str">
            <v/>
          </cell>
          <cell r="K86" t="str">
            <v/>
          </cell>
          <cell r="L86" t="str">
            <v/>
          </cell>
        </row>
        <row r="87">
          <cell r="A87" t="str">
            <v/>
          </cell>
          <cell r="B87" t="str">
            <v/>
          </cell>
          <cell r="C87">
            <v>86</v>
          </cell>
          <cell r="F87" t="str">
            <v/>
          </cell>
          <cell r="G87" t="str">
            <v/>
          </cell>
          <cell r="H87" t="str">
            <v/>
          </cell>
          <cell r="I87" t="str">
            <v/>
          </cell>
          <cell r="J87" t="str">
            <v/>
          </cell>
          <cell r="K87" t="str">
            <v/>
          </cell>
          <cell r="L87" t="str">
            <v/>
          </cell>
        </row>
        <row r="88">
          <cell r="A88" t="str">
            <v/>
          </cell>
          <cell r="B88" t="str">
            <v/>
          </cell>
          <cell r="C88">
            <v>87</v>
          </cell>
          <cell r="F88" t="str">
            <v/>
          </cell>
          <cell r="G88" t="str">
            <v/>
          </cell>
          <cell r="H88" t="str">
            <v/>
          </cell>
          <cell r="I88" t="str">
            <v/>
          </cell>
          <cell r="J88" t="str">
            <v/>
          </cell>
          <cell r="K88" t="str">
            <v/>
          </cell>
          <cell r="L88" t="str">
            <v/>
          </cell>
        </row>
        <row r="89">
          <cell r="A89" t="str">
            <v/>
          </cell>
          <cell r="B89" t="str">
            <v/>
          </cell>
          <cell r="C89">
            <v>88</v>
          </cell>
          <cell r="F89" t="str">
            <v/>
          </cell>
          <cell r="G89" t="str">
            <v/>
          </cell>
          <cell r="H89" t="str">
            <v/>
          </cell>
          <cell r="I89" t="str">
            <v/>
          </cell>
          <cell r="J89" t="str">
            <v/>
          </cell>
          <cell r="K89" t="str">
            <v/>
          </cell>
          <cell r="L89" t="str">
            <v/>
          </cell>
        </row>
        <row r="90">
          <cell r="A90" t="str">
            <v/>
          </cell>
          <cell r="B90" t="str">
            <v/>
          </cell>
          <cell r="C90">
            <v>89</v>
          </cell>
          <cell r="F90" t="str">
            <v/>
          </cell>
          <cell r="G90" t="str">
            <v/>
          </cell>
          <cell r="H90" t="str">
            <v/>
          </cell>
          <cell r="I90" t="str">
            <v/>
          </cell>
          <cell r="J90" t="str">
            <v/>
          </cell>
          <cell r="K90" t="str">
            <v/>
          </cell>
          <cell r="L90" t="str">
            <v/>
          </cell>
        </row>
        <row r="91">
          <cell r="A91" t="str">
            <v/>
          </cell>
          <cell r="B91" t="str">
            <v/>
          </cell>
          <cell r="C91">
            <v>90</v>
          </cell>
          <cell r="F91" t="str">
            <v/>
          </cell>
          <cell r="G91" t="str">
            <v/>
          </cell>
          <cell r="H91" t="str">
            <v/>
          </cell>
          <cell r="I91" t="str">
            <v/>
          </cell>
          <cell r="J91" t="str">
            <v/>
          </cell>
          <cell r="K91" t="str">
            <v/>
          </cell>
          <cell r="L91" t="str">
            <v/>
          </cell>
        </row>
        <row r="92">
          <cell r="A92" t="str">
            <v/>
          </cell>
          <cell r="B92" t="str">
            <v/>
          </cell>
          <cell r="C92">
            <v>91</v>
          </cell>
          <cell r="F92" t="str">
            <v/>
          </cell>
          <cell r="G92" t="str">
            <v/>
          </cell>
          <cell r="H92" t="str">
            <v/>
          </cell>
          <cell r="I92" t="str">
            <v/>
          </cell>
          <cell r="J92" t="str">
            <v/>
          </cell>
          <cell r="K92" t="str">
            <v/>
          </cell>
          <cell r="L92" t="str">
            <v/>
          </cell>
        </row>
        <row r="93">
          <cell r="A93" t="str">
            <v/>
          </cell>
          <cell r="B93" t="str">
            <v/>
          </cell>
          <cell r="C93">
            <v>92</v>
          </cell>
          <cell r="F93" t="str">
            <v/>
          </cell>
          <cell r="G93" t="str">
            <v/>
          </cell>
          <cell r="H93" t="str">
            <v/>
          </cell>
          <cell r="I93" t="str">
            <v/>
          </cell>
          <cell r="J93" t="str">
            <v/>
          </cell>
          <cell r="K93" t="str">
            <v/>
          </cell>
          <cell r="L93" t="str">
            <v/>
          </cell>
        </row>
        <row r="94">
          <cell r="A94" t="str">
            <v/>
          </cell>
          <cell r="B94" t="str">
            <v/>
          </cell>
          <cell r="C94">
            <v>93</v>
          </cell>
          <cell r="F94" t="str">
            <v/>
          </cell>
          <cell r="G94" t="str">
            <v/>
          </cell>
          <cell r="H94" t="str">
            <v/>
          </cell>
          <cell r="I94" t="str">
            <v/>
          </cell>
          <cell r="J94" t="str">
            <v/>
          </cell>
          <cell r="K94" t="str">
            <v/>
          </cell>
          <cell r="L94" t="str">
            <v/>
          </cell>
        </row>
        <row r="95">
          <cell r="A95" t="str">
            <v/>
          </cell>
          <cell r="B95" t="str">
            <v/>
          </cell>
          <cell r="C95">
            <v>94</v>
          </cell>
          <cell r="F95" t="str">
            <v/>
          </cell>
          <cell r="G95" t="str">
            <v/>
          </cell>
          <cell r="H95" t="str">
            <v/>
          </cell>
          <cell r="I95" t="str">
            <v/>
          </cell>
          <cell r="J95" t="str">
            <v/>
          </cell>
          <cell r="K95" t="str">
            <v/>
          </cell>
          <cell r="L95" t="str">
            <v/>
          </cell>
        </row>
        <row r="96">
          <cell r="A96" t="str">
            <v/>
          </cell>
          <cell r="B96" t="str">
            <v/>
          </cell>
          <cell r="C96">
            <v>95</v>
          </cell>
          <cell r="F96" t="str">
            <v/>
          </cell>
          <cell r="G96" t="str">
            <v/>
          </cell>
          <cell r="H96" t="str">
            <v/>
          </cell>
          <cell r="I96" t="str">
            <v/>
          </cell>
          <cell r="J96" t="str">
            <v/>
          </cell>
          <cell r="K96" t="str">
            <v/>
          </cell>
          <cell r="L96" t="str">
            <v/>
          </cell>
        </row>
        <row r="97">
          <cell r="A97" t="str">
            <v/>
          </cell>
          <cell r="B97" t="str">
            <v/>
          </cell>
          <cell r="C97">
            <v>96</v>
          </cell>
          <cell r="F97" t="str">
            <v/>
          </cell>
          <cell r="G97" t="str">
            <v/>
          </cell>
          <cell r="H97" t="str">
            <v/>
          </cell>
          <cell r="I97" t="str">
            <v/>
          </cell>
          <cell r="J97" t="str">
            <v/>
          </cell>
          <cell r="K97" t="str">
            <v/>
          </cell>
          <cell r="L97" t="str">
            <v/>
          </cell>
        </row>
        <row r="98">
          <cell r="A98" t="str">
            <v/>
          </cell>
          <cell r="B98" t="str">
            <v/>
          </cell>
          <cell r="C98">
            <v>97</v>
          </cell>
          <cell r="F98" t="str">
            <v/>
          </cell>
          <cell r="G98" t="str">
            <v/>
          </cell>
          <cell r="H98" t="str">
            <v/>
          </cell>
          <cell r="I98" t="str">
            <v/>
          </cell>
          <cell r="J98" t="str">
            <v/>
          </cell>
          <cell r="K98" t="str">
            <v/>
          </cell>
          <cell r="L98" t="str">
            <v/>
          </cell>
        </row>
        <row r="99">
          <cell r="A99" t="str">
            <v/>
          </cell>
          <cell r="B99" t="str">
            <v/>
          </cell>
          <cell r="C99">
            <v>98</v>
          </cell>
          <cell r="F99" t="str">
            <v/>
          </cell>
          <cell r="G99" t="str">
            <v/>
          </cell>
          <cell r="H99" t="str">
            <v/>
          </cell>
          <cell r="I99" t="str">
            <v/>
          </cell>
          <cell r="J99" t="str">
            <v/>
          </cell>
          <cell r="K99" t="str">
            <v/>
          </cell>
          <cell r="L99" t="str">
            <v/>
          </cell>
        </row>
        <row r="100">
          <cell r="A100" t="str">
            <v/>
          </cell>
          <cell r="B100" t="str">
            <v/>
          </cell>
          <cell r="C100">
            <v>99</v>
          </cell>
          <cell r="F100" t="str">
            <v/>
          </cell>
          <cell r="G100" t="str">
            <v/>
          </cell>
          <cell r="H100" t="str">
            <v/>
          </cell>
          <cell r="I100" t="str">
            <v/>
          </cell>
          <cell r="J100" t="str">
            <v/>
          </cell>
          <cell r="K100" t="str">
            <v/>
          </cell>
          <cell r="L100" t="str">
            <v/>
          </cell>
        </row>
        <row r="101">
          <cell r="A101" t="str">
            <v/>
          </cell>
          <cell r="B101" t="str">
            <v/>
          </cell>
          <cell r="C101">
            <v>100</v>
          </cell>
          <cell r="F101" t="str">
            <v/>
          </cell>
          <cell r="G101" t="str">
            <v/>
          </cell>
          <cell r="H101" t="str">
            <v/>
          </cell>
          <cell r="I101" t="str">
            <v/>
          </cell>
          <cell r="J101" t="str">
            <v/>
          </cell>
          <cell r="K101" t="str">
            <v/>
          </cell>
          <cell r="L101" t="str">
            <v/>
          </cell>
        </row>
        <row r="102">
          <cell r="A102" t="str">
            <v/>
          </cell>
          <cell r="B102" t="str">
            <v/>
          </cell>
          <cell r="C102">
            <v>101</v>
          </cell>
          <cell r="F102" t="str">
            <v/>
          </cell>
          <cell r="G102" t="str">
            <v/>
          </cell>
          <cell r="H102" t="str">
            <v/>
          </cell>
          <cell r="I102" t="str">
            <v/>
          </cell>
          <cell r="J102" t="str">
            <v/>
          </cell>
          <cell r="K102" t="str">
            <v/>
          </cell>
          <cell r="L102" t="str">
            <v/>
          </cell>
        </row>
        <row r="103">
          <cell r="A103" t="str">
            <v/>
          </cell>
          <cell r="B103" t="str">
            <v/>
          </cell>
          <cell r="C103">
            <v>102</v>
          </cell>
          <cell r="F103" t="str">
            <v/>
          </cell>
          <cell r="G103" t="str">
            <v/>
          </cell>
          <cell r="H103" t="str">
            <v/>
          </cell>
          <cell r="I103" t="str">
            <v/>
          </cell>
          <cell r="J103" t="str">
            <v/>
          </cell>
          <cell r="K103" t="str">
            <v/>
          </cell>
          <cell r="L103" t="str">
            <v/>
          </cell>
        </row>
        <row r="104">
          <cell r="A104" t="str">
            <v/>
          </cell>
          <cell r="B104" t="str">
            <v/>
          </cell>
          <cell r="C104">
            <v>103</v>
          </cell>
          <cell r="F104" t="str">
            <v/>
          </cell>
          <cell r="G104" t="str">
            <v/>
          </cell>
          <cell r="H104" t="str">
            <v/>
          </cell>
          <cell r="I104" t="str">
            <v/>
          </cell>
          <cell r="J104" t="str">
            <v/>
          </cell>
          <cell r="K104" t="str">
            <v/>
          </cell>
          <cell r="L104" t="str">
            <v/>
          </cell>
        </row>
        <row r="105">
          <cell r="A105" t="str">
            <v/>
          </cell>
          <cell r="B105" t="str">
            <v/>
          </cell>
          <cell r="C105">
            <v>104</v>
          </cell>
          <cell r="F105" t="str">
            <v/>
          </cell>
          <cell r="G105" t="str">
            <v/>
          </cell>
          <cell r="H105" t="str">
            <v/>
          </cell>
          <cell r="I105" t="str">
            <v/>
          </cell>
          <cell r="J105" t="str">
            <v/>
          </cell>
          <cell r="K105" t="str">
            <v/>
          </cell>
          <cell r="L105" t="str">
            <v/>
          </cell>
        </row>
        <row r="106">
          <cell r="A106" t="str">
            <v/>
          </cell>
          <cell r="B106" t="str">
            <v/>
          </cell>
          <cell r="C106">
            <v>105</v>
          </cell>
          <cell r="F106" t="str">
            <v/>
          </cell>
          <cell r="G106" t="str">
            <v/>
          </cell>
          <cell r="H106" t="str">
            <v/>
          </cell>
          <cell r="I106" t="str">
            <v/>
          </cell>
          <cell r="J106" t="str">
            <v/>
          </cell>
          <cell r="K106" t="str">
            <v/>
          </cell>
          <cell r="L106" t="str">
            <v/>
          </cell>
        </row>
        <row r="107">
          <cell r="A107" t="str">
            <v/>
          </cell>
          <cell r="B107" t="str">
            <v/>
          </cell>
          <cell r="C107">
            <v>106</v>
          </cell>
          <cell r="F107" t="str">
            <v/>
          </cell>
          <cell r="G107" t="str">
            <v/>
          </cell>
          <cell r="H107" t="str">
            <v/>
          </cell>
          <cell r="I107" t="str">
            <v/>
          </cell>
          <cell r="J107" t="str">
            <v/>
          </cell>
          <cell r="K107" t="str">
            <v/>
          </cell>
          <cell r="L107" t="str">
            <v/>
          </cell>
        </row>
        <row r="108">
          <cell r="A108" t="str">
            <v/>
          </cell>
          <cell r="B108" t="str">
            <v/>
          </cell>
          <cell r="C108">
            <v>107</v>
          </cell>
          <cell r="F108" t="str">
            <v/>
          </cell>
          <cell r="G108" t="str">
            <v/>
          </cell>
          <cell r="H108" t="str">
            <v/>
          </cell>
          <cell r="I108" t="str">
            <v/>
          </cell>
          <cell r="J108" t="str">
            <v/>
          </cell>
          <cell r="K108" t="str">
            <v/>
          </cell>
          <cell r="L108" t="str">
            <v/>
          </cell>
        </row>
        <row r="109">
          <cell r="A109" t="str">
            <v/>
          </cell>
          <cell r="B109" t="str">
            <v/>
          </cell>
          <cell r="C109">
            <v>108</v>
          </cell>
          <cell r="F109" t="str">
            <v/>
          </cell>
          <cell r="G109" t="str">
            <v/>
          </cell>
          <cell r="H109" t="str">
            <v/>
          </cell>
          <cell r="I109" t="str">
            <v/>
          </cell>
          <cell r="J109" t="str">
            <v/>
          </cell>
          <cell r="K109" t="str">
            <v/>
          </cell>
          <cell r="L109" t="str">
            <v/>
          </cell>
        </row>
        <row r="110">
          <cell r="A110" t="str">
            <v/>
          </cell>
          <cell r="B110" t="str">
            <v/>
          </cell>
          <cell r="C110">
            <v>109</v>
          </cell>
          <cell r="F110" t="str">
            <v/>
          </cell>
          <cell r="G110" t="str">
            <v/>
          </cell>
          <cell r="H110" t="str">
            <v/>
          </cell>
          <cell r="I110" t="str">
            <v/>
          </cell>
          <cell r="J110" t="str">
            <v/>
          </cell>
          <cell r="K110" t="str">
            <v/>
          </cell>
          <cell r="L110" t="str">
            <v/>
          </cell>
        </row>
        <row r="111">
          <cell r="A111" t="str">
            <v/>
          </cell>
          <cell r="B111" t="str">
            <v/>
          </cell>
          <cell r="C111">
            <v>110</v>
          </cell>
          <cell r="F111" t="str">
            <v/>
          </cell>
          <cell r="G111" t="str">
            <v/>
          </cell>
          <cell r="H111" t="str">
            <v/>
          </cell>
          <cell r="I111" t="str">
            <v/>
          </cell>
          <cell r="J111" t="str">
            <v/>
          </cell>
          <cell r="K111" t="str">
            <v/>
          </cell>
          <cell r="L111" t="str">
            <v/>
          </cell>
        </row>
        <row r="112">
          <cell r="A112" t="str">
            <v/>
          </cell>
          <cell r="B112" t="str">
            <v/>
          </cell>
          <cell r="C112">
            <v>111</v>
          </cell>
          <cell r="F112" t="str">
            <v/>
          </cell>
          <cell r="G112" t="str">
            <v/>
          </cell>
          <cell r="H112" t="str">
            <v/>
          </cell>
          <cell r="I112" t="str">
            <v/>
          </cell>
          <cell r="J112" t="str">
            <v/>
          </cell>
          <cell r="K112" t="str">
            <v/>
          </cell>
          <cell r="L112" t="str">
            <v/>
          </cell>
        </row>
        <row r="113">
          <cell r="A113" t="str">
            <v/>
          </cell>
          <cell r="B113" t="str">
            <v/>
          </cell>
          <cell r="C113">
            <v>112</v>
          </cell>
          <cell r="F113" t="str">
            <v/>
          </cell>
          <cell r="G113" t="str">
            <v/>
          </cell>
          <cell r="H113" t="str">
            <v/>
          </cell>
          <cell r="I113" t="str">
            <v/>
          </cell>
          <cell r="J113" t="str">
            <v/>
          </cell>
          <cell r="K113" t="str">
            <v/>
          </cell>
          <cell r="L113" t="str">
            <v/>
          </cell>
        </row>
        <row r="114">
          <cell r="A114" t="str">
            <v/>
          </cell>
          <cell r="B114" t="str">
            <v/>
          </cell>
          <cell r="C114">
            <v>113</v>
          </cell>
          <cell r="F114" t="str">
            <v/>
          </cell>
          <cell r="G114" t="str">
            <v/>
          </cell>
          <cell r="H114" t="str">
            <v/>
          </cell>
          <cell r="I114" t="str">
            <v/>
          </cell>
          <cell r="J114" t="str">
            <v/>
          </cell>
          <cell r="K114" t="str">
            <v/>
          </cell>
          <cell r="L114" t="str">
            <v/>
          </cell>
        </row>
        <row r="115">
          <cell r="A115" t="str">
            <v/>
          </cell>
          <cell r="B115" t="str">
            <v/>
          </cell>
          <cell r="C115">
            <v>114</v>
          </cell>
          <cell r="F115" t="str">
            <v/>
          </cell>
          <cell r="G115" t="str">
            <v/>
          </cell>
          <cell r="H115" t="str">
            <v/>
          </cell>
          <cell r="I115" t="str">
            <v/>
          </cell>
          <cell r="J115" t="str">
            <v/>
          </cell>
          <cell r="K115" t="str">
            <v/>
          </cell>
          <cell r="L115" t="str">
            <v/>
          </cell>
        </row>
        <row r="116">
          <cell r="A116" t="str">
            <v/>
          </cell>
          <cell r="B116" t="str">
            <v/>
          </cell>
          <cell r="C116">
            <v>115</v>
          </cell>
          <cell r="F116" t="str">
            <v/>
          </cell>
          <cell r="G116" t="str">
            <v/>
          </cell>
          <cell r="H116" t="str">
            <v/>
          </cell>
          <cell r="I116" t="str">
            <v/>
          </cell>
          <cell r="J116" t="str">
            <v/>
          </cell>
          <cell r="K116" t="str">
            <v/>
          </cell>
          <cell r="L116" t="str">
            <v/>
          </cell>
        </row>
        <row r="117">
          <cell r="A117" t="str">
            <v/>
          </cell>
          <cell r="B117" t="str">
            <v/>
          </cell>
          <cell r="C117">
            <v>116</v>
          </cell>
          <cell r="F117" t="str">
            <v/>
          </cell>
          <cell r="G117" t="str">
            <v/>
          </cell>
          <cell r="H117" t="str">
            <v/>
          </cell>
          <cell r="I117" t="str">
            <v/>
          </cell>
          <cell r="J117" t="str">
            <v/>
          </cell>
          <cell r="K117" t="str">
            <v/>
          </cell>
          <cell r="L117" t="str">
            <v/>
          </cell>
        </row>
        <row r="118">
          <cell r="A118" t="str">
            <v/>
          </cell>
          <cell r="B118" t="str">
            <v/>
          </cell>
          <cell r="C118">
            <v>117</v>
          </cell>
          <cell r="F118" t="str">
            <v/>
          </cell>
          <cell r="G118" t="str">
            <v/>
          </cell>
          <cell r="H118" t="str">
            <v/>
          </cell>
          <cell r="I118" t="str">
            <v/>
          </cell>
          <cell r="J118" t="str">
            <v/>
          </cell>
          <cell r="K118" t="str">
            <v/>
          </cell>
          <cell r="L118" t="str">
            <v/>
          </cell>
        </row>
        <row r="119">
          <cell r="A119" t="str">
            <v/>
          </cell>
          <cell r="B119" t="str">
            <v/>
          </cell>
          <cell r="C119">
            <v>118</v>
          </cell>
          <cell r="F119" t="str">
            <v/>
          </cell>
          <cell r="G119" t="str">
            <v/>
          </cell>
          <cell r="H119" t="str">
            <v/>
          </cell>
          <cell r="I119" t="str">
            <v/>
          </cell>
          <cell r="J119" t="str">
            <v/>
          </cell>
          <cell r="K119" t="str">
            <v/>
          </cell>
          <cell r="L119" t="str">
            <v/>
          </cell>
        </row>
        <row r="120">
          <cell r="A120" t="str">
            <v/>
          </cell>
          <cell r="B120" t="str">
            <v/>
          </cell>
          <cell r="C120">
            <v>119</v>
          </cell>
          <cell r="F120" t="str">
            <v/>
          </cell>
          <cell r="G120" t="str">
            <v/>
          </cell>
          <cell r="H120" t="str">
            <v/>
          </cell>
          <cell r="I120" t="str">
            <v/>
          </cell>
          <cell r="J120" t="str">
            <v/>
          </cell>
          <cell r="K120" t="str">
            <v/>
          </cell>
          <cell r="L120" t="str">
            <v/>
          </cell>
        </row>
        <row r="121">
          <cell r="A121" t="str">
            <v/>
          </cell>
          <cell r="B121" t="str">
            <v/>
          </cell>
          <cell r="C121">
            <v>120</v>
          </cell>
          <cell r="F121" t="str">
            <v/>
          </cell>
          <cell r="G121" t="str">
            <v/>
          </cell>
          <cell r="H121" t="str">
            <v/>
          </cell>
          <cell r="I121" t="str">
            <v/>
          </cell>
          <cell r="J121" t="str">
            <v/>
          </cell>
          <cell r="K121" t="str">
            <v/>
          </cell>
          <cell r="L121" t="str">
            <v/>
          </cell>
        </row>
        <row r="122">
          <cell r="A122" t="str">
            <v/>
          </cell>
          <cell r="B122" t="str">
            <v/>
          </cell>
          <cell r="C122">
            <v>121</v>
          </cell>
          <cell r="F122" t="str">
            <v/>
          </cell>
          <cell r="G122" t="str">
            <v/>
          </cell>
          <cell r="H122" t="str">
            <v/>
          </cell>
          <cell r="I122" t="str">
            <v/>
          </cell>
          <cell r="J122" t="str">
            <v/>
          </cell>
          <cell r="K122" t="str">
            <v/>
          </cell>
          <cell r="L122" t="str">
            <v/>
          </cell>
        </row>
        <row r="123">
          <cell r="A123" t="str">
            <v/>
          </cell>
          <cell r="B123" t="str">
            <v/>
          </cell>
          <cell r="C123">
            <v>122</v>
          </cell>
          <cell r="F123" t="str">
            <v/>
          </cell>
          <cell r="G123" t="str">
            <v/>
          </cell>
          <cell r="H123" t="str">
            <v/>
          </cell>
          <cell r="I123" t="str">
            <v/>
          </cell>
          <cell r="J123" t="str">
            <v/>
          </cell>
          <cell r="K123" t="str">
            <v/>
          </cell>
          <cell r="L123" t="str">
            <v/>
          </cell>
        </row>
        <row r="124">
          <cell r="A124" t="str">
            <v/>
          </cell>
          <cell r="B124" t="str">
            <v/>
          </cell>
          <cell r="C124">
            <v>123</v>
          </cell>
          <cell r="F124" t="str">
            <v/>
          </cell>
          <cell r="G124" t="str">
            <v/>
          </cell>
          <cell r="H124" t="str">
            <v/>
          </cell>
          <cell r="I124" t="str">
            <v/>
          </cell>
          <cell r="J124" t="str">
            <v/>
          </cell>
          <cell r="K124" t="str">
            <v/>
          </cell>
          <cell r="L124" t="str">
            <v/>
          </cell>
        </row>
        <row r="125">
          <cell r="A125" t="str">
            <v/>
          </cell>
          <cell r="B125" t="str">
            <v/>
          </cell>
          <cell r="C125">
            <v>124</v>
          </cell>
          <cell r="F125" t="str">
            <v/>
          </cell>
          <cell r="G125" t="str">
            <v/>
          </cell>
          <cell r="H125" t="str">
            <v/>
          </cell>
          <cell r="I125" t="str">
            <v/>
          </cell>
          <cell r="J125" t="str">
            <v/>
          </cell>
          <cell r="K125" t="str">
            <v/>
          </cell>
          <cell r="L125" t="str">
            <v/>
          </cell>
        </row>
        <row r="126">
          <cell r="A126" t="str">
            <v/>
          </cell>
          <cell r="B126" t="str">
            <v/>
          </cell>
          <cell r="C126">
            <v>125</v>
          </cell>
          <cell r="F126" t="str">
            <v/>
          </cell>
          <cell r="G126" t="str">
            <v/>
          </cell>
          <cell r="H126" t="str">
            <v/>
          </cell>
          <cell r="I126" t="str">
            <v/>
          </cell>
          <cell r="J126" t="str">
            <v/>
          </cell>
          <cell r="K126" t="str">
            <v/>
          </cell>
          <cell r="L126" t="str">
            <v/>
          </cell>
        </row>
        <row r="127">
          <cell r="A127" t="str">
            <v/>
          </cell>
          <cell r="B127" t="str">
            <v/>
          </cell>
          <cell r="C127">
            <v>126</v>
          </cell>
          <cell r="F127" t="str">
            <v/>
          </cell>
          <cell r="G127" t="str">
            <v/>
          </cell>
          <cell r="H127" t="str">
            <v/>
          </cell>
          <cell r="I127" t="str">
            <v/>
          </cell>
          <cell r="J127" t="str">
            <v/>
          </cell>
          <cell r="K127" t="str">
            <v/>
          </cell>
          <cell r="L127" t="str">
            <v/>
          </cell>
        </row>
        <row r="128">
          <cell r="A128" t="str">
            <v/>
          </cell>
          <cell r="B128" t="str">
            <v/>
          </cell>
          <cell r="C128">
            <v>127</v>
          </cell>
          <cell r="F128" t="str">
            <v/>
          </cell>
          <cell r="G128" t="str">
            <v/>
          </cell>
          <cell r="H128" t="str">
            <v/>
          </cell>
          <cell r="I128" t="str">
            <v/>
          </cell>
          <cell r="J128" t="str">
            <v/>
          </cell>
          <cell r="K128" t="str">
            <v/>
          </cell>
          <cell r="L128" t="str">
            <v/>
          </cell>
        </row>
        <row r="129">
          <cell r="A129" t="str">
            <v/>
          </cell>
          <cell r="B129" t="str">
            <v/>
          </cell>
          <cell r="C129">
            <v>128</v>
          </cell>
          <cell r="F129" t="str">
            <v/>
          </cell>
          <cell r="G129" t="str">
            <v/>
          </cell>
          <cell r="H129" t="str">
            <v/>
          </cell>
          <cell r="I129" t="str">
            <v/>
          </cell>
          <cell r="J129" t="str">
            <v/>
          </cell>
          <cell r="K129" t="str">
            <v/>
          </cell>
          <cell r="L129" t="str">
            <v/>
          </cell>
        </row>
        <row r="130">
          <cell r="A130" t="str">
            <v/>
          </cell>
          <cell r="B130" t="str">
            <v/>
          </cell>
          <cell r="C130">
            <v>129</v>
          </cell>
          <cell r="F130" t="str">
            <v/>
          </cell>
          <cell r="G130" t="str">
            <v/>
          </cell>
          <cell r="H130" t="str">
            <v/>
          </cell>
          <cell r="I130" t="str">
            <v/>
          </cell>
          <cell r="J130" t="str">
            <v/>
          </cell>
          <cell r="K130" t="str">
            <v/>
          </cell>
          <cell r="L130" t="str">
            <v/>
          </cell>
        </row>
        <row r="131">
          <cell r="A131" t="str">
            <v/>
          </cell>
          <cell r="B131" t="str">
            <v/>
          </cell>
          <cell r="C131">
            <v>130</v>
          </cell>
          <cell r="F131" t="str">
            <v/>
          </cell>
          <cell r="G131" t="str">
            <v/>
          </cell>
          <cell r="H131" t="str">
            <v/>
          </cell>
          <cell r="I131" t="str">
            <v/>
          </cell>
          <cell r="J131" t="str">
            <v/>
          </cell>
          <cell r="K131" t="str">
            <v/>
          </cell>
          <cell r="L131" t="str">
            <v/>
          </cell>
        </row>
        <row r="132">
          <cell r="A132" t="str">
            <v/>
          </cell>
          <cell r="B132" t="str">
            <v/>
          </cell>
          <cell r="C132">
            <v>131</v>
          </cell>
          <cell r="F132" t="str">
            <v/>
          </cell>
          <cell r="G132" t="str">
            <v/>
          </cell>
          <cell r="H132" t="str">
            <v/>
          </cell>
          <cell r="I132" t="str">
            <v/>
          </cell>
          <cell r="J132" t="str">
            <v/>
          </cell>
          <cell r="K132" t="str">
            <v/>
          </cell>
          <cell r="L132" t="str">
            <v/>
          </cell>
        </row>
        <row r="133">
          <cell r="A133" t="str">
            <v/>
          </cell>
          <cell r="B133" t="str">
            <v/>
          </cell>
          <cell r="C133">
            <v>132</v>
          </cell>
          <cell r="F133" t="str">
            <v/>
          </cell>
          <cell r="G133" t="str">
            <v/>
          </cell>
          <cell r="H133" t="str">
            <v/>
          </cell>
          <cell r="I133" t="str">
            <v/>
          </cell>
          <cell r="J133" t="str">
            <v/>
          </cell>
          <cell r="K133" t="str">
            <v/>
          </cell>
          <cell r="L133" t="str">
            <v/>
          </cell>
        </row>
        <row r="134">
          <cell r="A134" t="str">
            <v/>
          </cell>
          <cell r="B134" t="str">
            <v/>
          </cell>
          <cell r="C134">
            <v>133</v>
          </cell>
          <cell r="F134" t="str">
            <v/>
          </cell>
          <cell r="G134" t="str">
            <v/>
          </cell>
          <cell r="H134" t="str">
            <v/>
          </cell>
          <cell r="I134" t="str">
            <v/>
          </cell>
          <cell r="J134" t="str">
            <v/>
          </cell>
          <cell r="K134" t="str">
            <v/>
          </cell>
          <cell r="L134" t="str">
            <v/>
          </cell>
        </row>
        <row r="135">
          <cell r="A135" t="str">
            <v/>
          </cell>
          <cell r="B135" t="str">
            <v/>
          </cell>
          <cell r="C135">
            <v>134</v>
          </cell>
          <cell r="F135" t="str">
            <v/>
          </cell>
          <cell r="G135" t="str">
            <v/>
          </cell>
          <cell r="H135" t="str">
            <v/>
          </cell>
          <cell r="I135" t="str">
            <v/>
          </cell>
          <cell r="J135" t="str">
            <v/>
          </cell>
          <cell r="K135" t="str">
            <v/>
          </cell>
          <cell r="L135" t="str">
            <v/>
          </cell>
        </row>
        <row r="136">
          <cell r="A136" t="str">
            <v/>
          </cell>
          <cell r="B136" t="str">
            <v/>
          </cell>
          <cell r="C136">
            <v>135</v>
          </cell>
          <cell r="F136" t="str">
            <v/>
          </cell>
          <cell r="G136" t="str">
            <v/>
          </cell>
          <cell r="H136" t="str">
            <v/>
          </cell>
          <cell r="I136" t="str">
            <v/>
          </cell>
          <cell r="J136" t="str">
            <v/>
          </cell>
          <cell r="K136" t="str">
            <v/>
          </cell>
          <cell r="L136" t="str">
            <v/>
          </cell>
        </row>
        <row r="137">
          <cell r="A137" t="str">
            <v/>
          </cell>
          <cell r="B137" t="str">
            <v/>
          </cell>
          <cell r="C137">
            <v>136</v>
          </cell>
          <cell r="F137" t="str">
            <v/>
          </cell>
          <cell r="G137" t="str">
            <v/>
          </cell>
          <cell r="H137" t="str">
            <v/>
          </cell>
          <cell r="I137" t="str">
            <v/>
          </cell>
          <cell r="J137" t="str">
            <v/>
          </cell>
          <cell r="K137" t="str">
            <v/>
          </cell>
          <cell r="L137" t="str">
            <v/>
          </cell>
        </row>
        <row r="138">
          <cell r="A138" t="str">
            <v/>
          </cell>
          <cell r="B138" t="str">
            <v/>
          </cell>
          <cell r="C138">
            <v>137</v>
          </cell>
          <cell r="F138" t="str">
            <v/>
          </cell>
          <cell r="G138" t="str">
            <v/>
          </cell>
          <cell r="H138" t="str">
            <v/>
          </cell>
          <cell r="I138" t="str">
            <v/>
          </cell>
          <cell r="J138" t="str">
            <v/>
          </cell>
          <cell r="K138" t="str">
            <v/>
          </cell>
          <cell r="L138" t="str">
            <v/>
          </cell>
        </row>
        <row r="139">
          <cell r="A139" t="str">
            <v/>
          </cell>
          <cell r="B139" t="str">
            <v/>
          </cell>
          <cell r="C139">
            <v>138</v>
          </cell>
          <cell r="F139" t="str">
            <v/>
          </cell>
          <cell r="G139" t="str">
            <v/>
          </cell>
          <cell r="H139" t="str">
            <v/>
          </cell>
          <cell r="I139" t="str">
            <v/>
          </cell>
          <cell r="J139" t="str">
            <v/>
          </cell>
          <cell r="K139" t="str">
            <v/>
          </cell>
          <cell r="L139" t="str">
            <v/>
          </cell>
        </row>
        <row r="140">
          <cell r="A140" t="str">
            <v/>
          </cell>
          <cell r="B140" t="str">
            <v/>
          </cell>
          <cell r="C140">
            <v>139</v>
          </cell>
          <cell r="F140" t="str">
            <v/>
          </cell>
          <cell r="G140" t="str">
            <v/>
          </cell>
          <cell r="H140" t="str">
            <v/>
          </cell>
          <cell r="I140" t="str">
            <v/>
          </cell>
          <cell r="J140" t="str">
            <v/>
          </cell>
          <cell r="K140" t="str">
            <v/>
          </cell>
          <cell r="L140" t="str">
            <v/>
          </cell>
        </row>
        <row r="141">
          <cell r="A141" t="str">
            <v/>
          </cell>
          <cell r="B141" t="str">
            <v/>
          </cell>
          <cell r="C141">
            <v>140</v>
          </cell>
          <cell r="F141" t="str">
            <v/>
          </cell>
          <cell r="G141" t="str">
            <v/>
          </cell>
          <cell r="H141" t="str">
            <v/>
          </cell>
          <cell r="I141" t="str">
            <v/>
          </cell>
          <cell r="J141" t="str">
            <v/>
          </cell>
          <cell r="K141" t="str">
            <v/>
          </cell>
          <cell r="L141" t="str">
            <v/>
          </cell>
        </row>
        <row r="142">
          <cell r="A142" t="str">
            <v/>
          </cell>
          <cell r="B142" t="str">
            <v/>
          </cell>
          <cell r="C142">
            <v>141</v>
          </cell>
          <cell r="F142" t="str">
            <v/>
          </cell>
          <cell r="G142" t="str">
            <v/>
          </cell>
          <cell r="H142" t="str">
            <v/>
          </cell>
          <cell r="I142" t="str">
            <v/>
          </cell>
          <cell r="J142" t="str">
            <v/>
          </cell>
          <cell r="K142" t="str">
            <v/>
          </cell>
          <cell r="L142" t="str">
            <v/>
          </cell>
        </row>
        <row r="143">
          <cell r="A143" t="str">
            <v/>
          </cell>
          <cell r="B143" t="str">
            <v/>
          </cell>
          <cell r="C143">
            <v>142</v>
          </cell>
          <cell r="F143" t="str">
            <v/>
          </cell>
          <cell r="G143" t="str">
            <v/>
          </cell>
          <cell r="H143" t="str">
            <v/>
          </cell>
          <cell r="I143" t="str">
            <v/>
          </cell>
          <cell r="J143" t="str">
            <v/>
          </cell>
          <cell r="K143" t="str">
            <v/>
          </cell>
          <cell r="L143" t="str">
            <v/>
          </cell>
        </row>
        <row r="144">
          <cell r="A144" t="str">
            <v/>
          </cell>
          <cell r="B144" t="str">
            <v/>
          </cell>
          <cell r="C144">
            <v>143</v>
          </cell>
          <cell r="F144" t="str">
            <v/>
          </cell>
          <cell r="G144" t="str">
            <v/>
          </cell>
          <cell r="H144" t="str">
            <v/>
          </cell>
          <cell r="I144" t="str">
            <v/>
          </cell>
          <cell r="J144" t="str">
            <v/>
          </cell>
          <cell r="K144" t="str">
            <v/>
          </cell>
          <cell r="L144" t="str">
            <v/>
          </cell>
        </row>
        <row r="145">
          <cell r="A145" t="str">
            <v/>
          </cell>
          <cell r="B145" t="str">
            <v/>
          </cell>
          <cell r="C145">
            <v>144</v>
          </cell>
          <cell r="F145" t="str">
            <v/>
          </cell>
          <cell r="G145" t="str">
            <v/>
          </cell>
          <cell r="H145" t="str">
            <v/>
          </cell>
          <cell r="I145" t="str">
            <v/>
          </cell>
          <cell r="J145" t="str">
            <v/>
          </cell>
          <cell r="K145" t="str">
            <v/>
          </cell>
          <cell r="L145" t="str">
            <v/>
          </cell>
        </row>
        <row r="146">
          <cell r="A146" t="str">
            <v/>
          </cell>
          <cell r="B146" t="str">
            <v/>
          </cell>
          <cell r="C146">
            <v>145</v>
          </cell>
          <cell r="F146" t="str">
            <v/>
          </cell>
          <cell r="G146" t="str">
            <v/>
          </cell>
          <cell r="H146" t="str">
            <v/>
          </cell>
          <cell r="I146" t="str">
            <v/>
          </cell>
          <cell r="J146" t="str">
            <v/>
          </cell>
          <cell r="K146" t="str">
            <v/>
          </cell>
          <cell r="L146" t="str">
            <v/>
          </cell>
        </row>
        <row r="147">
          <cell r="A147" t="str">
            <v/>
          </cell>
          <cell r="B147" t="str">
            <v/>
          </cell>
          <cell r="C147">
            <v>146</v>
          </cell>
          <cell r="F147" t="str">
            <v/>
          </cell>
          <cell r="G147" t="str">
            <v/>
          </cell>
          <cell r="H147" t="str">
            <v/>
          </cell>
          <cell r="I147" t="str">
            <v/>
          </cell>
          <cell r="J147" t="str">
            <v/>
          </cell>
          <cell r="K147" t="str">
            <v/>
          </cell>
          <cell r="L147" t="str">
            <v/>
          </cell>
        </row>
        <row r="148">
          <cell r="A148" t="str">
            <v/>
          </cell>
          <cell r="B148" t="str">
            <v/>
          </cell>
          <cell r="C148">
            <v>147</v>
          </cell>
          <cell r="F148" t="str">
            <v/>
          </cell>
          <cell r="G148" t="str">
            <v/>
          </cell>
          <cell r="H148" t="str">
            <v/>
          </cell>
          <cell r="I148" t="str">
            <v/>
          </cell>
          <cell r="J148" t="str">
            <v/>
          </cell>
          <cell r="K148" t="str">
            <v/>
          </cell>
          <cell r="L148" t="str">
            <v/>
          </cell>
        </row>
        <row r="149">
          <cell r="A149" t="str">
            <v/>
          </cell>
          <cell r="B149" t="str">
            <v/>
          </cell>
          <cell r="C149">
            <v>148</v>
          </cell>
          <cell r="F149" t="str">
            <v/>
          </cell>
          <cell r="G149" t="str">
            <v/>
          </cell>
          <cell r="H149" t="str">
            <v/>
          </cell>
          <cell r="I149" t="str">
            <v/>
          </cell>
          <cell r="J149" t="str">
            <v/>
          </cell>
          <cell r="K149" t="str">
            <v/>
          </cell>
          <cell r="L149" t="str">
            <v/>
          </cell>
        </row>
        <row r="150">
          <cell r="A150" t="str">
            <v/>
          </cell>
          <cell r="B150" t="str">
            <v/>
          </cell>
          <cell r="C150">
            <v>149</v>
          </cell>
          <cell r="F150" t="str">
            <v/>
          </cell>
          <cell r="G150" t="str">
            <v/>
          </cell>
          <cell r="H150" t="str">
            <v/>
          </cell>
          <cell r="I150" t="str">
            <v/>
          </cell>
          <cell r="J150" t="str">
            <v/>
          </cell>
          <cell r="K150" t="str">
            <v/>
          </cell>
          <cell r="L150" t="str">
            <v/>
          </cell>
        </row>
        <row r="151">
          <cell r="A151" t="str">
            <v/>
          </cell>
          <cell r="B151" t="str">
            <v/>
          </cell>
          <cell r="C151">
            <v>150</v>
          </cell>
          <cell r="F151" t="str">
            <v/>
          </cell>
          <cell r="G151" t="str">
            <v/>
          </cell>
          <cell r="H151" t="str">
            <v/>
          </cell>
          <cell r="I151" t="str">
            <v/>
          </cell>
          <cell r="J151" t="str">
            <v/>
          </cell>
          <cell r="K151" t="str">
            <v/>
          </cell>
          <cell r="L151" t="str">
            <v/>
          </cell>
        </row>
        <row r="152">
          <cell r="A152" t="str">
            <v/>
          </cell>
          <cell r="B152" t="str">
            <v/>
          </cell>
          <cell r="C152">
            <v>151</v>
          </cell>
          <cell r="F152" t="str">
            <v/>
          </cell>
          <cell r="G152" t="str">
            <v/>
          </cell>
          <cell r="H152" t="str">
            <v/>
          </cell>
          <cell r="I152" t="str">
            <v/>
          </cell>
          <cell r="J152" t="str">
            <v/>
          </cell>
          <cell r="K152" t="str">
            <v/>
          </cell>
          <cell r="L152" t="str">
            <v/>
          </cell>
        </row>
        <row r="153">
          <cell r="A153" t="str">
            <v/>
          </cell>
          <cell r="B153" t="str">
            <v/>
          </cell>
          <cell r="C153">
            <v>152</v>
          </cell>
          <cell r="F153" t="str">
            <v/>
          </cell>
          <cell r="G153" t="str">
            <v/>
          </cell>
          <cell r="H153" t="str">
            <v/>
          </cell>
          <cell r="I153" t="str">
            <v/>
          </cell>
          <cell r="J153" t="str">
            <v/>
          </cell>
          <cell r="K153" t="str">
            <v/>
          </cell>
          <cell r="L153" t="str">
            <v/>
          </cell>
        </row>
        <row r="154">
          <cell r="A154" t="str">
            <v/>
          </cell>
          <cell r="B154" t="str">
            <v/>
          </cell>
          <cell r="C154">
            <v>153</v>
          </cell>
          <cell r="F154" t="str">
            <v/>
          </cell>
          <cell r="G154" t="str">
            <v/>
          </cell>
          <cell r="H154" t="str">
            <v/>
          </cell>
          <cell r="I154" t="str">
            <v/>
          </cell>
          <cell r="J154" t="str">
            <v/>
          </cell>
          <cell r="K154" t="str">
            <v/>
          </cell>
          <cell r="L154" t="str">
            <v/>
          </cell>
        </row>
        <row r="155">
          <cell r="A155" t="str">
            <v/>
          </cell>
          <cell r="B155" t="str">
            <v/>
          </cell>
          <cell r="C155">
            <v>154</v>
          </cell>
          <cell r="F155" t="str">
            <v/>
          </cell>
          <cell r="G155" t="str">
            <v/>
          </cell>
          <cell r="H155" t="str">
            <v/>
          </cell>
          <cell r="I155" t="str">
            <v/>
          </cell>
          <cell r="J155" t="str">
            <v/>
          </cell>
          <cell r="K155" t="str">
            <v/>
          </cell>
          <cell r="L155" t="str">
            <v/>
          </cell>
        </row>
        <row r="156">
          <cell r="A156" t="str">
            <v/>
          </cell>
          <cell r="B156" t="str">
            <v/>
          </cell>
          <cell r="C156">
            <v>155</v>
          </cell>
          <cell r="F156" t="str">
            <v/>
          </cell>
          <cell r="G156" t="str">
            <v/>
          </cell>
          <cell r="H156" t="str">
            <v/>
          </cell>
          <cell r="I156" t="str">
            <v/>
          </cell>
          <cell r="J156" t="str">
            <v/>
          </cell>
          <cell r="K156" t="str">
            <v/>
          </cell>
          <cell r="L156" t="str">
            <v/>
          </cell>
        </row>
        <row r="157">
          <cell r="A157" t="str">
            <v/>
          </cell>
          <cell r="B157" t="str">
            <v/>
          </cell>
          <cell r="C157">
            <v>156</v>
          </cell>
          <cell r="F157" t="str">
            <v/>
          </cell>
          <cell r="G157" t="str">
            <v/>
          </cell>
          <cell r="H157" t="str">
            <v/>
          </cell>
          <cell r="I157" t="str">
            <v/>
          </cell>
          <cell r="J157" t="str">
            <v/>
          </cell>
          <cell r="K157" t="str">
            <v/>
          </cell>
          <cell r="L157" t="str">
            <v/>
          </cell>
        </row>
        <row r="158">
          <cell r="A158" t="str">
            <v/>
          </cell>
          <cell r="B158" t="str">
            <v/>
          </cell>
          <cell r="C158">
            <v>157</v>
          </cell>
          <cell r="F158" t="str">
            <v/>
          </cell>
          <cell r="G158" t="str">
            <v/>
          </cell>
          <cell r="H158" t="str">
            <v/>
          </cell>
          <cell r="I158" t="str">
            <v/>
          </cell>
          <cell r="J158" t="str">
            <v/>
          </cell>
          <cell r="K158" t="str">
            <v/>
          </cell>
          <cell r="L158" t="str">
            <v/>
          </cell>
        </row>
        <row r="159">
          <cell r="A159" t="str">
            <v/>
          </cell>
          <cell r="B159" t="str">
            <v/>
          </cell>
          <cell r="C159">
            <v>158</v>
          </cell>
          <cell r="F159" t="str">
            <v/>
          </cell>
          <cell r="G159" t="str">
            <v/>
          </cell>
          <cell r="H159" t="str">
            <v/>
          </cell>
          <cell r="I159" t="str">
            <v/>
          </cell>
          <cell r="J159" t="str">
            <v/>
          </cell>
          <cell r="K159" t="str">
            <v/>
          </cell>
          <cell r="L159" t="str">
            <v/>
          </cell>
        </row>
        <row r="160">
          <cell r="A160" t="str">
            <v/>
          </cell>
          <cell r="B160" t="str">
            <v/>
          </cell>
          <cell r="C160">
            <v>159</v>
          </cell>
          <cell r="F160" t="str">
            <v/>
          </cell>
          <cell r="G160" t="str">
            <v/>
          </cell>
          <cell r="H160" t="str">
            <v/>
          </cell>
          <cell r="I160" t="str">
            <v/>
          </cell>
          <cell r="J160" t="str">
            <v/>
          </cell>
          <cell r="K160" t="str">
            <v/>
          </cell>
          <cell r="L160" t="str">
            <v/>
          </cell>
        </row>
        <row r="161">
          <cell r="A161" t="str">
            <v/>
          </cell>
          <cell r="B161" t="str">
            <v/>
          </cell>
          <cell r="C161">
            <v>160</v>
          </cell>
          <cell r="F161" t="str">
            <v/>
          </cell>
          <cell r="G161" t="str">
            <v/>
          </cell>
          <cell r="H161" t="str">
            <v/>
          </cell>
          <cell r="I161" t="str">
            <v/>
          </cell>
          <cell r="J161" t="str">
            <v/>
          </cell>
          <cell r="K161" t="str">
            <v/>
          </cell>
          <cell r="L161" t="str">
            <v/>
          </cell>
        </row>
        <row r="162">
          <cell r="A162" t="str">
            <v/>
          </cell>
          <cell r="B162" t="str">
            <v/>
          </cell>
          <cell r="C162">
            <v>161</v>
          </cell>
          <cell r="F162" t="str">
            <v/>
          </cell>
          <cell r="G162" t="str">
            <v/>
          </cell>
          <cell r="H162" t="str">
            <v/>
          </cell>
          <cell r="I162" t="str">
            <v/>
          </cell>
          <cell r="J162" t="str">
            <v/>
          </cell>
          <cell r="K162" t="str">
            <v/>
          </cell>
          <cell r="L162" t="str">
            <v/>
          </cell>
        </row>
        <row r="163">
          <cell r="A163" t="str">
            <v/>
          </cell>
          <cell r="B163" t="str">
            <v/>
          </cell>
          <cell r="C163">
            <v>162</v>
          </cell>
          <cell r="F163" t="str">
            <v/>
          </cell>
          <cell r="G163" t="str">
            <v/>
          </cell>
          <cell r="H163" t="str">
            <v/>
          </cell>
          <cell r="I163" t="str">
            <v/>
          </cell>
          <cell r="J163" t="str">
            <v/>
          </cell>
          <cell r="K163" t="str">
            <v/>
          </cell>
          <cell r="L163" t="str">
            <v/>
          </cell>
        </row>
        <row r="164">
          <cell r="A164" t="str">
            <v/>
          </cell>
          <cell r="B164" t="str">
            <v/>
          </cell>
          <cell r="C164">
            <v>163</v>
          </cell>
          <cell r="F164" t="str">
            <v/>
          </cell>
          <cell r="G164" t="str">
            <v/>
          </cell>
          <cell r="H164" t="str">
            <v/>
          </cell>
          <cell r="I164" t="str">
            <v/>
          </cell>
          <cell r="J164" t="str">
            <v/>
          </cell>
          <cell r="K164" t="str">
            <v/>
          </cell>
          <cell r="L164" t="str">
            <v/>
          </cell>
        </row>
        <row r="165">
          <cell r="A165" t="str">
            <v/>
          </cell>
          <cell r="B165" t="str">
            <v/>
          </cell>
          <cell r="C165">
            <v>164</v>
          </cell>
          <cell r="F165" t="str">
            <v/>
          </cell>
          <cell r="G165" t="str">
            <v/>
          </cell>
          <cell r="H165" t="str">
            <v/>
          </cell>
          <cell r="I165" t="str">
            <v/>
          </cell>
          <cell r="J165" t="str">
            <v/>
          </cell>
          <cell r="K165" t="str">
            <v/>
          </cell>
          <cell r="L165" t="str">
            <v/>
          </cell>
        </row>
        <row r="166">
          <cell r="A166" t="str">
            <v/>
          </cell>
          <cell r="B166" t="str">
            <v/>
          </cell>
          <cell r="C166">
            <v>165</v>
          </cell>
          <cell r="F166" t="str">
            <v/>
          </cell>
          <cell r="G166" t="str">
            <v/>
          </cell>
          <cell r="H166" t="str">
            <v/>
          </cell>
          <cell r="I166" t="str">
            <v/>
          </cell>
          <cell r="J166" t="str">
            <v/>
          </cell>
          <cell r="K166" t="str">
            <v/>
          </cell>
          <cell r="L166" t="str">
            <v/>
          </cell>
        </row>
        <row r="167">
          <cell r="A167" t="str">
            <v/>
          </cell>
          <cell r="B167" t="str">
            <v/>
          </cell>
          <cell r="C167">
            <v>166</v>
          </cell>
          <cell r="F167" t="str">
            <v/>
          </cell>
          <cell r="G167" t="str">
            <v/>
          </cell>
          <cell r="H167" t="str">
            <v/>
          </cell>
          <cell r="I167" t="str">
            <v/>
          </cell>
          <cell r="J167" t="str">
            <v/>
          </cell>
          <cell r="K167" t="str">
            <v/>
          </cell>
          <cell r="L167" t="str">
            <v/>
          </cell>
        </row>
        <row r="168">
          <cell r="A168" t="str">
            <v/>
          </cell>
          <cell r="B168" t="str">
            <v/>
          </cell>
          <cell r="C168">
            <v>167</v>
          </cell>
          <cell r="F168" t="str">
            <v/>
          </cell>
          <cell r="G168" t="str">
            <v/>
          </cell>
          <cell r="H168" t="str">
            <v/>
          </cell>
          <cell r="I168" t="str">
            <v/>
          </cell>
          <cell r="J168" t="str">
            <v/>
          </cell>
          <cell r="K168" t="str">
            <v/>
          </cell>
          <cell r="L168" t="str">
            <v/>
          </cell>
        </row>
        <row r="169">
          <cell r="A169" t="str">
            <v/>
          </cell>
          <cell r="B169" t="str">
            <v/>
          </cell>
          <cell r="C169">
            <v>168</v>
          </cell>
          <cell r="F169" t="str">
            <v/>
          </cell>
          <cell r="G169" t="str">
            <v/>
          </cell>
          <cell r="H169" t="str">
            <v/>
          </cell>
          <cell r="I169" t="str">
            <v/>
          </cell>
          <cell r="J169" t="str">
            <v/>
          </cell>
          <cell r="K169" t="str">
            <v/>
          </cell>
          <cell r="L169" t="str">
            <v/>
          </cell>
        </row>
        <row r="170">
          <cell r="A170" t="str">
            <v/>
          </cell>
          <cell r="B170" t="str">
            <v/>
          </cell>
          <cell r="C170">
            <v>169</v>
          </cell>
          <cell r="F170" t="str">
            <v/>
          </cell>
          <cell r="G170" t="str">
            <v/>
          </cell>
          <cell r="H170" t="str">
            <v/>
          </cell>
          <cell r="I170" t="str">
            <v/>
          </cell>
          <cell r="J170" t="str">
            <v/>
          </cell>
          <cell r="K170" t="str">
            <v/>
          </cell>
          <cell r="L170" t="str">
            <v/>
          </cell>
        </row>
        <row r="171">
          <cell r="A171" t="str">
            <v/>
          </cell>
          <cell r="B171" t="str">
            <v/>
          </cell>
          <cell r="C171">
            <v>170</v>
          </cell>
          <cell r="F171" t="str">
            <v/>
          </cell>
          <cell r="G171" t="str">
            <v/>
          </cell>
          <cell r="H171" t="str">
            <v/>
          </cell>
          <cell r="I171" t="str">
            <v/>
          </cell>
          <cell r="J171" t="str">
            <v/>
          </cell>
          <cell r="K171" t="str">
            <v/>
          </cell>
          <cell r="L171" t="str">
            <v/>
          </cell>
        </row>
        <row r="172">
          <cell r="A172" t="str">
            <v/>
          </cell>
          <cell r="B172" t="str">
            <v/>
          </cell>
          <cell r="C172">
            <v>171</v>
          </cell>
          <cell r="F172" t="str">
            <v/>
          </cell>
          <cell r="G172" t="str">
            <v/>
          </cell>
          <cell r="H172" t="str">
            <v/>
          </cell>
          <cell r="I172" t="str">
            <v/>
          </cell>
          <cell r="J172" t="str">
            <v/>
          </cell>
          <cell r="K172" t="str">
            <v/>
          </cell>
          <cell r="L172" t="str">
            <v/>
          </cell>
        </row>
        <row r="173">
          <cell r="A173" t="str">
            <v/>
          </cell>
          <cell r="B173" t="str">
            <v/>
          </cell>
          <cell r="C173">
            <v>172</v>
          </cell>
          <cell r="F173" t="str">
            <v/>
          </cell>
          <cell r="G173" t="str">
            <v/>
          </cell>
          <cell r="H173" t="str">
            <v/>
          </cell>
          <cell r="I173" t="str">
            <v/>
          </cell>
          <cell r="J173" t="str">
            <v/>
          </cell>
          <cell r="K173" t="str">
            <v/>
          </cell>
          <cell r="L173" t="str">
            <v/>
          </cell>
        </row>
        <row r="174">
          <cell r="A174" t="str">
            <v/>
          </cell>
          <cell r="B174" t="str">
            <v/>
          </cell>
          <cell r="C174">
            <v>173</v>
          </cell>
          <cell r="F174" t="str">
            <v/>
          </cell>
          <cell r="G174" t="str">
            <v/>
          </cell>
          <cell r="H174" t="str">
            <v/>
          </cell>
          <cell r="I174" t="str">
            <v/>
          </cell>
          <cell r="J174" t="str">
            <v/>
          </cell>
          <cell r="K174" t="str">
            <v/>
          </cell>
          <cell r="L174" t="str">
            <v/>
          </cell>
        </row>
        <row r="175">
          <cell r="A175" t="str">
            <v/>
          </cell>
          <cell r="B175" t="str">
            <v/>
          </cell>
          <cell r="C175">
            <v>174</v>
          </cell>
          <cell r="F175" t="str">
            <v/>
          </cell>
          <cell r="G175" t="str">
            <v/>
          </cell>
          <cell r="H175" t="str">
            <v/>
          </cell>
          <cell r="I175" t="str">
            <v/>
          </cell>
          <cell r="J175" t="str">
            <v/>
          </cell>
          <cell r="K175" t="str">
            <v/>
          </cell>
          <cell r="L175" t="str">
            <v/>
          </cell>
        </row>
        <row r="176">
          <cell r="A176" t="str">
            <v/>
          </cell>
          <cell r="B176" t="str">
            <v/>
          </cell>
          <cell r="C176">
            <v>175</v>
          </cell>
          <cell r="F176" t="str">
            <v/>
          </cell>
          <cell r="G176" t="str">
            <v/>
          </cell>
          <cell r="H176" t="str">
            <v/>
          </cell>
          <cell r="I176" t="str">
            <v/>
          </cell>
          <cell r="J176" t="str">
            <v/>
          </cell>
          <cell r="K176" t="str">
            <v/>
          </cell>
          <cell r="L176" t="str">
            <v/>
          </cell>
        </row>
        <row r="177">
          <cell r="A177" t="str">
            <v/>
          </cell>
          <cell r="B177" t="str">
            <v/>
          </cell>
          <cell r="C177">
            <v>176</v>
          </cell>
          <cell r="F177" t="str">
            <v/>
          </cell>
          <cell r="G177" t="str">
            <v/>
          </cell>
          <cell r="H177" t="str">
            <v/>
          </cell>
          <cell r="I177" t="str">
            <v/>
          </cell>
          <cell r="J177" t="str">
            <v/>
          </cell>
          <cell r="K177" t="str">
            <v/>
          </cell>
          <cell r="L177" t="str">
            <v/>
          </cell>
        </row>
        <row r="178">
          <cell r="A178" t="str">
            <v/>
          </cell>
          <cell r="B178" t="str">
            <v/>
          </cell>
          <cell r="C178">
            <v>177</v>
          </cell>
          <cell r="F178" t="str">
            <v/>
          </cell>
          <cell r="G178" t="str">
            <v/>
          </cell>
          <cell r="H178" t="str">
            <v/>
          </cell>
          <cell r="I178" t="str">
            <v/>
          </cell>
          <cell r="J178" t="str">
            <v/>
          </cell>
          <cell r="K178" t="str">
            <v/>
          </cell>
          <cell r="L178" t="str">
            <v/>
          </cell>
        </row>
        <row r="179">
          <cell r="A179" t="str">
            <v/>
          </cell>
          <cell r="B179" t="str">
            <v/>
          </cell>
          <cell r="C179">
            <v>178</v>
          </cell>
          <cell r="F179" t="str">
            <v/>
          </cell>
          <cell r="G179" t="str">
            <v/>
          </cell>
          <cell r="H179" t="str">
            <v/>
          </cell>
          <cell r="I179" t="str">
            <v/>
          </cell>
          <cell r="J179" t="str">
            <v/>
          </cell>
          <cell r="K179" t="str">
            <v/>
          </cell>
          <cell r="L179" t="str">
            <v/>
          </cell>
        </row>
        <row r="180">
          <cell r="A180" t="str">
            <v/>
          </cell>
          <cell r="B180" t="str">
            <v/>
          </cell>
          <cell r="C180">
            <v>179</v>
          </cell>
          <cell r="F180" t="str">
            <v/>
          </cell>
          <cell r="G180" t="str">
            <v/>
          </cell>
          <cell r="H180" t="str">
            <v/>
          </cell>
          <cell r="I180" t="str">
            <v/>
          </cell>
          <cell r="J180" t="str">
            <v/>
          </cell>
          <cell r="K180" t="str">
            <v/>
          </cell>
          <cell r="L180" t="str">
            <v/>
          </cell>
        </row>
        <row r="181">
          <cell r="A181" t="str">
            <v/>
          </cell>
          <cell r="B181" t="str">
            <v/>
          </cell>
          <cell r="C181">
            <v>180</v>
          </cell>
          <cell r="F181" t="str">
            <v/>
          </cell>
          <cell r="G181" t="str">
            <v/>
          </cell>
          <cell r="H181" t="str">
            <v/>
          </cell>
          <cell r="I181" t="str">
            <v/>
          </cell>
          <cell r="J181" t="str">
            <v/>
          </cell>
          <cell r="K181" t="str">
            <v/>
          </cell>
          <cell r="L181" t="str">
            <v/>
          </cell>
        </row>
        <row r="182">
          <cell r="A182" t="str">
            <v/>
          </cell>
          <cell r="B182" t="str">
            <v/>
          </cell>
          <cell r="C182">
            <v>181</v>
          </cell>
          <cell r="F182" t="str">
            <v/>
          </cell>
          <cell r="G182" t="str">
            <v/>
          </cell>
          <cell r="H182" t="str">
            <v/>
          </cell>
          <cell r="I182" t="str">
            <v/>
          </cell>
          <cell r="J182" t="str">
            <v/>
          </cell>
          <cell r="K182" t="str">
            <v/>
          </cell>
          <cell r="L182" t="str">
            <v/>
          </cell>
        </row>
        <row r="183">
          <cell r="A183" t="str">
            <v/>
          </cell>
          <cell r="B183" t="str">
            <v/>
          </cell>
          <cell r="C183">
            <v>182</v>
          </cell>
          <cell r="F183" t="str">
            <v/>
          </cell>
          <cell r="G183" t="str">
            <v/>
          </cell>
          <cell r="H183" t="str">
            <v/>
          </cell>
          <cell r="I183" t="str">
            <v/>
          </cell>
          <cell r="J183" t="str">
            <v/>
          </cell>
          <cell r="K183" t="str">
            <v/>
          </cell>
          <cell r="L183" t="str">
            <v/>
          </cell>
        </row>
        <row r="184">
          <cell r="A184" t="str">
            <v/>
          </cell>
          <cell r="B184" t="str">
            <v/>
          </cell>
          <cell r="C184">
            <v>183</v>
          </cell>
          <cell r="F184" t="str">
            <v/>
          </cell>
          <cell r="G184" t="str">
            <v/>
          </cell>
          <cell r="H184" t="str">
            <v/>
          </cell>
          <cell r="I184" t="str">
            <v/>
          </cell>
          <cell r="J184" t="str">
            <v/>
          </cell>
          <cell r="K184" t="str">
            <v/>
          </cell>
          <cell r="L184" t="str">
            <v/>
          </cell>
        </row>
        <row r="185">
          <cell r="A185" t="str">
            <v/>
          </cell>
          <cell r="B185" t="str">
            <v/>
          </cell>
          <cell r="C185">
            <v>184</v>
          </cell>
          <cell r="F185" t="str">
            <v/>
          </cell>
          <cell r="G185" t="str">
            <v/>
          </cell>
          <cell r="H185" t="str">
            <v/>
          </cell>
          <cell r="I185" t="str">
            <v/>
          </cell>
          <cell r="J185" t="str">
            <v/>
          </cell>
          <cell r="K185" t="str">
            <v/>
          </cell>
          <cell r="L185" t="str">
            <v/>
          </cell>
        </row>
        <row r="186">
          <cell r="A186" t="str">
            <v/>
          </cell>
          <cell r="B186" t="str">
            <v/>
          </cell>
          <cell r="C186">
            <v>185</v>
          </cell>
          <cell r="F186" t="str">
            <v/>
          </cell>
          <cell r="G186" t="str">
            <v/>
          </cell>
          <cell r="H186" t="str">
            <v/>
          </cell>
          <cell r="I186" t="str">
            <v/>
          </cell>
          <cell r="J186" t="str">
            <v/>
          </cell>
          <cell r="K186" t="str">
            <v/>
          </cell>
          <cell r="L186" t="str">
            <v/>
          </cell>
        </row>
        <row r="187">
          <cell r="A187" t="str">
            <v/>
          </cell>
          <cell r="B187" t="str">
            <v/>
          </cell>
          <cell r="C187">
            <v>186</v>
          </cell>
          <cell r="F187" t="str">
            <v/>
          </cell>
          <cell r="G187" t="str">
            <v/>
          </cell>
          <cell r="H187" t="str">
            <v/>
          </cell>
          <cell r="I187" t="str">
            <v/>
          </cell>
          <cell r="J187" t="str">
            <v/>
          </cell>
          <cell r="K187" t="str">
            <v/>
          </cell>
          <cell r="L187" t="str">
            <v/>
          </cell>
        </row>
        <row r="188">
          <cell r="A188" t="str">
            <v/>
          </cell>
          <cell r="B188" t="str">
            <v/>
          </cell>
          <cell r="C188">
            <v>187</v>
          </cell>
          <cell r="F188" t="str">
            <v/>
          </cell>
          <cell r="G188" t="str">
            <v/>
          </cell>
          <cell r="H188" t="str">
            <v/>
          </cell>
          <cell r="I188" t="str">
            <v/>
          </cell>
          <cell r="J188" t="str">
            <v/>
          </cell>
          <cell r="K188" t="str">
            <v/>
          </cell>
          <cell r="L188" t="str">
            <v/>
          </cell>
        </row>
        <row r="189">
          <cell r="A189" t="str">
            <v/>
          </cell>
          <cell r="B189" t="str">
            <v/>
          </cell>
          <cell r="C189">
            <v>188</v>
          </cell>
          <cell r="F189" t="str">
            <v/>
          </cell>
          <cell r="G189" t="str">
            <v/>
          </cell>
          <cell r="H189" t="str">
            <v/>
          </cell>
          <cell r="I189" t="str">
            <v/>
          </cell>
          <cell r="J189" t="str">
            <v/>
          </cell>
          <cell r="K189" t="str">
            <v/>
          </cell>
          <cell r="L189" t="str">
            <v/>
          </cell>
        </row>
        <row r="190">
          <cell r="A190" t="str">
            <v/>
          </cell>
          <cell r="B190" t="str">
            <v/>
          </cell>
          <cell r="C190">
            <v>189</v>
          </cell>
          <cell r="F190" t="str">
            <v/>
          </cell>
          <cell r="G190" t="str">
            <v/>
          </cell>
          <cell r="H190" t="str">
            <v/>
          </cell>
          <cell r="I190" t="str">
            <v/>
          </cell>
          <cell r="J190" t="str">
            <v/>
          </cell>
          <cell r="K190" t="str">
            <v/>
          </cell>
          <cell r="L190" t="str">
            <v/>
          </cell>
        </row>
        <row r="191">
          <cell r="A191" t="str">
            <v/>
          </cell>
          <cell r="B191" t="str">
            <v/>
          </cell>
          <cell r="C191">
            <v>190</v>
          </cell>
          <cell r="F191" t="str">
            <v/>
          </cell>
          <cell r="G191" t="str">
            <v/>
          </cell>
          <cell r="H191" t="str">
            <v/>
          </cell>
          <cell r="I191" t="str">
            <v/>
          </cell>
          <cell r="J191" t="str">
            <v/>
          </cell>
          <cell r="K191" t="str">
            <v/>
          </cell>
          <cell r="L191" t="str">
            <v/>
          </cell>
        </row>
        <row r="192">
          <cell r="A192" t="str">
            <v/>
          </cell>
          <cell r="B192" t="str">
            <v/>
          </cell>
          <cell r="C192">
            <v>191</v>
          </cell>
          <cell r="F192" t="str">
            <v/>
          </cell>
          <cell r="G192" t="str">
            <v/>
          </cell>
          <cell r="H192" t="str">
            <v/>
          </cell>
          <cell r="I192" t="str">
            <v/>
          </cell>
          <cell r="J192" t="str">
            <v/>
          </cell>
          <cell r="K192" t="str">
            <v/>
          </cell>
          <cell r="L192" t="str">
            <v/>
          </cell>
        </row>
        <row r="193">
          <cell r="A193" t="str">
            <v/>
          </cell>
          <cell r="B193" t="str">
            <v/>
          </cell>
          <cell r="C193">
            <v>192</v>
          </cell>
          <cell r="F193" t="str">
            <v/>
          </cell>
          <cell r="G193" t="str">
            <v/>
          </cell>
          <cell r="H193" t="str">
            <v/>
          </cell>
          <cell r="I193" t="str">
            <v/>
          </cell>
          <cell r="J193" t="str">
            <v/>
          </cell>
          <cell r="K193" t="str">
            <v/>
          </cell>
          <cell r="L193" t="str">
            <v/>
          </cell>
        </row>
        <row r="194">
          <cell r="A194" t="str">
            <v/>
          </cell>
          <cell r="B194" t="str">
            <v/>
          </cell>
          <cell r="C194">
            <v>193</v>
          </cell>
          <cell r="F194" t="str">
            <v/>
          </cell>
          <cell r="G194" t="str">
            <v/>
          </cell>
          <cell r="H194" t="str">
            <v/>
          </cell>
          <cell r="I194" t="str">
            <v/>
          </cell>
          <cell r="J194" t="str">
            <v/>
          </cell>
          <cell r="K194" t="str">
            <v/>
          </cell>
          <cell r="L194" t="str">
            <v/>
          </cell>
        </row>
        <row r="195">
          <cell r="A195" t="str">
            <v/>
          </cell>
          <cell r="B195" t="str">
            <v/>
          </cell>
          <cell r="C195">
            <v>194</v>
          </cell>
          <cell r="F195" t="str">
            <v/>
          </cell>
          <cell r="G195" t="str">
            <v/>
          </cell>
          <cell r="H195" t="str">
            <v/>
          </cell>
          <cell r="I195" t="str">
            <v/>
          </cell>
          <cell r="J195" t="str">
            <v/>
          </cell>
          <cell r="K195" t="str">
            <v/>
          </cell>
          <cell r="L195" t="str">
            <v/>
          </cell>
        </row>
        <row r="196">
          <cell r="A196" t="str">
            <v/>
          </cell>
          <cell r="B196" t="str">
            <v/>
          </cell>
          <cell r="C196">
            <v>195</v>
          </cell>
          <cell r="F196" t="str">
            <v/>
          </cell>
          <cell r="G196" t="str">
            <v/>
          </cell>
          <cell r="H196" t="str">
            <v/>
          </cell>
          <cell r="I196" t="str">
            <v/>
          </cell>
          <cell r="J196" t="str">
            <v/>
          </cell>
          <cell r="K196" t="str">
            <v/>
          </cell>
          <cell r="L196" t="str">
            <v/>
          </cell>
        </row>
        <row r="197">
          <cell r="A197" t="str">
            <v/>
          </cell>
          <cell r="B197" t="str">
            <v/>
          </cell>
          <cell r="C197">
            <v>196</v>
          </cell>
          <cell r="F197" t="str">
            <v/>
          </cell>
          <cell r="G197" t="str">
            <v/>
          </cell>
          <cell r="H197" t="str">
            <v/>
          </cell>
          <cell r="I197" t="str">
            <v/>
          </cell>
          <cell r="J197" t="str">
            <v/>
          </cell>
          <cell r="K197" t="str">
            <v/>
          </cell>
          <cell r="L197" t="str">
            <v/>
          </cell>
        </row>
        <row r="198">
          <cell r="A198" t="str">
            <v/>
          </cell>
          <cell r="B198" t="str">
            <v/>
          </cell>
          <cell r="C198">
            <v>197</v>
          </cell>
          <cell r="F198" t="str">
            <v/>
          </cell>
          <cell r="G198" t="str">
            <v/>
          </cell>
          <cell r="H198" t="str">
            <v/>
          </cell>
          <cell r="I198" t="str">
            <v/>
          </cell>
          <cell r="J198" t="str">
            <v/>
          </cell>
          <cell r="K198" t="str">
            <v/>
          </cell>
          <cell r="L198" t="str">
            <v/>
          </cell>
        </row>
        <row r="199">
          <cell r="A199" t="str">
            <v/>
          </cell>
          <cell r="B199" t="str">
            <v/>
          </cell>
          <cell r="C199">
            <v>198</v>
          </cell>
          <cell r="F199" t="str">
            <v/>
          </cell>
          <cell r="G199" t="str">
            <v/>
          </cell>
          <cell r="H199" t="str">
            <v/>
          </cell>
          <cell r="I199" t="str">
            <v/>
          </cell>
          <cell r="J199" t="str">
            <v/>
          </cell>
          <cell r="K199" t="str">
            <v/>
          </cell>
          <cell r="L199" t="str">
            <v/>
          </cell>
        </row>
        <row r="200">
          <cell r="A200" t="str">
            <v/>
          </cell>
          <cell r="B200" t="str">
            <v/>
          </cell>
          <cell r="C200">
            <v>199</v>
          </cell>
          <cell r="F200" t="str">
            <v/>
          </cell>
          <cell r="G200" t="str">
            <v/>
          </cell>
          <cell r="H200" t="str">
            <v/>
          </cell>
          <cell r="I200" t="str">
            <v/>
          </cell>
          <cell r="J200" t="str">
            <v/>
          </cell>
          <cell r="K200" t="str">
            <v/>
          </cell>
          <cell r="L200" t="str">
            <v/>
          </cell>
        </row>
        <row r="201">
          <cell r="A201" t="str">
            <v/>
          </cell>
          <cell r="B201" t="str">
            <v/>
          </cell>
          <cell r="C201">
            <v>200</v>
          </cell>
          <cell r="F201" t="str">
            <v/>
          </cell>
          <cell r="G201" t="str">
            <v/>
          </cell>
          <cell r="H201" t="str">
            <v/>
          </cell>
          <cell r="I201" t="str">
            <v/>
          </cell>
          <cell r="J201" t="str">
            <v/>
          </cell>
          <cell r="K201" t="str">
            <v/>
          </cell>
          <cell r="L201" t="str">
            <v/>
          </cell>
        </row>
        <row r="202">
          <cell r="A202" t="str">
            <v/>
          </cell>
          <cell r="B202" t="str">
            <v/>
          </cell>
          <cell r="C202">
            <v>201</v>
          </cell>
          <cell r="F202" t="str">
            <v/>
          </cell>
          <cell r="G202" t="str">
            <v/>
          </cell>
          <cell r="H202" t="str">
            <v/>
          </cell>
          <cell r="I202" t="str">
            <v/>
          </cell>
          <cell r="J202" t="str">
            <v/>
          </cell>
          <cell r="K202" t="str">
            <v/>
          </cell>
          <cell r="L202" t="str">
            <v/>
          </cell>
        </row>
        <row r="203">
          <cell r="A203" t="str">
            <v/>
          </cell>
          <cell r="B203" t="str">
            <v/>
          </cell>
          <cell r="C203">
            <v>202</v>
          </cell>
          <cell r="F203" t="str">
            <v/>
          </cell>
          <cell r="G203" t="str">
            <v/>
          </cell>
          <cell r="H203" t="str">
            <v/>
          </cell>
          <cell r="I203" t="str">
            <v/>
          </cell>
          <cell r="J203" t="str">
            <v/>
          </cell>
          <cell r="K203" t="str">
            <v/>
          </cell>
          <cell r="L203" t="str">
            <v/>
          </cell>
        </row>
        <row r="204">
          <cell r="A204" t="str">
            <v/>
          </cell>
          <cell r="B204" t="str">
            <v/>
          </cell>
          <cell r="C204">
            <v>203</v>
          </cell>
          <cell r="F204" t="str">
            <v/>
          </cell>
          <cell r="G204" t="str">
            <v/>
          </cell>
          <cell r="H204" t="str">
            <v/>
          </cell>
          <cell r="I204" t="str">
            <v/>
          </cell>
          <cell r="J204" t="str">
            <v/>
          </cell>
          <cell r="K204" t="str">
            <v/>
          </cell>
          <cell r="L204" t="str">
            <v/>
          </cell>
        </row>
        <row r="205">
          <cell r="A205" t="str">
            <v/>
          </cell>
          <cell r="B205" t="str">
            <v/>
          </cell>
          <cell r="C205">
            <v>204</v>
          </cell>
          <cell r="F205" t="str">
            <v/>
          </cell>
          <cell r="G205" t="str">
            <v/>
          </cell>
          <cell r="H205" t="str">
            <v/>
          </cell>
          <cell r="I205" t="str">
            <v/>
          </cell>
          <cell r="J205" t="str">
            <v/>
          </cell>
          <cell r="K205" t="str">
            <v/>
          </cell>
          <cell r="L205" t="str">
            <v/>
          </cell>
        </row>
        <row r="206">
          <cell r="A206" t="str">
            <v/>
          </cell>
          <cell r="B206" t="str">
            <v/>
          </cell>
          <cell r="C206">
            <v>205</v>
          </cell>
          <cell r="F206" t="str">
            <v/>
          </cell>
          <cell r="G206" t="str">
            <v/>
          </cell>
          <cell r="H206" t="str">
            <v/>
          </cell>
          <cell r="I206" t="str">
            <v/>
          </cell>
          <cell r="J206" t="str">
            <v/>
          </cell>
          <cell r="K206" t="str">
            <v/>
          </cell>
          <cell r="L206" t="str">
            <v/>
          </cell>
        </row>
        <row r="207">
          <cell r="A207" t="str">
            <v/>
          </cell>
          <cell r="B207" t="str">
            <v/>
          </cell>
          <cell r="C207">
            <v>206</v>
          </cell>
          <cell r="F207" t="str">
            <v/>
          </cell>
          <cell r="G207" t="str">
            <v/>
          </cell>
          <cell r="H207" t="str">
            <v/>
          </cell>
          <cell r="I207" t="str">
            <v/>
          </cell>
          <cell r="J207" t="str">
            <v/>
          </cell>
          <cell r="K207" t="str">
            <v/>
          </cell>
          <cell r="L207" t="str">
            <v/>
          </cell>
        </row>
        <row r="208">
          <cell r="A208" t="str">
            <v/>
          </cell>
          <cell r="B208" t="str">
            <v/>
          </cell>
          <cell r="C208">
            <v>207</v>
          </cell>
          <cell r="F208" t="str">
            <v/>
          </cell>
          <cell r="G208" t="str">
            <v/>
          </cell>
          <cell r="H208" t="str">
            <v/>
          </cell>
          <cell r="I208" t="str">
            <v/>
          </cell>
          <cell r="J208" t="str">
            <v/>
          </cell>
          <cell r="K208" t="str">
            <v/>
          </cell>
          <cell r="L208" t="str">
            <v/>
          </cell>
        </row>
        <row r="209">
          <cell r="A209" t="str">
            <v/>
          </cell>
          <cell r="B209" t="str">
            <v/>
          </cell>
          <cell r="C209">
            <v>208</v>
          </cell>
          <cell r="F209" t="str">
            <v/>
          </cell>
          <cell r="G209" t="str">
            <v/>
          </cell>
          <cell r="H209" t="str">
            <v/>
          </cell>
          <cell r="I209" t="str">
            <v/>
          </cell>
          <cell r="J209" t="str">
            <v/>
          </cell>
          <cell r="K209" t="str">
            <v/>
          </cell>
          <cell r="L209" t="str">
            <v/>
          </cell>
        </row>
        <row r="210">
          <cell r="A210" t="str">
            <v/>
          </cell>
          <cell r="B210" t="str">
            <v/>
          </cell>
          <cell r="C210">
            <v>209</v>
          </cell>
          <cell r="F210" t="str">
            <v/>
          </cell>
          <cell r="G210" t="str">
            <v/>
          </cell>
          <cell r="H210" t="str">
            <v/>
          </cell>
          <cell r="I210" t="str">
            <v/>
          </cell>
          <cell r="J210" t="str">
            <v/>
          </cell>
          <cell r="K210" t="str">
            <v/>
          </cell>
          <cell r="L210" t="str">
            <v/>
          </cell>
        </row>
        <row r="211">
          <cell r="A211" t="str">
            <v/>
          </cell>
          <cell r="B211" t="str">
            <v/>
          </cell>
          <cell r="C211">
            <v>210</v>
          </cell>
          <cell r="F211" t="str">
            <v/>
          </cell>
          <cell r="G211" t="str">
            <v/>
          </cell>
          <cell r="H211" t="str">
            <v/>
          </cell>
          <cell r="I211" t="str">
            <v/>
          </cell>
          <cell r="J211" t="str">
            <v/>
          </cell>
          <cell r="K211" t="str">
            <v/>
          </cell>
          <cell r="L211" t="str">
            <v/>
          </cell>
        </row>
        <row r="212">
          <cell r="A212" t="str">
            <v/>
          </cell>
          <cell r="B212" t="str">
            <v/>
          </cell>
          <cell r="C212">
            <v>211</v>
          </cell>
          <cell r="F212" t="str">
            <v/>
          </cell>
          <cell r="G212" t="str">
            <v/>
          </cell>
          <cell r="H212" t="str">
            <v/>
          </cell>
          <cell r="I212" t="str">
            <v/>
          </cell>
          <cell r="J212" t="str">
            <v/>
          </cell>
          <cell r="K212" t="str">
            <v/>
          </cell>
          <cell r="L212" t="str">
            <v/>
          </cell>
        </row>
        <row r="213">
          <cell r="A213" t="str">
            <v/>
          </cell>
          <cell r="B213" t="str">
            <v/>
          </cell>
          <cell r="C213">
            <v>212</v>
          </cell>
          <cell r="F213" t="str">
            <v/>
          </cell>
          <cell r="G213" t="str">
            <v/>
          </cell>
          <cell r="H213" t="str">
            <v/>
          </cell>
          <cell r="I213" t="str">
            <v/>
          </cell>
          <cell r="J213" t="str">
            <v/>
          </cell>
          <cell r="K213" t="str">
            <v/>
          </cell>
          <cell r="L213" t="str">
            <v/>
          </cell>
        </row>
        <row r="214">
          <cell r="A214" t="str">
            <v/>
          </cell>
          <cell r="B214" t="str">
            <v/>
          </cell>
          <cell r="C214">
            <v>213</v>
          </cell>
          <cell r="F214" t="str">
            <v/>
          </cell>
          <cell r="G214" t="str">
            <v/>
          </cell>
          <cell r="H214" t="str">
            <v/>
          </cell>
          <cell r="I214" t="str">
            <v/>
          </cell>
          <cell r="J214" t="str">
            <v/>
          </cell>
          <cell r="K214" t="str">
            <v/>
          </cell>
          <cell r="L214" t="str">
            <v/>
          </cell>
        </row>
        <row r="215">
          <cell r="A215" t="str">
            <v/>
          </cell>
          <cell r="B215" t="str">
            <v/>
          </cell>
          <cell r="C215">
            <v>214</v>
          </cell>
          <cell r="F215" t="str">
            <v/>
          </cell>
          <cell r="G215" t="str">
            <v/>
          </cell>
          <cell r="H215" t="str">
            <v/>
          </cell>
          <cell r="I215" t="str">
            <v/>
          </cell>
          <cell r="J215" t="str">
            <v/>
          </cell>
          <cell r="K215" t="str">
            <v/>
          </cell>
          <cell r="L215" t="str">
            <v/>
          </cell>
        </row>
        <row r="216">
          <cell r="A216" t="str">
            <v/>
          </cell>
          <cell r="B216" t="str">
            <v/>
          </cell>
          <cell r="C216">
            <v>215</v>
          </cell>
          <cell r="F216" t="str">
            <v/>
          </cell>
          <cell r="G216" t="str">
            <v/>
          </cell>
          <cell r="H216" t="str">
            <v/>
          </cell>
          <cell r="I216" t="str">
            <v/>
          </cell>
          <cell r="J216" t="str">
            <v/>
          </cell>
          <cell r="K216" t="str">
            <v/>
          </cell>
          <cell r="L216" t="str">
            <v/>
          </cell>
        </row>
        <row r="217">
          <cell r="A217" t="str">
            <v/>
          </cell>
          <cell r="B217" t="str">
            <v/>
          </cell>
          <cell r="C217">
            <v>216</v>
          </cell>
          <cell r="F217" t="str">
            <v/>
          </cell>
          <cell r="G217" t="str">
            <v/>
          </cell>
          <cell r="H217" t="str">
            <v/>
          </cell>
          <cell r="I217" t="str">
            <v/>
          </cell>
          <cell r="J217" t="str">
            <v/>
          </cell>
          <cell r="K217" t="str">
            <v/>
          </cell>
          <cell r="L217" t="str">
            <v/>
          </cell>
        </row>
        <row r="218">
          <cell r="A218" t="str">
            <v/>
          </cell>
          <cell r="B218" t="str">
            <v/>
          </cell>
          <cell r="C218">
            <v>217</v>
          </cell>
          <cell r="F218" t="str">
            <v/>
          </cell>
          <cell r="G218" t="str">
            <v/>
          </cell>
          <cell r="H218" t="str">
            <v/>
          </cell>
          <cell r="I218" t="str">
            <v/>
          </cell>
          <cell r="J218" t="str">
            <v/>
          </cell>
          <cell r="K218" t="str">
            <v/>
          </cell>
          <cell r="L218" t="str">
            <v/>
          </cell>
        </row>
        <row r="219">
          <cell r="A219" t="str">
            <v/>
          </cell>
          <cell r="B219" t="str">
            <v/>
          </cell>
          <cell r="C219">
            <v>218</v>
          </cell>
          <cell r="F219" t="str">
            <v/>
          </cell>
          <cell r="G219" t="str">
            <v/>
          </cell>
          <cell r="H219" t="str">
            <v/>
          </cell>
          <cell r="I219" t="str">
            <v/>
          </cell>
          <cell r="J219" t="str">
            <v/>
          </cell>
          <cell r="K219" t="str">
            <v/>
          </cell>
          <cell r="L219" t="str">
            <v/>
          </cell>
        </row>
        <row r="220">
          <cell r="A220" t="str">
            <v/>
          </cell>
          <cell r="B220" t="str">
            <v/>
          </cell>
          <cell r="C220">
            <v>219</v>
          </cell>
          <cell r="F220" t="str">
            <v/>
          </cell>
          <cell r="G220" t="str">
            <v/>
          </cell>
          <cell r="H220" t="str">
            <v/>
          </cell>
          <cell r="I220" t="str">
            <v/>
          </cell>
          <cell r="J220" t="str">
            <v/>
          </cell>
          <cell r="K220" t="str">
            <v/>
          </cell>
          <cell r="L220" t="str">
            <v/>
          </cell>
        </row>
        <row r="221">
          <cell r="A221" t="str">
            <v/>
          </cell>
          <cell r="B221" t="str">
            <v/>
          </cell>
          <cell r="C221">
            <v>220</v>
          </cell>
          <cell r="F221" t="str">
            <v/>
          </cell>
          <cell r="G221" t="str">
            <v/>
          </cell>
          <cell r="H221" t="str">
            <v/>
          </cell>
          <cell r="I221" t="str">
            <v/>
          </cell>
          <cell r="J221" t="str">
            <v/>
          </cell>
          <cell r="K221" t="str">
            <v/>
          </cell>
          <cell r="L221" t="str">
            <v/>
          </cell>
        </row>
        <row r="222">
          <cell r="A222" t="str">
            <v/>
          </cell>
          <cell r="B222" t="str">
            <v/>
          </cell>
          <cell r="C222">
            <v>221</v>
          </cell>
          <cell r="F222" t="str">
            <v/>
          </cell>
          <cell r="G222" t="str">
            <v/>
          </cell>
          <cell r="H222" t="str">
            <v/>
          </cell>
          <cell r="I222" t="str">
            <v/>
          </cell>
          <cell r="J222" t="str">
            <v/>
          </cell>
          <cell r="K222" t="str">
            <v/>
          </cell>
          <cell r="L222" t="str">
            <v/>
          </cell>
        </row>
        <row r="223">
          <cell r="A223" t="str">
            <v/>
          </cell>
          <cell r="B223" t="str">
            <v/>
          </cell>
          <cell r="C223">
            <v>222</v>
          </cell>
          <cell r="F223" t="str">
            <v/>
          </cell>
          <cell r="G223" t="str">
            <v/>
          </cell>
          <cell r="H223" t="str">
            <v/>
          </cell>
          <cell r="I223" t="str">
            <v/>
          </cell>
          <cell r="J223" t="str">
            <v/>
          </cell>
          <cell r="K223" t="str">
            <v/>
          </cell>
          <cell r="L223" t="str">
            <v/>
          </cell>
        </row>
        <row r="224">
          <cell r="A224" t="str">
            <v/>
          </cell>
          <cell r="B224" t="str">
            <v/>
          </cell>
          <cell r="C224">
            <v>223</v>
          </cell>
          <cell r="F224" t="str">
            <v/>
          </cell>
          <cell r="G224" t="str">
            <v/>
          </cell>
          <cell r="H224" t="str">
            <v/>
          </cell>
          <cell r="I224" t="str">
            <v/>
          </cell>
          <cell r="J224" t="str">
            <v/>
          </cell>
          <cell r="K224" t="str">
            <v/>
          </cell>
          <cell r="L224" t="str">
            <v/>
          </cell>
        </row>
        <row r="225">
          <cell r="A225" t="str">
            <v/>
          </cell>
          <cell r="B225" t="str">
            <v/>
          </cell>
          <cell r="C225">
            <v>224</v>
          </cell>
          <cell r="F225" t="str">
            <v/>
          </cell>
          <cell r="G225" t="str">
            <v/>
          </cell>
          <cell r="H225" t="str">
            <v/>
          </cell>
          <cell r="I225" t="str">
            <v/>
          </cell>
          <cell r="J225" t="str">
            <v/>
          </cell>
          <cell r="K225" t="str">
            <v/>
          </cell>
          <cell r="L225" t="str">
            <v/>
          </cell>
        </row>
        <row r="226">
          <cell r="A226" t="str">
            <v/>
          </cell>
          <cell r="B226" t="str">
            <v/>
          </cell>
          <cell r="C226">
            <v>225</v>
          </cell>
          <cell r="F226" t="str">
            <v/>
          </cell>
          <cell r="G226" t="str">
            <v/>
          </cell>
          <cell r="H226" t="str">
            <v/>
          </cell>
          <cell r="I226" t="str">
            <v/>
          </cell>
          <cell r="J226" t="str">
            <v/>
          </cell>
          <cell r="K226" t="str">
            <v/>
          </cell>
          <cell r="L226" t="str">
            <v/>
          </cell>
        </row>
        <row r="227">
          <cell r="A227" t="str">
            <v/>
          </cell>
          <cell r="B227" t="str">
            <v/>
          </cell>
          <cell r="C227">
            <v>226</v>
          </cell>
          <cell r="F227" t="str">
            <v/>
          </cell>
          <cell r="G227" t="str">
            <v/>
          </cell>
          <cell r="H227" t="str">
            <v/>
          </cell>
          <cell r="I227" t="str">
            <v/>
          </cell>
          <cell r="J227" t="str">
            <v/>
          </cell>
          <cell r="K227" t="str">
            <v/>
          </cell>
          <cell r="L227" t="str">
            <v/>
          </cell>
        </row>
        <row r="228">
          <cell r="A228" t="str">
            <v/>
          </cell>
          <cell r="B228" t="str">
            <v/>
          </cell>
          <cell r="C228">
            <v>227</v>
          </cell>
          <cell r="F228" t="str">
            <v/>
          </cell>
          <cell r="G228" t="str">
            <v/>
          </cell>
          <cell r="H228" t="str">
            <v/>
          </cell>
          <cell r="I228" t="str">
            <v/>
          </cell>
          <cell r="J228" t="str">
            <v/>
          </cell>
          <cell r="K228" t="str">
            <v/>
          </cell>
          <cell r="L228" t="str">
            <v/>
          </cell>
        </row>
        <row r="229">
          <cell r="A229" t="str">
            <v/>
          </cell>
          <cell r="B229" t="str">
            <v/>
          </cell>
          <cell r="C229">
            <v>228</v>
          </cell>
          <cell r="F229" t="str">
            <v/>
          </cell>
          <cell r="G229" t="str">
            <v/>
          </cell>
          <cell r="H229" t="str">
            <v/>
          </cell>
          <cell r="I229" t="str">
            <v/>
          </cell>
          <cell r="J229" t="str">
            <v/>
          </cell>
          <cell r="K229" t="str">
            <v/>
          </cell>
          <cell r="L229" t="str">
            <v/>
          </cell>
        </row>
        <row r="230">
          <cell r="A230" t="str">
            <v/>
          </cell>
          <cell r="B230" t="str">
            <v/>
          </cell>
          <cell r="C230">
            <v>229</v>
          </cell>
          <cell r="F230" t="str">
            <v/>
          </cell>
          <cell r="G230" t="str">
            <v/>
          </cell>
          <cell r="H230" t="str">
            <v/>
          </cell>
          <cell r="I230" t="str">
            <v/>
          </cell>
          <cell r="J230" t="str">
            <v/>
          </cell>
          <cell r="K230" t="str">
            <v/>
          </cell>
          <cell r="L230" t="str">
            <v/>
          </cell>
        </row>
        <row r="231">
          <cell r="A231" t="str">
            <v/>
          </cell>
          <cell r="B231" t="str">
            <v/>
          </cell>
          <cell r="C231">
            <v>230</v>
          </cell>
          <cell r="F231" t="str">
            <v/>
          </cell>
          <cell r="G231" t="str">
            <v/>
          </cell>
          <cell r="H231" t="str">
            <v/>
          </cell>
          <cell r="I231" t="str">
            <v/>
          </cell>
          <cell r="J231" t="str">
            <v/>
          </cell>
          <cell r="K231" t="str">
            <v/>
          </cell>
          <cell r="L231" t="str">
            <v/>
          </cell>
        </row>
        <row r="232">
          <cell r="A232" t="str">
            <v/>
          </cell>
          <cell r="B232" t="str">
            <v/>
          </cell>
          <cell r="C232">
            <v>231</v>
          </cell>
          <cell r="F232" t="str">
            <v/>
          </cell>
          <cell r="G232" t="str">
            <v/>
          </cell>
          <cell r="H232" t="str">
            <v/>
          </cell>
          <cell r="I232" t="str">
            <v/>
          </cell>
          <cell r="J232" t="str">
            <v/>
          </cell>
          <cell r="K232" t="str">
            <v/>
          </cell>
          <cell r="L232" t="str">
            <v/>
          </cell>
        </row>
        <row r="233">
          <cell r="A233" t="str">
            <v/>
          </cell>
          <cell r="B233" t="str">
            <v/>
          </cell>
          <cell r="C233">
            <v>232</v>
          </cell>
          <cell r="F233" t="str">
            <v/>
          </cell>
          <cell r="G233" t="str">
            <v/>
          </cell>
          <cell r="H233" t="str">
            <v/>
          </cell>
          <cell r="I233" t="str">
            <v/>
          </cell>
          <cell r="J233" t="str">
            <v/>
          </cell>
          <cell r="K233" t="str">
            <v/>
          </cell>
          <cell r="L233" t="str">
            <v/>
          </cell>
        </row>
        <row r="234">
          <cell r="A234" t="str">
            <v/>
          </cell>
          <cell r="B234" t="str">
            <v/>
          </cell>
          <cell r="C234">
            <v>233</v>
          </cell>
          <cell r="F234" t="str">
            <v/>
          </cell>
          <cell r="G234" t="str">
            <v/>
          </cell>
          <cell r="H234" t="str">
            <v/>
          </cell>
          <cell r="I234" t="str">
            <v/>
          </cell>
          <cell r="J234" t="str">
            <v/>
          </cell>
          <cell r="K234" t="str">
            <v/>
          </cell>
          <cell r="L234" t="str">
            <v/>
          </cell>
        </row>
        <row r="235">
          <cell r="A235" t="str">
            <v/>
          </cell>
          <cell r="B235" t="str">
            <v/>
          </cell>
          <cell r="C235">
            <v>234</v>
          </cell>
          <cell r="F235" t="str">
            <v/>
          </cell>
          <cell r="G235" t="str">
            <v/>
          </cell>
          <cell r="H235" t="str">
            <v/>
          </cell>
          <cell r="I235" t="str">
            <v/>
          </cell>
          <cell r="J235" t="str">
            <v/>
          </cell>
          <cell r="K235" t="str">
            <v/>
          </cell>
          <cell r="L235" t="str">
            <v/>
          </cell>
        </row>
        <row r="236">
          <cell r="A236" t="str">
            <v/>
          </cell>
          <cell r="B236" t="str">
            <v/>
          </cell>
          <cell r="C236">
            <v>235</v>
          </cell>
          <cell r="F236" t="str">
            <v/>
          </cell>
          <cell r="G236" t="str">
            <v/>
          </cell>
          <cell r="H236" t="str">
            <v/>
          </cell>
          <cell r="I236" t="str">
            <v/>
          </cell>
          <cell r="J236" t="str">
            <v/>
          </cell>
          <cell r="K236" t="str">
            <v/>
          </cell>
          <cell r="L236" t="str">
            <v/>
          </cell>
        </row>
        <row r="237">
          <cell r="A237" t="str">
            <v/>
          </cell>
          <cell r="B237" t="str">
            <v/>
          </cell>
          <cell r="C237">
            <v>236</v>
          </cell>
          <cell r="F237" t="str">
            <v/>
          </cell>
          <cell r="G237" t="str">
            <v/>
          </cell>
          <cell r="H237" t="str">
            <v/>
          </cell>
          <cell r="I237" t="str">
            <v/>
          </cell>
          <cell r="J237" t="str">
            <v/>
          </cell>
          <cell r="K237" t="str">
            <v/>
          </cell>
          <cell r="L237" t="str">
            <v/>
          </cell>
        </row>
        <row r="238">
          <cell r="A238" t="str">
            <v/>
          </cell>
          <cell r="B238" t="str">
            <v/>
          </cell>
          <cell r="C238">
            <v>237</v>
          </cell>
          <cell r="F238" t="str">
            <v/>
          </cell>
          <cell r="G238" t="str">
            <v/>
          </cell>
          <cell r="H238" t="str">
            <v/>
          </cell>
          <cell r="I238" t="str">
            <v/>
          </cell>
          <cell r="J238" t="str">
            <v/>
          </cell>
          <cell r="K238" t="str">
            <v/>
          </cell>
          <cell r="L238" t="str">
            <v/>
          </cell>
        </row>
        <row r="239">
          <cell r="A239" t="str">
            <v/>
          </cell>
          <cell r="B239" t="str">
            <v/>
          </cell>
          <cell r="C239">
            <v>238</v>
          </cell>
          <cell r="F239" t="str">
            <v/>
          </cell>
          <cell r="G239" t="str">
            <v/>
          </cell>
          <cell r="H239" t="str">
            <v/>
          </cell>
          <cell r="I239" t="str">
            <v/>
          </cell>
          <cell r="J239" t="str">
            <v/>
          </cell>
          <cell r="K239" t="str">
            <v/>
          </cell>
          <cell r="L239" t="str">
            <v/>
          </cell>
        </row>
        <row r="240">
          <cell r="A240" t="str">
            <v/>
          </cell>
          <cell r="B240" t="str">
            <v/>
          </cell>
          <cell r="C240">
            <v>239</v>
          </cell>
          <cell r="F240" t="str">
            <v/>
          </cell>
          <cell r="G240" t="str">
            <v/>
          </cell>
          <cell r="H240" t="str">
            <v/>
          </cell>
          <cell r="I240" t="str">
            <v/>
          </cell>
          <cell r="J240" t="str">
            <v/>
          </cell>
          <cell r="K240" t="str">
            <v/>
          </cell>
          <cell r="L240" t="str">
            <v/>
          </cell>
        </row>
        <row r="241">
          <cell r="A241" t="str">
            <v/>
          </cell>
          <cell r="B241" t="str">
            <v/>
          </cell>
          <cell r="C241">
            <v>240</v>
          </cell>
          <cell r="F241" t="str">
            <v/>
          </cell>
          <cell r="G241" t="str">
            <v/>
          </cell>
          <cell r="H241" t="str">
            <v/>
          </cell>
          <cell r="I241" t="str">
            <v/>
          </cell>
          <cell r="J241" t="str">
            <v/>
          </cell>
          <cell r="K241" t="str">
            <v/>
          </cell>
          <cell r="L241" t="str">
            <v/>
          </cell>
        </row>
        <row r="242">
          <cell r="A242" t="str">
            <v/>
          </cell>
          <cell r="B242" t="str">
            <v/>
          </cell>
          <cell r="C242">
            <v>241</v>
          </cell>
          <cell r="F242" t="str">
            <v/>
          </cell>
          <cell r="G242" t="str">
            <v/>
          </cell>
          <cell r="H242" t="str">
            <v/>
          </cell>
          <cell r="I242" t="str">
            <v/>
          </cell>
          <cell r="J242" t="str">
            <v/>
          </cell>
          <cell r="K242" t="str">
            <v/>
          </cell>
          <cell r="L242" t="str">
            <v/>
          </cell>
        </row>
        <row r="243">
          <cell r="A243" t="str">
            <v/>
          </cell>
          <cell r="B243" t="str">
            <v/>
          </cell>
          <cell r="C243">
            <v>242</v>
          </cell>
          <cell r="F243" t="str">
            <v/>
          </cell>
          <cell r="G243" t="str">
            <v/>
          </cell>
          <cell r="H243" t="str">
            <v/>
          </cell>
          <cell r="I243" t="str">
            <v/>
          </cell>
          <cell r="J243" t="str">
            <v/>
          </cell>
          <cell r="K243" t="str">
            <v/>
          </cell>
          <cell r="L243" t="str">
            <v/>
          </cell>
        </row>
        <row r="244">
          <cell r="A244" t="str">
            <v/>
          </cell>
          <cell r="B244" t="str">
            <v/>
          </cell>
          <cell r="C244">
            <v>243</v>
          </cell>
          <cell r="F244" t="str">
            <v/>
          </cell>
          <cell r="G244" t="str">
            <v/>
          </cell>
          <cell r="H244" t="str">
            <v/>
          </cell>
          <cell r="I244" t="str">
            <v/>
          </cell>
          <cell r="J244" t="str">
            <v/>
          </cell>
          <cell r="K244" t="str">
            <v/>
          </cell>
          <cell r="L244" t="str">
            <v/>
          </cell>
        </row>
        <row r="245">
          <cell r="A245" t="str">
            <v/>
          </cell>
          <cell r="B245" t="str">
            <v/>
          </cell>
          <cell r="C245">
            <v>244</v>
          </cell>
          <cell r="F245" t="str">
            <v/>
          </cell>
          <cell r="G245" t="str">
            <v/>
          </cell>
          <cell r="H245" t="str">
            <v/>
          </cell>
          <cell r="I245" t="str">
            <v/>
          </cell>
          <cell r="J245" t="str">
            <v/>
          </cell>
          <cell r="K245" t="str">
            <v/>
          </cell>
          <cell r="L245" t="str">
            <v/>
          </cell>
        </row>
        <row r="246">
          <cell r="A246" t="str">
            <v/>
          </cell>
          <cell r="B246" t="str">
            <v/>
          </cell>
          <cell r="C246">
            <v>245</v>
          </cell>
          <cell r="F246" t="str">
            <v/>
          </cell>
          <cell r="G246" t="str">
            <v/>
          </cell>
          <cell r="H246" t="str">
            <v/>
          </cell>
          <cell r="I246" t="str">
            <v/>
          </cell>
          <cell r="J246" t="str">
            <v/>
          </cell>
          <cell r="K246" t="str">
            <v/>
          </cell>
          <cell r="L246" t="str">
            <v/>
          </cell>
        </row>
        <row r="247">
          <cell r="A247" t="str">
            <v/>
          </cell>
          <cell r="B247" t="str">
            <v/>
          </cell>
          <cell r="C247">
            <v>246</v>
          </cell>
          <cell r="F247" t="str">
            <v/>
          </cell>
          <cell r="G247" t="str">
            <v/>
          </cell>
          <cell r="H247" t="str">
            <v/>
          </cell>
          <cell r="I247" t="str">
            <v/>
          </cell>
          <cell r="J247" t="str">
            <v/>
          </cell>
          <cell r="K247" t="str">
            <v/>
          </cell>
          <cell r="L247" t="str">
            <v/>
          </cell>
        </row>
        <row r="248">
          <cell r="A248" t="str">
            <v/>
          </cell>
          <cell r="B248" t="str">
            <v/>
          </cell>
          <cell r="C248">
            <v>247</v>
          </cell>
          <cell r="F248" t="str">
            <v/>
          </cell>
          <cell r="G248" t="str">
            <v/>
          </cell>
          <cell r="H248" t="str">
            <v/>
          </cell>
          <cell r="I248" t="str">
            <v/>
          </cell>
          <cell r="J248" t="str">
            <v/>
          </cell>
          <cell r="K248" t="str">
            <v/>
          </cell>
          <cell r="L248" t="str">
            <v/>
          </cell>
        </row>
        <row r="249">
          <cell r="A249" t="str">
            <v/>
          </cell>
          <cell r="B249" t="str">
            <v/>
          </cell>
          <cell r="C249">
            <v>248</v>
          </cell>
          <cell r="F249" t="str">
            <v/>
          </cell>
          <cell r="G249" t="str">
            <v/>
          </cell>
          <cell r="H249" t="str">
            <v/>
          </cell>
          <cell r="I249" t="str">
            <v/>
          </cell>
          <cell r="J249" t="str">
            <v/>
          </cell>
          <cell r="K249" t="str">
            <v/>
          </cell>
          <cell r="L249" t="str">
            <v/>
          </cell>
        </row>
        <row r="250">
          <cell r="A250" t="str">
            <v/>
          </cell>
          <cell r="B250" t="str">
            <v/>
          </cell>
          <cell r="C250">
            <v>249</v>
          </cell>
          <cell r="F250" t="str">
            <v/>
          </cell>
          <cell r="G250" t="str">
            <v/>
          </cell>
          <cell r="H250" t="str">
            <v/>
          </cell>
          <cell r="I250" t="str">
            <v/>
          </cell>
          <cell r="J250" t="str">
            <v/>
          </cell>
          <cell r="K250" t="str">
            <v/>
          </cell>
          <cell r="L250" t="str">
            <v/>
          </cell>
        </row>
        <row r="251">
          <cell r="A251" t="str">
            <v/>
          </cell>
          <cell r="B251" t="str">
            <v/>
          </cell>
          <cell r="C251">
            <v>250</v>
          </cell>
          <cell r="F251" t="str">
            <v/>
          </cell>
          <cell r="G251" t="str">
            <v/>
          </cell>
          <cell r="H251" t="str">
            <v/>
          </cell>
          <cell r="I251" t="str">
            <v/>
          </cell>
          <cell r="J251" t="str">
            <v/>
          </cell>
          <cell r="K251" t="str">
            <v/>
          </cell>
          <cell r="L251" t="str">
            <v/>
          </cell>
        </row>
        <row r="252">
          <cell r="A252" t="str">
            <v/>
          </cell>
          <cell r="B252" t="str">
            <v/>
          </cell>
          <cell r="C252">
            <v>251</v>
          </cell>
          <cell r="F252" t="str">
            <v/>
          </cell>
          <cell r="G252" t="str">
            <v/>
          </cell>
          <cell r="H252" t="str">
            <v/>
          </cell>
          <cell r="I252" t="str">
            <v/>
          </cell>
          <cell r="J252" t="str">
            <v/>
          </cell>
          <cell r="K252" t="str">
            <v/>
          </cell>
          <cell r="L252" t="str">
            <v/>
          </cell>
        </row>
        <row r="253">
          <cell r="A253" t="str">
            <v/>
          </cell>
          <cell r="B253" t="str">
            <v/>
          </cell>
          <cell r="C253">
            <v>252</v>
          </cell>
          <cell r="F253" t="str">
            <v/>
          </cell>
          <cell r="G253" t="str">
            <v/>
          </cell>
          <cell r="H253" t="str">
            <v/>
          </cell>
          <cell r="I253" t="str">
            <v/>
          </cell>
          <cell r="J253" t="str">
            <v/>
          </cell>
          <cell r="K253" t="str">
            <v/>
          </cell>
          <cell r="L253" t="str">
            <v/>
          </cell>
        </row>
        <row r="254">
          <cell r="A254" t="str">
            <v/>
          </cell>
          <cell r="B254" t="str">
            <v/>
          </cell>
          <cell r="C254">
            <v>253</v>
          </cell>
          <cell r="F254" t="str">
            <v/>
          </cell>
          <cell r="G254" t="str">
            <v/>
          </cell>
          <cell r="H254" t="str">
            <v/>
          </cell>
          <cell r="I254" t="str">
            <v/>
          </cell>
          <cell r="J254" t="str">
            <v/>
          </cell>
          <cell r="K254" t="str">
            <v/>
          </cell>
          <cell r="L254" t="str">
            <v/>
          </cell>
        </row>
        <row r="255">
          <cell r="A255" t="str">
            <v/>
          </cell>
          <cell r="B255" t="str">
            <v/>
          </cell>
          <cell r="C255">
            <v>254</v>
          </cell>
          <cell r="F255" t="str">
            <v/>
          </cell>
          <cell r="G255" t="str">
            <v/>
          </cell>
          <cell r="H255" t="str">
            <v/>
          </cell>
          <cell r="I255" t="str">
            <v/>
          </cell>
          <cell r="J255" t="str">
            <v/>
          </cell>
          <cell r="K255" t="str">
            <v/>
          </cell>
          <cell r="L255" t="str">
            <v/>
          </cell>
        </row>
        <row r="256">
          <cell r="A256" t="str">
            <v/>
          </cell>
          <cell r="B256" t="str">
            <v/>
          </cell>
          <cell r="C256">
            <v>255</v>
          </cell>
          <cell r="F256" t="str">
            <v/>
          </cell>
          <cell r="G256" t="str">
            <v/>
          </cell>
          <cell r="H256" t="str">
            <v/>
          </cell>
          <cell r="I256" t="str">
            <v/>
          </cell>
          <cell r="J256" t="str">
            <v/>
          </cell>
          <cell r="K256" t="str">
            <v/>
          </cell>
          <cell r="L256" t="str">
            <v/>
          </cell>
        </row>
        <row r="257">
          <cell r="A257" t="str">
            <v/>
          </cell>
          <cell r="B257" t="str">
            <v/>
          </cell>
          <cell r="C257">
            <v>256</v>
          </cell>
          <cell r="F257" t="str">
            <v/>
          </cell>
          <cell r="G257" t="str">
            <v/>
          </cell>
          <cell r="H257" t="str">
            <v/>
          </cell>
          <cell r="I257" t="str">
            <v/>
          </cell>
          <cell r="J257" t="str">
            <v/>
          </cell>
          <cell r="K257" t="str">
            <v/>
          </cell>
          <cell r="L257" t="str">
            <v/>
          </cell>
        </row>
        <row r="258">
          <cell r="A258" t="str">
            <v/>
          </cell>
          <cell r="B258" t="str">
            <v/>
          </cell>
          <cell r="C258">
            <v>257</v>
          </cell>
          <cell r="F258" t="str">
            <v/>
          </cell>
          <cell r="G258" t="str">
            <v/>
          </cell>
          <cell r="H258" t="str">
            <v/>
          </cell>
          <cell r="I258" t="str">
            <v/>
          </cell>
          <cell r="J258" t="str">
            <v/>
          </cell>
          <cell r="K258" t="str">
            <v/>
          </cell>
          <cell r="L258" t="str">
            <v/>
          </cell>
        </row>
        <row r="259">
          <cell r="A259" t="str">
            <v/>
          </cell>
          <cell r="B259" t="str">
            <v/>
          </cell>
          <cell r="C259">
            <v>258</v>
          </cell>
          <cell r="F259" t="str">
            <v/>
          </cell>
          <cell r="G259" t="str">
            <v/>
          </cell>
          <cell r="H259" t="str">
            <v/>
          </cell>
          <cell r="I259" t="str">
            <v/>
          </cell>
          <cell r="J259" t="str">
            <v/>
          </cell>
          <cell r="K259" t="str">
            <v/>
          </cell>
          <cell r="L259" t="str">
            <v/>
          </cell>
        </row>
        <row r="260">
          <cell r="A260" t="str">
            <v/>
          </cell>
          <cell r="B260" t="str">
            <v/>
          </cell>
          <cell r="C260">
            <v>259</v>
          </cell>
          <cell r="F260" t="str">
            <v/>
          </cell>
          <cell r="G260" t="str">
            <v/>
          </cell>
          <cell r="H260" t="str">
            <v/>
          </cell>
          <cell r="I260" t="str">
            <v/>
          </cell>
          <cell r="J260" t="str">
            <v/>
          </cell>
          <cell r="K260" t="str">
            <v/>
          </cell>
          <cell r="L260" t="str">
            <v/>
          </cell>
        </row>
        <row r="261">
          <cell r="A261" t="str">
            <v/>
          </cell>
          <cell r="B261" t="str">
            <v/>
          </cell>
          <cell r="C261">
            <v>260</v>
          </cell>
          <cell r="F261" t="str">
            <v/>
          </cell>
          <cell r="G261" t="str">
            <v/>
          </cell>
          <cell r="H261" t="str">
            <v/>
          </cell>
          <cell r="I261" t="str">
            <v/>
          </cell>
          <cell r="J261" t="str">
            <v/>
          </cell>
          <cell r="K261" t="str">
            <v/>
          </cell>
          <cell r="L261" t="str">
            <v/>
          </cell>
        </row>
        <row r="262">
          <cell r="A262" t="str">
            <v/>
          </cell>
          <cell r="B262" t="str">
            <v/>
          </cell>
          <cell r="C262">
            <v>261</v>
          </cell>
          <cell r="F262" t="str">
            <v/>
          </cell>
          <cell r="G262" t="str">
            <v/>
          </cell>
          <cell r="H262" t="str">
            <v/>
          </cell>
          <cell r="I262" t="str">
            <v/>
          </cell>
          <cell r="J262" t="str">
            <v/>
          </cell>
          <cell r="K262" t="str">
            <v/>
          </cell>
          <cell r="L262" t="str">
            <v/>
          </cell>
        </row>
        <row r="263">
          <cell r="A263" t="str">
            <v/>
          </cell>
          <cell r="B263" t="str">
            <v/>
          </cell>
          <cell r="C263">
            <v>262</v>
          </cell>
          <cell r="F263" t="str">
            <v/>
          </cell>
          <cell r="G263" t="str">
            <v/>
          </cell>
          <cell r="H263" t="str">
            <v/>
          </cell>
          <cell r="I263" t="str">
            <v/>
          </cell>
          <cell r="J263" t="str">
            <v/>
          </cell>
          <cell r="K263" t="str">
            <v/>
          </cell>
          <cell r="L263" t="str">
            <v/>
          </cell>
        </row>
        <row r="264">
          <cell r="A264" t="str">
            <v/>
          </cell>
          <cell r="B264" t="str">
            <v/>
          </cell>
          <cell r="C264">
            <v>263</v>
          </cell>
          <cell r="F264" t="str">
            <v/>
          </cell>
          <cell r="G264" t="str">
            <v/>
          </cell>
          <cell r="H264" t="str">
            <v/>
          </cell>
          <cell r="I264" t="str">
            <v/>
          </cell>
          <cell r="J264" t="str">
            <v/>
          </cell>
          <cell r="K264" t="str">
            <v/>
          </cell>
          <cell r="L264" t="str">
            <v/>
          </cell>
        </row>
        <row r="265">
          <cell r="A265" t="str">
            <v/>
          </cell>
          <cell r="B265" t="str">
            <v/>
          </cell>
          <cell r="C265">
            <v>264</v>
          </cell>
          <cell r="F265" t="str">
            <v/>
          </cell>
          <cell r="G265" t="str">
            <v/>
          </cell>
          <cell r="H265" t="str">
            <v/>
          </cell>
          <cell r="I265" t="str">
            <v/>
          </cell>
          <cell r="J265" t="str">
            <v/>
          </cell>
          <cell r="K265" t="str">
            <v/>
          </cell>
          <cell r="L265" t="str">
            <v/>
          </cell>
        </row>
        <row r="266">
          <cell r="A266" t="str">
            <v/>
          </cell>
          <cell r="B266" t="str">
            <v/>
          </cell>
          <cell r="C266">
            <v>265</v>
          </cell>
          <cell r="F266" t="str">
            <v/>
          </cell>
          <cell r="G266" t="str">
            <v/>
          </cell>
          <cell r="H266" t="str">
            <v/>
          </cell>
          <cell r="I266" t="str">
            <v/>
          </cell>
          <cell r="J266" t="str">
            <v/>
          </cell>
          <cell r="K266" t="str">
            <v/>
          </cell>
          <cell r="L266" t="str">
            <v/>
          </cell>
        </row>
        <row r="267">
          <cell r="A267" t="str">
            <v/>
          </cell>
          <cell r="B267" t="str">
            <v/>
          </cell>
          <cell r="C267">
            <v>266</v>
          </cell>
          <cell r="F267" t="str">
            <v/>
          </cell>
          <cell r="G267" t="str">
            <v/>
          </cell>
          <cell r="H267" t="str">
            <v/>
          </cell>
          <cell r="I267" t="str">
            <v/>
          </cell>
          <cell r="J267" t="str">
            <v/>
          </cell>
          <cell r="K267" t="str">
            <v/>
          </cell>
          <cell r="L267" t="str">
            <v/>
          </cell>
        </row>
        <row r="268">
          <cell r="A268" t="str">
            <v/>
          </cell>
          <cell r="B268" t="str">
            <v/>
          </cell>
          <cell r="C268">
            <v>267</v>
          </cell>
          <cell r="F268" t="str">
            <v/>
          </cell>
          <cell r="G268" t="str">
            <v/>
          </cell>
          <cell r="H268" t="str">
            <v/>
          </cell>
          <cell r="I268" t="str">
            <v/>
          </cell>
          <cell r="J268" t="str">
            <v/>
          </cell>
          <cell r="K268" t="str">
            <v/>
          </cell>
          <cell r="L268" t="str">
            <v/>
          </cell>
        </row>
        <row r="269">
          <cell r="A269" t="str">
            <v/>
          </cell>
          <cell r="B269" t="str">
            <v/>
          </cell>
          <cell r="C269">
            <v>268</v>
          </cell>
          <cell r="F269" t="str">
            <v/>
          </cell>
          <cell r="G269" t="str">
            <v/>
          </cell>
          <cell r="H269" t="str">
            <v/>
          </cell>
          <cell r="I269" t="str">
            <v/>
          </cell>
          <cell r="J269" t="str">
            <v/>
          </cell>
          <cell r="K269" t="str">
            <v/>
          </cell>
          <cell r="L269" t="str">
            <v/>
          </cell>
        </row>
        <row r="270">
          <cell r="A270" t="str">
            <v/>
          </cell>
          <cell r="B270" t="str">
            <v/>
          </cell>
          <cell r="C270">
            <v>269</v>
          </cell>
          <cell r="F270" t="str">
            <v/>
          </cell>
          <cell r="G270" t="str">
            <v/>
          </cell>
          <cell r="H270" t="str">
            <v/>
          </cell>
          <cell r="I270" t="str">
            <v/>
          </cell>
          <cell r="J270" t="str">
            <v/>
          </cell>
          <cell r="K270" t="str">
            <v/>
          </cell>
          <cell r="L270" t="str">
            <v/>
          </cell>
        </row>
        <row r="271">
          <cell r="A271" t="str">
            <v/>
          </cell>
          <cell r="B271" t="str">
            <v/>
          </cell>
          <cell r="C271">
            <v>270</v>
          </cell>
          <cell r="F271" t="str">
            <v/>
          </cell>
          <cell r="G271" t="str">
            <v/>
          </cell>
          <cell r="H271" t="str">
            <v/>
          </cell>
          <cell r="I271" t="str">
            <v/>
          </cell>
          <cell r="J271" t="str">
            <v/>
          </cell>
          <cell r="K271" t="str">
            <v/>
          </cell>
          <cell r="L271" t="str">
            <v/>
          </cell>
        </row>
        <row r="272">
          <cell r="A272" t="str">
            <v/>
          </cell>
          <cell r="B272" t="str">
            <v/>
          </cell>
          <cell r="C272">
            <v>271</v>
          </cell>
          <cell r="F272" t="str">
            <v/>
          </cell>
          <cell r="G272" t="str">
            <v/>
          </cell>
          <cell r="H272" t="str">
            <v/>
          </cell>
          <cell r="I272" t="str">
            <v/>
          </cell>
          <cell r="J272" t="str">
            <v/>
          </cell>
          <cell r="K272" t="str">
            <v/>
          </cell>
          <cell r="L272" t="str">
            <v/>
          </cell>
        </row>
        <row r="273">
          <cell r="A273" t="str">
            <v/>
          </cell>
          <cell r="B273" t="str">
            <v/>
          </cell>
          <cell r="C273">
            <v>272</v>
          </cell>
          <cell r="F273" t="str">
            <v/>
          </cell>
          <cell r="G273" t="str">
            <v/>
          </cell>
          <cell r="H273" t="str">
            <v/>
          </cell>
          <cell r="I273" t="str">
            <v/>
          </cell>
          <cell r="J273" t="str">
            <v/>
          </cell>
          <cell r="K273" t="str">
            <v/>
          </cell>
          <cell r="L273" t="str">
            <v/>
          </cell>
        </row>
        <row r="274">
          <cell r="A274" t="str">
            <v/>
          </cell>
          <cell r="B274" t="str">
            <v/>
          </cell>
          <cell r="C274">
            <v>273</v>
          </cell>
          <cell r="F274" t="str">
            <v/>
          </cell>
          <cell r="G274" t="str">
            <v/>
          </cell>
          <cell r="H274" t="str">
            <v/>
          </cell>
          <cell r="I274" t="str">
            <v/>
          </cell>
          <cell r="J274" t="str">
            <v/>
          </cell>
          <cell r="K274" t="str">
            <v/>
          </cell>
          <cell r="L274" t="str">
            <v/>
          </cell>
        </row>
        <row r="275">
          <cell r="A275" t="str">
            <v/>
          </cell>
          <cell r="B275" t="str">
            <v/>
          </cell>
          <cell r="C275">
            <v>274</v>
          </cell>
          <cell r="F275" t="str">
            <v/>
          </cell>
          <cell r="G275" t="str">
            <v/>
          </cell>
          <cell r="H275" t="str">
            <v/>
          </cell>
          <cell r="I275" t="str">
            <v/>
          </cell>
          <cell r="J275" t="str">
            <v/>
          </cell>
          <cell r="K275" t="str">
            <v/>
          </cell>
          <cell r="L275" t="str">
            <v/>
          </cell>
        </row>
        <row r="276">
          <cell r="A276" t="str">
            <v/>
          </cell>
          <cell r="B276" t="str">
            <v/>
          </cell>
          <cell r="C276">
            <v>275</v>
          </cell>
          <cell r="F276" t="str">
            <v/>
          </cell>
          <cell r="G276" t="str">
            <v/>
          </cell>
          <cell r="H276" t="str">
            <v/>
          </cell>
          <cell r="I276" t="str">
            <v/>
          </cell>
          <cell r="J276" t="str">
            <v/>
          </cell>
          <cell r="K276" t="str">
            <v/>
          </cell>
          <cell r="L276" t="str">
            <v/>
          </cell>
        </row>
        <row r="277">
          <cell r="A277" t="str">
            <v/>
          </cell>
          <cell r="B277" t="str">
            <v/>
          </cell>
          <cell r="C277">
            <v>276</v>
          </cell>
          <cell r="F277" t="str">
            <v/>
          </cell>
          <cell r="G277" t="str">
            <v/>
          </cell>
          <cell r="H277" t="str">
            <v/>
          </cell>
          <cell r="I277" t="str">
            <v/>
          </cell>
          <cell r="J277" t="str">
            <v/>
          </cell>
          <cell r="K277" t="str">
            <v/>
          </cell>
          <cell r="L277" t="str">
            <v/>
          </cell>
        </row>
        <row r="278">
          <cell r="A278" t="str">
            <v/>
          </cell>
          <cell r="B278" t="str">
            <v/>
          </cell>
          <cell r="C278">
            <v>277</v>
          </cell>
          <cell r="F278" t="str">
            <v/>
          </cell>
          <cell r="G278" t="str">
            <v/>
          </cell>
          <cell r="H278" t="str">
            <v/>
          </cell>
          <cell r="I278" t="str">
            <v/>
          </cell>
          <cell r="J278" t="str">
            <v/>
          </cell>
          <cell r="K278" t="str">
            <v/>
          </cell>
          <cell r="L278" t="str">
            <v/>
          </cell>
        </row>
        <row r="279">
          <cell r="A279" t="str">
            <v/>
          </cell>
          <cell r="B279" t="str">
            <v/>
          </cell>
          <cell r="C279">
            <v>278</v>
          </cell>
          <cell r="F279" t="str">
            <v/>
          </cell>
          <cell r="G279" t="str">
            <v/>
          </cell>
          <cell r="H279" t="str">
            <v/>
          </cell>
          <cell r="I279" t="str">
            <v/>
          </cell>
          <cell r="J279" t="str">
            <v/>
          </cell>
          <cell r="K279" t="str">
            <v/>
          </cell>
          <cell r="L279" t="str">
            <v/>
          </cell>
        </row>
        <row r="280">
          <cell r="A280" t="str">
            <v/>
          </cell>
          <cell r="B280" t="str">
            <v/>
          </cell>
          <cell r="C280">
            <v>279</v>
          </cell>
          <cell r="F280" t="str">
            <v/>
          </cell>
          <cell r="G280" t="str">
            <v/>
          </cell>
          <cell r="H280" t="str">
            <v/>
          </cell>
          <cell r="I280" t="str">
            <v/>
          </cell>
          <cell r="J280" t="str">
            <v/>
          </cell>
          <cell r="K280" t="str">
            <v/>
          </cell>
          <cell r="L280" t="str">
            <v/>
          </cell>
        </row>
        <row r="281">
          <cell r="A281" t="str">
            <v/>
          </cell>
          <cell r="B281" t="str">
            <v/>
          </cell>
          <cell r="C281">
            <v>280</v>
          </cell>
          <cell r="F281" t="str">
            <v/>
          </cell>
          <cell r="G281" t="str">
            <v/>
          </cell>
          <cell r="H281" t="str">
            <v/>
          </cell>
          <cell r="I281" t="str">
            <v/>
          </cell>
          <cell r="J281" t="str">
            <v/>
          </cell>
          <cell r="K281" t="str">
            <v/>
          </cell>
          <cell r="L281" t="str">
            <v/>
          </cell>
        </row>
        <row r="282">
          <cell r="A282" t="str">
            <v/>
          </cell>
          <cell r="B282" t="str">
            <v/>
          </cell>
          <cell r="C282">
            <v>281</v>
          </cell>
          <cell r="F282" t="str">
            <v/>
          </cell>
          <cell r="G282" t="str">
            <v/>
          </cell>
          <cell r="H282" t="str">
            <v/>
          </cell>
          <cell r="I282" t="str">
            <v/>
          </cell>
          <cell r="J282" t="str">
            <v/>
          </cell>
          <cell r="K282" t="str">
            <v/>
          </cell>
          <cell r="L282" t="str">
            <v/>
          </cell>
        </row>
        <row r="283">
          <cell r="A283" t="str">
            <v/>
          </cell>
          <cell r="B283" t="str">
            <v/>
          </cell>
          <cell r="C283">
            <v>282</v>
          </cell>
          <cell r="F283" t="str">
            <v/>
          </cell>
          <cell r="G283" t="str">
            <v/>
          </cell>
          <cell r="H283" t="str">
            <v/>
          </cell>
          <cell r="I283" t="str">
            <v/>
          </cell>
          <cell r="J283" t="str">
            <v/>
          </cell>
          <cell r="K283" t="str">
            <v/>
          </cell>
          <cell r="L283" t="str">
            <v/>
          </cell>
        </row>
        <row r="284">
          <cell r="A284" t="str">
            <v/>
          </cell>
          <cell r="B284" t="str">
            <v/>
          </cell>
          <cell r="C284">
            <v>283</v>
          </cell>
          <cell r="F284" t="str">
            <v/>
          </cell>
          <cell r="G284" t="str">
            <v/>
          </cell>
          <cell r="H284" t="str">
            <v/>
          </cell>
          <cell r="I284" t="str">
            <v/>
          </cell>
          <cell r="J284" t="str">
            <v/>
          </cell>
          <cell r="K284" t="str">
            <v/>
          </cell>
          <cell r="L284" t="str">
            <v/>
          </cell>
        </row>
        <row r="285">
          <cell r="A285" t="str">
            <v/>
          </cell>
          <cell r="B285" t="str">
            <v/>
          </cell>
          <cell r="C285">
            <v>284</v>
          </cell>
          <cell r="F285" t="str">
            <v/>
          </cell>
          <cell r="G285" t="str">
            <v/>
          </cell>
          <cell r="H285" t="str">
            <v/>
          </cell>
          <cell r="I285" t="str">
            <v/>
          </cell>
          <cell r="J285" t="str">
            <v/>
          </cell>
          <cell r="K285" t="str">
            <v/>
          </cell>
          <cell r="L285" t="str">
            <v/>
          </cell>
        </row>
        <row r="286">
          <cell r="A286" t="str">
            <v/>
          </cell>
          <cell r="B286" t="str">
            <v/>
          </cell>
          <cell r="C286">
            <v>285</v>
          </cell>
          <cell r="F286" t="str">
            <v/>
          </cell>
          <cell r="G286" t="str">
            <v/>
          </cell>
          <cell r="H286" t="str">
            <v/>
          </cell>
          <cell r="I286" t="str">
            <v/>
          </cell>
          <cell r="J286" t="str">
            <v/>
          </cell>
          <cell r="K286" t="str">
            <v/>
          </cell>
          <cell r="L286" t="str">
            <v/>
          </cell>
        </row>
        <row r="287">
          <cell r="A287" t="str">
            <v/>
          </cell>
          <cell r="B287" t="str">
            <v/>
          </cell>
          <cell r="C287">
            <v>286</v>
          </cell>
          <cell r="F287" t="str">
            <v/>
          </cell>
          <cell r="G287" t="str">
            <v/>
          </cell>
          <cell r="H287" t="str">
            <v/>
          </cell>
          <cell r="I287" t="str">
            <v/>
          </cell>
          <cell r="J287" t="str">
            <v/>
          </cell>
          <cell r="K287" t="str">
            <v/>
          </cell>
          <cell r="L287" t="str">
            <v/>
          </cell>
        </row>
        <row r="288">
          <cell r="A288" t="str">
            <v/>
          </cell>
          <cell r="B288" t="str">
            <v/>
          </cell>
          <cell r="C288">
            <v>287</v>
          </cell>
          <cell r="F288" t="str">
            <v/>
          </cell>
          <cell r="G288" t="str">
            <v/>
          </cell>
          <cell r="H288" t="str">
            <v/>
          </cell>
          <cell r="I288" t="str">
            <v/>
          </cell>
          <cell r="J288" t="str">
            <v/>
          </cell>
          <cell r="K288" t="str">
            <v/>
          </cell>
          <cell r="L288" t="str">
            <v/>
          </cell>
        </row>
        <row r="289">
          <cell r="A289" t="str">
            <v/>
          </cell>
          <cell r="B289" t="str">
            <v/>
          </cell>
          <cell r="C289">
            <v>288</v>
          </cell>
          <cell r="F289" t="str">
            <v/>
          </cell>
          <cell r="G289" t="str">
            <v/>
          </cell>
          <cell r="H289" t="str">
            <v/>
          </cell>
          <cell r="I289" t="str">
            <v/>
          </cell>
          <cell r="J289" t="str">
            <v/>
          </cell>
          <cell r="K289" t="str">
            <v/>
          </cell>
          <cell r="L289" t="str">
            <v/>
          </cell>
        </row>
        <row r="290">
          <cell r="A290" t="str">
            <v/>
          </cell>
          <cell r="B290" t="str">
            <v/>
          </cell>
          <cell r="C290">
            <v>289</v>
          </cell>
          <cell r="F290" t="str">
            <v/>
          </cell>
          <cell r="G290" t="str">
            <v/>
          </cell>
          <cell r="H290" t="str">
            <v/>
          </cell>
          <cell r="I290" t="str">
            <v/>
          </cell>
          <cell r="J290" t="str">
            <v/>
          </cell>
          <cell r="K290" t="str">
            <v/>
          </cell>
          <cell r="L290" t="str">
            <v/>
          </cell>
        </row>
        <row r="291">
          <cell r="A291" t="str">
            <v/>
          </cell>
          <cell r="B291" t="str">
            <v/>
          </cell>
          <cell r="C291">
            <v>290</v>
          </cell>
          <cell r="F291" t="str">
            <v/>
          </cell>
          <cell r="G291" t="str">
            <v/>
          </cell>
          <cell r="H291" t="str">
            <v/>
          </cell>
          <cell r="I291" t="str">
            <v/>
          </cell>
          <cell r="J291" t="str">
            <v/>
          </cell>
          <cell r="K291" t="str">
            <v/>
          </cell>
          <cell r="L291" t="str">
            <v/>
          </cell>
        </row>
        <row r="292">
          <cell r="A292" t="str">
            <v/>
          </cell>
          <cell r="B292" t="str">
            <v/>
          </cell>
          <cell r="C292">
            <v>291</v>
          </cell>
          <cell r="F292" t="str">
            <v/>
          </cell>
          <cell r="G292" t="str">
            <v/>
          </cell>
          <cell r="H292" t="str">
            <v/>
          </cell>
          <cell r="I292" t="str">
            <v/>
          </cell>
          <cell r="J292" t="str">
            <v/>
          </cell>
          <cell r="K292" t="str">
            <v/>
          </cell>
          <cell r="L292" t="str">
            <v/>
          </cell>
        </row>
        <row r="293">
          <cell r="A293" t="str">
            <v/>
          </cell>
          <cell r="B293" t="str">
            <v/>
          </cell>
          <cell r="C293">
            <v>292</v>
          </cell>
          <cell r="F293" t="str">
            <v/>
          </cell>
          <cell r="G293" t="str">
            <v/>
          </cell>
          <cell r="H293" t="str">
            <v/>
          </cell>
          <cell r="I293" t="str">
            <v/>
          </cell>
          <cell r="J293" t="str">
            <v/>
          </cell>
          <cell r="K293" t="str">
            <v/>
          </cell>
          <cell r="L293" t="str">
            <v/>
          </cell>
        </row>
        <row r="294">
          <cell r="A294" t="str">
            <v/>
          </cell>
          <cell r="B294" t="str">
            <v/>
          </cell>
          <cell r="C294">
            <v>293</v>
          </cell>
          <cell r="F294" t="str">
            <v/>
          </cell>
          <cell r="G294" t="str">
            <v/>
          </cell>
          <cell r="H294" t="str">
            <v/>
          </cell>
          <cell r="I294" t="str">
            <v/>
          </cell>
          <cell r="J294" t="str">
            <v/>
          </cell>
          <cell r="K294" t="str">
            <v/>
          </cell>
          <cell r="L294" t="str">
            <v/>
          </cell>
        </row>
        <row r="295">
          <cell r="A295" t="str">
            <v/>
          </cell>
          <cell r="B295" t="str">
            <v/>
          </cell>
          <cell r="C295">
            <v>294</v>
          </cell>
          <cell r="F295" t="str">
            <v/>
          </cell>
          <cell r="G295" t="str">
            <v/>
          </cell>
          <cell r="H295" t="str">
            <v/>
          </cell>
          <cell r="I295" t="str">
            <v/>
          </cell>
          <cell r="J295" t="str">
            <v/>
          </cell>
          <cell r="K295" t="str">
            <v/>
          </cell>
          <cell r="L295" t="str">
            <v/>
          </cell>
        </row>
        <row r="296">
          <cell r="A296" t="str">
            <v/>
          </cell>
          <cell r="B296" t="str">
            <v/>
          </cell>
          <cell r="C296">
            <v>295</v>
          </cell>
          <cell r="F296" t="str">
            <v/>
          </cell>
          <cell r="G296" t="str">
            <v/>
          </cell>
          <cell r="H296" t="str">
            <v/>
          </cell>
          <cell r="I296" t="str">
            <v/>
          </cell>
          <cell r="J296" t="str">
            <v/>
          </cell>
          <cell r="K296" t="str">
            <v/>
          </cell>
          <cell r="L296" t="str">
            <v/>
          </cell>
        </row>
        <row r="297">
          <cell r="A297" t="str">
            <v/>
          </cell>
          <cell r="B297" t="str">
            <v/>
          </cell>
          <cell r="C297">
            <v>296</v>
          </cell>
          <cell r="F297" t="str">
            <v/>
          </cell>
          <cell r="G297" t="str">
            <v/>
          </cell>
          <cell r="H297" t="str">
            <v/>
          </cell>
          <cell r="I297" t="str">
            <v/>
          </cell>
          <cell r="J297" t="str">
            <v/>
          </cell>
          <cell r="K297" t="str">
            <v/>
          </cell>
          <cell r="L297" t="str">
            <v/>
          </cell>
        </row>
        <row r="298">
          <cell r="A298" t="str">
            <v/>
          </cell>
          <cell r="B298" t="str">
            <v/>
          </cell>
          <cell r="C298">
            <v>297</v>
          </cell>
          <cell r="F298" t="str">
            <v/>
          </cell>
          <cell r="G298" t="str">
            <v/>
          </cell>
          <cell r="H298" t="str">
            <v/>
          </cell>
          <cell r="I298" t="str">
            <v/>
          </cell>
          <cell r="J298" t="str">
            <v/>
          </cell>
          <cell r="K298" t="str">
            <v/>
          </cell>
          <cell r="L298" t="str">
            <v/>
          </cell>
        </row>
        <row r="299">
          <cell r="A299" t="str">
            <v/>
          </cell>
          <cell r="B299" t="str">
            <v/>
          </cell>
          <cell r="C299">
            <v>298</v>
          </cell>
          <cell r="F299" t="str">
            <v/>
          </cell>
          <cell r="G299" t="str">
            <v/>
          </cell>
          <cell r="H299" t="str">
            <v/>
          </cell>
          <cell r="I299" t="str">
            <v/>
          </cell>
          <cell r="J299" t="str">
            <v/>
          </cell>
          <cell r="K299" t="str">
            <v/>
          </cell>
          <cell r="L299" t="str">
            <v/>
          </cell>
        </row>
        <row r="300">
          <cell r="A300" t="str">
            <v/>
          </cell>
          <cell r="B300" t="str">
            <v/>
          </cell>
          <cell r="C300">
            <v>299</v>
          </cell>
          <cell r="F300" t="str">
            <v/>
          </cell>
          <cell r="G300" t="str">
            <v/>
          </cell>
          <cell r="H300" t="str">
            <v/>
          </cell>
          <cell r="I300" t="str">
            <v/>
          </cell>
          <cell r="J300" t="str">
            <v/>
          </cell>
          <cell r="K300" t="str">
            <v/>
          </cell>
          <cell r="L300" t="str">
            <v/>
          </cell>
        </row>
        <row r="301">
          <cell r="A301" t="str">
            <v/>
          </cell>
          <cell r="B301" t="str">
            <v/>
          </cell>
          <cell r="C301">
            <v>300</v>
          </cell>
          <cell r="F301" t="str">
            <v/>
          </cell>
          <cell r="G301" t="str">
            <v/>
          </cell>
          <cell r="H301" t="str">
            <v/>
          </cell>
          <cell r="I301" t="str">
            <v/>
          </cell>
          <cell r="J301" t="str">
            <v/>
          </cell>
          <cell r="K301" t="str">
            <v/>
          </cell>
          <cell r="L301" t="str">
            <v/>
          </cell>
        </row>
        <row r="302">
          <cell r="A302" t="str">
            <v/>
          </cell>
          <cell r="B302" t="str">
            <v/>
          </cell>
          <cell r="C302">
            <v>301</v>
          </cell>
          <cell r="F302" t="str">
            <v/>
          </cell>
          <cell r="G302" t="str">
            <v/>
          </cell>
          <cell r="H302" t="str">
            <v/>
          </cell>
          <cell r="I302" t="str">
            <v/>
          </cell>
          <cell r="J302" t="str">
            <v/>
          </cell>
          <cell r="K302" t="str">
            <v/>
          </cell>
          <cell r="L302" t="str">
            <v/>
          </cell>
        </row>
        <row r="303">
          <cell r="A303" t="str">
            <v/>
          </cell>
          <cell r="B303" t="str">
            <v/>
          </cell>
          <cell r="C303">
            <v>302</v>
          </cell>
          <cell r="F303" t="str">
            <v/>
          </cell>
          <cell r="G303" t="str">
            <v/>
          </cell>
          <cell r="H303" t="str">
            <v/>
          </cell>
          <cell r="I303" t="str">
            <v/>
          </cell>
          <cell r="J303" t="str">
            <v/>
          </cell>
          <cell r="K303" t="str">
            <v/>
          </cell>
          <cell r="L303" t="str">
            <v/>
          </cell>
        </row>
        <row r="304">
          <cell r="A304" t="str">
            <v/>
          </cell>
          <cell r="B304" t="str">
            <v/>
          </cell>
          <cell r="C304">
            <v>303</v>
          </cell>
          <cell r="F304" t="str">
            <v/>
          </cell>
          <cell r="G304" t="str">
            <v/>
          </cell>
          <cell r="H304" t="str">
            <v/>
          </cell>
          <cell r="I304" t="str">
            <v/>
          </cell>
          <cell r="J304" t="str">
            <v/>
          </cell>
          <cell r="K304" t="str">
            <v/>
          </cell>
          <cell r="L304" t="str">
            <v/>
          </cell>
        </row>
        <row r="305">
          <cell r="A305" t="str">
            <v/>
          </cell>
          <cell r="B305" t="str">
            <v/>
          </cell>
          <cell r="C305">
            <v>304</v>
          </cell>
          <cell r="F305" t="str">
            <v/>
          </cell>
          <cell r="G305" t="str">
            <v/>
          </cell>
          <cell r="H305" t="str">
            <v/>
          </cell>
          <cell r="I305" t="str">
            <v/>
          </cell>
          <cell r="J305" t="str">
            <v/>
          </cell>
          <cell r="K305" t="str">
            <v/>
          </cell>
          <cell r="L305" t="str">
            <v/>
          </cell>
        </row>
        <row r="306">
          <cell r="A306" t="str">
            <v/>
          </cell>
          <cell r="B306" t="str">
            <v/>
          </cell>
          <cell r="C306">
            <v>305</v>
          </cell>
          <cell r="F306" t="str">
            <v/>
          </cell>
          <cell r="G306" t="str">
            <v/>
          </cell>
          <cell r="H306" t="str">
            <v/>
          </cell>
          <cell r="I306" t="str">
            <v/>
          </cell>
          <cell r="J306" t="str">
            <v/>
          </cell>
          <cell r="K306" t="str">
            <v/>
          </cell>
          <cell r="L306" t="str">
            <v/>
          </cell>
        </row>
        <row r="307">
          <cell r="A307" t="str">
            <v/>
          </cell>
          <cell r="B307" t="str">
            <v/>
          </cell>
          <cell r="C307">
            <v>306</v>
          </cell>
          <cell r="F307" t="str">
            <v/>
          </cell>
          <cell r="G307" t="str">
            <v/>
          </cell>
          <cell r="H307" t="str">
            <v/>
          </cell>
          <cell r="I307" t="str">
            <v/>
          </cell>
          <cell r="J307" t="str">
            <v/>
          </cell>
          <cell r="K307" t="str">
            <v/>
          </cell>
          <cell r="L307" t="str">
            <v/>
          </cell>
        </row>
        <row r="308">
          <cell r="A308" t="str">
            <v/>
          </cell>
          <cell r="B308" t="str">
            <v/>
          </cell>
          <cell r="C308">
            <v>307</v>
          </cell>
          <cell r="F308" t="str">
            <v/>
          </cell>
          <cell r="G308" t="str">
            <v/>
          </cell>
          <cell r="H308" t="str">
            <v/>
          </cell>
          <cell r="I308" t="str">
            <v/>
          </cell>
          <cell r="J308" t="str">
            <v/>
          </cell>
          <cell r="K308" t="str">
            <v/>
          </cell>
          <cell r="L308" t="str">
            <v/>
          </cell>
        </row>
        <row r="309">
          <cell r="A309" t="str">
            <v/>
          </cell>
          <cell r="B309" t="str">
            <v/>
          </cell>
          <cell r="C309">
            <v>308</v>
          </cell>
          <cell r="F309" t="str">
            <v/>
          </cell>
          <cell r="G309" t="str">
            <v/>
          </cell>
          <cell r="H309" t="str">
            <v/>
          </cell>
          <cell r="I309" t="str">
            <v/>
          </cell>
          <cell r="J309" t="str">
            <v/>
          </cell>
          <cell r="K309" t="str">
            <v/>
          </cell>
          <cell r="L309" t="str">
            <v/>
          </cell>
        </row>
        <row r="310">
          <cell r="A310" t="str">
            <v/>
          </cell>
          <cell r="B310" t="str">
            <v/>
          </cell>
          <cell r="C310">
            <v>309</v>
          </cell>
          <cell r="F310" t="str">
            <v/>
          </cell>
          <cell r="G310" t="str">
            <v/>
          </cell>
          <cell r="H310" t="str">
            <v/>
          </cell>
          <cell r="I310" t="str">
            <v/>
          </cell>
          <cell r="J310" t="str">
            <v/>
          </cell>
          <cell r="K310" t="str">
            <v/>
          </cell>
          <cell r="L310" t="str">
            <v/>
          </cell>
        </row>
        <row r="311">
          <cell r="A311" t="str">
            <v/>
          </cell>
          <cell r="B311" t="str">
            <v/>
          </cell>
          <cell r="C311">
            <v>310</v>
          </cell>
          <cell r="F311" t="str">
            <v/>
          </cell>
          <cell r="G311" t="str">
            <v/>
          </cell>
          <cell r="H311" t="str">
            <v/>
          </cell>
          <cell r="I311" t="str">
            <v/>
          </cell>
          <cell r="J311" t="str">
            <v/>
          </cell>
          <cell r="K311" t="str">
            <v/>
          </cell>
          <cell r="L311" t="str">
            <v/>
          </cell>
        </row>
        <row r="312">
          <cell r="A312" t="str">
            <v/>
          </cell>
          <cell r="B312" t="str">
            <v/>
          </cell>
          <cell r="C312">
            <v>311</v>
          </cell>
          <cell r="F312" t="str">
            <v/>
          </cell>
          <cell r="G312" t="str">
            <v/>
          </cell>
          <cell r="H312" t="str">
            <v/>
          </cell>
          <cell r="I312" t="str">
            <v/>
          </cell>
          <cell r="J312" t="str">
            <v/>
          </cell>
          <cell r="K312" t="str">
            <v/>
          </cell>
          <cell r="L312" t="str">
            <v/>
          </cell>
        </row>
        <row r="313">
          <cell r="A313" t="str">
            <v/>
          </cell>
          <cell r="B313" t="str">
            <v/>
          </cell>
          <cell r="C313">
            <v>312</v>
          </cell>
          <cell r="F313" t="str">
            <v/>
          </cell>
          <cell r="G313" t="str">
            <v/>
          </cell>
          <cell r="H313" t="str">
            <v/>
          </cell>
          <cell r="I313" t="str">
            <v/>
          </cell>
          <cell r="J313" t="str">
            <v/>
          </cell>
          <cell r="K313" t="str">
            <v/>
          </cell>
          <cell r="L313" t="str">
            <v/>
          </cell>
        </row>
        <row r="314">
          <cell r="A314" t="str">
            <v/>
          </cell>
          <cell r="B314" t="str">
            <v/>
          </cell>
          <cell r="C314">
            <v>313</v>
          </cell>
          <cell r="F314" t="str">
            <v/>
          </cell>
          <cell r="G314" t="str">
            <v/>
          </cell>
          <cell r="H314" t="str">
            <v/>
          </cell>
          <cell r="I314" t="str">
            <v/>
          </cell>
          <cell r="J314" t="str">
            <v/>
          </cell>
          <cell r="K314" t="str">
            <v/>
          </cell>
          <cell r="L314" t="str">
            <v/>
          </cell>
        </row>
        <row r="315">
          <cell r="A315" t="str">
            <v/>
          </cell>
          <cell r="B315" t="str">
            <v/>
          </cell>
          <cell r="C315">
            <v>314</v>
          </cell>
          <cell r="F315" t="str">
            <v/>
          </cell>
          <cell r="G315" t="str">
            <v/>
          </cell>
          <cell r="H315" t="str">
            <v/>
          </cell>
          <cell r="I315" t="str">
            <v/>
          </cell>
          <cell r="J315" t="str">
            <v/>
          </cell>
          <cell r="K315" t="str">
            <v/>
          </cell>
          <cell r="L315" t="str">
            <v/>
          </cell>
        </row>
        <row r="316">
          <cell r="A316" t="str">
            <v/>
          </cell>
          <cell r="B316" t="str">
            <v/>
          </cell>
          <cell r="C316">
            <v>315</v>
          </cell>
          <cell r="F316" t="str">
            <v/>
          </cell>
          <cell r="G316" t="str">
            <v/>
          </cell>
          <cell r="H316" t="str">
            <v/>
          </cell>
          <cell r="I316" t="str">
            <v/>
          </cell>
          <cell r="J316" t="str">
            <v/>
          </cell>
          <cell r="K316" t="str">
            <v/>
          </cell>
          <cell r="L316" t="str">
            <v/>
          </cell>
        </row>
        <row r="317">
          <cell r="A317" t="str">
            <v/>
          </cell>
          <cell r="B317" t="str">
            <v/>
          </cell>
          <cell r="C317">
            <v>316</v>
          </cell>
          <cell r="F317" t="str">
            <v/>
          </cell>
          <cell r="G317" t="str">
            <v/>
          </cell>
          <cell r="H317" t="str">
            <v/>
          </cell>
          <cell r="I317" t="str">
            <v/>
          </cell>
          <cell r="J317" t="str">
            <v/>
          </cell>
          <cell r="K317" t="str">
            <v/>
          </cell>
          <cell r="L317" t="str">
            <v/>
          </cell>
        </row>
        <row r="318">
          <cell r="A318" t="str">
            <v/>
          </cell>
          <cell r="B318" t="str">
            <v/>
          </cell>
          <cell r="C318">
            <v>317</v>
          </cell>
          <cell r="F318" t="str">
            <v/>
          </cell>
          <cell r="G318" t="str">
            <v/>
          </cell>
          <cell r="H318" t="str">
            <v/>
          </cell>
          <cell r="I318" t="str">
            <v/>
          </cell>
          <cell r="J318" t="str">
            <v/>
          </cell>
          <cell r="K318" t="str">
            <v/>
          </cell>
          <cell r="L318" t="str">
            <v/>
          </cell>
        </row>
        <row r="319">
          <cell r="A319" t="str">
            <v/>
          </cell>
          <cell r="B319" t="str">
            <v/>
          </cell>
          <cell r="C319">
            <v>318</v>
          </cell>
          <cell r="F319" t="str">
            <v/>
          </cell>
          <cell r="G319" t="str">
            <v/>
          </cell>
          <cell r="H319" t="str">
            <v/>
          </cell>
          <cell r="I319" t="str">
            <v/>
          </cell>
          <cell r="J319" t="str">
            <v/>
          </cell>
          <cell r="K319" t="str">
            <v/>
          </cell>
          <cell r="L319" t="str">
            <v/>
          </cell>
        </row>
        <row r="320">
          <cell r="A320" t="str">
            <v/>
          </cell>
          <cell r="B320" t="str">
            <v/>
          </cell>
          <cell r="C320">
            <v>319</v>
          </cell>
          <cell r="F320" t="str">
            <v/>
          </cell>
          <cell r="G320" t="str">
            <v/>
          </cell>
          <cell r="H320" t="str">
            <v/>
          </cell>
          <cell r="I320" t="str">
            <v/>
          </cell>
          <cell r="J320" t="str">
            <v/>
          </cell>
          <cell r="K320" t="str">
            <v/>
          </cell>
          <cell r="L320" t="str">
            <v/>
          </cell>
        </row>
        <row r="321">
          <cell r="A321" t="str">
            <v/>
          </cell>
          <cell r="B321" t="str">
            <v/>
          </cell>
          <cell r="C321">
            <v>320</v>
          </cell>
          <cell r="F321" t="str">
            <v/>
          </cell>
          <cell r="G321" t="str">
            <v/>
          </cell>
          <cell r="H321" t="str">
            <v/>
          </cell>
          <cell r="I321" t="str">
            <v/>
          </cell>
          <cell r="J321" t="str">
            <v/>
          </cell>
          <cell r="K321" t="str">
            <v/>
          </cell>
          <cell r="L321" t="str">
            <v/>
          </cell>
        </row>
        <row r="322">
          <cell r="A322" t="str">
            <v/>
          </cell>
          <cell r="B322" t="str">
            <v/>
          </cell>
          <cell r="C322">
            <v>321</v>
          </cell>
          <cell r="F322" t="str">
            <v/>
          </cell>
          <cell r="G322" t="str">
            <v/>
          </cell>
          <cell r="H322" t="str">
            <v/>
          </cell>
          <cell r="I322" t="str">
            <v/>
          </cell>
          <cell r="J322" t="str">
            <v/>
          </cell>
          <cell r="K322" t="str">
            <v/>
          </cell>
          <cell r="L322" t="str">
            <v/>
          </cell>
        </row>
        <row r="323">
          <cell r="A323" t="str">
            <v/>
          </cell>
          <cell r="B323" t="str">
            <v/>
          </cell>
          <cell r="C323">
            <v>322</v>
          </cell>
          <cell r="F323" t="str">
            <v/>
          </cell>
          <cell r="G323" t="str">
            <v/>
          </cell>
          <cell r="H323" t="str">
            <v/>
          </cell>
          <cell r="I323" t="str">
            <v/>
          </cell>
          <cell r="J323" t="str">
            <v/>
          </cell>
          <cell r="K323" t="str">
            <v/>
          </cell>
          <cell r="L323" t="str">
            <v/>
          </cell>
        </row>
        <row r="324">
          <cell r="A324" t="str">
            <v/>
          </cell>
          <cell r="B324" t="str">
            <v/>
          </cell>
          <cell r="C324">
            <v>323</v>
          </cell>
          <cell r="F324" t="str">
            <v/>
          </cell>
          <cell r="G324" t="str">
            <v/>
          </cell>
          <cell r="H324" t="str">
            <v/>
          </cell>
          <cell r="I324" t="str">
            <v/>
          </cell>
          <cell r="J324" t="str">
            <v/>
          </cell>
          <cell r="K324" t="str">
            <v/>
          </cell>
          <cell r="L324" t="str">
            <v/>
          </cell>
        </row>
        <row r="325">
          <cell r="A325" t="str">
            <v/>
          </cell>
          <cell r="B325" t="str">
            <v/>
          </cell>
          <cell r="C325">
            <v>324</v>
          </cell>
          <cell r="F325" t="str">
            <v/>
          </cell>
          <cell r="G325" t="str">
            <v/>
          </cell>
          <cell r="H325" t="str">
            <v/>
          </cell>
          <cell r="I325" t="str">
            <v/>
          </cell>
          <cell r="J325" t="str">
            <v/>
          </cell>
          <cell r="K325" t="str">
            <v/>
          </cell>
          <cell r="L325" t="str">
            <v/>
          </cell>
        </row>
        <row r="326">
          <cell r="A326" t="str">
            <v/>
          </cell>
          <cell r="B326" t="str">
            <v/>
          </cell>
          <cell r="C326">
            <v>325</v>
          </cell>
          <cell r="F326" t="str">
            <v/>
          </cell>
          <cell r="G326" t="str">
            <v/>
          </cell>
          <cell r="H326" t="str">
            <v/>
          </cell>
          <cell r="I326" t="str">
            <v/>
          </cell>
          <cell r="J326" t="str">
            <v/>
          </cell>
          <cell r="K326" t="str">
            <v/>
          </cell>
          <cell r="L326" t="str">
            <v/>
          </cell>
        </row>
        <row r="327">
          <cell r="A327" t="str">
            <v/>
          </cell>
          <cell r="B327" t="str">
            <v/>
          </cell>
          <cell r="C327">
            <v>326</v>
          </cell>
          <cell r="F327" t="str">
            <v/>
          </cell>
          <cell r="G327" t="str">
            <v/>
          </cell>
          <cell r="H327" t="str">
            <v/>
          </cell>
          <cell r="I327" t="str">
            <v/>
          </cell>
          <cell r="J327" t="str">
            <v/>
          </cell>
          <cell r="K327" t="str">
            <v/>
          </cell>
          <cell r="L327" t="str">
            <v/>
          </cell>
        </row>
        <row r="328">
          <cell r="A328" t="str">
            <v/>
          </cell>
          <cell r="B328" t="str">
            <v/>
          </cell>
          <cell r="C328">
            <v>327</v>
          </cell>
          <cell r="F328" t="str">
            <v/>
          </cell>
          <cell r="G328" t="str">
            <v/>
          </cell>
          <cell r="H328" t="str">
            <v/>
          </cell>
          <cell r="I328" t="str">
            <v/>
          </cell>
          <cell r="J328" t="str">
            <v/>
          </cell>
          <cell r="K328" t="str">
            <v/>
          </cell>
          <cell r="L328" t="str">
            <v/>
          </cell>
        </row>
        <row r="329">
          <cell r="A329" t="str">
            <v/>
          </cell>
          <cell r="B329" t="str">
            <v/>
          </cell>
          <cell r="C329">
            <v>328</v>
          </cell>
          <cell r="F329" t="str">
            <v/>
          </cell>
          <cell r="G329" t="str">
            <v/>
          </cell>
          <cell r="H329" t="str">
            <v/>
          </cell>
          <cell r="I329" t="str">
            <v/>
          </cell>
          <cell r="J329" t="str">
            <v/>
          </cell>
          <cell r="K329" t="str">
            <v/>
          </cell>
          <cell r="L329" t="str">
            <v/>
          </cell>
        </row>
        <row r="330">
          <cell r="A330" t="str">
            <v/>
          </cell>
          <cell r="B330" t="str">
            <v/>
          </cell>
          <cell r="C330">
            <v>329</v>
          </cell>
          <cell r="F330" t="str">
            <v/>
          </cell>
          <cell r="G330" t="str">
            <v/>
          </cell>
          <cell r="H330" t="str">
            <v/>
          </cell>
          <cell r="I330" t="str">
            <v/>
          </cell>
          <cell r="J330" t="str">
            <v/>
          </cell>
          <cell r="K330" t="str">
            <v/>
          </cell>
          <cell r="L330" t="str">
            <v/>
          </cell>
        </row>
        <row r="331">
          <cell r="A331" t="str">
            <v/>
          </cell>
          <cell r="B331" t="str">
            <v/>
          </cell>
          <cell r="C331">
            <v>330</v>
          </cell>
          <cell r="F331" t="str">
            <v/>
          </cell>
          <cell r="G331" t="str">
            <v/>
          </cell>
          <cell r="H331" t="str">
            <v/>
          </cell>
          <cell r="I331" t="str">
            <v/>
          </cell>
          <cell r="J331" t="str">
            <v/>
          </cell>
          <cell r="K331" t="str">
            <v/>
          </cell>
          <cell r="L331" t="str">
            <v/>
          </cell>
        </row>
        <row r="332">
          <cell r="A332" t="str">
            <v/>
          </cell>
          <cell r="B332" t="str">
            <v/>
          </cell>
          <cell r="C332">
            <v>331</v>
          </cell>
          <cell r="F332" t="str">
            <v/>
          </cell>
          <cell r="G332" t="str">
            <v/>
          </cell>
          <cell r="H332" t="str">
            <v/>
          </cell>
          <cell r="I332" t="str">
            <v/>
          </cell>
          <cell r="J332" t="str">
            <v/>
          </cell>
          <cell r="K332" t="str">
            <v/>
          </cell>
          <cell r="L332" t="str">
            <v/>
          </cell>
        </row>
        <row r="333">
          <cell r="A333" t="str">
            <v/>
          </cell>
          <cell r="B333" t="str">
            <v/>
          </cell>
          <cell r="C333">
            <v>332</v>
          </cell>
          <cell r="F333" t="str">
            <v/>
          </cell>
          <cell r="G333" t="str">
            <v/>
          </cell>
          <cell r="H333" t="str">
            <v/>
          </cell>
          <cell r="I333" t="str">
            <v/>
          </cell>
          <cell r="J333" t="str">
            <v/>
          </cell>
          <cell r="K333" t="str">
            <v/>
          </cell>
          <cell r="L333" t="str">
            <v/>
          </cell>
        </row>
        <row r="334">
          <cell r="A334" t="str">
            <v/>
          </cell>
          <cell r="B334" t="str">
            <v/>
          </cell>
          <cell r="C334">
            <v>333</v>
          </cell>
          <cell r="F334" t="str">
            <v/>
          </cell>
          <cell r="G334" t="str">
            <v/>
          </cell>
          <cell r="H334" t="str">
            <v/>
          </cell>
          <cell r="I334" t="str">
            <v/>
          </cell>
          <cell r="J334" t="str">
            <v/>
          </cell>
          <cell r="K334" t="str">
            <v/>
          </cell>
          <cell r="L334" t="str">
            <v/>
          </cell>
        </row>
        <row r="335">
          <cell r="A335" t="str">
            <v/>
          </cell>
          <cell r="B335" t="str">
            <v/>
          </cell>
          <cell r="C335">
            <v>334</v>
          </cell>
          <cell r="F335" t="str">
            <v/>
          </cell>
          <cell r="G335" t="str">
            <v/>
          </cell>
          <cell r="H335" t="str">
            <v/>
          </cell>
          <cell r="I335" t="str">
            <v/>
          </cell>
          <cell r="J335" t="str">
            <v/>
          </cell>
          <cell r="K335" t="str">
            <v/>
          </cell>
          <cell r="L335" t="str">
            <v/>
          </cell>
        </row>
        <row r="336">
          <cell r="A336" t="str">
            <v/>
          </cell>
          <cell r="B336" t="str">
            <v/>
          </cell>
          <cell r="C336">
            <v>335</v>
          </cell>
          <cell r="F336" t="str">
            <v/>
          </cell>
          <cell r="G336" t="str">
            <v/>
          </cell>
          <cell r="H336" t="str">
            <v/>
          </cell>
          <cell r="I336" t="str">
            <v/>
          </cell>
          <cell r="J336" t="str">
            <v/>
          </cell>
          <cell r="K336" t="str">
            <v/>
          </cell>
          <cell r="L336" t="str">
            <v/>
          </cell>
        </row>
        <row r="337">
          <cell r="A337" t="str">
            <v/>
          </cell>
          <cell r="B337" t="str">
            <v/>
          </cell>
          <cell r="C337">
            <v>336</v>
          </cell>
          <cell r="F337" t="str">
            <v/>
          </cell>
          <cell r="G337" t="str">
            <v/>
          </cell>
          <cell r="H337" t="str">
            <v/>
          </cell>
          <cell r="I337" t="str">
            <v/>
          </cell>
          <cell r="J337" t="str">
            <v/>
          </cell>
          <cell r="K337" t="str">
            <v/>
          </cell>
          <cell r="L337" t="str">
            <v/>
          </cell>
        </row>
        <row r="338">
          <cell r="A338" t="str">
            <v/>
          </cell>
          <cell r="B338" t="str">
            <v/>
          </cell>
          <cell r="C338">
            <v>337</v>
          </cell>
          <cell r="F338" t="str">
            <v/>
          </cell>
          <cell r="G338" t="str">
            <v/>
          </cell>
          <cell r="H338" t="str">
            <v/>
          </cell>
          <cell r="I338" t="str">
            <v/>
          </cell>
          <cell r="J338" t="str">
            <v/>
          </cell>
          <cell r="K338" t="str">
            <v/>
          </cell>
          <cell r="L338" t="str">
            <v/>
          </cell>
        </row>
        <row r="339">
          <cell r="A339" t="str">
            <v/>
          </cell>
          <cell r="B339" t="str">
            <v/>
          </cell>
          <cell r="C339">
            <v>338</v>
          </cell>
          <cell r="F339" t="str">
            <v/>
          </cell>
          <cell r="G339" t="str">
            <v/>
          </cell>
          <cell r="H339" t="str">
            <v/>
          </cell>
          <cell r="I339" t="str">
            <v/>
          </cell>
          <cell r="J339" t="str">
            <v/>
          </cell>
          <cell r="K339" t="str">
            <v/>
          </cell>
          <cell r="L339" t="str">
            <v/>
          </cell>
        </row>
        <row r="340">
          <cell r="A340" t="str">
            <v/>
          </cell>
          <cell r="B340" t="str">
            <v/>
          </cell>
          <cell r="C340">
            <v>339</v>
          </cell>
          <cell r="F340" t="str">
            <v/>
          </cell>
          <cell r="G340" t="str">
            <v/>
          </cell>
          <cell r="H340" t="str">
            <v/>
          </cell>
          <cell r="I340" t="str">
            <v/>
          </cell>
          <cell r="J340" t="str">
            <v/>
          </cell>
          <cell r="K340" t="str">
            <v/>
          </cell>
          <cell r="L340" t="str">
            <v/>
          </cell>
        </row>
        <row r="341">
          <cell r="A341" t="str">
            <v/>
          </cell>
          <cell r="B341" t="str">
            <v/>
          </cell>
          <cell r="C341">
            <v>340</v>
          </cell>
          <cell r="F341" t="str">
            <v/>
          </cell>
          <cell r="G341" t="str">
            <v/>
          </cell>
          <cell r="H341" t="str">
            <v/>
          </cell>
          <cell r="I341" t="str">
            <v/>
          </cell>
          <cell r="J341" t="str">
            <v/>
          </cell>
          <cell r="K341" t="str">
            <v/>
          </cell>
          <cell r="L341" t="str">
            <v/>
          </cell>
        </row>
        <row r="342">
          <cell r="A342" t="str">
            <v/>
          </cell>
          <cell r="B342" t="str">
            <v/>
          </cell>
          <cell r="C342">
            <v>341</v>
          </cell>
          <cell r="F342" t="str">
            <v/>
          </cell>
          <cell r="G342" t="str">
            <v/>
          </cell>
          <cell r="H342" t="str">
            <v/>
          </cell>
          <cell r="I342" t="str">
            <v/>
          </cell>
          <cell r="J342" t="str">
            <v/>
          </cell>
          <cell r="K342" t="str">
            <v/>
          </cell>
          <cell r="L342" t="str">
            <v/>
          </cell>
        </row>
        <row r="343">
          <cell r="A343" t="str">
            <v/>
          </cell>
          <cell r="B343" t="str">
            <v/>
          </cell>
          <cell r="C343">
            <v>342</v>
          </cell>
          <cell r="F343" t="str">
            <v/>
          </cell>
          <cell r="G343" t="str">
            <v/>
          </cell>
          <cell r="H343" t="str">
            <v/>
          </cell>
          <cell r="I343" t="str">
            <v/>
          </cell>
          <cell r="J343" t="str">
            <v/>
          </cell>
          <cell r="K343" t="str">
            <v/>
          </cell>
          <cell r="L343" t="str">
            <v/>
          </cell>
        </row>
        <row r="344">
          <cell r="A344" t="str">
            <v/>
          </cell>
          <cell r="B344" t="str">
            <v/>
          </cell>
          <cell r="C344">
            <v>343</v>
          </cell>
          <cell r="F344" t="str">
            <v/>
          </cell>
          <cell r="G344" t="str">
            <v/>
          </cell>
          <cell r="H344" t="str">
            <v/>
          </cell>
          <cell r="I344" t="str">
            <v/>
          </cell>
          <cell r="J344" t="str">
            <v/>
          </cell>
          <cell r="K344" t="str">
            <v/>
          </cell>
          <cell r="L344" t="str">
            <v/>
          </cell>
        </row>
        <row r="345">
          <cell r="A345" t="str">
            <v/>
          </cell>
          <cell r="B345" t="str">
            <v/>
          </cell>
          <cell r="C345">
            <v>344</v>
          </cell>
          <cell r="F345" t="str">
            <v/>
          </cell>
          <cell r="G345" t="str">
            <v/>
          </cell>
          <cell r="H345" t="str">
            <v/>
          </cell>
          <cell r="I345" t="str">
            <v/>
          </cell>
          <cell r="J345" t="str">
            <v/>
          </cell>
          <cell r="K345" t="str">
            <v/>
          </cell>
          <cell r="L345" t="str">
            <v/>
          </cell>
        </row>
        <row r="346">
          <cell r="A346" t="str">
            <v/>
          </cell>
          <cell r="B346" t="str">
            <v/>
          </cell>
          <cell r="C346">
            <v>345</v>
          </cell>
          <cell r="F346" t="str">
            <v/>
          </cell>
          <cell r="G346" t="str">
            <v/>
          </cell>
          <cell r="H346" t="str">
            <v/>
          </cell>
          <cell r="I346" t="str">
            <v/>
          </cell>
          <cell r="J346" t="str">
            <v/>
          </cell>
          <cell r="K346" t="str">
            <v/>
          </cell>
          <cell r="L346" t="str">
            <v/>
          </cell>
        </row>
        <row r="347">
          <cell r="A347" t="str">
            <v/>
          </cell>
          <cell r="B347" t="str">
            <v/>
          </cell>
          <cell r="C347">
            <v>346</v>
          </cell>
          <cell r="F347" t="str">
            <v/>
          </cell>
          <cell r="G347" t="str">
            <v/>
          </cell>
          <cell r="H347" t="str">
            <v/>
          </cell>
          <cell r="I347" t="str">
            <v/>
          </cell>
          <cell r="J347" t="str">
            <v/>
          </cell>
          <cell r="K347" t="str">
            <v/>
          </cell>
          <cell r="L347" t="str">
            <v/>
          </cell>
        </row>
        <row r="348">
          <cell r="A348" t="str">
            <v/>
          </cell>
          <cell r="B348" t="str">
            <v/>
          </cell>
          <cell r="C348">
            <v>347</v>
          </cell>
          <cell r="F348" t="str">
            <v/>
          </cell>
          <cell r="G348" t="str">
            <v/>
          </cell>
          <cell r="H348" t="str">
            <v/>
          </cell>
          <cell r="I348" t="str">
            <v/>
          </cell>
          <cell r="J348" t="str">
            <v/>
          </cell>
          <cell r="K348" t="str">
            <v/>
          </cell>
          <cell r="L348" t="str">
            <v/>
          </cell>
        </row>
        <row r="349">
          <cell r="A349" t="str">
            <v/>
          </cell>
          <cell r="B349" t="str">
            <v/>
          </cell>
          <cell r="C349">
            <v>348</v>
          </cell>
          <cell r="F349" t="str">
            <v/>
          </cell>
          <cell r="G349" t="str">
            <v/>
          </cell>
          <cell r="H349" t="str">
            <v/>
          </cell>
          <cell r="I349" t="str">
            <v/>
          </cell>
          <cell r="J349" t="str">
            <v/>
          </cell>
          <cell r="K349" t="str">
            <v/>
          </cell>
          <cell r="L349" t="str">
            <v/>
          </cell>
        </row>
        <row r="350">
          <cell r="A350" t="str">
            <v/>
          </cell>
          <cell r="B350" t="str">
            <v/>
          </cell>
          <cell r="C350">
            <v>349</v>
          </cell>
          <cell r="F350" t="str">
            <v/>
          </cell>
          <cell r="G350" t="str">
            <v/>
          </cell>
          <cell r="H350" t="str">
            <v/>
          </cell>
          <cell r="I350" t="str">
            <v/>
          </cell>
          <cell r="J350" t="str">
            <v/>
          </cell>
          <cell r="K350" t="str">
            <v/>
          </cell>
          <cell r="L350" t="str">
            <v/>
          </cell>
        </row>
        <row r="351">
          <cell r="A351" t="str">
            <v/>
          </cell>
          <cell r="B351" t="str">
            <v/>
          </cell>
          <cell r="C351">
            <v>350</v>
          </cell>
          <cell r="F351" t="str">
            <v/>
          </cell>
          <cell r="G351" t="str">
            <v/>
          </cell>
          <cell r="H351" t="str">
            <v/>
          </cell>
          <cell r="I351" t="str">
            <v/>
          </cell>
          <cell r="J351" t="str">
            <v/>
          </cell>
          <cell r="K351" t="str">
            <v/>
          </cell>
          <cell r="L351" t="str">
            <v/>
          </cell>
        </row>
        <row r="352">
          <cell r="A352" t="str">
            <v/>
          </cell>
          <cell r="B352" t="str">
            <v/>
          </cell>
          <cell r="C352">
            <v>351</v>
          </cell>
          <cell r="F352" t="str">
            <v/>
          </cell>
          <cell r="G352" t="str">
            <v/>
          </cell>
          <cell r="H352" t="str">
            <v/>
          </cell>
          <cell r="I352" t="str">
            <v/>
          </cell>
          <cell r="J352" t="str">
            <v/>
          </cell>
          <cell r="K352" t="str">
            <v/>
          </cell>
          <cell r="L352" t="str">
            <v/>
          </cell>
        </row>
        <row r="353">
          <cell r="A353" t="str">
            <v/>
          </cell>
          <cell r="B353" t="str">
            <v/>
          </cell>
          <cell r="C353">
            <v>352</v>
          </cell>
          <cell r="F353" t="str">
            <v/>
          </cell>
          <cell r="G353" t="str">
            <v/>
          </cell>
          <cell r="H353" t="str">
            <v/>
          </cell>
          <cell r="I353" t="str">
            <v/>
          </cell>
          <cell r="J353" t="str">
            <v/>
          </cell>
          <cell r="K353" t="str">
            <v/>
          </cell>
          <cell r="L353" t="str">
            <v/>
          </cell>
        </row>
        <row r="354">
          <cell r="A354" t="str">
            <v/>
          </cell>
          <cell r="B354" t="str">
            <v/>
          </cell>
          <cell r="C354">
            <v>353</v>
          </cell>
          <cell r="F354" t="str">
            <v/>
          </cell>
          <cell r="G354" t="str">
            <v/>
          </cell>
          <cell r="H354" t="str">
            <v/>
          </cell>
          <cell r="I354" t="str">
            <v/>
          </cell>
          <cell r="J354" t="str">
            <v/>
          </cell>
          <cell r="K354" t="str">
            <v/>
          </cell>
          <cell r="L354" t="str">
            <v/>
          </cell>
        </row>
        <row r="355">
          <cell r="A355" t="str">
            <v/>
          </cell>
          <cell r="B355" t="str">
            <v/>
          </cell>
          <cell r="C355">
            <v>354</v>
          </cell>
          <cell r="F355" t="str">
            <v/>
          </cell>
          <cell r="G355" t="str">
            <v/>
          </cell>
          <cell r="H355" t="str">
            <v/>
          </cell>
          <cell r="I355" t="str">
            <v/>
          </cell>
          <cell r="J355" t="str">
            <v/>
          </cell>
          <cell r="K355" t="str">
            <v/>
          </cell>
          <cell r="L355" t="str">
            <v/>
          </cell>
        </row>
        <row r="356">
          <cell r="A356" t="str">
            <v/>
          </cell>
          <cell r="B356" t="str">
            <v/>
          </cell>
          <cell r="C356">
            <v>355</v>
          </cell>
          <cell r="F356" t="str">
            <v/>
          </cell>
          <cell r="G356" t="str">
            <v/>
          </cell>
          <cell r="H356" t="str">
            <v/>
          </cell>
          <cell r="I356" t="str">
            <v/>
          </cell>
          <cell r="J356" t="str">
            <v/>
          </cell>
          <cell r="K356" t="str">
            <v/>
          </cell>
          <cell r="L356" t="str">
            <v/>
          </cell>
        </row>
        <row r="357">
          <cell r="A357" t="str">
            <v/>
          </cell>
          <cell r="B357" t="str">
            <v/>
          </cell>
          <cell r="C357">
            <v>356</v>
          </cell>
          <cell r="F357" t="str">
            <v/>
          </cell>
          <cell r="G357" t="str">
            <v/>
          </cell>
          <cell r="H357" t="str">
            <v/>
          </cell>
          <cell r="I357" t="str">
            <v/>
          </cell>
          <cell r="J357" t="str">
            <v/>
          </cell>
          <cell r="K357" t="str">
            <v/>
          </cell>
          <cell r="L357" t="str">
            <v/>
          </cell>
        </row>
        <row r="358">
          <cell r="A358" t="str">
            <v/>
          </cell>
          <cell r="B358" t="str">
            <v/>
          </cell>
          <cell r="C358">
            <v>357</v>
          </cell>
          <cell r="F358" t="str">
            <v/>
          </cell>
          <cell r="G358" t="str">
            <v/>
          </cell>
          <cell r="H358" t="str">
            <v/>
          </cell>
          <cell r="I358" t="str">
            <v/>
          </cell>
          <cell r="J358" t="str">
            <v/>
          </cell>
          <cell r="K358" t="str">
            <v/>
          </cell>
          <cell r="L358" t="str">
            <v/>
          </cell>
        </row>
        <row r="359">
          <cell r="A359" t="str">
            <v/>
          </cell>
          <cell r="B359" t="str">
            <v/>
          </cell>
          <cell r="C359">
            <v>358</v>
          </cell>
          <cell r="F359" t="str">
            <v/>
          </cell>
          <cell r="G359" t="str">
            <v/>
          </cell>
          <cell r="H359" t="str">
            <v/>
          </cell>
          <cell r="I359" t="str">
            <v/>
          </cell>
          <cell r="J359" t="str">
            <v/>
          </cell>
          <cell r="K359" t="str">
            <v/>
          </cell>
          <cell r="L359" t="str">
            <v/>
          </cell>
        </row>
        <row r="360">
          <cell r="A360" t="str">
            <v/>
          </cell>
          <cell r="B360" t="str">
            <v/>
          </cell>
          <cell r="C360">
            <v>359</v>
          </cell>
          <cell r="F360" t="str">
            <v/>
          </cell>
          <cell r="G360" t="str">
            <v/>
          </cell>
          <cell r="H360" t="str">
            <v/>
          </cell>
          <cell r="I360" t="str">
            <v/>
          </cell>
          <cell r="J360" t="str">
            <v/>
          </cell>
          <cell r="K360" t="str">
            <v/>
          </cell>
          <cell r="L360" t="str">
            <v/>
          </cell>
        </row>
        <row r="361">
          <cell r="A361" t="str">
            <v/>
          </cell>
          <cell r="B361" t="str">
            <v/>
          </cell>
          <cell r="C361">
            <v>360</v>
          </cell>
          <cell r="F361" t="str">
            <v/>
          </cell>
          <cell r="G361" t="str">
            <v/>
          </cell>
          <cell r="H361" t="str">
            <v/>
          </cell>
          <cell r="I361" t="str">
            <v/>
          </cell>
          <cell r="J361" t="str">
            <v/>
          </cell>
          <cell r="K361" t="str">
            <v/>
          </cell>
          <cell r="L361" t="str">
            <v/>
          </cell>
        </row>
        <row r="362">
          <cell r="A362" t="str">
            <v/>
          </cell>
          <cell r="B362" t="str">
            <v/>
          </cell>
          <cell r="C362">
            <v>361</v>
          </cell>
          <cell r="F362" t="str">
            <v/>
          </cell>
          <cell r="G362" t="str">
            <v/>
          </cell>
          <cell r="H362" t="str">
            <v/>
          </cell>
          <cell r="I362" t="str">
            <v/>
          </cell>
          <cell r="J362" t="str">
            <v/>
          </cell>
          <cell r="K362" t="str">
            <v/>
          </cell>
          <cell r="L362" t="str">
            <v/>
          </cell>
        </row>
        <row r="363">
          <cell r="A363" t="str">
            <v/>
          </cell>
          <cell r="B363" t="str">
            <v/>
          </cell>
          <cell r="C363">
            <v>362</v>
          </cell>
          <cell r="F363" t="str">
            <v/>
          </cell>
          <cell r="G363" t="str">
            <v/>
          </cell>
          <cell r="H363" t="str">
            <v/>
          </cell>
          <cell r="I363" t="str">
            <v/>
          </cell>
          <cell r="J363" t="str">
            <v/>
          </cell>
          <cell r="K363" t="str">
            <v/>
          </cell>
          <cell r="L363" t="str">
            <v/>
          </cell>
        </row>
        <row r="364">
          <cell r="A364" t="str">
            <v/>
          </cell>
          <cell r="B364" t="str">
            <v/>
          </cell>
          <cell r="C364">
            <v>363</v>
          </cell>
          <cell r="F364" t="str">
            <v/>
          </cell>
          <cell r="G364" t="str">
            <v/>
          </cell>
          <cell r="H364" t="str">
            <v/>
          </cell>
          <cell r="I364" t="str">
            <v/>
          </cell>
          <cell r="J364" t="str">
            <v/>
          </cell>
          <cell r="K364" t="str">
            <v/>
          </cell>
          <cell r="L364" t="str">
            <v/>
          </cell>
        </row>
        <row r="365">
          <cell r="A365" t="str">
            <v/>
          </cell>
          <cell r="B365" t="str">
            <v/>
          </cell>
          <cell r="C365">
            <v>364</v>
          </cell>
          <cell r="F365" t="str">
            <v/>
          </cell>
          <cell r="G365" t="str">
            <v/>
          </cell>
          <cell r="H365" t="str">
            <v/>
          </cell>
          <cell r="I365" t="str">
            <v/>
          </cell>
          <cell r="J365" t="str">
            <v/>
          </cell>
          <cell r="K365" t="str">
            <v/>
          </cell>
          <cell r="L365" t="str">
            <v/>
          </cell>
        </row>
        <row r="366">
          <cell r="A366" t="str">
            <v/>
          </cell>
          <cell r="B366" t="str">
            <v/>
          </cell>
          <cell r="C366">
            <v>365</v>
          </cell>
          <cell r="F366" t="str">
            <v/>
          </cell>
          <cell r="G366" t="str">
            <v/>
          </cell>
          <cell r="H366" t="str">
            <v/>
          </cell>
          <cell r="I366" t="str">
            <v/>
          </cell>
          <cell r="J366" t="str">
            <v/>
          </cell>
          <cell r="K366" t="str">
            <v/>
          </cell>
          <cell r="L366" t="str">
            <v/>
          </cell>
        </row>
        <row r="367">
          <cell r="A367" t="str">
            <v/>
          </cell>
          <cell r="B367" t="str">
            <v/>
          </cell>
          <cell r="C367">
            <v>366</v>
          </cell>
          <cell r="F367" t="str">
            <v/>
          </cell>
          <cell r="G367" t="str">
            <v/>
          </cell>
          <cell r="H367" t="str">
            <v/>
          </cell>
          <cell r="I367" t="str">
            <v/>
          </cell>
          <cell r="J367" t="str">
            <v/>
          </cell>
          <cell r="K367" t="str">
            <v/>
          </cell>
          <cell r="L367" t="str">
            <v/>
          </cell>
        </row>
        <row r="368">
          <cell r="A368" t="str">
            <v/>
          </cell>
          <cell r="B368" t="str">
            <v/>
          </cell>
          <cell r="C368">
            <v>367</v>
          </cell>
          <cell r="F368" t="str">
            <v/>
          </cell>
          <cell r="G368" t="str">
            <v/>
          </cell>
          <cell r="H368" t="str">
            <v/>
          </cell>
          <cell r="I368" t="str">
            <v/>
          </cell>
          <cell r="J368" t="str">
            <v/>
          </cell>
          <cell r="K368" t="str">
            <v/>
          </cell>
          <cell r="L368" t="str">
            <v/>
          </cell>
        </row>
        <row r="369">
          <cell r="A369" t="str">
            <v/>
          </cell>
          <cell r="B369" t="str">
            <v/>
          </cell>
          <cell r="C369">
            <v>368</v>
          </cell>
          <cell r="F369" t="str">
            <v/>
          </cell>
          <cell r="G369" t="str">
            <v/>
          </cell>
          <cell r="H369" t="str">
            <v/>
          </cell>
          <cell r="I369" t="str">
            <v/>
          </cell>
          <cell r="J369" t="str">
            <v/>
          </cell>
          <cell r="K369" t="str">
            <v/>
          </cell>
          <cell r="L369" t="str">
            <v/>
          </cell>
        </row>
        <row r="370">
          <cell r="A370" t="str">
            <v/>
          </cell>
          <cell r="B370" t="str">
            <v/>
          </cell>
          <cell r="C370">
            <v>369</v>
          </cell>
          <cell r="F370" t="str">
            <v/>
          </cell>
          <cell r="G370" t="str">
            <v/>
          </cell>
          <cell r="H370" t="str">
            <v/>
          </cell>
          <cell r="I370" t="str">
            <v/>
          </cell>
          <cell r="J370" t="str">
            <v/>
          </cell>
          <cell r="K370" t="str">
            <v/>
          </cell>
          <cell r="L370" t="str">
            <v/>
          </cell>
        </row>
        <row r="371">
          <cell r="A371" t="str">
            <v/>
          </cell>
          <cell r="B371" t="str">
            <v/>
          </cell>
          <cell r="C371">
            <v>370</v>
          </cell>
          <cell r="F371" t="str">
            <v/>
          </cell>
          <cell r="G371" t="str">
            <v/>
          </cell>
          <cell r="H371" t="str">
            <v/>
          </cell>
          <cell r="I371" t="str">
            <v/>
          </cell>
          <cell r="J371" t="str">
            <v/>
          </cell>
          <cell r="K371" t="str">
            <v/>
          </cell>
          <cell r="L371" t="str">
            <v/>
          </cell>
        </row>
        <row r="372">
          <cell r="A372" t="str">
            <v/>
          </cell>
          <cell r="B372" t="str">
            <v/>
          </cell>
          <cell r="C372">
            <v>371</v>
          </cell>
          <cell r="F372" t="str">
            <v/>
          </cell>
          <cell r="G372" t="str">
            <v/>
          </cell>
          <cell r="H372" t="str">
            <v/>
          </cell>
          <cell r="I372" t="str">
            <v/>
          </cell>
          <cell r="J372" t="str">
            <v/>
          </cell>
          <cell r="K372" t="str">
            <v/>
          </cell>
          <cell r="L372" t="str">
            <v/>
          </cell>
        </row>
        <row r="373">
          <cell r="A373" t="str">
            <v/>
          </cell>
          <cell r="B373" t="str">
            <v/>
          </cell>
          <cell r="C373">
            <v>372</v>
          </cell>
          <cell r="F373" t="str">
            <v/>
          </cell>
          <cell r="G373" t="str">
            <v/>
          </cell>
          <cell r="H373" t="str">
            <v/>
          </cell>
          <cell r="I373" t="str">
            <v/>
          </cell>
          <cell r="J373" t="str">
            <v/>
          </cell>
          <cell r="K373" t="str">
            <v/>
          </cell>
          <cell r="L373" t="str">
            <v/>
          </cell>
        </row>
        <row r="374">
          <cell r="A374" t="str">
            <v/>
          </cell>
          <cell r="B374" t="str">
            <v/>
          </cell>
          <cell r="C374">
            <v>373</v>
          </cell>
          <cell r="F374" t="str">
            <v/>
          </cell>
          <cell r="G374" t="str">
            <v/>
          </cell>
          <cell r="H374" t="str">
            <v/>
          </cell>
          <cell r="I374" t="str">
            <v/>
          </cell>
          <cell r="J374" t="str">
            <v/>
          </cell>
          <cell r="K374" t="str">
            <v/>
          </cell>
          <cell r="L374" t="str">
            <v/>
          </cell>
        </row>
        <row r="375">
          <cell r="A375" t="str">
            <v/>
          </cell>
          <cell r="B375" t="str">
            <v/>
          </cell>
          <cell r="C375">
            <v>374</v>
          </cell>
          <cell r="F375" t="str">
            <v/>
          </cell>
          <cell r="G375" t="str">
            <v/>
          </cell>
          <cell r="H375" t="str">
            <v/>
          </cell>
          <cell r="I375" t="str">
            <v/>
          </cell>
          <cell r="J375" t="str">
            <v/>
          </cell>
          <cell r="K375" t="str">
            <v/>
          </cell>
          <cell r="L375" t="str">
            <v/>
          </cell>
        </row>
        <row r="376">
          <cell r="A376" t="str">
            <v/>
          </cell>
          <cell r="B376" t="str">
            <v/>
          </cell>
          <cell r="C376">
            <v>375</v>
          </cell>
          <cell r="F376" t="str">
            <v/>
          </cell>
          <cell r="G376" t="str">
            <v/>
          </cell>
          <cell r="H376" t="str">
            <v/>
          </cell>
          <cell r="I376" t="str">
            <v/>
          </cell>
          <cell r="J376" t="str">
            <v/>
          </cell>
          <cell r="K376" t="str">
            <v/>
          </cell>
          <cell r="L376" t="str">
            <v/>
          </cell>
        </row>
        <row r="377">
          <cell r="A377" t="str">
            <v/>
          </cell>
          <cell r="B377" t="str">
            <v/>
          </cell>
          <cell r="C377">
            <v>376</v>
          </cell>
          <cell r="F377" t="str">
            <v/>
          </cell>
          <cell r="G377" t="str">
            <v/>
          </cell>
          <cell r="H377" t="str">
            <v/>
          </cell>
          <cell r="I377" t="str">
            <v/>
          </cell>
          <cell r="J377" t="str">
            <v/>
          </cell>
          <cell r="K377" t="str">
            <v/>
          </cell>
          <cell r="L377" t="str">
            <v/>
          </cell>
        </row>
        <row r="378">
          <cell r="A378" t="str">
            <v/>
          </cell>
          <cell r="B378" t="str">
            <v/>
          </cell>
          <cell r="C378">
            <v>377</v>
          </cell>
          <cell r="F378" t="str">
            <v/>
          </cell>
          <cell r="G378" t="str">
            <v/>
          </cell>
          <cell r="H378" t="str">
            <v/>
          </cell>
          <cell r="I378" t="str">
            <v/>
          </cell>
          <cell r="J378" t="str">
            <v/>
          </cell>
          <cell r="K378" t="str">
            <v/>
          </cell>
          <cell r="L378" t="str">
            <v/>
          </cell>
        </row>
        <row r="379">
          <cell r="A379" t="str">
            <v/>
          </cell>
          <cell r="B379" t="str">
            <v/>
          </cell>
          <cell r="C379">
            <v>378</v>
          </cell>
          <cell r="F379" t="str">
            <v/>
          </cell>
          <cell r="G379" t="str">
            <v/>
          </cell>
          <cell r="H379" t="str">
            <v/>
          </cell>
          <cell r="I379" t="str">
            <v/>
          </cell>
          <cell r="J379" t="str">
            <v/>
          </cell>
          <cell r="K379" t="str">
            <v/>
          </cell>
          <cell r="L379" t="str">
            <v/>
          </cell>
        </row>
        <row r="380">
          <cell r="A380" t="str">
            <v/>
          </cell>
          <cell r="B380" t="str">
            <v/>
          </cell>
          <cell r="C380">
            <v>379</v>
          </cell>
          <cell r="F380" t="str">
            <v/>
          </cell>
          <cell r="G380" t="str">
            <v/>
          </cell>
          <cell r="H380" t="str">
            <v/>
          </cell>
          <cell r="I380" t="str">
            <v/>
          </cell>
          <cell r="J380" t="str">
            <v/>
          </cell>
          <cell r="K380" t="str">
            <v/>
          </cell>
          <cell r="L380" t="str">
            <v/>
          </cell>
        </row>
        <row r="381">
          <cell r="A381" t="str">
            <v/>
          </cell>
          <cell r="B381" t="str">
            <v/>
          </cell>
          <cell r="C381">
            <v>380</v>
          </cell>
          <cell r="F381" t="str">
            <v/>
          </cell>
          <cell r="G381" t="str">
            <v/>
          </cell>
          <cell r="H381" t="str">
            <v/>
          </cell>
          <cell r="I381" t="str">
            <v/>
          </cell>
          <cell r="J381" t="str">
            <v/>
          </cell>
          <cell r="K381" t="str">
            <v/>
          </cell>
          <cell r="L381" t="str">
            <v/>
          </cell>
        </row>
        <row r="382">
          <cell r="A382" t="str">
            <v/>
          </cell>
          <cell r="B382" t="str">
            <v/>
          </cell>
          <cell r="C382">
            <v>381</v>
          </cell>
          <cell r="F382" t="str">
            <v/>
          </cell>
          <cell r="G382" t="str">
            <v/>
          </cell>
          <cell r="H382" t="str">
            <v/>
          </cell>
          <cell r="I382" t="str">
            <v/>
          </cell>
          <cell r="J382" t="str">
            <v/>
          </cell>
          <cell r="K382" t="str">
            <v/>
          </cell>
          <cell r="L382" t="str">
            <v/>
          </cell>
        </row>
        <row r="383">
          <cell r="A383" t="str">
            <v/>
          </cell>
          <cell r="B383" t="str">
            <v/>
          </cell>
          <cell r="C383">
            <v>382</v>
          </cell>
          <cell r="F383" t="str">
            <v/>
          </cell>
          <cell r="G383" t="str">
            <v/>
          </cell>
          <cell r="H383" t="str">
            <v/>
          </cell>
          <cell r="I383" t="str">
            <v/>
          </cell>
          <cell r="J383" t="str">
            <v/>
          </cell>
          <cell r="K383" t="str">
            <v/>
          </cell>
          <cell r="L383" t="str">
            <v/>
          </cell>
        </row>
        <row r="384">
          <cell r="A384" t="str">
            <v/>
          </cell>
          <cell r="B384" t="str">
            <v/>
          </cell>
          <cell r="C384">
            <v>383</v>
          </cell>
          <cell r="F384" t="str">
            <v/>
          </cell>
          <cell r="G384" t="str">
            <v/>
          </cell>
          <cell r="H384" t="str">
            <v/>
          </cell>
          <cell r="I384" t="str">
            <v/>
          </cell>
          <cell r="J384" t="str">
            <v/>
          </cell>
          <cell r="K384" t="str">
            <v/>
          </cell>
          <cell r="L384" t="str">
            <v/>
          </cell>
        </row>
        <row r="385">
          <cell r="A385" t="str">
            <v/>
          </cell>
          <cell r="B385" t="str">
            <v/>
          </cell>
          <cell r="C385">
            <v>384</v>
          </cell>
          <cell r="F385" t="str">
            <v/>
          </cell>
          <cell r="G385" t="str">
            <v/>
          </cell>
          <cell r="H385" t="str">
            <v/>
          </cell>
          <cell r="I385" t="str">
            <v/>
          </cell>
          <cell r="J385" t="str">
            <v/>
          </cell>
          <cell r="K385" t="str">
            <v/>
          </cell>
          <cell r="L385" t="str">
            <v/>
          </cell>
        </row>
        <row r="386">
          <cell r="A386" t="str">
            <v/>
          </cell>
          <cell r="B386" t="str">
            <v/>
          </cell>
          <cell r="C386">
            <v>385</v>
          </cell>
          <cell r="F386" t="str">
            <v/>
          </cell>
          <cell r="G386" t="str">
            <v/>
          </cell>
          <cell r="H386" t="str">
            <v/>
          </cell>
          <cell r="I386" t="str">
            <v/>
          </cell>
          <cell r="J386" t="str">
            <v/>
          </cell>
          <cell r="K386" t="str">
            <v/>
          </cell>
          <cell r="L386" t="str">
            <v/>
          </cell>
        </row>
        <row r="387">
          <cell r="A387" t="str">
            <v/>
          </cell>
          <cell r="B387" t="str">
            <v/>
          </cell>
          <cell r="C387">
            <v>386</v>
          </cell>
          <cell r="F387" t="str">
            <v/>
          </cell>
          <cell r="G387" t="str">
            <v/>
          </cell>
          <cell r="H387" t="str">
            <v/>
          </cell>
          <cell r="I387" t="str">
            <v/>
          </cell>
          <cell r="J387" t="str">
            <v/>
          </cell>
          <cell r="K387" t="str">
            <v/>
          </cell>
          <cell r="L387" t="str">
            <v/>
          </cell>
        </row>
        <row r="388">
          <cell r="A388" t="str">
            <v/>
          </cell>
          <cell r="B388" t="str">
            <v/>
          </cell>
          <cell r="C388">
            <v>387</v>
          </cell>
          <cell r="F388" t="str">
            <v/>
          </cell>
          <cell r="G388" t="str">
            <v/>
          </cell>
          <cell r="H388" t="str">
            <v/>
          </cell>
          <cell r="I388" t="str">
            <v/>
          </cell>
          <cell r="J388" t="str">
            <v/>
          </cell>
          <cell r="K388" t="str">
            <v/>
          </cell>
          <cell r="L388" t="str">
            <v/>
          </cell>
        </row>
        <row r="389">
          <cell r="A389" t="str">
            <v/>
          </cell>
          <cell r="B389" t="str">
            <v/>
          </cell>
          <cell r="C389">
            <v>388</v>
          </cell>
          <cell r="F389" t="str">
            <v/>
          </cell>
          <cell r="G389" t="str">
            <v/>
          </cell>
          <cell r="H389" t="str">
            <v/>
          </cell>
          <cell r="I389" t="str">
            <v/>
          </cell>
          <cell r="J389" t="str">
            <v/>
          </cell>
          <cell r="K389" t="str">
            <v/>
          </cell>
          <cell r="L389" t="str">
            <v/>
          </cell>
        </row>
        <row r="390">
          <cell r="A390" t="str">
            <v/>
          </cell>
          <cell r="B390" t="str">
            <v/>
          </cell>
          <cell r="C390">
            <v>389</v>
          </cell>
          <cell r="F390" t="str">
            <v/>
          </cell>
          <cell r="G390" t="str">
            <v/>
          </cell>
          <cell r="H390" t="str">
            <v/>
          </cell>
          <cell r="I390" t="str">
            <v/>
          </cell>
          <cell r="J390" t="str">
            <v/>
          </cell>
          <cell r="K390" t="str">
            <v/>
          </cell>
          <cell r="L390" t="str">
            <v/>
          </cell>
        </row>
        <row r="391">
          <cell r="A391" t="str">
            <v/>
          </cell>
          <cell r="B391" t="str">
            <v/>
          </cell>
          <cell r="C391">
            <v>390</v>
          </cell>
          <cell r="F391" t="str">
            <v/>
          </cell>
          <cell r="G391" t="str">
            <v/>
          </cell>
          <cell r="H391" t="str">
            <v/>
          </cell>
          <cell r="I391" t="str">
            <v/>
          </cell>
          <cell r="J391" t="str">
            <v/>
          </cell>
          <cell r="K391" t="str">
            <v/>
          </cell>
          <cell r="L391" t="str">
            <v/>
          </cell>
        </row>
        <row r="392">
          <cell r="A392" t="str">
            <v/>
          </cell>
          <cell r="B392" t="str">
            <v/>
          </cell>
          <cell r="C392">
            <v>391</v>
          </cell>
          <cell r="F392" t="str">
            <v/>
          </cell>
          <cell r="G392" t="str">
            <v/>
          </cell>
          <cell r="H392" t="str">
            <v/>
          </cell>
          <cell r="I392" t="str">
            <v/>
          </cell>
          <cell r="J392" t="str">
            <v/>
          </cell>
          <cell r="K392" t="str">
            <v/>
          </cell>
          <cell r="L392" t="str">
            <v/>
          </cell>
        </row>
        <row r="393">
          <cell r="A393" t="str">
            <v/>
          </cell>
          <cell r="B393" t="str">
            <v/>
          </cell>
          <cell r="C393">
            <v>392</v>
          </cell>
          <cell r="F393" t="str">
            <v/>
          </cell>
          <cell r="G393" t="str">
            <v/>
          </cell>
          <cell r="H393" t="str">
            <v/>
          </cell>
          <cell r="I393" t="str">
            <v/>
          </cell>
          <cell r="J393" t="str">
            <v/>
          </cell>
          <cell r="K393" t="str">
            <v/>
          </cell>
          <cell r="L393" t="str">
            <v/>
          </cell>
        </row>
        <row r="394">
          <cell r="A394" t="str">
            <v/>
          </cell>
          <cell r="B394" t="str">
            <v/>
          </cell>
          <cell r="C394">
            <v>393</v>
          </cell>
          <cell r="F394" t="str">
            <v/>
          </cell>
          <cell r="G394" t="str">
            <v/>
          </cell>
          <cell r="H394" t="str">
            <v/>
          </cell>
          <cell r="I394" t="str">
            <v/>
          </cell>
          <cell r="J394" t="str">
            <v/>
          </cell>
          <cell r="K394" t="str">
            <v/>
          </cell>
          <cell r="L394" t="str">
            <v/>
          </cell>
        </row>
        <row r="395">
          <cell r="A395" t="str">
            <v/>
          </cell>
          <cell r="B395" t="str">
            <v/>
          </cell>
          <cell r="C395">
            <v>394</v>
          </cell>
          <cell r="F395" t="str">
            <v/>
          </cell>
          <cell r="G395" t="str">
            <v/>
          </cell>
          <cell r="H395" t="str">
            <v/>
          </cell>
          <cell r="I395" t="str">
            <v/>
          </cell>
          <cell r="J395" t="str">
            <v/>
          </cell>
          <cell r="K395" t="str">
            <v/>
          </cell>
          <cell r="L395" t="str">
            <v/>
          </cell>
        </row>
        <row r="396">
          <cell r="A396" t="str">
            <v/>
          </cell>
          <cell r="B396" t="str">
            <v/>
          </cell>
          <cell r="C396">
            <v>395</v>
          </cell>
          <cell r="F396" t="str">
            <v/>
          </cell>
          <cell r="G396" t="str">
            <v/>
          </cell>
          <cell r="H396" t="str">
            <v/>
          </cell>
          <cell r="I396" t="str">
            <v/>
          </cell>
          <cell r="J396" t="str">
            <v/>
          </cell>
          <cell r="K396" t="str">
            <v/>
          </cell>
          <cell r="L396" t="str">
            <v/>
          </cell>
        </row>
        <row r="397">
          <cell r="A397" t="str">
            <v/>
          </cell>
          <cell r="B397" t="str">
            <v/>
          </cell>
          <cell r="C397">
            <v>396</v>
          </cell>
          <cell r="F397" t="str">
            <v/>
          </cell>
          <cell r="G397" t="str">
            <v/>
          </cell>
          <cell r="H397" t="str">
            <v/>
          </cell>
          <cell r="I397" t="str">
            <v/>
          </cell>
          <cell r="J397" t="str">
            <v/>
          </cell>
          <cell r="K397" t="str">
            <v/>
          </cell>
          <cell r="L397" t="str">
            <v/>
          </cell>
        </row>
        <row r="398">
          <cell r="A398" t="str">
            <v/>
          </cell>
          <cell r="B398" t="str">
            <v/>
          </cell>
          <cell r="C398">
            <v>397</v>
          </cell>
          <cell r="F398" t="str">
            <v/>
          </cell>
          <cell r="G398" t="str">
            <v/>
          </cell>
          <cell r="H398" t="str">
            <v/>
          </cell>
          <cell r="I398" t="str">
            <v/>
          </cell>
          <cell r="J398" t="str">
            <v/>
          </cell>
          <cell r="K398" t="str">
            <v/>
          </cell>
          <cell r="L398" t="str">
            <v/>
          </cell>
        </row>
        <row r="399">
          <cell r="A399" t="str">
            <v/>
          </cell>
          <cell r="B399" t="str">
            <v/>
          </cell>
          <cell r="C399">
            <v>398</v>
          </cell>
          <cell r="F399" t="str">
            <v/>
          </cell>
          <cell r="G399" t="str">
            <v/>
          </cell>
          <cell r="H399" t="str">
            <v/>
          </cell>
          <cell r="I399" t="str">
            <v/>
          </cell>
          <cell r="J399" t="str">
            <v/>
          </cell>
          <cell r="K399" t="str">
            <v/>
          </cell>
          <cell r="L399" t="str">
            <v/>
          </cell>
        </row>
        <row r="400">
          <cell r="A400" t="str">
            <v/>
          </cell>
          <cell r="B400" t="str">
            <v/>
          </cell>
          <cell r="C400">
            <v>399</v>
          </cell>
          <cell r="F400" t="str">
            <v/>
          </cell>
          <cell r="G400" t="str">
            <v/>
          </cell>
          <cell r="H400" t="str">
            <v/>
          </cell>
          <cell r="I400" t="str">
            <v/>
          </cell>
          <cell r="J400" t="str">
            <v/>
          </cell>
          <cell r="K400" t="str">
            <v/>
          </cell>
          <cell r="L400" t="str">
            <v/>
          </cell>
        </row>
        <row r="401">
          <cell r="A401" t="str">
            <v/>
          </cell>
          <cell r="B401" t="str">
            <v/>
          </cell>
          <cell r="C401">
            <v>400</v>
          </cell>
          <cell r="F401" t="str">
            <v/>
          </cell>
          <cell r="G401" t="str">
            <v/>
          </cell>
          <cell r="H401" t="str">
            <v/>
          </cell>
          <cell r="I401" t="str">
            <v/>
          </cell>
          <cell r="J401" t="str">
            <v/>
          </cell>
          <cell r="K401" t="str">
            <v/>
          </cell>
          <cell r="L401" t="str">
            <v/>
          </cell>
        </row>
        <row r="402">
          <cell r="A402" t="str">
            <v/>
          </cell>
          <cell r="B402" t="str">
            <v/>
          </cell>
          <cell r="C402">
            <v>401</v>
          </cell>
          <cell r="F402" t="str">
            <v/>
          </cell>
          <cell r="G402" t="str">
            <v/>
          </cell>
          <cell r="H402" t="str">
            <v/>
          </cell>
          <cell r="I402" t="str">
            <v/>
          </cell>
          <cell r="J402" t="str">
            <v/>
          </cell>
          <cell r="K402" t="str">
            <v/>
          </cell>
          <cell r="L402" t="str">
            <v/>
          </cell>
        </row>
        <row r="403">
          <cell r="A403" t="str">
            <v/>
          </cell>
          <cell r="B403" t="str">
            <v/>
          </cell>
          <cell r="C403">
            <v>402</v>
          </cell>
          <cell r="F403" t="str">
            <v/>
          </cell>
          <cell r="G403" t="str">
            <v/>
          </cell>
          <cell r="H403" t="str">
            <v/>
          </cell>
          <cell r="I403" t="str">
            <v/>
          </cell>
          <cell r="J403" t="str">
            <v/>
          </cell>
          <cell r="K403" t="str">
            <v/>
          </cell>
          <cell r="L403" t="str">
            <v/>
          </cell>
        </row>
        <row r="404">
          <cell r="A404" t="str">
            <v/>
          </cell>
          <cell r="B404" t="str">
            <v/>
          </cell>
          <cell r="C404">
            <v>403</v>
          </cell>
          <cell r="F404" t="str">
            <v/>
          </cell>
          <cell r="G404" t="str">
            <v/>
          </cell>
          <cell r="H404" t="str">
            <v/>
          </cell>
          <cell r="I404" t="str">
            <v/>
          </cell>
          <cell r="J404" t="str">
            <v/>
          </cell>
          <cell r="K404" t="str">
            <v/>
          </cell>
          <cell r="L404" t="str">
            <v/>
          </cell>
        </row>
        <row r="405">
          <cell r="A405" t="str">
            <v/>
          </cell>
          <cell r="B405" t="str">
            <v/>
          </cell>
          <cell r="C405">
            <v>404</v>
          </cell>
          <cell r="F405" t="str">
            <v/>
          </cell>
          <cell r="G405" t="str">
            <v/>
          </cell>
          <cell r="H405" t="str">
            <v/>
          </cell>
          <cell r="I405" t="str">
            <v/>
          </cell>
          <cell r="J405" t="str">
            <v/>
          </cell>
          <cell r="K405" t="str">
            <v/>
          </cell>
          <cell r="L405" t="str">
            <v/>
          </cell>
        </row>
        <row r="406">
          <cell r="A406" t="str">
            <v/>
          </cell>
          <cell r="B406" t="str">
            <v/>
          </cell>
          <cell r="C406">
            <v>405</v>
          </cell>
          <cell r="F406" t="str">
            <v/>
          </cell>
          <cell r="G406" t="str">
            <v/>
          </cell>
          <cell r="H406" t="str">
            <v/>
          </cell>
          <cell r="I406" t="str">
            <v/>
          </cell>
          <cell r="J406" t="str">
            <v/>
          </cell>
          <cell r="K406" t="str">
            <v/>
          </cell>
          <cell r="L406" t="str">
            <v/>
          </cell>
        </row>
        <row r="407">
          <cell r="A407" t="str">
            <v/>
          </cell>
          <cell r="B407" t="str">
            <v/>
          </cell>
          <cell r="C407">
            <v>406</v>
          </cell>
          <cell r="F407" t="str">
            <v/>
          </cell>
          <cell r="G407" t="str">
            <v/>
          </cell>
          <cell r="H407" t="str">
            <v/>
          </cell>
          <cell r="I407" t="str">
            <v/>
          </cell>
          <cell r="J407" t="str">
            <v/>
          </cell>
          <cell r="K407" t="str">
            <v/>
          </cell>
          <cell r="L407" t="str">
            <v/>
          </cell>
        </row>
        <row r="408">
          <cell r="A408" t="str">
            <v/>
          </cell>
          <cell r="B408" t="str">
            <v/>
          </cell>
          <cell r="C408">
            <v>407</v>
          </cell>
          <cell r="F408" t="str">
            <v/>
          </cell>
          <cell r="G408" t="str">
            <v/>
          </cell>
          <cell r="H408" t="str">
            <v/>
          </cell>
          <cell r="I408" t="str">
            <v/>
          </cell>
          <cell r="J408" t="str">
            <v/>
          </cell>
          <cell r="K408" t="str">
            <v/>
          </cell>
          <cell r="L408" t="str">
            <v/>
          </cell>
        </row>
        <row r="409">
          <cell r="A409" t="str">
            <v/>
          </cell>
          <cell r="B409" t="str">
            <v/>
          </cell>
          <cell r="C409">
            <v>408</v>
          </cell>
          <cell r="F409" t="str">
            <v/>
          </cell>
          <cell r="G409" t="str">
            <v/>
          </cell>
          <cell r="H409" t="str">
            <v/>
          </cell>
          <cell r="I409" t="str">
            <v/>
          </cell>
          <cell r="J409" t="str">
            <v/>
          </cell>
          <cell r="K409" t="str">
            <v/>
          </cell>
          <cell r="L409" t="str">
            <v/>
          </cell>
        </row>
        <row r="410">
          <cell r="A410" t="str">
            <v/>
          </cell>
          <cell r="B410" t="str">
            <v/>
          </cell>
          <cell r="C410">
            <v>409</v>
          </cell>
          <cell r="F410" t="str">
            <v/>
          </cell>
          <cell r="G410" t="str">
            <v/>
          </cell>
          <cell r="H410" t="str">
            <v/>
          </cell>
          <cell r="I410" t="str">
            <v/>
          </cell>
          <cell r="J410" t="str">
            <v/>
          </cell>
          <cell r="K410" t="str">
            <v/>
          </cell>
          <cell r="L410" t="str">
            <v/>
          </cell>
        </row>
        <row r="411">
          <cell r="A411" t="str">
            <v/>
          </cell>
          <cell r="B411" t="str">
            <v/>
          </cell>
          <cell r="C411">
            <v>410</v>
          </cell>
          <cell r="F411" t="str">
            <v/>
          </cell>
          <cell r="G411" t="str">
            <v/>
          </cell>
          <cell r="H411" t="str">
            <v/>
          </cell>
          <cell r="I411" t="str">
            <v/>
          </cell>
          <cell r="J411" t="str">
            <v/>
          </cell>
          <cell r="K411" t="str">
            <v/>
          </cell>
          <cell r="L411" t="str">
            <v/>
          </cell>
        </row>
        <row r="412">
          <cell r="A412" t="str">
            <v/>
          </cell>
          <cell r="B412" t="str">
            <v/>
          </cell>
          <cell r="C412">
            <v>411</v>
          </cell>
          <cell r="F412" t="str">
            <v/>
          </cell>
          <cell r="G412" t="str">
            <v/>
          </cell>
          <cell r="H412" t="str">
            <v/>
          </cell>
          <cell r="I412" t="str">
            <v/>
          </cell>
          <cell r="J412" t="str">
            <v/>
          </cell>
          <cell r="K412" t="str">
            <v/>
          </cell>
          <cell r="L412" t="str">
            <v/>
          </cell>
        </row>
        <row r="413">
          <cell r="A413" t="str">
            <v/>
          </cell>
          <cell r="B413" t="str">
            <v/>
          </cell>
          <cell r="C413">
            <v>412</v>
          </cell>
          <cell r="F413" t="str">
            <v/>
          </cell>
          <cell r="G413" t="str">
            <v/>
          </cell>
          <cell r="H413" t="str">
            <v/>
          </cell>
          <cell r="I413" t="str">
            <v/>
          </cell>
          <cell r="J413" t="str">
            <v/>
          </cell>
          <cell r="K413" t="str">
            <v/>
          </cell>
          <cell r="L413" t="str">
            <v/>
          </cell>
        </row>
        <row r="414">
          <cell r="A414" t="str">
            <v/>
          </cell>
          <cell r="B414" t="str">
            <v/>
          </cell>
          <cell r="C414">
            <v>413</v>
          </cell>
          <cell r="F414" t="str">
            <v/>
          </cell>
          <cell r="G414" t="str">
            <v/>
          </cell>
          <cell r="H414" t="str">
            <v/>
          </cell>
          <cell r="I414" t="str">
            <v/>
          </cell>
          <cell r="J414" t="str">
            <v/>
          </cell>
          <cell r="K414" t="str">
            <v/>
          </cell>
          <cell r="L414" t="str">
            <v/>
          </cell>
        </row>
        <row r="415">
          <cell r="A415" t="str">
            <v/>
          </cell>
          <cell r="B415" t="str">
            <v/>
          </cell>
          <cell r="C415">
            <v>414</v>
          </cell>
          <cell r="F415" t="str">
            <v/>
          </cell>
          <cell r="G415" t="str">
            <v/>
          </cell>
          <cell r="H415" t="str">
            <v/>
          </cell>
          <cell r="I415" t="str">
            <v/>
          </cell>
          <cell r="J415" t="str">
            <v/>
          </cell>
          <cell r="K415" t="str">
            <v/>
          </cell>
          <cell r="L415" t="str">
            <v/>
          </cell>
        </row>
        <row r="416">
          <cell r="A416" t="str">
            <v/>
          </cell>
          <cell r="B416" t="str">
            <v/>
          </cell>
          <cell r="C416">
            <v>415</v>
          </cell>
          <cell r="F416" t="str">
            <v/>
          </cell>
          <cell r="G416" t="str">
            <v/>
          </cell>
          <cell r="H416" t="str">
            <v/>
          </cell>
          <cell r="I416" t="str">
            <v/>
          </cell>
          <cell r="J416" t="str">
            <v/>
          </cell>
          <cell r="K416" t="str">
            <v/>
          </cell>
          <cell r="L416" t="str">
            <v/>
          </cell>
        </row>
        <row r="417">
          <cell r="A417" t="str">
            <v/>
          </cell>
          <cell r="B417" t="str">
            <v/>
          </cell>
          <cell r="C417">
            <v>416</v>
          </cell>
          <cell r="F417" t="str">
            <v/>
          </cell>
          <cell r="G417" t="str">
            <v/>
          </cell>
          <cell r="H417" t="str">
            <v/>
          </cell>
          <cell r="I417" t="str">
            <v/>
          </cell>
          <cell r="J417" t="str">
            <v/>
          </cell>
          <cell r="K417" t="str">
            <v/>
          </cell>
          <cell r="L417" t="str">
            <v/>
          </cell>
        </row>
        <row r="418">
          <cell r="A418" t="str">
            <v/>
          </cell>
          <cell r="B418" t="str">
            <v/>
          </cell>
          <cell r="C418">
            <v>417</v>
          </cell>
          <cell r="F418" t="str">
            <v/>
          </cell>
          <cell r="G418" t="str">
            <v/>
          </cell>
          <cell r="H418" t="str">
            <v/>
          </cell>
          <cell r="I418" t="str">
            <v/>
          </cell>
          <cell r="J418" t="str">
            <v/>
          </cell>
          <cell r="K418" t="str">
            <v/>
          </cell>
          <cell r="L418" t="str">
            <v/>
          </cell>
        </row>
        <row r="419">
          <cell r="A419" t="str">
            <v/>
          </cell>
          <cell r="B419" t="str">
            <v/>
          </cell>
          <cell r="C419">
            <v>418</v>
          </cell>
          <cell r="F419" t="str">
            <v/>
          </cell>
          <cell r="G419" t="str">
            <v/>
          </cell>
          <cell r="H419" t="str">
            <v/>
          </cell>
          <cell r="I419" t="str">
            <v/>
          </cell>
          <cell r="J419" t="str">
            <v/>
          </cell>
          <cell r="K419" t="str">
            <v/>
          </cell>
          <cell r="L419" t="str">
            <v/>
          </cell>
        </row>
        <row r="420">
          <cell r="A420" t="str">
            <v/>
          </cell>
          <cell r="B420" t="str">
            <v/>
          </cell>
          <cell r="C420">
            <v>419</v>
          </cell>
          <cell r="F420" t="str">
            <v/>
          </cell>
          <cell r="G420" t="str">
            <v/>
          </cell>
          <cell r="H420" t="str">
            <v/>
          </cell>
          <cell r="I420" t="str">
            <v/>
          </cell>
          <cell r="J420" t="str">
            <v/>
          </cell>
          <cell r="K420" t="str">
            <v/>
          </cell>
          <cell r="L420" t="str">
            <v/>
          </cell>
        </row>
        <row r="421">
          <cell r="A421" t="str">
            <v/>
          </cell>
          <cell r="B421" t="str">
            <v/>
          </cell>
          <cell r="C421">
            <v>420</v>
          </cell>
          <cell r="F421" t="str">
            <v/>
          </cell>
          <cell r="G421" t="str">
            <v/>
          </cell>
          <cell r="H421" t="str">
            <v/>
          </cell>
          <cell r="I421" t="str">
            <v/>
          </cell>
          <cell r="J421" t="str">
            <v/>
          </cell>
          <cell r="K421" t="str">
            <v/>
          </cell>
          <cell r="L421" t="str">
            <v/>
          </cell>
        </row>
        <row r="422">
          <cell r="A422" t="str">
            <v/>
          </cell>
          <cell r="B422" t="str">
            <v/>
          </cell>
          <cell r="C422">
            <v>421</v>
          </cell>
          <cell r="F422" t="str">
            <v/>
          </cell>
          <cell r="G422" t="str">
            <v/>
          </cell>
          <cell r="H422" t="str">
            <v/>
          </cell>
          <cell r="I422" t="str">
            <v/>
          </cell>
          <cell r="J422" t="str">
            <v/>
          </cell>
          <cell r="K422" t="str">
            <v/>
          </cell>
          <cell r="L422" t="str">
            <v/>
          </cell>
        </row>
        <row r="423">
          <cell r="A423" t="str">
            <v/>
          </cell>
          <cell r="B423" t="str">
            <v/>
          </cell>
          <cell r="C423">
            <v>422</v>
          </cell>
          <cell r="F423" t="str">
            <v/>
          </cell>
          <cell r="G423" t="str">
            <v/>
          </cell>
          <cell r="H423" t="str">
            <v/>
          </cell>
          <cell r="I423" t="str">
            <v/>
          </cell>
          <cell r="J423" t="str">
            <v/>
          </cell>
          <cell r="K423" t="str">
            <v/>
          </cell>
          <cell r="L423" t="str">
            <v/>
          </cell>
        </row>
        <row r="424">
          <cell r="A424" t="str">
            <v/>
          </cell>
          <cell r="B424" t="str">
            <v/>
          </cell>
          <cell r="C424">
            <v>423</v>
          </cell>
          <cell r="F424" t="str">
            <v/>
          </cell>
          <cell r="G424" t="str">
            <v/>
          </cell>
          <cell r="H424" t="str">
            <v/>
          </cell>
          <cell r="I424" t="str">
            <v/>
          </cell>
          <cell r="J424" t="str">
            <v/>
          </cell>
          <cell r="K424" t="str">
            <v/>
          </cell>
          <cell r="L424" t="str">
            <v/>
          </cell>
        </row>
        <row r="425">
          <cell r="A425" t="str">
            <v/>
          </cell>
          <cell r="B425" t="str">
            <v/>
          </cell>
          <cell r="C425">
            <v>424</v>
          </cell>
          <cell r="F425" t="str">
            <v/>
          </cell>
          <cell r="G425" t="str">
            <v/>
          </cell>
          <cell r="H425" t="str">
            <v/>
          </cell>
          <cell r="I425" t="str">
            <v/>
          </cell>
          <cell r="J425" t="str">
            <v/>
          </cell>
          <cell r="K425" t="str">
            <v/>
          </cell>
          <cell r="L425" t="str">
            <v/>
          </cell>
        </row>
        <row r="426">
          <cell r="A426" t="str">
            <v/>
          </cell>
          <cell r="B426" t="str">
            <v/>
          </cell>
          <cell r="C426">
            <v>425</v>
          </cell>
          <cell r="F426" t="str">
            <v/>
          </cell>
          <cell r="G426" t="str">
            <v/>
          </cell>
          <cell r="H426" t="str">
            <v/>
          </cell>
          <cell r="I426" t="str">
            <v/>
          </cell>
          <cell r="J426" t="str">
            <v/>
          </cell>
          <cell r="K426" t="str">
            <v/>
          </cell>
          <cell r="L426" t="str">
            <v/>
          </cell>
        </row>
        <row r="427">
          <cell r="A427" t="str">
            <v/>
          </cell>
          <cell r="B427" t="str">
            <v/>
          </cell>
          <cell r="C427">
            <v>426</v>
          </cell>
          <cell r="F427" t="str">
            <v/>
          </cell>
          <cell r="G427" t="str">
            <v/>
          </cell>
          <cell r="H427" t="str">
            <v/>
          </cell>
          <cell r="I427" t="str">
            <v/>
          </cell>
          <cell r="J427" t="str">
            <v/>
          </cell>
          <cell r="K427" t="str">
            <v/>
          </cell>
          <cell r="L427" t="str">
            <v/>
          </cell>
        </row>
        <row r="428">
          <cell r="A428" t="str">
            <v/>
          </cell>
          <cell r="B428" t="str">
            <v/>
          </cell>
          <cell r="C428">
            <v>427</v>
          </cell>
          <cell r="F428" t="str">
            <v/>
          </cell>
          <cell r="G428" t="str">
            <v/>
          </cell>
          <cell r="H428" t="str">
            <v/>
          </cell>
          <cell r="I428" t="str">
            <v/>
          </cell>
          <cell r="J428" t="str">
            <v/>
          </cell>
          <cell r="K428" t="str">
            <v/>
          </cell>
          <cell r="L428" t="str">
            <v/>
          </cell>
        </row>
        <row r="429">
          <cell r="A429" t="str">
            <v/>
          </cell>
          <cell r="B429" t="str">
            <v/>
          </cell>
          <cell r="C429">
            <v>428</v>
          </cell>
          <cell r="F429" t="str">
            <v/>
          </cell>
          <cell r="G429" t="str">
            <v/>
          </cell>
          <cell r="H429" t="str">
            <v/>
          </cell>
          <cell r="I429" t="str">
            <v/>
          </cell>
          <cell r="J429" t="str">
            <v/>
          </cell>
          <cell r="K429" t="str">
            <v/>
          </cell>
          <cell r="L429" t="str">
            <v/>
          </cell>
        </row>
        <row r="430">
          <cell r="A430" t="str">
            <v/>
          </cell>
          <cell r="B430" t="str">
            <v/>
          </cell>
          <cell r="C430">
            <v>429</v>
          </cell>
          <cell r="F430" t="str">
            <v/>
          </cell>
          <cell r="G430" t="str">
            <v/>
          </cell>
          <cell r="H430" t="str">
            <v/>
          </cell>
          <cell r="I430" t="str">
            <v/>
          </cell>
          <cell r="J430" t="str">
            <v/>
          </cell>
          <cell r="K430" t="str">
            <v/>
          </cell>
          <cell r="L430" t="str">
            <v/>
          </cell>
        </row>
        <row r="431">
          <cell r="A431" t="str">
            <v/>
          </cell>
          <cell r="B431" t="str">
            <v/>
          </cell>
          <cell r="C431">
            <v>430</v>
          </cell>
          <cell r="F431" t="str">
            <v/>
          </cell>
          <cell r="G431" t="str">
            <v/>
          </cell>
          <cell r="H431" t="str">
            <v/>
          </cell>
          <cell r="I431" t="str">
            <v/>
          </cell>
          <cell r="J431" t="str">
            <v/>
          </cell>
          <cell r="K431" t="str">
            <v/>
          </cell>
          <cell r="L431" t="str">
            <v/>
          </cell>
        </row>
        <row r="432">
          <cell r="A432" t="str">
            <v/>
          </cell>
          <cell r="B432" t="str">
            <v/>
          </cell>
          <cell r="C432">
            <v>431</v>
          </cell>
          <cell r="F432" t="str">
            <v/>
          </cell>
          <cell r="G432" t="str">
            <v/>
          </cell>
          <cell r="H432" t="str">
            <v/>
          </cell>
          <cell r="I432" t="str">
            <v/>
          </cell>
          <cell r="J432" t="str">
            <v/>
          </cell>
          <cell r="K432" t="str">
            <v/>
          </cell>
          <cell r="L432" t="str">
            <v/>
          </cell>
        </row>
        <row r="433">
          <cell r="A433" t="str">
            <v/>
          </cell>
          <cell r="B433" t="str">
            <v/>
          </cell>
          <cell r="C433">
            <v>432</v>
          </cell>
          <cell r="F433" t="str">
            <v/>
          </cell>
          <cell r="G433" t="str">
            <v/>
          </cell>
          <cell r="H433" t="str">
            <v/>
          </cell>
          <cell r="I433" t="str">
            <v/>
          </cell>
          <cell r="J433" t="str">
            <v/>
          </cell>
          <cell r="K433" t="str">
            <v/>
          </cell>
          <cell r="L433" t="str">
            <v/>
          </cell>
        </row>
        <row r="434">
          <cell r="A434" t="str">
            <v/>
          </cell>
          <cell r="B434" t="str">
            <v/>
          </cell>
          <cell r="C434">
            <v>433</v>
          </cell>
          <cell r="F434" t="str">
            <v/>
          </cell>
          <cell r="G434" t="str">
            <v/>
          </cell>
          <cell r="H434" t="str">
            <v/>
          </cell>
          <cell r="I434" t="str">
            <v/>
          </cell>
          <cell r="J434" t="str">
            <v/>
          </cell>
          <cell r="K434" t="str">
            <v/>
          </cell>
          <cell r="L434" t="str">
            <v/>
          </cell>
        </row>
        <row r="435">
          <cell r="A435" t="str">
            <v/>
          </cell>
          <cell r="B435" t="str">
            <v/>
          </cell>
          <cell r="C435">
            <v>434</v>
          </cell>
          <cell r="F435" t="str">
            <v/>
          </cell>
          <cell r="G435" t="str">
            <v/>
          </cell>
          <cell r="H435" t="str">
            <v/>
          </cell>
          <cell r="I435" t="str">
            <v/>
          </cell>
          <cell r="J435" t="str">
            <v/>
          </cell>
          <cell r="K435" t="str">
            <v/>
          </cell>
          <cell r="L435" t="str">
            <v/>
          </cell>
        </row>
        <row r="436">
          <cell r="A436" t="str">
            <v/>
          </cell>
          <cell r="B436" t="str">
            <v/>
          </cell>
          <cell r="C436">
            <v>435</v>
          </cell>
          <cell r="F436" t="str">
            <v/>
          </cell>
          <cell r="G436" t="str">
            <v/>
          </cell>
          <cell r="H436" t="str">
            <v/>
          </cell>
          <cell r="I436" t="str">
            <v/>
          </cell>
          <cell r="J436" t="str">
            <v/>
          </cell>
          <cell r="K436" t="str">
            <v/>
          </cell>
          <cell r="L436" t="str">
            <v/>
          </cell>
        </row>
        <row r="437">
          <cell r="A437" t="str">
            <v/>
          </cell>
          <cell r="B437" t="str">
            <v/>
          </cell>
          <cell r="C437">
            <v>436</v>
          </cell>
          <cell r="F437" t="str">
            <v/>
          </cell>
          <cell r="G437" t="str">
            <v/>
          </cell>
          <cell r="H437" t="str">
            <v/>
          </cell>
          <cell r="I437" t="str">
            <v/>
          </cell>
          <cell r="J437" t="str">
            <v/>
          </cell>
          <cell r="K437" t="str">
            <v/>
          </cell>
          <cell r="L437" t="str">
            <v/>
          </cell>
        </row>
        <row r="438">
          <cell r="A438" t="str">
            <v/>
          </cell>
          <cell r="B438" t="str">
            <v/>
          </cell>
          <cell r="C438">
            <v>437</v>
          </cell>
          <cell r="F438" t="str">
            <v/>
          </cell>
          <cell r="G438" t="str">
            <v/>
          </cell>
          <cell r="H438" t="str">
            <v/>
          </cell>
          <cell r="I438" t="str">
            <v/>
          </cell>
          <cell r="J438" t="str">
            <v/>
          </cell>
          <cell r="K438" t="str">
            <v/>
          </cell>
          <cell r="L438" t="str">
            <v/>
          </cell>
        </row>
        <row r="439">
          <cell r="A439" t="str">
            <v/>
          </cell>
          <cell r="B439" t="str">
            <v/>
          </cell>
          <cell r="C439">
            <v>438</v>
          </cell>
          <cell r="F439" t="str">
            <v/>
          </cell>
          <cell r="G439" t="str">
            <v/>
          </cell>
          <cell r="H439" t="str">
            <v/>
          </cell>
          <cell r="I439" t="str">
            <v/>
          </cell>
          <cell r="J439" t="str">
            <v/>
          </cell>
          <cell r="K439" t="str">
            <v/>
          </cell>
          <cell r="L439" t="str">
            <v/>
          </cell>
        </row>
        <row r="440">
          <cell r="A440" t="str">
            <v/>
          </cell>
          <cell r="B440" t="str">
            <v/>
          </cell>
          <cell r="C440">
            <v>439</v>
          </cell>
          <cell r="F440" t="str">
            <v/>
          </cell>
          <cell r="G440" t="str">
            <v/>
          </cell>
          <cell r="H440" t="str">
            <v/>
          </cell>
          <cell r="I440" t="str">
            <v/>
          </cell>
          <cell r="J440" t="str">
            <v/>
          </cell>
          <cell r="K440" t="str">
            <v/>
          </cell>
          <cell r="L440" t="str">
            <v/>
          </cell>
        </row>
        <row r="441">
          <cell r="A441" t="str">
            <v/>
          </cell>
          <cell r="B441" t="str">
            <v/>
          </cell>
          <cell r="C441">
            <v>440</v>
          </cell>
          <cell r="F441" t="str">
            <v/>
          </cell>
          <cell r="G441" t="str">
            <v/>
          </cell>
          <cell r="H441" t="str">
            <v/>
          </cell>
          <cell r="I441" t="str">
            <v/>
          </cell>
          <cell r="J441" t="str">
            <v/>
          </cell>
          <cell r="K441" t="str">
            <v/>
          </cell>
          <cell r="L441" t="str">
            <v/>
          </cell>
        </row>
        <row r="442">
          <cell r="A442" t="str">
            <v/>
          </cell>
          <cell r="B442" t="str">
            <v/>
          </cell>
          <cell r="C442">
            <v>441</v>
          </cell>
          <cell r="F442" t="str">
            <v/>
          </cell>
          <cell r="G442" t="str">
            <v/>
          </cell>
          <cell r="H442" t="str">
            <v/>
          </cell>
          <cell r="I442" t="str">
            <v/>
          </cell>
          <cell r="J442" t="str">
            <v/>
          </cell>
          <cell r="K442" t="str">
            <v/>
          </cell>
          <cell r="L442" t="str">
            <v/>
          </cell>
        </row>
        <row r="443">
          <cell r="A443" t="str">
            <v/>
          </cell>
          <cell r="B443" t="str">
            <v/>
          </cell>
          <cell r="C443">
            <v>442</v>
          </cell>
          <cell r="F443" t="str">
            <v/>
          </cell>
          <cell r="G443" t="str">
            <v/>
          </cell>
          <cell r="H443" t="str">
            <v/>
          </cell>
          <cell r="I443" t="str">
            <v/>
          </cell>
          <cell r="J443" t="str">
            <v/>
          </cell>
          <cell r="K443" t="str">
            <v/>
          </cell>
          <cell r="L443" t="str">
            <v/>
          </cell>
        </row>
        <row r="444">
          <cell r="A444" t="str">
            <v/>
          </cell>
          <cell r="B444" t="str">
            <v/>
          </cell>
          <cell r="C444">
            <v>443</v>
          </cell>
          <cell r="F444" t="str">
            <v/>
          </cell>
          <cell r="G444" t="str">
            <v/>
          </cell>
          <cell r="H444" t="str">
            <v/>
          </cell>
          <cell r="I444" t="str">
            <v/>
          </cell>
          <cell r="J444" t="str">
            <v/>
          </cell>
          <cell r="K444" t="str">
            <v/>
          </cell>
          <cell r="L444" t="str">
            <v/>
          </cell>
        </row>
        <row r="445">
          <cell r="A445" t="str">
            <v/>
          </cell>
          <cell r="B445" t="str">
            <v/>
          </cell>
          <cell r="C445">
            <v>444</v>
          </cell>
          <cell r="F445" t="str">
            <v/>
          </cell>
          <cell r="G445" t="str">
            <v/>
          </cell>
          <cell r="H445" t="str">
            <v/>
          </cell>
          <cell r="I445" t="str">
            <v/>
          </cell>
          <cell r="J445" t="str">
            <v/>
          </cell>
          <cell r="K445" t="str">
            <v/>
          </cell>
          <cell r="L445" t="str">
            <v/>
          </cell>
        </row>
        <row r="446">
          <cell r="A446" t="str">
            <v/>
          </cell>
          <cell r="B446" t="str">
            <v/>
          </cell>
          <cell r="C446">
            <v>445</v>
          </cell>
          <cell r="F446" t="str">
            <v/>
          </cell>
          <cell r="G446" t="str">
            <v/>
          </cell>
          <cell r="H446" t="str">
            <v/>
          </cell>
          <cell r="I446" t="str">
            <v/>
          </cell>
          <cell r="J446" t="str">
            <v/>
          </cell>
          <cell r="K446" t="str">
            <v/>
          </cell>
          <cell r="L446" t="str">
            <v/>
          </cell>
        </row>
        <row r="447">
          <cell r="A447" t="str">
            <v/>
          </cell>
          <cell r="B447" t="str">
            <v/>
          </cell>
          <cell r="C447">
            <v>446</v>
          </cell>
          <cell r="F447" t="str">
            <v/>
          </cell>
          <cell r="G447" t="str">
            <v/>
          </cell>
          <cell r="H447" t="str">
            <v/>
          </cell>
          <cell r="I447" t="str">
            <v/>
          </cell>
          <cell r="J447" t="str">
            <v/>
          </cell>
          <cell r="K447" t="str">
            <v/>
          </cell>
          <cell r="L447" t="str">
            <v/>
          </cell>
        </row>
        <row r="448">
          <cell r="A448" t="str">
            <v/>
          </cell>
          <cell r="B448" t="str">
            <v/>
          </cell>
          <cell r="C448">
            <v>447</v>
          </cell>
          <cell r="F448" t="str">
            <v/>
          </cell>
          <cell r="G448" t="str">
            <v/>
          </cell>
          <cell r="H448" t="str">
            <v/>
          </cell>
          <cell r="I448" t="str">
            <v/>
          </cell>
          <cell r="J448" t="str">
            <v/>
          </cell>
          <cell r="K448" t="str">
            <v/>
          </cell>
          <cell r="L448" t="str">
            <v/>
          </cell>
        </row>
        <row r="449">
          <cell r="A449" t="str">
            <v/>
          </cell>
          <cell r="B449" t="str">
            <v/>
          </cell>
          <cell r="C449">
            <v>448</v>
          </cell>
          <cell r="F449" t="str">
            <v/>
          </cell>
          <cell r="G449" t="str">
            <v/>
          </cell>
          <cell r="H449" t="str">
            <v/>
          </cell>
          <cell r="I449" t="str">
            <v/>
          </cell>
          <cell r="J449" t="str">
            <v/>
          </cell>
          <cell r="K449" t="str">
            <v/>
          </cell>
          <cell r="L449" t="str">
            <v/>
          </cell>
        </row>
        <row r="450">
          <cell r="A450" t="str">
            <v/>
          </cell>
          <cell r="B450" t="str">
            <v/>
          </cell>
          <cell r="C450">
            <v>449</v>
          </cell>
          <cell r="F450" t="str">
            <v/>
          </cell>
          <cell r="G450" t="str">
            <v/>
          </cell>
          <cell r="H450" t="str">
            <v/>
          </cell>
          <cell r="I450" t="str">
            <v/>
          </cell>
          <cell r="J450" t="str">
            <v/>
          </cell>
          <cell r="K450" t="str">
            <v/>
          </cell>
          <cell r="L450" t="str">
            <v/>
          </cell>
        </row>
        <row r="451">
          <cell r="A451" t="str">
            <v/>
          </cell>
          <cell r="B451" t="str">
            <v/>
          </cell>
          <cell r="C451">
            <v>450</v>
          </cell>
          <cell r="F451" t="str">
            <v/>
          </cell>
          <cell r="G451" t="str">
            <v/>
          </cell>
          <cell r="H451" t="str">
            <v/>
          </cell>
          <cell r="I451" t="str">
            <v/>
          </cell>
          <cell r="J451" t="str">
            <v/>
          </cell>
          <cell r="K451" t="str">
            <v/>
          </cell>
          <cell r="L451" t="str">
            <v/>
          </cell>
        </row>
        <row r="452">
          <cell r="A452" t="str">
            <v/>
          </cell>
          <cell r="B452" t="str">
            <v/>
          </cell>
          <cell r="C452">
            <v>451</v>
          </cell>
          <cell r="F452" t="str">
            <v/>
          </cell>
          <cell r="G452" t="str">
            <v/>
          </cell>
          <cell r="H452" t="str">
            <v/>
          </cell>
          <cell r="I452" t="str">
            <v/>
          </cell>
          <cell r="J452" t="str">
            <v/>
          </cell>
          <cell r="K452" t="str">
            <v/>
          </cell>
          <cell r="L452" t="str">
            <v/>
          </cell>
        </row>
        <row r="453">
          <cell r="A453" t="str">
            <v/>
          </cell>
          <cell r="B453" t="str">
            <v/>
          </cell>
          <cell r="C453">
            <v>452</v>
          </cell>
          <cell r="F453" t="str">
            <v/>
          </cell>
          <cell r="G453" t="str">
            <v/>
          </cell>
          <cell r="H453" t="str">
            <v/>
          </cell>
          <cell r="I453" t="str">
            <v/>
          </cell>
          <cell r="J453" t="str">
            <v/>
          </cell>
          <cell r="K453" t="str">
            <v/>
          </cell>
          <cell r="L453" t="str">
            <v/>
          </cell>
        </row>
        <row r="454">
          <cell r="A454" t="str">
            <v/>
          </cell>
          <cell r="B454" t="str">
            <v/>
          </cell>
          <cell r="C454">
            <v>453</v>
          </cell>
          <cell r="F454" t="str">
            <v/>
          </cell>
          <cell r="G454" t="str">
            <v/>
          </cell>
          <cell r="H454" t="str">
            <v/>
          </cell>
          <cell r="I454" t="str">
            <v/>
          </cell>
          <cell r="J454" t="str">
            <v/>
          </cell>
          <cell r="K454" t="str">
            <v/>
          </cell>
          <cell r="L454" t="str">
            <v/>
          </cell>
        </row>
        <row r="455">
          <cell r="A455" t="str">
            <v/>
          </cell>
          <cell r="B455" t="str">
            <v/>
          </cell>
          <cell r="C455">
            <v>454</v>
          </cell>
          <cell r="F455" t="str">
            <v/>
          </cell>
          <cell r="G455" t="str">
            <v/>
          </cell>
          <cell r="H455" t="str">
            <v/>
          </cell>
          <cell r="I455" t="str">
            <v/>
          </cell>
          <cell r="J455" t="str">
            <v/>
          </cell>
          <cell r="K455" t="str">
            <v/>
          </cell>
          <cell r="L455" t="str">
            <v/>
          </cell>
        </row>
        <row r="456">
          <cell r="A456" t="str">
            <v/>
          </cell>
          <cell r="B456" t="str">
            <v/>
          </cell>
          <cell r="C456">
            <v>455</v>
          </cell>
          <cell r="F456" t="str">
            <v/>
          </cell>
          <cell r="G456" t="str">
            <v/>
          </cell>
          <cell r="H456" t="str">
            <v/>
          </cell>
          <cell r="I456" t="str">
            <v/>
          </cell>
          <cell r="J456" t="str">
            <v/>
          </cell>
          <cell r="K456" t="str">
            <v/>
          </cell>
          <cell r="L456" t="str">
            <v/>
          </cell>
        </row>
        <row r="457">
          <cell r="A457" t="str">
            <v/>
          </cell>
          <cell r="B457" t="str">
            <v/>
          </cell>
          <cell r="C457">
            <v>456</v>
          </cell>
          <cell r="F457" t="str">
            <v/>
          </cell>
          <cell r="G457" t="str">
            <v/>
          </cell>
          <cell r="H457" t="str">
            <v/>
          </cell>
          <cell r="I457" t="str">
            <v/>
          </cell>
          <cell r="J457" t="str">
            <v/>
          </cell>
          <cell r="K457" t="str">
            <v/>
          </cell>
          <cell r="L457" t="str">
            <v/>
          </cell>
        </row>
        <row r="458">
          <cell r="A458" t="str">
            <v/>
          </cell>
          <cell r="B458" t="str">
            <v/>
          </cell>
          <cell r="C458">
            <v>457</v>
          </cell>
          <cell r="F458" t="str">
            <v/>
          </cell>
          <cell r="G458" t="str">
            <v/>
          </cell>
          <cell r="H458" t="str">
            <v/>
          </cell>
          <cell r="I458" t="str">
            <v/>
          </cell>
          <cell r="J458" t="str">
            <v/>
          </cell>
          <cell r="K458" t="str">
            <v/>
          </cell>
          <cell r="L458" t="str">
            <v/>
          </cell>
        </row>
        <row r="459">
          <cell r="A459" t="str">
            <v/>
          </cell>
          <cell r="B459" t="str">
            <v/>
          </cell>
          <cell r="C459">
            <v>458</v>
          </cell>
          <cell r="F459" t="str">
            <v/>
          </cell>
          <cell r="G459" t="str">
            <v/>
          </cell>
          <cell r="H459" t="str">
            <v/>
          </cell>
          <cell r="I459" t="str">
            <v/>
          </cell>
          <cell r="J459" t="str">
            <v/>
          </cell>
          <cell r="K459" t="str">
            <v/>
          </cell>
          <cell r="L459" t="str">
            <v/>
          </cell>
        </row>
        <row r="460">
          <cell r="A460" t="str">
            <v/>
          </cell>
          <cell r="B460" t="str">
            <v/>
          </cell>
          <cell r="C460">
            <v>459</v>
          </cell>
          <cell r="F460" t="str">
            <v/>
          </cell>
          <cell r="G460" t="str">
            <v/>
          </cell>
          <cell r="H460" t="str">
            <v/>
          </cell>
          <cell r="I460" t="str">
            <v/>
          </cell>
          <cell r="J460" t="str">
            <v/>
          </cell>
          <cell r="K460" t="str">
            <v/>
          </cell>
          <cell r="L460" t="str">
            <v/>
          </cell>
        </row>
        <row r="461">
          <cell r="A461" t="str">
            <v/>
          </cell>
          <cell r="B461" t="str">
            <v/>
          </cell>
          <cell r="C461">
            <v>460</v>
          </cell>
          <cell r="F461" t="str">
            <v/>
          </cell>
          <cell r="G461" t="str">
            <v/>
          </cell>
          <cell r="H461" t="str">
            <v/>
          </cell>
          <cell r="I461" t="str">
            <v/>
          </cell>
          <cell r="J461" t="str">
            <v/>
          </cell>
          <cell r="K461" t="str">
            <v/>
          </cell>
          <cell r="L461" t="str">
            <v/>
          </cell>
        </row>
        <row r="462">
          <cell r="A462" t="str">
            <v/>
          </cell>
          <cell r="B462" t="str">
            <v/>
          </cell>
          <cell r="C462">
            <v>461</v>
          </cell>
          <cell r="F462" t="str">
            <v/>
          </cell>
          <cell r="G462" t="str">
            <v/>
          </cell>
          <cell r="H462" t="str">
            <v/>
          </cell>
          <cell r="I462" t="str">
            <v/>
          </cell>
          <cell r="J462" t="str">
            <v/>
          </cell>
          <cell r="K462" t="str">
            <v/>
          </cell>
          <cell r="L462" t="str">
            <v/>
          </cell>
        </row>
        <row r="463">
          <cell r="A463" t="str">
            <v/>
          </cell>
          <cell r="B463" t="str">
            <v/>
          </cell>
          <cell r="C463">
            <v>462</v>
          </cell>
          <cell r="F463" t="str">
            <v/>
          </cell>
          <cell r="G463" t="str">
            <v/>
          </cell>
          <cell r="H463" t="str">
            <v/>
          </cell>
          <cell r="I463" t="str">
            <v/>
          </cell>
          <cell r="J463" t="str">
            <v/>
          </cell>
          <cell r="K463" t="str">
            <v/>
          </cell>
          <cell r="L463" t="str">
            <v/>
          </cell>
        </row>
        <row r="464">
          <cell r="A464" t="str">
            <v/>
          </cell>
          <cell r="B464" t="str">
            <v/>
          </cell>
          <cell r="C464">
            <v>463</v>
          </cell>
          <cell r="F464" t="str">
            <v/>
          </cell>
          <cell r="G464" t="str">
            <v/>
          </cell>
          <cell r="H464" t="str">
            <v/>
          </cell>
          <cell r="I464" t="str">
            <v/>
          </cell>
          <cell r="J464" t="str">
            <v/>
          </cell>
          <cell r="K464" t="str">
            <v/>
          </cell>
          <cell r="L464" t="str">
            <v/>
          </cell>
        </row>
        <row r="465">
          <cell r="A465" t="str">
            <v/>
          </cell>
          <cell r="B465" t="str">
            <v/>
          </cell>
          <cell r="C465">
            <v>464</v>
          </cell>
          <cell r="F465" t="str">
            <v/>
          </cell>
          <cell r="G465" t="str">
            <v/>
          </cell>
          <cell r="H465" t="str">
            <v/>
          </cell>
          <cell r="I465" t="str">
            <v/>
          </cell>
          <cell r="J465" t="str">
            <v/>
          </cell>
          <cell r="K465" t="str">
            <v/>
          </cell>
          <cell r="L465" t="str">
            <v/>
          </cell>
        </row>
        <row r="466">
          <cell r="A466" t="str">
            <v/>
          </cell>
          <cell r="B466" t="str">
            <v/>
          </cell>
          <cell r="C466">
            <v>465</v>
          </cell>
          <cell r="F466" t="str">
            <v/>
          </cell>
          <cell r="G466" t="str">
            <v/>
          </cell>
          <cell r="H466" t="str">
            <v/>
          </cell>
          <cell r="I466" t="str">
            <v/>
          </cell>
          <cell r="J466" t="str">
            <v/>
          </cell>
          <cell r="K466" t="str">
            <v/>
          </cell>
          <cell r="L466" t="str">
            <v/>
          </cell>
        </row>
        <row r="467">
          <cell r="A467" t="str">
            <v/>
          </cell>
          <cell r="B467" t="str">
            <v/>
          </cell>
          <cell r="C467">
            <v>466</v>
          </cell>
          <cell r="F467" t="str">
            <v/>
          </cell>
          <cell r="G467" t="str">
            <v/>
          </cell>
          <cell r="H467" t="str">
            <v/>
          </cell>
          <cell r="I467" t="str">
            <v/>
          </cell>
          <cell r="J467" t="str">
            <v/>
          </cell>
          <cell r="K467" t="str">
            <v/>
          </cell>
          <cell r="L467" t="str">
            <v/>
          </cell>
        </row>
        <row r="468">
          <cell r="A468" t="str">
            <v/>
          </cell>
          <cell r="B468" t="str">
            <v/>
          </cell>
          <cell r="C468">
            <v>467</v>
          </cell>
          <cell r="F468" t="str">
            <v/>
          </cell>
          <cell r="G468" t="str">
            <v/>
          </cell>
          <cell r="H468" t="str">
            <v/>
          </cell>
          <cell r="I468" t="str">
            <v/>
          </cell>
          <cell r="J468" t="str">
            <v/>
          </cell>
          <cell r="K468" t="str">
            <v/>
          </cell>
          <cell r="L468" t="str">
            <v/>
          </cell>
        </row>
        <row r="469">
          <cell r="A469" t="str">
            <v/>
          </cell>
          <cell r="B469" t="str">
            <v/>
          </cell>
          <cell r="C469">
            <v>468</v>
          </cell>
          <cell r="F469" t="str">
            <v/>
          </cell>
          <cell r="G469" t="str">
            <v/>
          </cell>
          <cell r="H469" t="str">
            <v/>
          </cell>
          <cell r="I469" t="str">
            <v/>
          </cell>
          <cell r="J469" t="str">
            <v/>
          </cell>
          <cell r="K469" t="str">
            <v/>
          </cell>
          <cell r="L469" t="str">
            <v/>
          </cell>
        </row>
        <row r="470">
          <cell r="A470" t="str">
            <v/>
          </cell>
          <cell r="B470" t="str">
            <v/>
          </cell>
          <cell r="C470">
            <v>469</v>
          </cell>
          <cell r="F470" t="str">
            <v/>
          </cell>
          <cell r="G470" t="str">
            <v/>
          </cell>
          <cell r="H470" t="str">
            <v/>
          </cell>
          <cell r="I470" t="str">
            <v/>
          </cell>
          <cell r="J470" t="str">
            <v/>
          </cell>
          <cell r="K470" t="str">
            <v/>
          </cell>
          <cell r="L470" t="str">
            <v/>
          </cell>
        </row>
        <row r="471">
          <cell r="A471" t="str">
            <v/>
          </cell>
          <cell r="B471" t="str">
            <v/>
          </cell>
          <cell r="C471">
            <v>470</v>
          </cell>
          <cell r="F471" t="str">
            <v/>
          </cell>
          <cell r="G471" t="str">
            <v/>
          </cell>
          <cell r="H471" t="str">
            <v/>
          </cell>
          <cell r="I471" t="str">
            <v/>
          </cell>
          <cell r="J471" t="str">
            <v/>
          </cell>
          <cell r="K471" t="str">
            <v/>
          </cell>
          <cell r="L471" t="str">
            <v/>
          </cell>
        </row>
        <row r="472">
          <cell r="A472" t="str">
            <v/>
          </cell>
          <cell r="B472" t="str">
            <v/>
          </cell>
          <cell r="C472">
            <v>471</v>
          </cell>
          <cell r="F472" t="str">
            <v/>
          </cell>
          <cell r="G472" t="str">
            <v/>
          </cell>
          <cell r="H472" t="str">
            <v/>
          </cell>
          <cell r="I472" t="str">
            <v/>
          </cell>
          <cell r="J472" t="str">
            <v/>
          </cell>
          <cell r="K472" t="str">
            <v/>
          </cell>
          <cell r="L472" t="str">
            <v/>
          </cell>
        </row>
        <row r="473">
          <cell r="A473" t="str">
            <v/>
          </cell>
          <cell r="B473" t="str">
            <v/>
          </cell>
          <cell r="C473">
            <v>472</v>
          </cell>
          <cell r="F473" t="str">
            <v/>
          </cell>
          <cell r="G473" t="str">
            <v/>
          </cell>
          <cell r="H473" t="str">
            <v/>
          </cell>
          <cell r="I473" t="str">
            <v/>
          </cell>
          <cell r="J473" t="str">
            <v/>
          </cell>
          <cell r="K473" t="str">
            <v/>
          </cell>
          <cell r="L473" t="str">
            <v/>
          </cell>
        </row>
        <row r="474">
          <cell r="A474" t="str">
            <v/>
          </cell>
          <cell r="B474" t="str">
            <v/>
          </cell>
          <cell r="C474">
            <v>473</v>
          </cell>
          <cell r="F474" t="str">
            <v/>
          </cell>
          <cell r="G474" t="str">
            <v/>
          </cell>
          <cell r="H474" t="str">
            <v/>
          </cell>
          <cell r="I474" t="str">
            <v/>
          </cell>
          <cell r="J474" t="str">
            <v/>
          </cell>
          <cell r="K474" t="str">
            <v/>
          </cell>
          <cell r="L474" t="str">
            <v/>
          </cell>
        </row>
        <row r="475">
          <cell r="A475" t="str">
            <v/>
          </cell>
          <cell r="B475" t="str">
            <v/>
          </cell>
          <cell r="C475">
            <v>474</v>
          </cell>
          <cell r="F475" t="str">
            <v/>
          </cell>
          <cell r="G475" t="str">
            <v/>
          </cell>
          <cell r="H475" t="str">
            <v/>
          </cell>
          <cell r="I475" t="str">
            <v/>
          </cell>
          <cell r="J475" t="str">
            <v/>
          </cell>
          <cell r="K475" t="str">
            <v/>
          </cell>
          <cell r="L475" t="str">
            <v/>
          </cell>
        </row>
        <row r="476">
          <cell r="A476" t="str">
            <v/>
          </cell>
          <cell r="B476" t="str">
            <v/>
          </cell>
          <cell r="C476">
            <v>475</v>
          </cell>
          <cell r="F476" t="str">
            <v/>
          </cell>
          <cell r="G476" t="str">
            <v/>
          </cell>
          <cell r="H476" t="str">
            <v/>
          </cell>
          <cell r="I476" t="str">
            <v/>
          </cell>
          <cell r="J476" t="str">
            <v/>
          </cell>
          <cell r="K476" t="str">
            <v/>
          </cell>
          <cell r="L476" t="str">
            <v/>
          </cell>
        </row>
        <row r="477">
          <cell r="A477" t="str">
            <v/>
          </cell>
          <cell r="B477" t="str">
            <v/>
          </cell>
          <cell r="C477">
            <v>476</v>
          </cell>
          <cell r="F477" t="str">
            <v/>
          </cell>
          <cell r="G477" t="str">
            <v/>
          </cell>
          <cell r="H477" t="str">
            <v/>
          </cell>
          <cell r="I477" t="str">
            <v/>
          </cell>
          <cell r="J477" t="str">
            <v/>
          </cell>
          <cell r="K477" t="str">
            <v/>
          </cell>
          <cell r="L477" t="str">
            <v/>
          </cell>
        </row>
        <row r="478">
          <cell r="A478" t="str">
            <v/>
          </cell>
          <cell r="B478" t="str">
            <v/>
          </cell>
          <cell r="C478">
            <v>477</v>
          </cell>
          <cell r="F478" t="str">
            <v/>
          </cell>
          <cell r="G478" t="str">
            <v/>
          </cell>
          <cell r="H478" t="str">
            <v/>
          </cell>
          <cell r="I478" t="str">
            <v/>
          </cell>
          <cell r="J478" t="str">
            <v/>
          </cell>
          <cell r="K478" t="str">
            <v/>
          </cell>
          <cell r="L478" t="str">
            <v/>
          </cell>
        </row>
        <row r="479">
          <cell r="A479" t="str">
            <v/>
          </cell>
          <cell r="B479" t="str">
            <v/>
          </cell>
          <cell r="C479">
            <v>478</v>
          </cell>
          <cell r="F479" t="str">
            <v/>
          </cell>
          <cell r="G479" t="str">
            <v/>
          </cell>
          <cell r="H479" t="str">
            <v/>
          </cell>
          <cell r="I479" t="str">
            <v/>
          </cell>
          <cell r="J479" t="str">
            <v/>
          </cell>
          <cell r="K479" t="str">
            <v/>
          </cell>
          <cell r="L479" t="str">
            <v/>
          </cell>
        </row>
        <row r="480">
          <cell r="A480" t="str">
            <v/>
          </cell>
          <cell r="B480" t="str">
            <v/>
          </cell>
          <cell r="C480">
            <v>479</v>
          </cell>
          <cell r="F480" t="str">
            <v/>
          </cell>
          <cell r="G480" t="str">
            <v/>
          </cell>
          <cell r="H480" t="str">
            <v/>
          </cell>
          <cell r="I480" t="str">
            <v/>
          </cell>
          <cell r="J480" t="str">
            <v/>
          </cell>
          <cell r="K480" t="str">
            <v/>
          </cell>
          <cell r="L480" t="str">
            <v/>
          </cell>
        </row>
        <row r="481">
          <cell r="A481" t="str">
            <v/>
          </cell>
          <cell r="B481" t="str">
            <v/>
          </cell>
          <cell r="C481">
            <v>480</v>
          </cell>
          <cell r="F481" t="str">
            <v/>
          </cell>
          <cell r="G481" t="str">
            <v/>
          </cell>
          <cell r="H481" t="str">
            <v/>
          </cell>
          <cell r="I481" t="str">
            <v/>
          </cell>
          <cell r="J481" t="str">
            <v/>
          </cell>
          <cell r="K481" t="str">
            <v/>
          </cell>
          <cell r="L481" t="str">
            <v/>
          </cell>
        </row>
        <row r="482">
          <cell r="A482" t="str">
            <v/>
          </cell>
          <cell r="B482" t="str">
            <v/>
          </cell>
          <cell r="C482">
            <v>481</v>
          </cell>
          <cell r="F482" t="str">
            <v/>
          </cell>
          <cell r="G482" t="str">
            <v/>
          </cell>
          <cell r="H482" t="str">
            <v/>
          </cell>
          <cell r="I482" t="str">
            <v/>
          </cell>
          <cell r="J482" t="str">
            <v/>
          </cell>
          <cell r="K482" t="str">
            <v/>
          </cell>
          <cell r="L482" t="str">
            <v/>
          </cell>
        </row>
        <row r="483">
          <cell r="A483" t="str">
            <v/>
          </cell>
          <cell r="B483" t="str">
            <v/>
          </cell>
          <cell r="C483">
            <v>482</v>
          </cell>
          <cell r="F483" t="str">
            <v/>
          </cell>
          <cell r="G483" t="str">
            <v/>
          </cell>
          <cell r="H483" t="str">
            <v/>
          </cell>
          <cell r="I483" t="str">
            <v/>
          </cell>
          <cell r="J483" t="str">
            <v/>
          </cell>
          <cell r="K483" t="str">
            <v/>
          </cell>
          <cell r="L483" t="str">
            <v/>
          </cell>
        </row>
        <row r="484">
          <cell r="A484" t="str">
            <v/>
          </cell>
          <cell r="B484" t="str">
            <v/>
          </cell>
          <cell r="C484">
            <v>483</v>
          </cell>
          <cell r="F484" t="str">
            <v/>
          </cell>
          <cell r="G484" t="str">
            <v/>
          </cell>
          <cell r="H484" t="str">
            <v/>
          </cell>
          <cell r="I484" t="str">
            <v/>
          </cell>
          <cell r="J484" t="str">
            <v/>
          </cell>
          <cell r="K484" t="str">
            <v/>
          </cell>
          <cell r="L484" t="str">
            <v/>
          </cell>
        </row>
        <row r="485">
          <cell r="A485" t="str">
            <v/>
          </cell>
          <cell r="B485" t="str">
            <v/>
          </cell>
          <cell r="C485">
            <v>484</v>
          </cell>
          <cell r="F485" t="str">
            <v/>
          </cell>
          <cell r="G485" t="str">
            <v/>
          </cell>
          <cell r="H485" t="str">
            <v/>
          </cell>
          <cell r="I485" t="str">
            <v/>
          </cell>
          <cell r="J485" t="str">
            <v/>
          </cell>
          <cell r="K485" t="str">
            <v/>
          </cell>
          <cell r="L485" t="str">
            <v/>
          </cell>
        </row>
        <row r="486">
          <cell r="A486" t="str">
            <v/>
          </cell>
          <cell r="B486" t="str">
            <v/>
          </cell>
          <cell r="C486">
            <v>485</v>
          </cell>
          <cell r="F486" t="str">
            <v/>
          </cell>
          <cell r="G486" t="str">
            <v/>
          </cell>
          <cell r="H486" t="str">
            <v/>
          </cell>
          <cell r="I486" t="str">
            <v/>
          </cell>
          <cell r="J486" t="str">
            <v/>
          </cell>
          <cell r="K486" t="str">
            <v/>
          </cell>
          <cell r="L486" t="str">
            <v/>
          </cell>
        </row>
        <row r="487">
          <cell r="A487" t="str">
            <v/>
          </cell>
          <cell r="B487" t="str">
            <v/>
          </cell>
          <cell r="C487">
            <v>486</v>
          </cell>
          <cell r="F487" t="str">
            <v/>
          </cell>
          <cell r="G487" t="str">
            <v/>
          </cell>
          <cell r="H487" t="str">
            <v/>
          </cell>
          <cell r="I487" t="str">
            <v/>
          </cell>
          <cell r="J487" t="str">
            <v/>
          </cell>
          <cell r="K487" t="str">
            <v/>
          </cell>
          <cell r="L487" t="str">
            <v/>
          </cell>
        </row>
        <row r="488">
          <cell r="A488" t="str">
            <v/>
          </cell>
          <cell r="B488" t="str">
            <v/>
          </cell>
          <cell r="C488">
            <v>487</v>
          </cell>
          <cell r="F488" t="str">
            <v/>
          </cell>
          <cell r="G488" t="str">
            <v/>
          </cell>
          <cell r="H488" t="str">
            <v/>
          </cell>
          <cell r="I488" t="str">
            <v/>
          </cell>
          <cell r="J488" t="str">
            <v/>
          </cell>
          <cell r="K488" t="str">
            <v/>
          </cell>
          <cell r="L488" t="str">
            <v/>
          </cell>
        </row>
        <row r="489">
          <cell r="A489" t="str">
            <v/>
          </cell>
          <cell r="B489" t="str">
            <v/>
          </cell>
          <cell r="C489">
            <v>488</v>
          </cell>
          <cell r="F489" t="str">
            <v/>
          </cell>
          <cell r="G489" t="str">
            <v/>
          </cell>
          <cell r="H489" t="str">
            <v/>
          </cell>
          <cell r="I489" t="str">
            <v/>
          </cell>
          <cell r="J489" t="str">
            <v/>
          </cell>
          <cell r="K489" t="str">
            <v/>
          </cell>
          <cell r="L489" t="str">
            <v/>
          </cell>
        </row>
        <row r="490">
          <cell r="A490" t="str">
            <v/>
          </cell>
          <cell r="B490" t="str">
            <v/>
          </cell>
          <cell r="C490">
            <v>489</v>
          </cell>
          <cell r="F490" t="str">
            <v/>
          </cell>
          <cell r="G490" t="str">
            <v/>
          </cell>
          <cell r="H490" t="str">
            <v/>
          </cell>
          <cell r="I490" t="str">
            <v/>
          </cell>
          <cell r="J490" t="str">
            <v/>
          </cell>
          <cell r="K490" t="str">
            <v/>
          </cell>
          <cell r="L490" t="str">
            <v/>
          </cell>
        </row>
        <row r="491">
          <cell r="A491" t="str">
            <v/>
          </cell>
          <cell r="B491" t="str">
            <v/>
          </cell>
          <cell r="C491">
            <v>490</v>
          </cell>
          <cell r="F491" t="str">
            <v/>
          </cell>
          <cell r="G491" t="str">
            <v/>
          </cell>
          <cell r="H491" t="str">
            <v/>
          </cell>
          <cell r="I491" t="str">
            <v/>
          </cell>
          <cell r="J491" t="str">
            <v/>
          </cell>
          <cell r="K491" t="str">
            <v/>
          </cell>
          <cell r="L491" t="str">
            <v/>
          </cell>
        </row>
        <row r="492">
          <cell r="A492" t="str">
            <v/>
          </cell>
          <cell r="B492" t="str">
            <v/>
          </cell>
          <cell r="C492">
            <v>491</v>
          </cell>
          <cell r="F492" t="str">
            <v/>
          </cell>
          <cell r="G492" t="str">
            <v/>
          </cell>
          <cell r="H492" t="str">
            <v/>
          </cell>
          <cell r="I492" t="str">
            <v/>
          </cell>
          <cell r="J492" t="str">
            <v/>
          </cell>
          <cell r="K492" t="str">
            <v/>
          </cell>
          <cell r="L492" t="str">
            <v/>
          </cell>
        </row>
        <row r="493">
          <cell r="A493" t="str">
            <v/>
          </cell>
          <cell r="B493" t="str">
            <v/>
          </cell>
          <cell r="C493">
            <v>492</v>
          </cell>
          <cell r="F493" t="str">
            <v/>
          </cell>
          <cell r="G493" t="str">
            <v/>
          </cell>
          <cell r="H493" t="str">
            <v/>
          </cell>
          <cell r="I493" t="str">
            <v/>
          </cell>
          <cell r="J493" t="str">
            <v/>
          </cell>
          <cell r="K493" t="str">
            <v/>
          </cell>
          <cell r="L493" t="str">
            <v/>
          </cell>
        </row>
        <row r="494">
          <cell r="A494" t="str">
            <v/>
          </cell>
          <cell r="B494" t="str">
            <v/>
          </cell>
          <cell r="C494">
            <v>493</v>
          </cell>
          <cell r="F494" t="str">
            <v/>
          </cell>
          <cell r="G494" t="str">
            <v/>
          </cell>
          <cell r="H494" t="str">
            <v/>
          </cell>
          <cell r="I494" t="str">
            <v/>
          </cell>
          <cell r="J494" t="str">
            <v/>
          </cell>
          <cell r="K494" t="str">
            <v/>
          </cell>
          <cell r="L494" t="str">
            <v/>
          </cell>
        </row>
        <row r="495">
          <cell r="A495" t="str">
            <v/>
          </cell>
          <cell r="B495" t="str">
            <v/>
          </cell>
          <cell r="C495">
            <v>494</v>
          </cell>
          <cell r="F495" t="str">
            <v/>
          </cell>
          <cell r="G495" t="str">
            <v/>
          </cell>
          <cell r="H495" t="str">
            <v/>
          </cell>
          <cell r="I495" t="str">
            <v/>
          </cell>
          <cell r="J495" t="str">
            <v/>
          </cell>
          <cell r="K495" t="str">
            <v/>
          </cell>
          <cell r="L495" t="str">
            <v/>
          </cell>
        </row>
        <row r="496">
          <cell r="A496" t="str">
            <v/>
          </cell>
          <cell r="B496" t="str">
            <v/>
          </cell>
          <cell r="C496">
            <v>495</v>
          </cell>
          <cell r="F496" t="str">
            <v/>
          </cell>
          <cell r="G496" t="str">
            <v/>
          </cell>
          <cell r="H496" t="str">
            <v/>
          </cell>
          <cell r="I496" t="str">
            <v/>
          </cell>
          <cell r="J496" t="str">
            <v/>
          </cell>
          <cell r="K496" t="str">
            <v/>
          </cell>
          <cell r="L496" t="str">
            <v/>
          </cell>
        </row>
        <row r="497">
          <cell r="A497" t="str">
            <v/>
          </cell>
          <cell r="B497" t="str">
            <v/>
          </cell>
          <cell r="C497">
            <v>496</v>
          </cell>
          <cell r="F497" t="str">
            <v/>
          </cell>
          <cell r="G497" t="str">
            <v/>
          </cell>
          <cell r="H497" t="str">
            <v/>
          </cell>
          <cell r="I497" t="str">
            <v/>
          </cell>
          <cell r="J497" t="str">
            <v/>
          </cell>
          <cell r="K497" t="str">
            <v/>
          </cell>
          <cell r="L497" t="str">
            <v/>
          </cell>
        </row>
        <row r="498">
          <cell r="A498" t="str">
            <v/>
          </cell>
          <cell r="B498" t="str">
            <v/>
          </cell>
          <cell r="C498">
            <v>497</v>
          </cell>
          <cell r="F498" t="str">
            <v/>
          </cell>
          <cell r="G498" t="str">
            <v/>
          </cell>
          <cell r="H498" t="str">
            <v/>
          </cell>
          <cell r="I498" t="str">
            <v/>
          </cell>
          <cell r="J498" t="str">
            <v/>
          </cell>
          <cell r="K498" t="str">
            <v/>
          </cell>
          <cell r="L498" t="str">
            <v/>
          </cell>
        </row>
        <row r="499">
          <cell r="A499" t="str">
            <v/>
          </cell>
          <cell r="B499" t="str">
            <v/>
          </cell>
          <cell r="C499">
            <v>498</v>
          </cell>
          <cell r="F499" t="str">
            <v/>
          </cell>
          <cell r="G499" t="str">
            <v/>
          </cell>
          <cell r="H499" t="str">
            <v/>
          </cell>
          <cell r="I499" t="str">
            <v/>
          </cell>
          <cell r="J499" t="str">
            <v/>
          </cell>
          <cell r="K499" t="str">
            <v/>
          </cell>
          <cell r="L499" t="str">
            <v/>
          </cell>
        </row>
        <row r="500">
          <cell r="A500" t="str">
            <v/>
          </cell>
          <cell r="B500" t="str">
            <v/>
          </cell>
          <cell r="C500">
            <v>499</v>
          </cell>
          <cell r="F500" t="str">
            <v/>
          </cell>
          <cell r="G500" t="str">
            <v/>
          </cell>
          <cell r="H500" t="str">
            <v/>
          </cell>
          <cell r="I500" t="str">
            <v/>
          </cell>
          <cell r="J500" t="str">
            <v/>
          </cell>
          <cell r="K500" t="str">
            <v/>
          </cell>
          <cell r="L500" t="str">
            <v/>
          </cell>
        </row>
        <row r="501">
          <cell r="A501" t="str">
            <v/>
          </cell>
          <cell r="B501" t="str">
            <v/>
          </cell>
          <cell r="C501">
            <v>500</v>
          </cell>
          <cell r="F501" t="str">
            <v/>
          </cell>
          <cell r="G501" t="str">
            <v/>
          </cell>
          <cell r="H501" t="str">
            <v/>
          </cell>
          <cell r="I501" t="str">
            <v/>
          </cell>
          <cell r="J501" t="str">
            <v/>
          </cell>
          <cell r="K501" t="str">
            <v/>
          </cell>
          <cell r="L501" t="str">
            <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rgb="FFFF0000"/>
    <pageSetUpPr fitToPage="1"/>
  </sheetPr>
  <dimension ref="A1:Q1026"/>
  <sheetViews>
    <sheetView zoomScaleNormal="100" workbookViewId="0">
      <pane xSplit="1" ySplit="1" topLeftCell="B23" activePane="bottomRight" state="frozen"/>
      <selection pane="topRight" activeCell="B1" sqref="B1"/>
      <selection pane="bottomLeft" activeCell="A2" sqref="A2"/>
      <selection pane="bottomRight" activeCell="C84" sqref="C84"/>
    </sheetView>
  </sheetViews>
  <sheetFormatPr defaultColWidth="9.109375" defaultRowHeight="14.4" x14ac:dyDescent="0.3"/>
  <cols>
    <col min="1" max="1" width="9.109375" style="14" customWidth="1"/>
    <col min="2" max="2" width="13.33203125" style="8" customWidth="1"/>
    <col min="3" max="3" width="16.33203125" style="8" customWidth="1"/>
    <col min="4" max="4" width="12.44140625" style="14" bestFit="1" customWidth="1"/>
    <col min="5" max="5" width="8.44140625" style="77" customWidth="1"/>
    <col min="6" max="6" width="24.33203125" style="8" bestFit="1" customWidth="1"/>
    <col min="7" max="7" width="33.109375" style="14" customWidth="1"/>
    <col min="8" max="8" width="9.44140625" style="55" customWidth="1"/>
    <col min="9" max="16384" width="9.109375" style="7"/>
  </cols>
  <sheetData>
    <row r="1" spans="1:8" s="13" customFormat="1" ht="30" customHeight="1" thickBot="1" x14ac:dyDescent="0.35">
      <c r="A1" s="35" t="s">
        <v>50</v>
      </c>
      <c r="B1" s="54" t="s">
        <v>24</v>
      </c>
      <c r="C1" s="54" t="s">
        <v>25</v>
      </c>
      <c r="D1" s="36" t="s">
        <v>3</v>
      </c>
      <c r="E1" s="37" t="s">
        <v>2</v>
      </c>
      <c r="F1" s="54" t="s">
        <v>4</v>
      </c>
      <c r="G1" s="36" t="s">
        <v>5</v>
      </c>
      <c r="H1" s="58" t="s">
        <v>51</v>
      </c>
    </row>
    <row r="2" spans="1:8" hidden="1" x14ac:dyDescent="0.3">
      <c r="A2" s="89">
        <v>151</v>
      </c>
      <c r="B2" s="90" t="s">
        <v>104</v>
      </c>
      <c r="C2" s="90" t="s">
        <v>105</v>
      </c>
      <c r="D2" s="89" t="s">
        <v>36</v>
      </c>
      <c r="E2" s="94" t="str">
        <f t="shared" ref="E2:E65" si="0">LEFT(D2,1)</f>
        <v>M</v>
      </c>
      <c r="F2" s="90" t="s">
        <v>106</v>
      </c>
      <c r="G2" s="89"/>
      <c r="H2" s="95" t="str">
        <f>IF(B2="","",IF(IF(ISNA(VLOOKUP(A2,RESULTS!$D$2:$D$1001,1,0)),"",VLOOKUP(A2,RESULTS!$D$2:$D$1001,1,0))=A2,"","X"))</f>
        <v/>
      </c>
    </row>
    <row r="3" spans="1:8" hidden="1" x14ac:dyDescent="0.3">
      <c r="A3" s="93">
        <f t="shared" ref="A3:A66" si="1">A2+1</f>
        <v>152</v>
      </c>
      <c r="B3" s="90" t="s">
        <v>107</v>
      </c>
      <c r="C3" s="90" t="s">
        <v>108</v>
      </c>
      <c r="D3" s="89" t="s">
        <v>7</v>
      </c>
      <c r="E3" s="94" t="str">
        <f t="shared" si="0"/>
        <v>M</v>
      </c>
      <c r="F3" s="90" t="s">
        <v>109</v>
      </c>
      <c r="G3" s="89"/>
      <c r="H3" s="95" t="str">
        <f>IF(B3="","",IF(IF(ISNA(VLOOKUP(A3,RESULTS!$D$2:$D$1001,1,0)),"",VLOOKUP(A3,RESULTS!$D$2:$D$1001,1,0))=A3,"","X"))</f>
        <v/>
      </c>
    </row>
    <row r="4" spans="1:8" hidden="1" x14ac:dyDescent="0.3">
      <c r="A4" s="93">
        <f t="shared" si="1"/>
        <v>153</v>
      </c>
      <c r="B4" s="90" t="s">
        <v>110</v>
      </c>
      <c r="C4" s="90" t="s">
        <v>111</v>
      </c>
      <c r="D4" s="89" t="s">
        <v>8</v>
      </c>
      <c r="E4" s="94" t="str">
        <f t="shared" si="0"/>
        <v>M</v>
      </c>
      <c r="F4" s="90" t="s">
        <v>112</v>
      </c>
      <c r="G4" s="89"/>
      <c r="H4" s="95" t="str">
        <f>IF(B4="","",IF(IF(ISNA(VLOOKUP(A4,RESULTS!$D$2:$D$1001,1,0)),"",VLOOKUP(A4,RESULTS!$D$2:$D$1001,1,0))=A4,"","X"))</f>
        <v/>
      </c>
    </row>
    <row r="5" spans="1:8" hidden="1" x14ac:dyDescent="0.3">
      <c r="A5" s="93">
        <f t="shared" si="1"/>
        <v>154</v>
      </c>
      <c r="B5" s="90" t="s">
        <v>113</v>
      </c>
      <c r="C5" s="90" t="s">
        <v>114</v>
      </c>
      <c r="D5" s="89" t="s">
        <v>38</v>
      </c>
      <c r="E5" s="94" t="str">
        <f t="shared" si="0"/>
        <v>M</v>
      </c>
      <c r="F5" s="90" t="s">
        <v>115</v>
      </c>
      <c r="G5" s="89"/>
      <c r="H5" s="95" t="str">
        <f>IF(B5="","",IF(IF(ISNA(VLOOKUP(A5,RESULTS!$D$2:$D$1001,1,0)),"",VLOOKUP(A5,RESULTS!$D$2:$D$1001,1,0))=A5,"","X"))</f>
        <v/>
      </c>
    </row>
    <row r="6" spans="1:8" hidden="1" x14ac:dyDescent="0.3">
      <c r="A6" s="93">
        <f t="shared" si="1"/>
        <v>155</v>
      </c>
      <c r="B6" s="90" t="s">
        <v>116</v>
      </c>
      <c r="C6" s="90" t="s">
        <v>117</v>
      </c>
      <c r="D6" s="89" t="s">
        <v>9</v>
      </c>
      <c r="E6" s="94" t="str">
        <f t="shared" si="0"/>
        <v>M</v>
      </c>
      <c r="F6" s="90" t="s">
        <v>106</v>
      </c>
      <c r="G6" s="89"/>
      <c r="H6" s="95" t="str">
        <f>IF(B6="","",IF(IF(ISNA(VLOOKUP(A6,RESULTS!$D$2:$D$1001,1,0)),"",VLOOKUP(A6,RESULTS!$D$2:$D$1001,1,0))=A6,"","X"))</f>
        <v/>
      </c>
    </row>
    <row r="7" spans="1:8" hidden="1" x14ac:dyDescent="0.3">
      <c r="A7" s="93">
        <f t="shared" si="1"/>
        <v>156</v>
      </c>
      <c r="B7" s="90" t="s">
        <v>118</v>
      </c>
      <c r="C7" s="90" t="s">
        <v>119</v>
      </c>
      <c r="D7" s="89" t="s">
        <v>34</v>
      </c>
      <c r="E7" s="94" t="str">
        <f t="shared" si="0"/>
        <v>F</v>
      </c>
      <c r="F7" s="90" t="s">
        <v>112</v>
      </c>
      <c r="G7" s="89"/>
      <c r="H7" s="95" t="str">
        <f>IF(B7="","",IF(IF(ISNA(VLOOKUP(A7,RESULTS!$D$2:$D$1001,1,0)),"",VLOOKUP(A7,RESULTS!$D$2:$D$1001,1,0))=A7,"","X"))</f>
        <v/>
      </c>
    </row>
    <row r="8" spans="1:8" hidden="1" x14ac:dyDescent="0.3">
      <c r="A8" s="93">
        <f t="shared" si="1"/>
        <v>157</v>
      </c>
      <c r="B8" s="90" t="s">
        <v>120</v>
      </c>
      <c r="C8" s="90" t="s">
        <v>121</v>
      </c>
      <c r="D8" s="89" t="s">
        <v>36</v>
      </c>
      <c r="E8" s="94" t="str">
        <f t="shared" si="0"/>
        <v>M</v>
      </c>
      <c r="F8" s="90" t="s">
        <v>112</v>
      </c>
      <c r="G8" s="89"/>
      <c r="H8" s="95" t="str">
        <f>IF(B8="","",IF(IF(ISNA(VLOOKUP(A8,RESULTS!$D$2:$D$1001,1,0)),"",VLOOKUP(A8,RESULTS!$D$2:$D$1001,1,0))=A8,"","X"))</f>
        <v/>
      </c>
    </row>
    <row r="9" spans="1:8" hidden="1" x14ac:dyDescent="0.3">
      <c r="A9" s="93">
        <f t="shared" si="1"/>
        <v>158</v>
      </c>
      <c r="B9" s="90" t="s">
        <v>122</v>
      </c>
      <c r="C9" s="90" t="s">
        <v>123</v>
      </c>
      <c r="D9" s="89" t="s">
        <v>8</v>
      </c>
      <c r="E9" s="94" t="str">
        <f t="shared" si="0"/>
        <v>M</v>
      </c>
      <c r="F9" s="90" t="s">
        <v>124</v>
      </c>
      <c r="G9" s="89"/>
      <c r="H9" s="95" t="str">
        <f>IF(B9="","",IF(IF(ISNA(VLOOKUP(A9,RESULTS!$D$2:$D$1001,1,0)),"",VLOOKUP(A9,RESULTS!$D$2:$D$1001,1,0))=A9,"","X"))</f>
        <v/>
      </c>
    </row>
    <row r="10" spans="1:8" hidden="1" x14ac:dyDescent="0.3">
      <c r="A10" s="93">
        <f t="shared" si="1"/>
        <v>159</v>
      </c>
      <c r="B10" s="90" t="s">
        <v>125</v>
      </c>
      <c r="C10" s="90" t="s">
        <v>126</v>
      </c>
      <c r="D10" s="89" t="s">
        <v>53</v>
      </c>
      <c r="E10" s="94" t="str">
        <f t="shared" si="0"/>
        <v>M</v>
      </c>
      <c r="F10" s="90" t="s">
        <v>112</v>
      </c>
      <c r="G10" s="89"/>
      <c r="H10" s="95" t="str">
        <f>IF(B10="","",IF(IF(ISNA(VLOOKUP(A10,RESULTS!$D$2:$D$1001,1,0)),"",VLOOKUP(A10,RESULTS!$D$2:$D$1001,1,0))=A10,"","X"))</f>
        <v/>
      </c>
    </row>
    <row r="11" spans="1:8" hidden="1" x14ac:dyDescent="0.3">
      <c r="A11" s="93">
        <f t="shared" si="1"/>
        <v>160</v>
      </c>
      <c r="B11" s="90" t="s">
        <v>127</v>
      </c>
      <c r="C11" s="90" t="s">
        <v>128</v>
      </c>
      <c r="D11" s="89" t="s">
        <v>22</v>
      </c>
      <c r="E11" s="94" t="str">
        <f t="shared" si="0"/>
        <v>F</v>
      </c>
      <c r="F11" s="90" t="s">
        <v>112</v>
      </c>
      <c r="G11" s="89"/>
      <c r="H11" s="95" t="str">
        <f>IF(B11="","",IF(IF(ISNA(VLOOKUP(A11,RESULTS!$D$2:$D$1001,1,0)),"",VLOOKUP(A11,RESULTS!$D$2:$D$1001,1,0))=A11,"","X"))</f>
        <v/>
      </c>
    </row>
    <row r="12" spans="1:8" hidden="1" x14ac:dyDescent="0.3">
      <c r="A12" s="93">
        <f t="shared" si="1"/>
        <v>161</v>
      </c>
      <c r="B12" s="90" t="s">
        <v>129</v>
      </c>
      <c r="C12" s="90" t="s">
        <v>128</v>
      </c>
      <c r="D12" s="89" t="s">
        <v>9</v>
      </c>
      <c r="E12" s="94" t="str">
        <f t="shared" si="0"/>
        <v>M</v>
      </c>
      <c r="F12" s="90" t="s">
        <v>115</v>
      </c>
      <c r="G12" s="89"/>
      <c r="H12" s="95" t="str">
        <f>IF(B12="","",IF(IF(ISNA(VLOOKUP(A12,RESULTS!$D$2:$D$1001,1,0)),"",VLOOKUP(A12,RESULTS!$D$2:$D$1001,1,0))=A12,"","X"))</f>
        <v/>
      </c>
    </row>
    <row r="13" spans="1:8" hidden="1" x14ac:dyDescent="0.3">
      <c r="A13" s="93">
        <f t="shared" si="1"/>
        <v>162</v>
      </c>
      <c r="B13" s="90" t="s">
        <v>130</v>
      </c>
      <c r="C13" s="90" t="s">
        <v>131</v>
      </c>
      <c r="D13" s="89" t="s">
        <v>36</v>
      </c>
      <c r="E13" s="94" t="str">
        <f t="shared" si="0"/>
        <v>M</v>
      </c>
      <c r="F13" s="90" t="s">
        <v>112</v>
      </c>
      <c r="G13" s="89"/>
      <c r="H13" s="95" t="str">
        <f>IF(B13="","",IF(IF(ISNA(VLOOKUP(A13,RESULTS!$D$2:$D$1001,1,0)),"",VLOOKUP(A13,RESULTS!$D$2:$D$1001,1,0))=A13,"","X"))</f>
        <v/>
      </c>
    </row>
    <row r="14" spans="1:8" hidden="1" x14ac:dyDescent="0.3">
      <c r="A14" s="93">
        <f t="shared" si="1"/>
        <v>163</v>
      </c>
      <c r="B14" s="90" t="s">
        <v>132</v>
      </c>
      <c r="C14" s="90" t="s">
        <v>133</v>
      </c>
      <c r="D14" s="89" t="s">
        <v>21</v>
      </c>
      <c r="E14" s="94" t="str">
        <f t="shared" si="0"/>
        <v>F</v>
      </c>
      <c r="F14" s="90" t="s">
        <v>134</v>
      </c>
      <c r="G14" s="89"/>
      <c r="H14" s="95" t="str">
        <f>IF(B14="","",IF(IF(ISNA(VLOOKUP(A14,RESULTS!$D$2:$D$1001,1,0)),"",VLOOKUP(A14,RESULTS!$D$2:$D$1001,1,0))=A14,"","X"))</f>
        <v/>
      </c>
    </row>
    <row r="15" spans="1:8" hidden="1" x14ac:dyDescent="0.3">
      <c r="A15" s="93">
        <f t="shared" si="1"/>
        <v>164</v>
      </c>
      <c r="B15" s="90" t="s">
        <v>135</v>
      </c>
      <c r="C15" s="90" t="s">
        <v>136</v>
      </c>
      <c r="D15" s="89" t="s">
        <v>6</v>
      </c>
      <c r="E15" s="94" t="str">
        <f t="shared" si="0"/>
        <v>M</v>
      </c>
      <c r="F15" s="90" t="s">
        <v>137</v>
      </c>
      <c r="G15" s="89"/>
      <c r="H15" s="95" t="str">
        <f>IF(B15="","",IF(IF(ISNA(VLOOKUP(A15,RESULTS!$D$2:$D$1001,1,0)),"",VLOOKUP(A15,RESULTS!$D$2:$D$1001,1,0))=A15,"","X"))</f>
        <v/>
      </c>
    </row>
    <row r="16" spans="1:8" hidden="1" x14ac:dyDescent="0.3">
      <c r="A16" s="93">
        <f t="shared" si="1"/>
        <v>165</v>
      </c>
      <c r="B16" s="90" t="s">
        <v>110</v>
      </c>
      <c r="C16" s="90" t="s">
        <v>138</v>
      </c>
      <c r="D16" s="89" t="s">
        <v>7</v>
      </c>
      <c r="E16" s="94" t="str">
        <f t="shared" si="0"/>
        <v>M</v>
      </c>
      <c r="F16" s="90" t="s">
        <v>139</v>
      </c>
      <c r="G16" s="89"/>
      <c r="H16" s="95" t="str">
        <f>IF(B16="","",IF(IF(ISNA(VLOOKUP(A16,RESULTS!$D$2:$D$1001,1,0)),"",VLOOKUP(A16,RESULTS!$D$2:$D$1001,1,0))=A16,"","X"))</f>
        <v/>
      </c>
    </row>
    <row r="17" spans="1:8" hidden="1" x14ac:dyDescent="0.3">
      <c r="A17" s="93">
        <f t="shared" si="1"/>
        <v>166</v>
      </c>
      <c r="B17" s="90" t="s">
        <v>140</v>
      </c>
      <c r="C17" s="90" t="s">
        <v>141</v>
      </c>
      <c r="D17" s="89" t="s">
        <v>8</v>
      </c>
      <c r="E17" s="94" t="str">
        <f t="shared" si="0"/>
        <v>M</v>
      </c>
      <c r="F17" s="90" t="s">
        <v>139</v>
      </c>
      <c r="G17" s="89"/>
      <c r="H17" s="95" t="str">
        <f>IF(B17="","",IF(IF(ISNA(VLOOKUP(A17,RESULTS!$D$2:$D$1001,1,0)),"",VLOOKUP(A17,RESULTS!$D$2:$D$1001,1,0))=A17,"","X"))</f>
        <v/>
      </c>
    </row>
    <row r="18" spans="1:8" hidden="1" x14ac:dyDescent="0.3">
      <c r="A18" s="93">
        <f t="shared" si="1"/>
        <v>167</v>
      </c>
      <c r="B18" s="90" t="s">
        <v>142</v>
      </c>
      <c r="C18" s="90" t="s">
        <v>143</v>
      </c>
      <c r="D18" s="89" t="s">
        <v>6</v>
      </c>
      <c r="E18" s="94" t="str">
        <f t="shared" si="0"/>
        <v>M</v>
      </c>
      <c r="F18" s="90" t="s">
        <v>115</v>
      </c>
      <c r="G18" s="89"/>
      <c r="H18" s="95" t="str">
        <f>IF(B18="","",IF(IF(ISNA(VLOOKUP(A18,RESULTS!$D$2:$D$1001,1,0)),"",VLOOKUP(A18,RESULTS!$D$2:$D$1001,1,0))=A18,"","X"))</f>
        <v/>
      </c>
    </row>
    <row r="19" spans="1:8" hidden="1" x14ac:dyDescent="0.3">
      <c r="A19" s="93">
        <f t="shared" si="1"/>
        <v>168</v>
      </c>
      <c r="B19" s="90" t="s">
        <v>144</v>
      </c>
      <c r="C19" s="90" t="s">
        <v>143</v>
      </c>
      <c r="D19" s="89" t="s">
        <v>12</v>
      </c>
      <c r="E19" s="94" t="str">
        <f t="shared" si="0"/>
        <v>F</v>
      </c>
      <c r="F19" s="90" t="s">
        <v>115</v>
      </c>
      <c r="G19" s="89"/>
      <c r="H19" s="95" t="str">
        <f>IF(B19="","",IF(IF(ISNA(VLOOKUP(A19,RESULTS!$D$2:$D$1001,1,0)),"",VLOOKUP(A19,RESULTS!$D$2:$D$1001,1,0))=A19,"","X"))</f>
        <v/>
      </c>
    </row>
    <row r="20" spans="1:8" hidden="1" x14ac:dyDescent="0.3">
      <c r="A20" s="93">
        <f t="shared" si="1"/>
        <v>169</v>
      </c>
      <c r="B20" s="90" t="s">
        <v>145</v>
      </c>
      <c r="C20" s="90" t="s">
        <v>146</v>
      </c>
      <c r="D20" s="89" t="s">
        <v>19</v>
      </c>
      <c r="E20" s="94" t="str">
        <f t="shared" si="0"/>
        <v>M</v>
      </c>
      <c r="F20" s="90" t="s">
        <v>115</v>
      </c>
      <c r="G20" s="89"/>
      <c r="H20" s="95" t="str">
        <f>IF(B20="","",IF(IF(ISNA(VLOOKUP(A20,RESULTS!$D$2:$D$1001,1,0)),"",VLOOKUP(A20,RESULTS!$D$2:$D$1001,1,0))=A20,"","X"))</f>
        <v/>
      </c>
    </row>
    <row r="21" spans="1:8" hidden="1" x14ac:dyDescent="0.3">
      <c r="A21" s="93">
        <f t="shared" si="1"/>
        <v>170</v>
      </c>
      <c r="B21" s="90" t="s">
        <v>147</v>
      </c>
      <c r="C21" s="90" t="s">
        <v>148</v>
      </c>
      <c r="D21" s="89" t="s">
        <v>12</v>
      </c>
      <c r="E21" s="94" t="str">
        <f t="shared" si="0"/>
        <v>F</v>
      </c>
      <c r="F21" s="90" t="s">
        <v>149</v>
      </c>
      <c r="G21" s="89"/>
      <c r="H21" s="95" t="str">
        <f>IF(B21="","",IF(IF(ISNA(VLOOKUP(A21,RESULTS!$D$2:$D$1001,1,0)),"",VLOOKUP(A21,RESULTS!$D$2:$D$1001,1,0))=A21,"","X"))</f>
        <v/>
      </c>
    </row>
    <row r="22" spans="1:8" hidden="1" x14ac:dyDescent="0.3">
      <c r="A22" s="93">
        <f t="shared" si="1"/>
        <v>171</v>
      </c>
      <c r="B22" s="90" t="s">
        <v>150</v>
      </c>
      <c r="C22" s="90" t="s">
        <v>151</v>
      </c>
      <c r="D22" s="89" t="s">
        <v>8</v>
      </c>
      <c r="E22" s="94" t="str">
        <f t="shared" si="0"/>
        <v>M</v>
      </c>
      <c r="F22" s="90" t="s">
        <v>149</v>
      </c>
      <c r="G22" s="89"/>
      <c r="H22" s="95" t="str">
        <f>IF(B22="","",IF(IF(ISNA(VLOOKUP(A22,RESULTS!$D$2:$D$1001,1,0)),"",VLOOKUP(A22,RESULTS!$D$2:$D$1001,1,0))=A22,"","X"))</f>
        <v/>
      </c>
    </row>
    <row r="23" spans="1:8" x14ac:dyDescent="0.3">
      <c r="A23" s="93">
        <f t="shared" si="1"/>
        <v>172</v>
      </c>
      <c r="B23" s="90" t="s">
        <v>152</v>
      </c>
      <c r="C23" s="90" t="s">
        <v>153</v>
      </c>
      <c r="D23" s="89" t="s">
        <v>36</v>
      </c>
      <c r="E23" s="94" t="str">
        <f t="shared" si="0"/>
        <v>M</v>
      </c>
      <c r="F23" s="90" t="s">
        <v>154</v>
      </c>
      <c r="G23" s="89"/>
      <c r="H23" s="95" t="str">
        <f>IF(B23="","",IF(IF(ISNA(VLOOKUP(A23,RESULTS!$D$2:$D$1001,1,0)),"",VLOOKUP(A23,RESULTS!$D$2:$D$1001,1,0))=A23,"","X"))</f>
        <v/>
      </c>
    </row>
    <row r="24" spans="1:8" hidden="1" x14ac:dyDescent="0.3">
      <c r="A24" s="93">
        <f t="shared" si="1"/>
        <v>173</v>
      </c>
      <c r="B24" s="90" t="s">
        <v>155</v>
      </c>
      <c r="C24" s="90" t="s">
        <v>156</v>
      </c>
      <c r="D24" s="89" t="s">
        <v>38</v>
      </c>
      <c r="E24" s="94" t="str">
        <f t="shared" si="0"/>
        <v>M</v>
      </c>
      <c r="F24" s="90" t="s">
        <v>139</v>
      </c>
      <c r="G24" s="89"/>
      <c r="H24" s="95" t="str">
        <f>IF(B24="","",IF(IF(ISNA(VLOOKUP(A24,RESULTS!$D$2:$D$1001,1,0)),"",VLOOKUP(A24,RESULTS!$D$2:$D$1001,1,0))=A24,"","X"))</f>
        <v/>
      </c>
    </row>
    <row r="25" spans="1:8" hidden="1" x14ac:dyDescent="0.3">
      <c r="A25" s="93">
        <f t="shared" si="1"/>
        <v>174</v>
      </c>
      <c r="B25" s="91" t="s">
        <v>157</v>
      </c>
      <c r="C25" s="91" t="s">
        <v>158</v>
      </c>
      <c r="D25" s="92" t="s">
        <v>8</v>
      </c>
      <c r="E25" s="94" t="str">
        <f t="shared" si="0"/>
        <v>M</v>
      </c>
      <c r="F25" s="91" t="s">
        <v>159</v>
      </c>
      <c r="G25" s="89"/>
      <c r="H25" s="95" t="str">
        <f>IF(B25="","",IF(IF(ISNA(VLOOKUP(A25,RESULTS!$D$2:$D$1001,1,0)),"",VLOOKUP(A25,RESULTS!$D$2:$D$1001,1,0))=A25,"","X"))</f>
        <v/>
      </c>
    </row>
    <row r="26" spans="1:8" hidden="1" x14ac:dyDescent="0.3">
      <c r="A26" s="93">
        <f t="shared" si="1"/>
        <v>175</v>
      </c>
      <c r="B26" s="90" t="s">
        <v>160</v>
      </c>
      <c r="C26" s="90" t="s">
        <v>161</v>
      </c>
      <c r="D26" s="89" t="s">
        <v>9</v>
      </c>
      <c r="E26" s="94" t="str">
        <f t="shared" si="0"/>
        <v>M</v>
      </c>
      <c r="F26" s="90" t="s">
        <v>162</v>
      </c>
      <c r="G26" s="89"/>
      <c r="H26" s="95" t="str">
        <f>IF(B26="","",IF(IF(ISNA(VLOOKUP(A26,RESULTS!$D$2:$D$1001,1,0)),"",VLOOKUP(A26,RESULTS!$D$2:$D$1001,1,0))=A26,"","X"))</f>
        <v/>
      </c>
    </row>
    <row r="27" spans="1:8" hidden="1" x14ac:dyDescent="0.3">
      <c r="A27" s="93">
        <f t="shared" si="1"/>
        <v>176</v>
      </c>
      <c r="B27" s="90" t="s">
        <v>163</v>
      </c>
      <c r="C27" s="90" t="s">
        <v>164</v>
      </c>
      <c r="D27" s="89" t="s">
        <v>38</v>
      </c>
      <c r="E27" s="94" t="str">
        <f t="shared" si="0"/>
        <v>M</v>
      </c>
      <c r="F27" s="90" t="s">
        <v>137</v>
      </c>
      <c r="G27" s="89"/>
      <c r="H27" s="95" t="str">
        <f>IF(B27="","",IF(IF(ISNA(VLOOKUP(A27,RESULTS!$D$2:$D$1001,1,0)),"",VLOOKUP(A27,RESULTS!$D$2:$D$1001,1,0))=A27,"","X"))</f>
        <v/>
      </c>
    </row>
    <row r="28" spans="1:8" hidden="1" x14ac:dyDescent="0.3">
      <c r="A28" s="93">
        <f t="shared" si="1"/>
        <v>177</v>
      </c>
      <c r="B28" s="90" t="s">
        <v>165</v>
      </c>
      <c r="C28" s="90" t="s">
        <v>166</v>
      </c>
      <c r="D28" s="89" t="s">
        <v>8</v>
      </c>
      <c r="E28" s="94" t="str">
        <f t="shared" si="0"/>
        <v>M</v>
      </c>
      <c r="F28" s="90" t="s">
        <v>167</v>
      </c>
      <c r="G28" s="89"/>
      <c r="H28" s="95" t="str">
        <f>IF(B28="","",IF(IF(ISNA(VLOOKUP(A28,RESULTS!$D$2:$D$1001,1,0)),"",VLOOKUP(A28,RESULTS!$D$2:$D$1001,1,0))=A28,"","X"))</f>
        <v/>
      </c>
    </row>
    <row r="29" spans="1:8" hidden="1" x14ac:dyDescent="0.3">
      <c r="A29" s="93">
        <f t="shared" si="1"/>
        <v>178</v>
      </c>
      <c r="B29" s="90" t="s">
        <v>168</v>
      </c>
      <c r="C29" s="90" t="s">
        <v>169</v>
      </c>
      <c r="D29" s="89" t="s">
        <v>33</v>
      </c>
      <c r="E29" s="94" t="str">
        <f t="shared" si="0"/>
        <v>M</v>
      </c>
      <c r="F29" s="90" t="s">
        <v>137</v>
      </c>
      <c r="G29" s="89"/>
      <c r="H29" s="95" t="str">
        <f>IF(B29="","",IF(IF(ISNA(VLOOKUP(A29,RESULTS!$D$2:$D$1001,1,0)),"",VLOOKUP(A29,RESULTS!$D$2:$D$1001,1,0))=A29,"","X"))</f>
        <v/>
      </c>
    </row>
    <row r="30" spans="1:8" hidden="1" x14ac:dyDescent="0.3">
      <c r="A30" s="93">
        <f t="shared" si="1"/>
        <v>179</v>
      </c>
      <c r="B30" s="90" t="s">
        <v>170</v>
      </c>
      <c r="C30" s="90" t="s">
        <v>171</v>
      </c>
      <c r="D30" s="89" t="s">
        <v>9</v>
      </c>
      <c r="E30" s="94" t="str">
        <f t="shared" si="0"/>
        <v>M</v>
      </c>
      <c r="F30" s="90" t="s">
        <v>137</v>
      </c>
      <c r="G30" s="89"/>
      <c r="H30" s="95" t="str">
        <f>IF(B30="","",IF(IF(ISNA(VLOOKUP(A30,RESULTS!$D$2:$D$1001,1,0)),"",VLOOKUP(A30,RESULTS!$D$2:$D$1001,1,0))=A30,"","X"))</f>
        <v/>
      </c>
    </row>
    <row r="31" spans="1:8" hidden="1" x14ac:dyDescent="0.3">
      <c r="A31" s="93">
        <f t="shared" si="1"/>
        <v>180</v>
      </c>
      <c r="B31" s="90" t="s">
        <v>172</v>
      </c>
      <c r="C31" s="90" t="s">
        <v>173</v>
      </c>
      <c r="D31" s="89" t="s">
        <v>38</v>
      </c>
      <c r="E31" s="94" t="str">
        <f t="shared" si="0"/>
        <v>M</v>
      </c>
      <c r="F31" s="90" t="s">
        <v>137</v>
      </c>
      <c r="G31" s="89"/>
      <c r="H31" s="95" t="str">
        <f>IF(B31="","",IF(IF(ISNA(VLOOKUP(A31,RESULTS!$D$2:$D$1001,1,0)),"",VLOOKUP(A31,RESULTS!$D$2:$D$1001,1,0))=A31,"","X"))</f>
        <v/>
      </c>
    </row>
    <row r="32" spans="1:8" hidden="1" x14ac:dyDescent="0.3">
      <c r="A32" s="93">
        <f t="shared" si="1"/>
        <v>181</v>
      </c>
      <c r="B32" s="90" t="s">
        <v>174</v>
      </c>
      <c r="C32" s="90" t="s">
        <v>175</v>
      </c>
      <c r="D32" s="89" t="s">
        <v>8</v>
      </c>
      <c r="E32" s="94" t="str">
        <f t="shared" si="0"/>
        <v>M</v>
      </c>
      <c r="F32" s="90" t="s">
        <v>176</v>
      </c>
      <c r="G32" s="89"/>
      <c r="H32" s="95" t="str">
        <f>IF(B32="","",IF(IF(ISNA(VLOOKUP(A32,RESULTS!$D$2:$D$1001,1,0)),"",VLOOKUP(A32,RESULTS!$D$2:$D$1001,1,0))=A32,"","X"))</f>
        <v/>
      </c>
    </row>
    <row r="33" spans="1:8" hidden="1" x14ac:dyDescent="0.3">
      <c r="A33" s="93">
        <f t="shared" si="1"/>
        <v>182</v>
      </c>
      <c r="B33" s="90" t="s">
        <v>177</v>
      </c>
      <c r="C33" s="90" t="s">
        <v>178</v>
      </c>
      <c r="D33" s="89" t="s">
        <v>38</v>
      </c>
      <c r="E33" s="94" t="str">
        <f t="shared" si="0"/>
        <v>M</v>
      </c>
      <c r="F33" s="90" t="s">
        <v>137</v>
      </c>
      <c r="G33" s="89"/>
      <c r="H33" s="95" t="str">
        <f>IF(B33="","",IF(IF(ISNA(VLOOKUP(A33,RESULTS!$D$2:$D$1001,1,0)),"",VLOOKUP(A33,RESULTS!$D$2:$D$1001,1,0))=A33,"","X"))</f>
        <v/>
      </c>
    </row>
    <row r="34" spans="1:8" hidden="1" x14ac:dyDescent="0.3">
      <c r="A34" s="93">
        <f t="shared" si="1"/>
        <v>183</v>
      </c>
      <c r="B34" s="90" t="s">
        <v>179</v>
      </c>
      <c r="C34" s="90" t="s">
        <v>180</v>
      </c>
      <c r="D34" s="89" t="s">
        <v>36</v>
      </c>
      <c r="E34" s="94" t="str">
        <f t="shared" si="0"/>
        <v>M</v>
      </c>
      <c r="F34" s="90" t="s">
        <v>181</v>
      </c>
      <c r="G34" s="89"/>
      <c r="H34" s="95" t="str">
        <f>IF(B34="","",IF(IF(ISNA(VLOOKUP(A34,RESULTS!$D$2:$D$1001,1,0)),"",VLOOKUP(A34,RESULTS!$D$2:$D$1001,1,0))=A34,"","X"))</f>
        <v/>
      </c>
    </row>
    <row r="35" spans="1:8" hidden="1" x14ac:dyDescent="0.3">
      <c r="A35" s="93">
        <f t="shared" si="1"/>
        <v>184</v>
      </c>
      <c r="B35" s="90" t="s">
        <v>182</v>
      </c>
      <c r="C35" s="90" t="s">
        <v>180</v>
      </c>
      <c r="D35" s="89" t="s">
        <v>35</v>
      </c>
      <c r="E35" s="94" t="str">
        <f t="shared" si="0"/>
        <v>F</v>
      </c>
      <c r="F35" s="90" t="s">
        <v>181</v>
      </c>
      <c r="G35" s="89"/>
      <c r="H35" s="95" t="str">
        <f>IF(B35="","",IF(IF(ISNA(VLOOKUP(A35,RESULTS!$D$2:$D$1001,1,0)),"",VLOOKUP(A35,RESULTS!$D$2:$D$1001,1,0))=A35,"","X"))</f>
        <v/>
      </c>
    </row>
    <row r="36" spans="1:8" hidden="1" x14ac:dyDescent="0.3">
      <c r="A36" s="93">
        <f t="shared" si="1"/>
        <v>185</v>
      </c>
      <c r="B36" s="90" t="s">
        <v>183</v>
      </c>
      <c r="C36" s="90" t="s">
        <v>184</v>
      </c>
      <c r="D36" s="89" t="s">
        <v>33</v>
      </c>
      <c r="E36" s="94" t="str">
        <f t="shared" si="0"/>
        <v>M</v>
      </c>
      <c r="F36" s="90" t="s">
        <v>115</v>
      </c>
      <c r="G36" s="89"/>
      <c r="H36" s="95" t="str">
        <f>IF(B36="","",IF(IF(ISNA(VLOOKUP(A36,RESULTS!$D$2:$D$1001,1,0)),"",VLOOKUP(A36,RESULTS!$D$2:$D$1001,1,0))=A36,"","X"))</f>
        <v/>
      </c>
    </row>
    <row r="37" spans="1:8" hidden="1" x14ac:dyDescent="0.3">
      <c r="A37" s="93">
        <f t="shared" si="1"/>
        <v>186</v>
      </c>
      <c r="B37" s="90" t="s">
        <v>185</v>
      </c>
      <c r="C37" s="90" t="s">
        <v>186</v>
      </c>
      <c r="D37" s="89" t="s">
        <v>6</v>
      </c>
      <c r="E37" s="94" t="str">
        <f t="shared" si="0"/>
        <v>M</v>
      </c>
      <c r="F37" s="90" t="s">
        <v>115</v>
      </c>
      <c r="G37" s="89"/>
      <c r="H37" s="95" t="str">
        <f>IF(B37="","",IF(IF(ISNA(VLOOKUP(A37,RESULTS!$D$2:$D$1001,1,0)),"",VLOOKUP(A37,RESULTS!$D$2:$D$1001,1,0))=A37,"","X"))</f>
        <v/>
      </c>
    </row>
    <row r="38" spans="1:8" hidden="1" x14ac:dyDescent="0.3">
      <c r="A38" s="93">
        <f t="shared" si="1"/>
        <v>187</v>
      </c>
      <c r="B38" s="90" t="s">
        <v>187</v>
      </c>
      <c r="C38" s="90" t="s">
        <v>188</v>
      </c>
      <c r="D38" s="89" t="s">
        <v>38</v>
      </c>
      <c r="E38" s="94" t="str">
        <f t="shared" si="0"/>
        <v>M</v>
      </c>
      <c r="F38" s="90" t="s">
        <v>139</v>
      </c>
      <c r="G38" s="89"/>
      <c r="H38" s="95" t="str">
        <f>IF(B38="","",IF(IF(ISNA(VLOOKUP(A38,RESULTS!$D$2:$D$1001,1,0)),"",VLOOKUP(A38,RESULTS!$D$2:$D$1001,1,0))=A38,"","X"))</f>
        <v/>
      </c>
    </row>
    <row r="39" spans="1:8" hidden="1" x14ac:dyDescent="0.3">
      <c r="A39" s="93">
        <f t="shared" si="1"/>
        <v>188</v>
      </c>
      <c r="B39" s="90" t="s">
        <v>189</v>
      </c>
      <c r="C39" s="90" t="s">
        <v>190</v>
      </c>
      <c r="D39" s="89" t="s">
        <v>19</v>
      </c>
      <c r="E39" s="94" t="str">
        <f t="shared" si="0"/>
        <v>M</v>
      </c>
      <c r="F39" s="90" t="s">
        <v>115</v>
      </c>
      <c r="G39" s="89"/>
      <c r="H39" s="95" t="str">
        <f>IF(B39="","",IF(IF(ISNA(VLOOKUP(A39,RESULTS!$D$2:$D$1001,1,0)),"",VLOOKUP(A39,RESULTS!$D$2:$D$1001,1,0))=A39,"","X"))</f>
        <v/>
      </c>
    </row>
    <row r="40" spans="1:8" hidden="1" x14ac:dyDescent="0.3">
      <c r="A40" s="93">
        <f t="shared" si="1"/>
        <v>189</v>
      </c>
      <c r="B40" s="90" t="s">
        <v>174</v>
      </c>
      <c r="C40" s="90" t="s">
        <v>191</v>
      </c>
      <c r="D40" s="89" t="s">
        <v>33</v>
      </c>
      <c r="E40" s="94" t="str">
        <f t="shared" si="0"/>
        <v>M</v>
      </c>
      <c r="F40" s="90" t="s">
        <v>192</v>
      </c>
      <c r="G40" s="89"/>
      <c r="H40" s="95" t="str">
        <f>IF(B40="","",IF(IF(ISNA(VLOOKUP(A40,RESULTS!$D$2:$D$1001,1,0)),"",VLOOKUP(A40,RESULTS!$D$2:$D$1001,1,0))=A40,"","X"))</f>
        <v/>
      </c>
    </row>
    <row r="41" spans="1:8" hidden="1" x14ac:dyDescent="0.3">
      <c r="A41" s="93">
        <f t="shared" si="1"/>
        <v>190</v>
      </c>
      <c r="B41" s="90" t="s">
        <v>157</v>
      </c>
      <c r="C41" s="90" t="s">
        <v>193</v>
      </c>
      <c r="D41" s="89" t="s">
        <v>36</v>
      </c>
      <c r="E41" s="94" t="str">
        <f t="shared" si="0"/>
        <v>M</v>
      </c>
      <c r="F41" s="90" t="s">
        <v>192</v>
      </c>
      <c r="G41" s="89"/>
      <c r="H41" s="95" t="str">
        <f>IF(B41="","",IF(IF(ISNA(VLOOKUP(A41,RESULTS!$D$2:$D$1001,1,0)),"",VLOOKUP(A41,RESULTS!$D$2:$D$1001,1,0))=A41,"","X"))</f>
        <v/>
      </c>
    </row>
    <row r="42" spans="1:8" hidden="1" x14ac:dyDescent="0.3">
      <c r="A42" s="93">
        <f t="shared" si="1"/>
        <v>191</v>
      </c>
      <c r="B42" s="90" t="s">
        <v>194</v>
      </c>
      <c r="C42" s="90" t="s">
        <v>195</v>
      </c>
      <c r="D42" s="89" t="s">
        <v>36</v>
      </c>
      <c r="E42" s="94" t="str">
        <f t="shared" si="0"/>
        <v>M</v>
      </c>
      <c r="F42" s="90" t="s">
        <v>196</v>
      </c>
      <c r="G42" s="89"/>
      <c r="H42" s="95" t="str">
        <f>IF(B42="","",IF(IF(ISNA(VLOOKUP(A42,RESULTS!$D$2:$D$1001,1,0)),"",VLOOKUP(A42,RESULTS!$D$2:$D$1001,1,0))=A42,"","X"))</f>
        <v/>
      </c>
    </row>
    <row r="43" spans="1:8" hidden="1" x14ac:dyDescent="0.3">
      <c r="A43" s="93">
        <f t="shared" si="1"/>
        <v>192</v>
      </c>
      <c r="B43" s="90" t="s">
        <v>197</v>
      </c>
      <c r="C43" s="90" t="s">
        <v>198</v>
      </c>
      <c r="D43" s="89" t="s">
        <v>16</v>
      </c>
      <c r="E43" s="94" t="str">
        <f t="shared" si="0"/>
        <v>F</v>
      </c>
      <c r="F43" s="90" t="s">
        <v>112</v>
      </c>
      <c r="G43" s="89"/>
      <c r="H43" s="95" t="str">
        <f>IF(B43="","",IF(IF(ISNA(VLOOKUP(A43,RESULTS!$D$2:$D$1001,1,0)),"",VLOOKUP(A43,RESULTS!$D$2:$D$1001,1,0))=A43,"","X"))</f>
        <v/>
      </c>
    </row>
    <row r="44" spans="1:8" hidden="1" x14ac:dyDescent="0.3">
      <c r="A44" s="93">
        <f t="shared" si="1"/>
        <v>193</v>
      </c>
      <c r="B44" s="90" t="s">
        <v>199</v>
      </c>
      <c r="C44" s="90" t="s">
        <v>200</v>
      </c>
      <c r="D44" s="89" t="s">
        <v>33</v>
      </c>
      <c r="E44" s="94" t="str">
        <f t="shared" si="0"/>
        <v>M</v>
      </c>
      <c r="F44" s="90" t="s">
        <v>176</v>
      </c>
      <c r="G44" s="89"/>
      <c r="H44" s="95" t="str">
        <f>IF(B44="","",IF(IF(ISNA(VLOOKUP(A44,RESULTS!$D$2:$D$1001,1,0)),"",VLOOKUP(A44,RESULTS!$D$2:$D$1001,1,0))=A44,"","X"))</f>
        <v/>
      </c>
    </row>
    <row r="45" spans="1:8" hidden="1" x14ac:dyDescent="0.3">
      <c r="A45" s="93">
        <f t="shared" si="1"/>
        <v>194</v>
      </c>
      <c r="B45" s="90" t="s">
        <v>201</v>
      </c>
      <c r="C45" s="90" t="s">
        <v>202</v>
      </c>
      <c r="D45" s="89" t="s">
        <v>34</v>
      </c>
      <c r="E45" s="94" t="str">
        <f t="shared" si="0"/>
        <v>F</v>
      </c>
      <c r="F45" s="90" t="s">
        <v>203</v>
      </c>
      <c r="G45" s="89"/>
      <c r="H45" s="95" t="str">
        <f>IF(B45="","",IF(IF(ISNA(VLOOKUP(A45,RESULTS!$D$2:$D$1001,1,0)),"",VLOOKUP(A45,RESULTS!$D$2:$D$1001,1,0))=A45,"","X"))</f>
        <v/>
      </c>
    </row>
    <row r="46" spans="1:8" hidden="1" x14ac:dyDescent="0.3">
      <c r="A46" s="93">
        <f t="shared" si="1"/>
        <v>195</v>
      </c>
      <c r="B46" s="90" t="s">
        <v>135</v>
      </c>
      <c r="C46" s="90" t="s">
        <v>204</v>
      </c>
      <c r="D46" s="89" t="s">
        <v>8</v>
      </c>
      <c r="E46" s="94" t="str">
        <f t="shared" si="0"/>
        <v>M</v>
      </c>
      <c r="F46" s="90" t="s">
        <v>115</v>
      </c>
      <c r="G46" s="89"/>
      <c r="H46" s="95" t="str">
        <f>IF(B46="","",IF(IF(ISNA(VLOOKUP(A46,RESULTS!$D$2:$D$1001,1,0)),"",VLOOKUP(A46,RESULTS!$D$2:$D$1001,1,0))=A46,"","X"))</f>
        <v/>
      </c>
    </row>
    <row r="47" spans="1:8" hidden="1" x14ac:dyDescent="0.3">
      <c r="A47" s="93">
        <f t="shared" si="1"/>
        <v>196</v>
      </c>
      <c r="B47" s="90" t="s">
        <v>206</v>
      </c>
      <c r="C47" s="90" t="s">
        <v>205</v>
      </c>
      <c r="D47" s="89" t="s">
        <v>35</v>
      </c>
      <c r="E47" s="94" t="str">
        <f t="shared" si="0"/>
        <v>F</v>
      </c>
      <c r="F47" s="90" t="s">
        <v>112</v>
      </c>
      <c r="G47" s="89"/>
      <c r="H47" s="95" t="str">
        <f>IF(B47="","",IF(IF(ISNA(VLOOKUP(A47,RESULTS!$D$2:$D$1001,1,0)),"",VLOOKUP(A47,RESULTS!$D$2:$D$1001,1,0))=A47,"","X"))</f>
        <v/>
      </c>
    </row>
    <row r="48" spans="1:8" hidden="1" x14ac:dyDescent="0.3">
      <c r="A48" s="93">
        <f t="shared" si="1"/>
        <v>197</v>
      </c>
      <c r="B48" s="90" t="s">
        <v>207</v>
      </c>
      <c r="C48" s="90" t="s">
        <v>208</v>
      </c>
      <c r="D48" s="89" t="s">
        <v>12</v>
      </c>
      <c r="E48" s="94" t="str">
        <f t="shared" si="0"/>
        <v>F</v>
      </c>
      <c r="F48" s="90" t="s">
        <v>115</v>
      </c>
      <c r="G48" s="89"/>
      <c r="H48" s="95" t="str">
        <f>IF(B48="","",IF(IF(ISNA(VLOOKUP(A48,RESULTS!$D$2:$D$1001,1,0)),"",VLOOKUP(A48,RESULTS!$D$2:$D$1001,1,0))=A48,"","X"))</f>
        <v/>
      </c>
    </row>
    <row r="49" spans="1:8" hidden="1" x14ac:dyDescent="0.3">
      <c r="A49" s="93">
        <f t="shared" si="1"/>
        <v>198</v>
      </c>
      <c r="B49" s="90" t="s">
        <v>209</v>
      </c>
      <c r="C49" s="90" t="s">
        <v>210</v>
      </c>
      <c r="D49" s="89" t="s">
        <v>16</v>
      </c>
      <c r="E49" s="94" t="str">
        <f t="shared" si="0"/>
        <v>F</v>
      </c>
      <c r="F49" s="90" t="s">
        <v>109</v>
      </c>
      <c r="G49" s="89"/>
      <c r="H49" s="95" t="str">
        <f>IF(B49="","",IF(IF(ISNA(VLOOKUP(A49,RESULTS!$D$2:$D$1001,1,0)),"",VLOOKUP(A49,RESULTS!$D$2:$D$1001,1,0))=A49,"","X"))</f>
        <v/>
      </c>
    </row>
    <row r="50" spans="1:8" hidden="1" x14ac:dyDescent="0.3">
      <c r="A50" s="93">
        <f t="shared" si="1"/>
        <v>199</v>
      </c>
      <c r="B50" s="90" t="s">
        <v>118</v>
      </c>
      <c r="C50" s="90" t="s">
        <v>211</v>
      </c>
      <c r="D50" s="89" t="s">
        <v>35</v>
      </c>
      <c r="E50" s="94" t="str">
        <f t="shared" si="0"/>
        <v>F</v>
      </c>
      <c r="F50" s="90" t="s">
        <v>212</v>
      </c>
      <c r="G50" s="89"/>
      <c r="H50" s="95" t="str">
        <f>IF(B50="","",IF(IF(ISNA(VLOOKUP(A50,RESULTS!$D$2:$D$1001,1,0)),"",VLOOKUP(A50,RESULTS!$D$2:$D$1001,1,0))=A50,"","X"))</f>
        <v/>
      </c>
    </row>
    <row r="51" spans="1:8" hidden="1" x14ac:dyDescent="0.3">
      <c r="A51" s="93">
        <f t="shared" si="1"/>
        <v>200</v>
      </c>
      <c r="B51" s="90" t="s">
        <v>213</v>
      </c>
      <c r="C51" s="90" t="s">
        <v>214</v>
      </c>
      <c r="D51" s="89" t="s">
        <v>12</v>
      </c>
      <c r="E51" s="94" t="str">
        <f t="shared" si="0"/>
        <v>F</v>
      </c>
      <c r="F51" s="90" t="s">
        <v>215</v>
      </c>
      <c r="G51" s="89"/>
      <c r="H51" s="95" t="str">
        <f>IF(B51="","",IF(IF(ISNA(VLOOKUP(A51,RESULTS!$D$2:$D$1001,1,0)),"",VLOOKUP(A51,RESULTS!$D$2:$D$1001,1,0))=A51,"","X"))</f>
        <v/>
      </c>
    </row>
    <row r="52" spans="1:8" hidden="1" x14ac:dyDescent="0.3">
      <c r="A52" s="93">
        <f t="shared" si="1"/>
        <v>201</v>
      </c>
      <c r="B52" s="90" t="s">
        <v>216</v>
      </c>
      <c r="C52" s="90" t="s">
        <v>217</v>
      </c>
      <c r="D52" s="89" t="s">
        <v>6</v>
      </c>
      <c r="E52" s="94" t="str">
        <f t="shared" si="0"/>
        <v>M</v>
      </c>
      <c r="F52" s="90" t="s">
        <v>215</v>
      </c>
      <c r="G52" s="89"/>
      <c r="H52" s="95" t="str">
        <f>IF(B52="","",IF(IF(ISNA(VLOOKUP(A52,RESULTS!$D$2:$D$1001,1,0)),"",VLOOKUP(A52,RESULTS!$D$2:$D$1001,1,0))=A52,"","X"))</f>
        <v/>
      </c>
    </row>
    <row r="53" spans="1:8" hidden="1" x14ac:dyDescent="0.3">
      <c r="A53" s="93">
        <f t="shared" si="1"/>
        <v>202</v>
      </c>
      <c r="B53" s="90" t="s">
        <v>140</v>
      </c>
      <c r="C53" s="90" t="s">
        <v>218</v>
      </c>
      <c r="D53" s="89" t="s">
        <v>6</v>
      </c>
      <c r="E53" s="94" t="str">
        <f t="shared" si="0"/>
        <v>M</v>
      </c>
      <c r="F53" s="90" t="s">
        <v>115</v>
      </c>
      <c r="G53" s="89"/>
      <c r="H53" s="95" t="str">
        <f>IF(B53="","",IF(IF(ISNA(VLOOKUP(A53,RESULTS!$D$2:$D$1001,1,0)),"",VLOOKUP(A53,RESULTS!$D$2:$D$1001,1,0))=A53,"","X"))</f>
        <v/>
      </c>
    </row>
    <row r="54" spans="1:8" hidden="1" x14ac:dyDescent="0.3">
      <c r="A54" s="93">
        <f t="shared" si="1"/>
        <v>203</v>
      </c>
      <c r="B54" s="90" t="s">
        <v>157</v>
      </c>
      <c r="C54" s="90" t="s">
        <v>219</v>
      </c>
      <c r="D54" s="89" t="s">
        <v>33</v>
      </c>
      <c r="E54" s="94" t="str">
        <f t="shared" si="0"/>
        <v>M</v>
      </c>
      <c r="F54" s="90" t="s">
        <v>149</v>
      </c>
      <c r="G54" s="89"/>
      <c r="H54" s="95" t="str">
        <f>IF(B54="","",IF(IF(ISNA(VLOOKUP(A54,RESULTS!$D$2:$D$1001,1,0)),"",VLOOKUP(A54,RESULTS!$D$2:$D$1001,1,0))=A54,"","X"))</f>
        <v/>
      </c>
    </row>
    <row r="55" spans="1:8" hidden="1" x14ac:dyDescent="0.3">
      <c r="A55" s="93">
        <f t="shared" si="1"/>
        <v>204</v>
      </c>
      <c r="B55" s="90" t="s">
        <v>140</v>
      </c>
      <c r="C55" s="90" t="s">
        <v>220</v>
      </c>
      <c r="D55" s="89" t="s">
        <v>33</v>
      </c>
      <c r="E55" s="94" t="str">
        <f t="shared" si="0"/>
        <v>M</v>
      </c>
      <c r="F55" s="90" t="s">
        <v>149</v>
      </c>
      <c r="G55" s="89"/>
      <c r="H55" s="95" t="str">
        <f>IF(B55="","",IF(IF(ISNA(VLOOKUP(A55,RESULTS!$D$2:$D$1001,1,0)),"",VLOOKUP(A55,RESULTS!$D$2:$D$1001,1,0))=A55,"","X"))</f>
        <v/>
      </c>
    </row>
    <row r="56" spans="1:8" hidden="1" x14ac:dyDescent="0.3">
      <c r="A56" s="93">
        <f t="shared" si="1"/>
        <v>205</v>
      </c>
      <c r="B56" s="90" t="s">
        <v>113</v>
      </c>
      <c r="C56" s="90" t="s">
        <v>221</v>
      </c>
      <c r="D56" s="89" t="s">
        <v>36</v>
      </c>
      <c r="E56" s="94" t="str">
        <f t="shared" si="0"/>
        <v>M</v>
      </c>
      <c r="F56" s="90" t="s">
        <v>222</v>
      </c>
      <c r="G56" s="89"/>
      <c r="H56" s="95" t="str">
        <f>IF(B56="","",IF(IF(ISNA(VLOOKUP(A56,RESULTS!$D$2:$D$1001,1,0)),"",VLOOKUP(A56,RESULTS!$D$2:$D$1001,1,0))=A56,"","X"))</f>
        <v/>
      </c>
    </row>
    <row r="57" spans="1:8" hidden="1" x14ac:dyDescent="0.3">
      <c r="A57" s="93">
        <f t="shared" si="1"/>
        <v>206</v>
      </c>
      <c r="B57" s="90" t="s">
        <v>223</v>
      </c>
      <c r="C57" s="90" t="s">
        <v>224</v>
      </c>
      <c r="D57" s="89" t="s">
        <v>9</v>
      </c>
      <c r="E57" s="94" t="str">
        <f t="shared" si="0"/>
        <v>M</v>
      </c>
      <c r="F57" s="90" t="s">
        <v>222</v>
      </c>
      <c r="G57" s="89"/>
      <c r="H57" s="95" t="str">
        <f>IF(B57="","",IF(IF(ISNA(VLOOKUP(A57,RESULTS!$D$2:$D$1001,1,0)),"",VLOOKUP(A57,RESULTS!$D$2:$D$1001,1,0))=A57,"","X"))</f>
        <v/>
      </c>
    </row>
    <row r="58" spans="1:8" hidden="1" x14ac:dyDescent="0.3">
      <c r="A58" s="93">
        <f t="shared" si="1"/>
        <v>207</v>
      </c>
      <c r="B58" s="90" t="s">
        <v>225</v>
      </c>
      <c r="C58" s="90" t="s">
        <v>226</v>
      </c>
      <c r="D58" s="89" t="s">
        <v>16</v>
      </c>
      <c r="E58" s="94" t="str">
        <f t="shared" si="0"/>
        <v>F</v>
      </c>
      <c r="F58" s="90" t="s">
        <v>192</v>
      </c>
      <c r="G58" s="89"/>
      <c r="H58" s="95" t="str">
        <f>IF(B58="","",IF(IF(ISNA(VLOOKUP(A58,RESULTS!$D$2:$D$1001,1,0)),"",VLOOKUP(A58,RESULTS!$D$2:$D$1001,1,0))=A58,"","X"))</f>
        <v/>
      </c>
    </row>
    <row r="59" spans="1:8" hidden="1" x14ac:dyDescent="0.3">
      <c r="A59" s="93">
        <f t="shared" si="1"/>
        <v>208</v>
      </c>
      <c r="B59" s="90" t="s">
        <v>227</v>
      </c>
      <c r="C59" s="90" t="s">
        <v>228</v>
      </c>
      <c r="D59" s="89" t="s">
        <v>6</v>
      </c>
      <c r="E59" s="94" t="str">
        <f t="shared" si="0"/>
        <v>M</v>
      </c>
      <c r="F59" s="90" t="s">
        <v>229</v>
      </c>
      <c r="G59" s="89"/>
      <c r="H59" s="95" t="str">
        <f>IF(B59="","",IF(IF(ISNA(VLOOKUP(A59,RESULTS!$D$2:$D$1001,1,0)),"",VLOOKUP(A59,RESULTS!$D$2:$D$1001,1,0))=A59,"","X"))</f>
        <v/>
      </c>
    </row>
    <row r="60" spans="1:8" hidden="1" x14ac:dyDescent="0.3">
      <c r="A60" s="93">
        <f t="shared" si="1"/>
        <v>209</v>
      </c>
      <c r="B60" s="90" t="s">
        <v>230</v>
      </c>
      <c r="C60" s="90" t="s">
        <v>231</v>
      </c>
      <c r="D60" s="89" t="s">
        <v>12</v>
      </c>
      <c r="E60" s="94" t="str">
        <f t="shared" si="0"/>
        <v>F</v>
      </c>
      <c r="F60" s="90" t="s">
        <v>167</v>
      </c>
      <c r="G60" s="89"/>
      <c r="H60" s="95" t="str">
        <f>IF(B60="","",IF(IF(ISNA(VLOOKUP(A60,RESULTS!$D$2:$D$1001,1,0)),"",VLOOKUP(A60,RESULTS!$D$2:$D$1001,1,0))=A60,"","X"))</f>
        <v/>
      </c>
    </row>
    <row r="61" spans="1:8" hidden="1" x14ac:dyDescent="0.3">
      <c r="A61" s="93">
        <f t="shared" si="1"/>
        <v>210</v>
      </c>
      <c r="B61" s="90" t="s">
        <v>232</v>
      </c>
      <c r="C61" s="90" t="s">
        <v>233</v>
      </c>
      <c r="D61" s="89" t="s">
        <v>6</v>
      </c>
      <c r="E61" s="94" t="str">
        <f t="shared" si="0"/>
        <v>M</v>
      </c>
      <c r="F61" s="90" t="s">
        <v>212</v>
      </c>
      <c r="G61" s="89"/>
      <c r="H61" s="95" t="str">
        <f>IF(B61="","",IF(IF(ISNA(VLOOKUP(A61,RESULTS!$D$2:$D$1001,1,0)),"",VLOOKUP(A61,RESULTS!$D$2:$D$1001,1,0))=A61,"","X"))</f>
        <v/>
      </c>
    </row>
    <row r="62" spans="1:8" hidden="1" x14ac:dyDescent="0.3">
      <c r="A62" s="93">
        <f t="shared" si="1"/>
        <v>211</v>
      </c>
      <c r="B62" s="90" t="s">
        <v>234</v>
      </c>
      <c r="C62" s="90" t="s">
        <v>235</v>
      </c>
      <c r="D62" s="89" t="s">
        <v>6</v>
      </c>
      <c r="E62" s="94" t="str">
        <f t="shared" si="0"/>
        <v>M</v>
      </c>
      <c r="F62" s="90" t="s">
        <v>112</v>
      </c>
      <c r="G62" s="89"/>
      <c r="H62" s="95" t="str">
        <f>IF(B62="","",IF(IF(ISNA(VLOOKUP(A62,RESULTS!$D$2:$D$1001,1,0)),"",VLOOKUP(A62,RESULTS!$D$2:$D$1001,1,0))=A62,"","X"))</f>
        <v/>
      </c>
    </row>
    <row r="63" spans="1:8" hidden="1" x14ac:dyDescent="0.3">
      <c r="A63" s="93">
        <f t="shared" si="1"/>
        <v>212</v>
      </c>
      <c r="B63" s="90" t="s">
        <v>236</v>
      </c>
      <c r="C63" s="90" t="s">
        <v>237</v>
      </c>
      <c r="D63" s="89" t="s">
        <v>9</v>
      </c>
      <c r="E63" s="94" t="str">
        <f t="shared" si="0"/>
        <v>M</v>
      </c>
      <c r="F63" s="90" t="s">
        <v>154</v>
      </c>
      <c r="G63" s="89"/>
      <c r="H63" s="95" t="str">
        <f>IF(B63="","",IF(IF(ISNA(VLOOKUP(A63,RESULTS!$D$2:$D$1001,1,0)),"",VLOOKUP(A63,RESULTS!$D$2:$D$1001,1,0))=A63,"","X"))</f>
        <v/>
      </c>
    </row>
    <row r="64" spans="1:8" hidden="1" x14ac:dyDescent="0.3">
      <c r="A64" s="93">
        <f t="shared" si="1"/>
        <v>213</v>
      </c>
      <c r="B64" s="90" t="s">
        <v>238</v>
      </c>
      <c r="C64" s="90" t="s">
        <v>239</v>
      </c>
      <c r="D64" s="89" t="s">
        <v>33</v>
      </c>
      <c r="E64" s="94" t="str">
        <f t="shared" si="0"/>
        <v>M</v>
      </c>
      <c r="F64" s="90" t="s">
        <v>196</v>
      </c>
      <c r="G64" s="89"/>
      <c r="H64" s="95" t="str">
        <f>IF(B64="","",IF(IF(ISNA(VLOOKUP(A64,RESULTS!$D$2:$D$1001,1,0)),"",VLOOKUP(A64,RESULTS!$D$2:$D$1001,1,0))=A64,"","X"))</f>
        <v/>
      </c>
    </row>
    <row r="65" spans="1:8" hidden="1" x14ac:dyDescent="0.3">
      <c r="A65" s="93">
        <f t="shared" si="1"/>
        <v>214</v>
      </c>
      <c r="B65" s="90" t="s">
        <v>240</v>
      </c>
      <c r="C65" s="90" t="s">
        <v>156</v>
      </c>
      <c r="D65" s="89" t="s">
        <v>7</v>
      </c>
      <c r="E65" s="94" t="str">
        <f t="shared" si="0"/>
        <v>M</v>
      </c>
      <c r="F65" s="90" t="s">
        <v>115</v>
      </c>
      <c r="G65" s="89"/>
      <c r="H65" s="95" t="str">
        <f>IF(B65="","",IF(IF(ISNA(VLOOKUP(A65,RESULTS!$D$2:$D$1001,1,0)),"",VLOOKUP(A65,RESULTS!$D$2:$D$1001,1,0))=A65,"","X"))</f>
        <v/>
      </c>
    </row>
    <row r="66" spans="1:8" hidden="1" x14ac:dyDescent="0.3">
      <c r="A66" s="93">
        <f t="shared" si="1"/>
        <v>215</v>
      </c>
      <c r="B66" s="90" t="s">
        <v>241</v>
      </c>
      <c r="C66" s="90" t="s">
        <v>242</v>
      </c>
      <c r="D66" s="89" t="s">
        <v>53</v>
      </c>
      <c r="E66" s="94" t="str">
        <f t="shared" ref="E66:E102" si="2">LEFT(D66,1)</f>
        <v>M</v>
      </c>
      <c r="F66" s="90" t="s">
        <v>139</v>
      </c>
      <c r="G66" s="89"/>
      <c r="H66" s="95" t="str">
        <f>IF(B66="","",IF(IF(ISNA(VLOOKUP(A66,RESULTS!$D$2:$D$1001,1,0)),"",VLOOKUP(A66,RESULTS!$D$2:$D$1001,1,0))=A66,"","X"))</f>
        <v/>
      </c>
    </row>
    <row r="67" spans="1:8" hidden="1" x14ac:dyDescent="0.3">
      <c r="A67" s="93">
        <f t="shared" ref="A67:A130" si="3">A66+1</f>
        <v>216</v>
      </c>
      <c r="B67" s="90" t="s">
        <v>243</v>
      </c>
      <c r="C67" s="90" t="s">
        <v>244</v>
      </c>
      <c r="D67" s="89" t="s">
        <v>53</v>
      </c>
      <c r="E67" s="94" t="str">
        <f t="shared" si="2"/>
        <v>M</v>
      </c>
      <c r="F67" s="90" t="s">
        <v>115</v>
      </c>
      <c r="G67" s="89"/>
      <c r="H67" s="95" t="str">
        <f>IF(B67="","",IF(IF(ISNA(VLOOKUP(A67,RESULTS!$D$2:$D$1001,1,0)),"",VLOOKUP(A67,RESULTS!$D$2:$D$1001,1,0))=A67,"","X"))</f>
        <v/>
      </c>
    </row>
    <row r="68" spans="1:8" hidden="1" x14ac:dyDescent="0.3">
      <c r="A68" s="93">
        <f t="shared" si="3"/>
        <v>217</v>
      </c>
      <c r="B68" s="90" t="s">
        <v>160</v>
      </c>
      <c r="C68" s="90" t="s">
        <v>245</v>
      </c>
      <c r="D68" s="89" t="s">
        <v>33</v>
      </c>
      <c r="E68" s="94" t="str">
        <f t="shared" si="2"/>
        <v>M</v>
      </c>
      <c r="F68" s="90" t="s">
        <v>246</v>
      </c>
      <c r="G68" s="89"/>
      <c r="H68" s="95" t="str">
        <f>IF(B68="","",IF(IF(ISNA(VLOOKUP(A68,RESULTS!$D$2:$D$1001,1,0)),"",VLOOKUP(A68,RESULTS!$D$2:$D$1001,1,0))=A68,"","X"))</f>
        <v/>
      </c>
    </row>
    <row r="69" spans="1:8" hidden="1" x14ac:dyDescent="0.3">
      <c r="A69" s="93">
        <f t="shared" si="3"/>
        <v>218</v>
      </c>
      <c r="B69" s="90" t="s">
        <v>236</v>
      </c>
      <c r="C69" s="90" t="s">
        <v>247</v>
      </c>
      <c r="D69" s="89" t="s">
        <v>7</v>
      </c>
      <c r="E69" s="94" t="str">
        <f t="shared" si="2"/>
        <v>M</v>
      </c>
      <c r="F69" s="90" t="s">
        <v>246</v>
      </c>
      <c r="G69" s="89"/>
      <c r="H69" s="95" t="str">
        <f>IF(B69="","",IF(IF(ISNA(VLOOKUP(A69,RESULTS!$D$2:$D$1001,1,0)),"",VLOOKUP(A69,RESULTS!$D$2:$D$1001,1,0))=A69,"","X"))</f>
        <v/>
      </c>
    </row>
    <row r="70" spans="1:8" hidden="1" x14ac:dyDescent="0.3">
      <c r="A70" s="93">
        <f t="shared" si="3"/>
        <v>219</v>
      </c>
      <c r="B70" s="90" t="s">
        <v>142</v>
      </c>
      <c r="C70" s="90" t="s">
        <v>248</v>
      </c>
      <c r="D70" s="89" t="s">
        <v>6</v>
      </c>
      <c r="E70" s="94" t="str">
        <f t="shared" si="2"/>
        <v>M</v>
      </c>
      <c r="F70" s="90" t="s">
        <v>115</v>
      </c>
      <c r="G70" s="89"/>
      <c r="H70" s="95" t="str">
        <f>IF(B70="","",IF(IF(ISNA(VLOOKUP(A70,RESULTS!$D$2:$D$1001,1,0)),"",VLOOKUP(A70,RESULTS!$D$2:$D$1001,1,0))=A70,"","X"))</f>
        <v/>
      </c>
    </row>
    <row r="71" spans="1:8" hidden="1" x14ac:dyDescent="0.3">
      <c r="A71" s="93">
        <f t="shared" si="3"/>
        <v>220</v>
      </c>
      <c r="B71" s="90" t="s">
        <v>249</v>
      </c>
      <c r="C71" s="90" t="s">
        <v>250</v>
      </c>
      <c r="D71" s="89" t="s">
        <v>6</v>
      </c>
      <c r="E71" s="94" t="str">
        <f t="shared" si="2"/>
        <v>M</v>
      </c>
      <c r="F71" s="90" t="s">
        <v>251</v>
      </c>
      <c r="G71" s="89"/>
      <c r="H71" s="95" t="str">
        <f>IF(B71="","",IF(IF(ISNA(VLOOKUP(A71,RESULTS!$D$2:$D$1001,1,0)),"",VLOOKUP(A71,RESULTS!$D$2:$D$1001,1,0))=A71,"","X"))</f>
        <v/>
      </c>
    </row>
    <row r="72" spans="1:8" hidden="1" x14ac:dyDescent="0.3">
      <c r="A72" s="93">
        <f t="shared" si="3"/>
        <v>221</v>
      </c>
      <c r="B72" s="90" t="s">
        <v>129</v>
      </c>
      <c r="C72" s="90" t="s">
        <v>252</v>
      </c>
      <c r="D72" s="89" t="s">
        <v>33</v>
      </c>
      <c r="E72" s="94" t="str">
        <f t="shared" si="2"/>
        <v>M</v>
      </c>
      <c r="F72" s="90" t="s">
        <v>115</v>
      </c>
      <c r="G72" s="89"/>
      <c r="H72" s="95" t="str">
        <f>IF(B72="","",IF(IF(ISNA(VLOOKUP(A72,RESULTS!$D$2:$D$1001,1,0)),"",VLOOKUP(A72,RESULTS!$D$2:$D$1001,1,0))=A72,"","X"))</f>
        <v/>
      </c>
    </row>
    <row r="73" spans="1:8" hidden="1" x14ac:dyDescent="0.3">
      <c r="A73" s="93">
        <f t="shared" si="3"/>
        <v>222</v>
      </c>
      <c r="B73" s="90" t="s">
        <v>253</v>
      </c>
      <c r="C73" s="90" t="s">
        <v>254</v>
      </c>
      <c r="D73" s="89" t="s">
        <v>6</v>
      </c>
      <c r="E73" s="94" t="str">
        <f t="shared" si="2"/>
        <v>M</v>
      </c>
      <c r="F73" s="90" t="s">
        <v>255</v>
      </c>
      <c r="G73" s="89"/>
      <c r="H73" s="95" t="str">
        <f>IF(B73="","",IF(IF(ISNA(VLOOKUP(A73,RESULTS!$D$2:$D$1001,1,0)),"",VLOOKUP(A73,RESULTS!$D$2:$D$1001,1,0))=A73,"","X"))</f>
        <v/>
      </c>
    </row>
    <row r="74" spans="1:8" hidden="1" x14ac:dyDescent="0.3">
      <c r="A74" s="93">
        <f t="shared" si="3"/>
        <v>223</v>
      </c>
      <c r="B74" s="90" t="s">
        <v>234</v>
      </c>
      <c r="C74" s="90" t="s">
        <v>256</v>
      </c>
      <c r="D74" s="89" t="s">
        <v>7</v>
      </c>
      <c r="E74" s="94" t="str">
        <f t="shared" si="2"/>
        <v>M</v>
      </c>
      <c r="F74" s="90" t="s">
        <v>255</v>
      </c>
      <c r="G74" s="89"/>
      <c r="H74" s="95" t="str">
        <f>IF(B74="","",IF(IF(ISNA(VLOOKUP(A74,RESULTS!$D$2:$D$1001,1,0)),"",VLOOKUP(A74,RESULTS!$D$2:$D$1001,1,0))=A74,"","X"))</f>
        <v/>
      </c>
    </row>
    <row r="75" spans="1:8" hidden="1" x14ac:dyDescent="0.3">
      <c r="A75" s="93">
        <f t="shared" si="3"/>
        <v>224</v>
      </c>
      <c r="B75" s="90" t="s">
        <v>257</v>
      </c>
      <c r="C75" s="90" t="s">
        <v>258</v>
      </c>
      <c r="D75" s="89" t="s">
        <v>6</v>
      </c>
      <c r="E75" s="94" t="str">
        <f t="shared" si="2"/>
        <v>M</v>
      </c>
      <c r="F75" s="90" t="s">
        <v>215</v>
      </c>
      <c r="G75" s="89"/>
      <c r="H75" s="95" t="str">
        <f>IF(B75="","",IF(IF(ISNA(VLOOKUP(A75,RESULTS!$D$2:$D$1001,1,0)),"",VLOOKUP(A75,RESULTS!$D$2:$D$1001,1,0))=A75,"","X"))</f>
        <v/>
      </c>
    </row>
    <row r="76" spans="1:8" hidden="1" x14ac:dyDescent="0.3">
      <c r="A76" s="93">
        <f t="shared" si="3"/>
        <v>225</v>
      </c>
      <c r="B76" s="90" t="s">
        <v>259</v>
      </c>
      <c r="C76" s="90" t="s">
        <v>260</v>
      </c>
      <c r="D76" s="89" t="s">
        <v>6</v>
      </c>
      <c r="E76" s="94" t="str">
        <f t="shared" si="2"/>
        <v>M</v>
      </c>
      <c r="F76" s="90" t="s">
        <v>115</v>
      </c>
      <c r="G76" s="89"/>
      <c r="H76" s="95" t="str">
        <f>IF(B76="","",IF(IF(ISNA(VLOOKUP(A76,RESULTS!$D$2:$D$1001,1,0)),"",VLOOKUP(A76,RESULTS!$D$2:$D$1001,1,0))=A76,"","X"))</f>
        <v/>
      </c>
    </row>
    <row r="77" spans="1:8" hidden="1" x14ac:dyDescent="0.3">
      <c r="A77" s="93">
        <f t="shared" si="3"/>
        <v>226</v>
      </c>
      <c r="B77" s="90" t="s">
        <v>261</v>
      </c>
      <c r="C77" s="90" t="s">
        <v>262</v>
      </c>
      <c r="D77" s="89" t="s">
        <v>53</v>
      </c>
      <c r="E77" s="94" t="str">
        <f t="shared" si="2"/>
        <v>M</v>
      </c>
      <c r="F77" s="90" t="s">
        <v>112</v>
      </c>
      <c r="G77" s="89"/>
      <c r="H77" s="95" t="str">
        <f>IF(B77="","",IF(IF(ISNA(VLOOKUP(A77,RESULTS!$D$2:$D$1001,1,0)),"",VLOOKUP(A77,RESULTS!$D$2:$D$1001,1,0))=A77,"","X"))</f>
        <v/>
      </c>
    </row>
    <row r="78" spans="1:8" hidden="1" x14ac:dyDescent="0.3">
      <c r="A78" s="93">
        <f t="shared" si="3"/>
        <v>227</v>
      </c>
      <c r="B78" s="90" t="s">
        <v>263</v>
      </c>
      <c r="C78" s="90" t="s">
        <v>264</v>
      </c>
      <c r="D78" s="89" t="s">
        <v>7</v>
      </c>
      <c r="E78" s="94" t="str">
        <f t="shared" si="2"/>
        <v>M</v>
      </c>
      <c r="F78" s="90" t="s">
        <v>167</v>
      </c>
      <c r="G78" s="89"/>
      <c r="H78" s="95" t="str">
        <f>IF(B78="","",IF(IF(ISNA(VLOOKUP(A78,RESULTS!$D$2:$D$1001,1,0)),"",VLOOKUP(A78,RESULTS!$D$2:$D$1001,1,0))=A78,"","X"))</f>
        <v/>
      </c>
    </row>
    <row r="79" spans="1:8" hidden="1" x14ac:dyDescent="0.3">
      <c r="A79" s="93">
        <f t="shared" si="3"/>
        <v>228</v>
      </c>
      <c r="B79" s="90"/>
      <c r="C79" s="90"/>
      <c r="D79" s="89"/>
      <c r="E79" s="94" t="str">
        <f t="shared" si="2"/>
        <v/>
      </c>
      <c r="F79" s="90"/>
      <c r="G79" s="89"/>
      <c r="H79" s="95" t="str">
        <f>IF(B79="","",IF(IF(ISNA(VLOOKUP(A79,RESULTS!$D$2:$D$1001,1,0)),"",VLOOKUP(A79,RESULTS!$D$2:$D$1001,1,0))=A79,"","X"))</f>
        <v/>
      </c>
    </row>
    <row r="80" spans="1:8" hidden="1" x14ac:dyDescent="0.3">
      <c r="A80" s="93">
        <f t="shared" si="3"/>
        <v>229</v>
      </c>
      <c r="B80" s="90"/>
      <c r="C80" s="90"/>
      <c r="D80" s="89"/>
      <c r="E80" s="94" t="str">
        <f t="shared" si="2"/>
        <v/>
      </c>
      <c r="F80" s="90"/>
      <c r="G80" s="89"/>
      <c r="H80" s="95" t="str">
        <f>IF(B80="","",IF(IF(ISNA(VLOOKUP(A80,RESULTS!$D$2:$D$1001,1,0)),"",VLOOKUP(A80,RESULTS!$D$2:$D$1001,1,0))=A80,"","X"))</f>
        <v/>
      </c>
    </row>
    <row r="81" spans="1:8" hidden="1" x14ac:dyDescent="0.3">
      <c r="A81" s="93">
        <f t="shared" si="3"/>
        <v>230</v>
      </c>
      <c r="B81" s="90"/>
      <c r="C81" s="90"/>
      <c r="D81" s="89"/>
      <c r="E81" s="94" t="str">
        <f t="shared" si="2"/>
        <v/>
      </c>
      <c r="F81" s="90"/>
      <c r="G81" s="89"/>
      <c r="H81" s="95" t="str">
        <f>IF(B81="","",IF(IF(ISNA(VLOOKUP(A81,RESULTS!$D$2:$D$1001,1,0)),"",VLOOKUP(A81,RESULTS!$D$2:$D$1001,1,0))=A81,"","X"))</f>
        <v/>
      </c>
    </row>
    <row r="82" spans="1:8" hidden="1" x14ac:dyDescent="0.3">
      <c r="A82" s="93">
        <f t="shared" si="3"/>
        <v>231</v>
      </c>
      <c r="B82" s="90"/>
      <c r="C82" s="90"/>
      <c r="D82" s="89"/>
      <c r="E82" s="94" t="str">
        <f t="shared" si="2"/>
        <v/>
      </c>
      <c r="F82" s="90"/>
      <c r="G82" s="89"/>
      <c r="H82" s="95" t="str">
        <f>IF(B82="","",IF(IF(ISNA(VLOOKUP(A82,RESULTS!$D$2:$D$1001,1,0)),"",VLOOKUP(A82,RESULTS!$D$2:$D$1001,1,0))=A82,"","X"))</f>
        <v/>
      </c>
    </row>
    <row r="83" spans="1:8" hidden="1" x14ac:dyDescent="0.3">
      <c r="A83" s="93">
        <f t="shared" si="3"/>
        <v>232</v>
      </c>
      <c r="B83" s="90"/>
      <c r="C83" s="90"/>
      <c r="D83" s="89"/>
      <c r="E83" s="94" t="str">
        <f t="shared" si="2"/>
        <v/>
      </c>
      <c r="F83" s="90"/>
      <c r="G83" s="89"/>
      <c r="H83" s="95" t="str">
        <f>IF(B83="","",IF(IF(ISNA(VLOOKUP(A83,RESULTS!$D$2:$D$1001,1,0)),"",VLOOKUP(A83,RESULTS!$D$2:$D$1001,1,0))=A83,"","X"))</f>
        <v/>
      </c>
    </row>
    <row r="84" spans="1:8" hidden="1" x14ac:dyDescent="0.3">
      <c r="A84" s="93">
        <f t="shared" si="3"/>
        <v>233</v>
      </c>
      <c r="B84" s="90"/>
      <c r="C84" s="90"/>
      <c r="D84" s="89"/>
      <c r="E84" s="94" t="str">
        <f t="shared" si="2"/>
        <v/>
      </c>
      <c r="F84" s="90"/>
      <c r="G84" s="89"/>
      <c r="H84" s="95" t="str">
        <f>IF(B84="","",IF(IF(ISNA(VLOOKUP(A84,RESULTS!$D$2:$D$1001,1,0)),"",VLOOKUP(A84,RESULTS!$D$2:$D$1001,1,0))=A84,"","X"))</f>
        <v/>
      </c>
    </row>
    <row r="85" spans="1:8" hidden="1" x14ac:dyDescent="0.3">
      <c r="A85" s="93">
        <f t="shared" si="3"/>
        <v>234</v>
      </c>
      <c r="B85" s="90"/>
      <c r="C85" s="90"/>
      <c r="D85" s="89"/>
      <c r="E85" s="94" t="str">
        <f t="shared" si="2"/>
        <v/>
      </c>
      <c r="F85" s="90"/>
      <c r="G85" s="89"/>
      <c r="H85" s="95" t="str">
        <f>IF(B85="","",IF(IF(ISNA(VLOOKUP(A85,RESULTS!$D$2:$D$1001,1,0)),"",VLOOKUP(A85,RESULTS!$D$2:$D$1001,1,0))=A85,"","X"))</f>
        <v/>
      </c>
    </row>
    <row r="86" spans="1:8" hidden="1" x14ac:dyDescent="0.3">
      <c r="A86" s="93">
        <f t="shared" si="3"/>
        <v>235</v>
      </c>
      <c r="B86" s="90"/>
      <c r="C86" s="90"/>
      <c r="D86" s="89"/>
      <c r="E86" s="94" t="str">
        <f t="shared" si="2"/>
        <v/>
      </c>
      <c r="F86" s="90"/>
      <c r="G86" s="89"/>
      <c r="H86" s="95" t="str">
        <f>IF(B86="","",IF(IF(ISNA(VLOOKUP(A86,RESULTS!$D$2:$D$1001,1,0)),"",VLOOKUP(A86,RESULTS!$D$2:$D$1001,1,0))=A86,"","X"))</f>
        <v/>
      </c>
    </row>
    <row r="87" spans="1:8" hidden="1" x14ac:dyDescent="0.3">
      <c r="A87" s="93">
        <f t="shared" si="3"/>
        <v>236</v>
      </c>
      <c r="B87" s="90"/>
      <c r="C87" s="90"/>
      <c r="D87" s="89"/>
      <c r="E87" s="94" t="str">
        <f t="shared" si="2"/>
        <v/>
      </c>
      <c r="F87" s="90"/>
      <c r="G87" s="89"/>
      <c r="H87" s="95" t="str">
        <f>IF(B87="","",IF(IF(ISNA(VLOOKUP(A87,RESULTS!$D$2:$D$1001,1,0)),"",VLOOKUP(A87,RESULTS!$D$2:$D$1001,1,0))=A87,"","X"))</f>
        <v/>
      </c>
    </row>
    <row r="88" spans="1:8" hidden="1" x14ac:dyDescent="0.3">
      <c r="A88" s="93">
        <f t="shared" si="3"/>
        <v>237</v>
      </c>
      <c r="B88" s="90"/>
      <c r="C88" s="90"/>
      <c r="D88" s="89"/>
      <c r="E88" s="94" t="str">
        <f t="shared" si="2"/>
        <v/>
      </c>
      <c r="F88" s="90"/>
      <c r="G88" s="89"/>
      <c r="H88" s="95" t="str">
        <f>IF(B88="","",IF(IF(ISNA(VLOOKUP(A88,RESULTS!$D$2:$D$1001,1,0)),"",VLOOKUP(A88,RESULTS!$D$2:$D$1001,1,0))=A88,"","X"))</f>
        <v/>
      </c>
    </row>
    <row r="89" spans="1:8" hidden="1" x14ac:dyDescent="0.3">
      <c r="A89" s="93">
        <f t="shared" si="3"/>
        <v>238</v>
      </c>
      <c r="B89" s="90"/>
      <c r="C89" s="90"/>
      <c r="D89" s="89"/>
      <c r="E89" s="94" t="str">
        <f t="shared" si="2"/>
        <v/>
      </c>
      <c r="F89" s="90"/>
      <c r="G89" s="89"/>
      <c r="H89" s="95" t="str">
        <f>IF(B89="","",IF(IF(ISNA(VLOOKUP(A89,RESULTS!$D$2:$D$1001,1,0)),"",VLOOKUP(A89,RESULTS!$D$2:$D$1001,1,0))=A89,"","X"))</f>
        <v/>
      </c>
    </row>
    <row r="90" spans="1:8" hidden="1" x14ac:dyDescent="0.3">
      <c r="A90" s="93">
        <f t="shared" si="3"/>
        <v>239</v>
      </c>
      <c r="B90" s="90"/>
      <c r="C90" s="90"/>
      <c r="D90" s="89"/>
      <c r="E90" s="94" t="str">
        <f t="shared" si="2"/>
        <v/>
      </c>
      <c r="F90" s="90"/>
      <c r="G90" s="89"/>
      <c r="H90" s="95" t="str">
        <f>IF(B90="","",IF(IF(ISNA(VLOOKUP(A90,RESULTS!$D$2:$D$1001,1,0)),"",VLOOKUP(A90,RESULTS!$D$2:$D$1001,1,0))=A90,"","X"))</f>
        <v/>
      </c>
    </row>
    <row r="91" spans="1:8" hidden="1" x14ac:dyDescent="0.3">
      <c r="A91" s="93">
        <f t="shared" si="3"/>
        <v>240</v>
      </c>
      <c r="B91" s="90"/>
      <c r="C91" s="90"/>
      <c r="D91" s="89"/>
      <c r="E91" s="94" t="str">
        <f t="shared" si="2"/>
        <v/>
      </c>
      <c r="F91" s="90"/>
      <c r="G91" s="89"/>
      <c r="H91" s="95" t="str">
        <f>IF(B91="","",IF(IF(ISNA(VLOOKUP(A91,RESULTS!$D$2:$D$1001,1,0)),"",VLOOKUP(A91,RESULTS!$D$2:$D$1001,1,0))=A91,"","X"))</f>
        <v/>
      </c>
    </row>
    <row r="92" spans="1:8" hidden="1" x14ac:dyDescent="0.3">
      <c r="A92" s="93">
        <f t="shared" si="3"/>
        <v>241</v>
      </c>
      <c r="B92" s="90"/>
      <c r="C92" s="90"/>
      <c r="D92" s="89"/>
      <c r="E92" s="94" t="str">
        <f t="shared" si="2"/>
        <v/>
      </c>
      <c r="F92" s="90"/>
      <c r="G92" s="89"/>
      <c r="H92" s="95" t="str">
        <f>IF(B92="","",IF(IF(ISNA(VLOOKUP(A92,RESULTS!$D$2:$D$1001,1,0)),"",VLOOKUP(A92,RESULTS!$D$2:$D$1001,1,0))=A92,"","X"))</f>
        <v/>
      </c>
    </row>
    <row r="93" spans="1:8" hidden="1" x14ac:dyDescent="0.3">
      <c r="A93" s="93">
        <f t="shared" si="3"/>
        <v>242</v>
      </c>
      <c r="B93" s="90"/>
      <c r="C93" s="90"/>
      <c r="D93" s="89"/>
      <c r="E93" s="94" t="str">
        <f t="shared" si="2"/>
        <v/>
      </c>
      <c r="F93" s="90"/>
      <c r="G93" s="89"/>
      <c r="H93" s="95" t="str">
        <f>IF(B93="","",IF(IF(ISNA(VLOOKUP(A93,RESULTS!$D$2:$D$1001,1,0)),"",VLOOKUP(A93,RESULTS!$D$2:$D$1001,1,0))=A93,"","X"))</f>
        <v/>
      </c>
    </row>
    <row r="94" spans="1:8" hidden="1" x14ac:dyDescent="0.3">
      <c r="A94" s="93">
        <f t="shared" si="3"/>
        <v>243</v>
      </c>
      <c r="B94" s="90"/>
      <c r="C94" s="90"/>
      <c r="D94" s="89"/>
      <c r="E94" s="94" t="str">
        <f t="shared" si="2"/>
        <v/>
      </c>
      <c r="F94" s="90"/>
      <c r="G94" s="89"/>
      <c r="H94" s="95" t="str">
        <f>IF(B94="","",IF(IF(ISNA(VLOOKUP(A94,RESULTS!$D$2:$D$1001,1,0)),"",VLOOKUP(A94,RESULTS!$D$2:$D$1001,1,0))=A94,"","X"))</f>
        <v/>
      </c>
    </row>
    <row r="95" spans="1:8" hidden="1" x14ac:dyDescent="0.3">
      <c r="A95" s="93">
        <f t="shared" si="3"/>
        <v>244</v>
      </c>
      <c r="B95" s="90"/>
      <c r="C95" s="90"/>
      <c r="D95" s="89"/>
      <c r="E95" s="94" t="str">
        <f t="shared" si="2"/>
        <v/>
      </c>
      <c r="F95" s="90"/>
      <c r="G95" s="89"/>
      <c r="H95" s="95" t="str">
        <f>IF(B95="","",IF(IF(ISNA(VLOOKUP(A95,RESULTS!$D$2:$D$1001,1,0)),"",VLOOKUP(A95,RESULTS!$D$2:$D$1001,1,0))=A95,"","X"))</f>
        <v/>
      </c>
    </row>
    <row r="96" spans="1:8" hidden="1" x14ac:dyDescent="0.3">
      <c r="A96" s="93">
        <f t="shared" si="3"/>
        <v>245</v>
      </c>
      <c r="B96" s="90"/>
      <c r="C96" s="90"/>
      <c r="D96" s="89"/>
      <c r="E96" s="94" t="str">
        <f t="shared" si="2"/>
        <v/>
      </c>
      <c r="F96" s="90"/>
      <c r="G96" s="89"/>
      <c r="H96" s="95" t="str">
        <f>IF(B96="","",IF(IF(ISNA(VLOOKUP(A96,RESULTS!$D$2:$D$1001,1,0)),"",VLOOKUP(A96,RESULTS!$D$2:$D$1001,1,0))=A96,"","X"))</f>
        <v/>
      </c>
    </row>
    <row r="97" spans="1:8" hidden="1" x14ac:dyDescent="0.3">
      <c r="A97" s="93">
        <f t="shared" si="3"/>
        <v>246</v>
      </c>
      <c r="B97" s="90"/>
      <c r="C97" s="90"/>
      <c r="D97" s="89"/>
      <c r="E97" s="94" t="str">
        <f t="shared" si="2"/>
        <v/>
      </c>
      <c r="F97" s="90"/>
      <c r="G97" s="89"/>
      <c r="H97" s="95" t="str">
        <f>IF(B97="","",IF(IF(ISNA(VLOOKUP(A97,RESULTS!$D$2:$D$1001,1,0)),"",VLOOKUP(A97,RESULTS!$D$2:$D$1001,1,0))=A97,"","X"))</f>
        <v/>
      </c>
    </row>
    <row r="98" spans="1:8" hidden="1" x14ac:dyDescent="0.3">
      <c r="A98" s="93">
        <f t="shared" si="3"/>
        <v>247</v>
      </c>
      <c r="B98" s="90"/>
      <c r="C98" s="90"/>
      <c r="D98" s="89"/>
      <c r="E98" s="94" t="str">
        <f t="shared" si="2"/>
        <v/>
      </c>
      <c r="F98" s="90"/>
      <c r="G98" s="89"/>
      <c r="H98" s="95" t="str">
        <f>IF(B98="","",IF(IF(ISNA(VLOOKUP(A98,RESULTS!$D$2:$D$1001,1,0)),"",VLOOKUP(A98,RESULTS!$D$2:$D$1001,1,0))=A98,"","X"))</f>
        <v/>
      </c>
    </row>
    <row r="99" spans="1:8" hidden="1" x14ac:dyDescent="0.3">
      <c r="A99" s="93">
        <f t="shared" si="3"/>
        <v>248</v>
      </c>
      <c r="B99" s="90"/>
      <c r="C99" s="90"/>
      <c r="D99" s="89"/>
      <c r="E99" s="94" t="str">
        <f t="shared" si="2"/>
        <v/>
      </c>
      <c r="F99" s="90"/>
      <c r="G99" s="89"/>
      <c r="H99" s="95" t="str">
        <f>IF(B99="","",IF(IF(ISNA(VLOOKUP(A99,RESULTS!$D$2:$D$1001,1,0)),"",VLOOKUP(A99,RESULTS!$D$2:$D$1001,1,0))=A99,"","X"))</f>
        <v/>
      </c>
    </row>
    <row r="100" spans="1:8" hidden="1" x14ac:dyDescent="0.3">
      <c r="A100" s="93">
        <f t="shared" si="3"/>
        <v>249</v>
      </c>
      <c r="B100" s="90"/>
      <c r="C100" s="90"/>
      <c r="D100" s="89"/>
      <c r="E100" s="94" t="str">
        <f t="shared" si="2"/>
        <v/>
      </c>
      <c r="F100" s="90"/>
      <c r="G100" s="89"/>
      <c r="H100" s="95" t="str">
        <f>IF(B100="","",IF(IF(ISNA(VLOOKUP(A100,RESULTS!$D$2:$D$1001,1,0)),"",VLOOKUP(A100,RESULTS!$D$2:$D$1001,1,0))=A100,"","X"))</f>
        <v/>
      </c>
    </row>
    <row r="101" spans="1:8" hidden="1" x14ac:dyDescent="0.3">
      <c r="A101" s="93">
        <f t="shared" si="3"/>
        <v>250</v>
      </c>
      <c r="B101" s="90"/>
      <c r="C101" s="90"/>
      <c r="D101" s="89"/>
      <c r="E101" s="94" t="str">
        <f t="shared" si="2"/>
        <v/>
      </c>
      <c r="F101" s="90"/>
      <c r="G101" s="89"/>
      <c r="H101" s="95" t="str">
        <f>IF(B101="","",IF(IF(ISNA(VLOOKUP(A101,RESULTS!$D$2:$D$1001,1,0)),"",VLOOKUP(A101,RESULTS!$D$2:$D$1001,1,0))=A101,"","X"))</f>
        <v/>
      </c>
    </row>
    <row r="102" spans="1:8" hidden="1" x14ac:dyDescent="0.3">
      <c r="A102" s="93">
        <f t="shared" si="3"/>
        <v>251</v>
      </c>
      <c r="B102" s="90"/>
      <c r="C102" s="90"/>
      <c r="D102" s="89"/>
      <c r="E102" s="94" t="str">
        <f t="shared" si="2"/>
        <v/>
      </c>
      <c r="F102" s="90"/>
      <c r="G102" s="89"/>
      <c r="H102" s="95" t="str">
        <f>IF(B102="","",IF(IF(ISNA(VLOOKUP(A102,RESULTS!$D$2:$D$1001,1,0)),"",VLOOKUP(A102,RESULTS!$D$2:$D$1001,1,0))=A102,"","X"))</f>
        <v/>
      </c>
    </row>
    <row r="103" spans="1:8" hidden="1" x14ac:dyDescent="0.3">
      <c r="A103" s="93">
        <f t="shared" si="3"/>
        <v>252</v>
      </c>
      <c r="B103" s="90"/>
      <c r="C103" s="90"/>
      <c r="D103" s="89"/>
      <c r="E103" s="94" t="str">
        <f t="shared" ref="E103:E166" si="4">LEFT(D103,1)</f>
        <v/>
      </c>
      <c r="F103" s="90"/>
      <c r="G103" s="89"/>
      <c r="H103" s="95" t="str">
        <f>IF(B103="","",IF(IF(ISNA(VLOOKUP(A103,RESULTS!$D$2:$D$1001,1,0)),"",VLOOKUP(A103,RESULTS!$D$2:$D$1001,1,0))=A103,"","X"))</f>
        <v/>
      </c>
    </row>
    <row r="104" spans="1:8" hidden="1" x14ac:dyDescent="0.3">
      <c r="A104" s="93">
        <f t="shared" si="3"/>
        <v>253</v>
      </c>
      <c r="B104" s="90"/>
      <c r="C104" s="90"/>
      <c r="D104" s="89"/>
      <c r="E104" s="94" t="str">
        <f t="shared" si="4"/>
        <v/>
      </c>
      <c r="F104" s="90"/>
      <c r="G104" s="89"/>
      <c r="H104" s="95" t="str">
        <f>IF(B104="","",IF(IF(ISNA(VLOOKUP(A104,RESULTS!$D$2:$D$1001,1,0)),"",VLOOKUP(A104,RESULTS!$D$2:$D$1001,1,0))=A104,"","X"))</f>
        <v/>
      </c>
    </row>
    <row r="105" spans="1:8" hidden="1" x14ac:dyDescent="0.3">
      <c r="A105" s="93">
        <f t="shared" si="3"/>
        <v>254</v>
      </c>
      <c r="B105" s="90"/>
      <c r="C105" s="90"/>
      <c r="D105" s="89"/>
      <c r="E105" s="94" t="str">
        <f t="shared" si="4"/>
        <v/>
      </c>
      <c r="F105" s="90"/>
      <c r="G105" s="89"/>
      <c r="H105" s="95" t="str">
        <f>IF(B105="","",IF(IF(ISNA(VLOOKUP(A105,RESULTS!$D$2:$D$1001,1,0)),"",VLOOKUP(A105,RESULTS!$D$2:$D$1001,1,0))=A105,"","X"))</f>
        <v/>
      </c>
    </row>
    <row r="106" spans="1:8" hidden="1" x14ac:dyDescent="0.3">
      <c r="A106" s="93">
        <f t="shared" si="3"/>
        <v>255</v>
      </c>
      <c r="B106" s="90"/>
      <c r="C106" s="90"/>
      <c r="D106" s="89"/>
      <c r="E106" s="94" t="str">
        <f t="shared" si="4"/>
        <v/>
      </c>
      <c r="F106" s="90"/>
      <c r="G106" s="89"/>
      <c r="H106" s="95" t="str">
        <f>IF(B106="","",IF(IF(ISNA(VLOOKUP(A106,RESULTS!$D$2:$D$1001,1,0)),"",VLOOKUP(A106,RESULTS!$D$2:$D$1001,1,0))=A106,"","X"))</f>
        <v/>
      </c>
    </row>
    <row r="107" spans="1:8" hidden="1" x14ac:dyDescent="0.3">
      <c r="A107" s="93">
        <f t="shared" si="3"/>
        <v>256</v>
      </c>
      <c r="B107" s="90"/>
      <c r="C107" s="90"/>
      <c r="D107" s="89"/>
      <c r="E107" s="94" t="str">
        <f t="shared" si="4"/>
        <v/>
      </c>
      <c r="F107" s="90"/>
      <c r="G107" s="89"/>
      <c r="H107" s="95" t="str">
        <f>IF(B107="","",IF(IF(ISNA(VLOOKUP(A107,RESULTS!$D$2:$D$1001,1,0)),"",VLOOKUP(A107,RESULTS!$D$2:$D$1001,1,0))=A107,"","X"))</f>
        <v/>
      </c>
    </row>
    <row r="108" spans="1:8" hidden="1" x14ac:dyDescent="0.3">
      <c r="A108" s="93">
        <f t="shared" si="3"/>
        <v>257</v>
      </c>
      <c r="B108" s="90"/>
      <c r="C108" s="90"/>
      <c r="D108" s="89"/>
      <c r="E108" s="94" t="str">
        <f t="shared" si="4"/>
        <v/>
      </c>
      <c r="F108" s="90"/>
      <c r="G108" s="89"/>
      <c r="H108" s="95" t="str">
        <f>IF(B108="","",IF(IF(ISNA(VLOOKUP(A108,RESULTS!$D$2:$D$1001,1,0)),"",VLOOKUP(A108,RESULTS!$D$2:$D$1001,1,0))=A108,"","X"))</f>
        <v/>
      </c>
    </row>
    <row r="109" spans="1:8" hidden="1" x14ac:dyDescent="0.3">
      <c r="A109" s="93">
        <f t="shared" si="3"/>
        <v>258</v>
      </c>
      <c r="B109" s="90"/>
      <c r="C109" s="90"/>
      <c r="D109" s="89"/>
      <c r="E109" s="94" t="str">
        <f t="shared" si="4"/>
        <v/>
      </c>
      <c r="F109" s="90"/>
      <c r="G109" s="89"/>
      <c r="H109" s="95" t="str">
        <f>IF(B109="","",IF(IF(ISNA(VLOOKUP(A109,RESULTS!$D$2:$D$1001,1,0)),"",VLOOKUP(A109,RESULTS!$D$2:$D$1001,1,0))=A109,"","X"))</f>
        <v/>
      </c>
    </row>
    <row r="110" spans="1:8" hidden="1" x14ac:dyDescent="0.3">
      <c r="A110" s="93">
        <f t="shared" si="3"/>
        <v>259</v>
      </c>
      <c r="B110" s="90"/>
      <c r="C110" s="90"/>
      <c r="D110" s="89"/>
      <c r="E110" s="94" t="str">
        <f t="shared" si="4"/>
        <v/>
      </c>
      <c r="F110" s="90"/>
      <c r="G110" s="89"/>
      <c r="H110" s="95" t="str">
        <f>IF(B110="","",IF(IF(ISNA(VLOOKUP(A110,RESULTS!$D$2:$D$1001,1,0)),"",VLOOKUP(A110,RESULTS!$D$2:$D$1001,1,0))=A110,"","X"))</f>
        <v/>
      </c>
    </row>
    <row r="111" spans="1:8" hidden="1" x14ac:dyDescent="0.3">
      <c r="A111" s="93">
        <f t="shared" si="3"/>
        <v>260</v>
      </c>
      <c r="B111" s="90"/>
      <c r="C111" s="90"/>
      <c r="D111" s="89"/>
      <c r="E111" s="94" t="str">
        <f t="shared" si="4"/>
        <v/>
      </c>
      <c r="F111" s="90"/>
      <c r="G111" s="89"/>
      <c r="H111" s="95" t="str">
        <f>IF(B111="","",IF(IF(ISNA(VLOOKUP(A111,RESULTS!$D$2:$D$1001,1,0)),"",VLOOKUP(A111,RESULTS!$D$2:$D$1001,1,0))=A111,"","X"))</f>
        <v/>
      </c>
    </row>
    <row r="112" spans="1:8" hidden="1" x14ac:dyDescent="0.3">
      <c r="A112" s="93">
        <f t="shared" si="3"/>
        <v>261</v>
      </c>
      <c r="B112" s="90"/>
      <c r="C112" s="90"/>
      <c r="D112" s="89"/>
      <c r="E112" s="94" t="str">
        <f t="shared" si="4"/>
        <v/>
      </c>
      <c r="F112" s="90"/>
      <c r="G112" s="89"/>
      <c r="H112" s="95" t="str">
        <f>IF(B112="","",IF(IF(ISNA(VLOOKUP(A112,RESULTS!$D$2:$D$1001,1,0)),"",VLOOKUP(A112,RESULTS!$D$2:$D$1001,1,0))=A112,"","X"))</f>
        <v/>
      </c>
    </row>
    <row r="113" spans="1:8" hidden="1" x14ac:dyDescent="0.3">
      <c r="A113" s="93">
        <f t="shared" si="3"/>
        <v>262</v>
      </c>
      <c r="B113" s="90"/>
      <c r="C113" s="90"/>
      <c r="D113" s="89"/>
      <c r="E113" s="94" t="str">
        <f t="shared" si="4"/>
        <v/>
      </c>
      <c r="F113" s="90"/>
      <c r="G113" s="89"/>
      <c r="H113" s="95" t="str">
        <f>IF(B113="","",IF(IF(ISNA(VLOOKUP(A113,RESULTS!$D$2:$D$1001,1,0)),"",VLOOKUP(A113,RESULTS!$D$2:$D$1001,1,0))=A113,"","X"))</f>
        <v/>
      </c>
    </row>
    <row r="114" spans="1:8" hidden="1" x14ac:dyDescent="0.3">
      <c r="A114" s="93">
        <f t="shared" si="3"/>
        <v>263</v>
      </c>
      <c r="B114" s="90"/>
      <c r="C114" s="90"/>
      <c r="D114" s="89"/>
      <c r="E114" s="94" t="str">
        <f t="shared" si="4"/>
        <v/>
      </c>
      <c r="F114" s="90"/>
      <c r="G114" s="89"/>
      <c r="H114" s="95" t="str">
        <f>IF(B114="","",IF(IF(ISNA(VLOOKUP(A114,RESULTS!$D$2:$D$1001,1,0)),"",VLOOKUP(A114,RESULTS!$D$2:$D$1001,1,0))=A114,"","X"))</f>
        <v/>
      </c>
    </row>
    <row r="115" spans="1:8" hidden="1" x14ac:dyDescent="0.3">
      <c r="A115" s="93">
        <f t="shared" si="3"/>
        <v>264</v>
      </c>
      <c r="B115" s="90"/>
      <c r="C115" s="90"/>
      <c r="D115" s="89"/>
      <c r="E115" s="94" t="str">
        <f t="shared" si="4"/>
        <v/>
      </c>
      <c r="F115" s="90"/>
      <c r="G115" s="89"/>
      <c r="H115" s="95" t="str">
        <f>IF(B115="","",IF(IF(ISNA(VLOOKUP(A115,RESULTS!$D$2:$D$1001,1,0)),"",VLOOKUP(A115,RESULTS!$D$2:$D$1001,1,0))=A115,"","X"))</f>
        <v/>
      </c>
    </row>
    <row r="116" spans="1:8" hidden="1" x14ac:dyDescent="0.3">
      <c r="A116" s="93">
        <f t="shared" si="3"/>
        <v>265</v>
      </c>
      <c r="B116" s="90"/>
      <c r="C116" s="90"/>
      <c r="D116" s="89"/>
      <c r="E116" s="94" t="str">
        <f t="shared" si="4"/>
        <v/>
      </c>
      <c r="F116" s="90"/>
      <c r="G116" s="89"/>
      <c r="H116" s="95" t="str">
        <f>IF(B116="","",IF(IF(ISNA(VLOOKUP(A116,RESULTS!$D$2:$D$1001,1,0)),"",VLOOKUP(A116,RESULTS!$D$2:$D$1001,1,0))=A116,"","X"))</f>
        <v/>
      </c>
    </row>
    <row r="117" spans="1:8" hidden="1" x14ac:dyDescent="0.3">
      <c r="A117" s="93">
        <f t="shared" si="3"/>
        <v>266</v>
      </c>
      <c r="B117" s="90"/>
      <c r="C117" s="90"/>
      <c r="D117" s="89"/>
      <c r="E117" s="94" t="str">
        <f t="shared" si="4"/>
        <v/>
      </c>
      <c r="F117" s="90"/>
      <c r="G117" s="89"/>
      <c r="H117" s="95" t="str">
        <f>IF(B117="","",IF(IF(ISNA(VLOOKUP(A117,RESULTS!$D$2:$D$1001,1,0)),"",VLOOKUP(A117,RESULTS!$D$2:$D$1001,1,0))=A117,"","X"))</f>
        <v/>
      </c>
    </row>
    <row r="118" spans="1:8" hidden="1" x14ac:dyDescent="0.3">
      <c r="A118" s="93">
        <f t="shared" si="3"/>
        <v>267</v>
      </c>
      <c r="B118" s="90"/>
      <c r="C118" s="90"/>
      <c r="D118" s="89"/>
      <c r="E118" s="94" t="str">
        <f t="shared" si="4"/>
        <v/>
      </c>
      <c r="F118" s="90"/>
      <c r="G118" s="89"/>
      <c r="H118" s="95" t="str">
        <f>IF(B118="","",IF(IF(ISNA(VLOOKUP(A118,RESULTS!$D$2:$D$1001,1,0)),"",VLOOKUP(A118,RESULTS!$D$2:$D$1001,1,0))=A118,"","X"))</f>
        <v/>
      </c>
    </row>
    <row r="119" spans="1:8" hidden="1" x14ac:dyDescent="0.3">
      <c r="A119" s="93">
        <f t="shared" si="3"/>
        <v>268</v>
      </c>
      <c r="B119" s="90"/>
      <c r="C119" s="90"/>
      <c r="D119" s="89"/>
      <c r="E119" s="94" t="str">
        <f t="shared" si="4"/>
        <v/>
      </c>
      <c r="F119" s="90"/>
      <c r="G119" s="89"/>
      <c r="H119" s="95" t="str">
        <f>IF(B119="","",IF(IF(ISNA(VLOOKUP(A119,RESULTS!$D$2:$D$1001,1,0)),"",VLOOKUP(A119,RESULTS!$D$2:$D$1001,1,0))=A119,"","X"))</f>
        <v/>
      </c>
    </row>
    <row r="120" spans="1:8" hidden="1" x14ac:dyDescent="0.3">
      <c r="A120" s="93">
        <f t="shared" si="3"/>
        <v>269</v>
      </c>
      <c r="B120" s="90"/>
      <c r="C120" s="90"/>
      <c r="D120" s="89"/>
      <c r="E120" s="94" t="str">
        <f t="shared" si="4"/>
        <v/>
      </c>
      <c r="F120" s="90"/>
      <c r="G120" s="89"/>
      <c r="H120" s="95" t="str">
        <f>IF(B120="","",IF(IF(ISNA(VLOOKUP(A120,RESULTS!$D$2:$D$1001,1,0)),"",VLOOKUP(A120,RESULTS!$D$2:$D$1001,1,0))=A120,"","X"))</f>
        <v/>
      </c>
    </row>
    <row r="121" spans="1:8" hidden="1" x14ac:dyDescent="0.3">
      <c r="A121" s="93">
        <f t="shared" si="3"/>
        <v>270</v>
      </c>
      <c r="B121" s="90"/>
      <c r="C121" s="90"/>
      <c r="D121" s="89"/>
      <c r="E121" s="94" t="str">
        <f t="shared" si="4"/>
        <v/>
      </c>
      <c r="F121" s="90"/>
      <c r="G121" s="89"/>
      <c r="H121" s="95" t="str">
        <f>IF(B121="","",IF(IF(ISNA(VLOOKUP(A121,RESULTS!$D$2:$D$1001,1,0)),"",VLOOKUP(A121,RESULTS!$D$2:$D$1001,1,0))=A121,"","X"))</f>
        <v/>
      </c>
    </row>
    <row r="122" spans="1:8" hidden="1" x14ac:dyDescent="0.3">
      <c r="A122" s="93">
        <f t="shared" si="3"/>
        <v>271</v>
      </c>
      <c r="B122" s="90"/>
      <c r="C122" s="90"/>
      <c r="D122" s="89"/>
      <c r="E122" s="94" t="str">
        <f t="shared" si="4"/>
        <v/>
      </c>
      <c r="F122" s="90"/>
      <c r="G122" s="89"/>
      <c r="H122" s="95" t="str">
        <f>IF(B122="","",IF(IF(ISNA(VLOOKUP(A122,RESULTS!$D$2:$D$1001,1,0)),"",VLOOKUP(A122,RESULTS!$D$2:$D$1001,1,0))=A122,"","X"))</f>
        <v/>
      </c>
    </row>
    <row r="123" spans="1:8" hidden="1" x14ac:dyDescent="0.3">
      <c r="A123" s="93">
        <f t="shared" si="3"/>
        <v>272</v>
      </c>
      <c r="B123" s="90"/>
      <c r="C123" s="90"/>
      <c r="D123" s="89"/>
      <c r="E123" s="94" t="str">
        <f t="shared" si="4"/>
        <v/>
      </c>
      <c r="F123" s="90"/>
      <c r="G123" s="89"/>
      <c r="H123" s="95" t="str">
        <f>IF(B123="","",IF(IF(ISNA(VLOOKUP(A123,RESULTS!$D$2:$D$1001,1,0)),"",VLOOKUP(A123,RESULTS!$D$2:$D$1001,1,0))=A123,"","X"))</f>
        <v/>
      </c>
    </row>
    <row r="124" spans="1:8" hidden="1" x14ac:dyDescent="0.3">
      <c r="A124" s="93">
        <f t="shared" si="3"/>
        <v>273</v>
      </c>
      <c r="B124" s="90"/>
      <c r="C124" s="90"/>
      <c r="D124" s="89"/>
      <c r="E124" s="94" t="str">
        <f t="shared" si="4"/>
        <v/>
      </c>
      <c r="F124" s="90"/>
      <c r="G124" s="89"/>
      <c r="H124" s="95" t="str">
        <f>IF(B124="","",IF(IF(ISNA(VLOOKUP(A124,RESULTS!$D$2:$D$1001,1,0)),"",VLOOKUP(A124,RESULTS!$D$2:$D$1001,1,0))=A124,"","X"))</f>
        <v/>
      </c>
    </row>
    <row r="125" spans="1:8" hidden="1" x14ac:dyDescent="0.3">
      <c r="A125" s="93">
        <f t="shared" si="3"/>
        <v>274</v>
      </c>
      <c r="B125" s="90"/>
      <c r="C125" s="90"/>
      <c r="D125" s="89"/>
      <c r="E125" s="94" t="str">
        <f t="shared" si="4"/>
        <v/>
      </c>
      <c r="F125" s="90"/>
      <c r="G125" s="89"/>
      <c r="H125" s="95" t="str">
        <f>IF(B125="","",IF(IF(ISNA(VLOOKUP(A125,RESULTS!$D$2:$D$1001,1,0)),"",VLOOKUP(A125,RESULTS!$D$2:$D$1001,1,0))=A125,"","X"))</f>
        <v/>
      </c>
    </row>
    <row r="126" spans="1:8" hidden="1" x14ac:dyDescent="0.3">
      <c r="A126" s="93">
        <f t="shared" si="3"/>
        <v>275</v>
      </c>
      <c r="B126" s="90"/>
      <c r="C126" s="90"/>
      <c r="D126" s="89"/>
      <c r="E126" s="94" t="str">
        <f t="shared" si="4"/>
        <v/>
      </c>
      <c r="F126" s="90"/>
      <c r="G126" s="89"/>
      <c r="H126" s="95" t="str">
        <f>IF(B126="","",IF(IF(ISNA(VLOOKUP(A126,RESULTS!$D$2:$D$1001,1,0)),"",VLOOKUP(A126,RESULTS!$D$2:$D$1001,1,0))=A126,"","X"))</f>
        <v/>
      </c>
    </row>
    <row r="127" spans="1:8" hidden="1" x14ac:dyDescent="0.3">
      <c r="A127" s="93">
        <f t="shared" si="3"/>
        <v>276</v>
      </c>
      <c r="B127" s="90"/>
      <c r="C127" s="90"/>
      <c r="D127" s="89"/>
      <c r="E127" s="94" t="str">
        <f t="shared" si="4"/>
        <v/>
      </c>
      <c r="F127" s="90"/>
      <c r="G127" s="89"/>
      <c r="H127" s="95" t="str">
        <f>IF(B127="","",IF(IF(ISNA(VLOOKUP(A127,RESULTS!$D$2:$D$1001,1,0)),"",VLOOKUP(A127,RESULTS!$D$2:$D$1001,1,0))=A127,"","X"))</f>
        <v/>
      </c>
    </row>
    <row r="128" spans="1:8" hidden="1" x14ac:dyDescent="0.3">
      <c r="A128" s="93">
        <f t="shared" si="3"/>
        <v>277</v>
      </c>
      <c r="B128" s="90"/>
      <c r="C128" s="90"/>
      <c r="D128" s="89"/>
      <c r="E128" s="94" t="str">
        <f t="shared" si="4"/>
        <v/>
      </c>
      <c r="F128" s="90"/>
      <c r="G128" s="89"/>
      <c r="H128" s="95" t="str">
        <f>IF(B128="","",IF(IF(ISNA(VLOOKUP(A128,RESULTS!$D$2:$D$1001,1,0)),"",VLOOKUP(A128,RESULTS!$D$2:$D$1001,1,0))=A128,"","X"))</f>
        <v/>
      </c>
    </row>
    <row r="129" spans="1:8" hidden="1" x14ac:dyDescent="0.3">
      <c r="A129" s="93">
        <f t="shared" si="3"/>
        <v>278</v>
      </c>
      <c r="B129" s="90"/>
      <c r="C129" s="90"/>
      <c r="D129" s="89"/>
      <c r="E129" s="94" t="str">
        <f t="shared" si="4"/>
        <v/>
      </c>
      <c r="F129" s="90"/>
      <c r="G129" s="89"/>
      <c r="H129" s="95" t="str">
        <f>IF(B129="","",IF(IF(ISNA(VLOOKUP(A129,RESULTS!$D$2:$D$1001,1,0)),"",VLOOKUP(A129,RESULTS!$D$2:$D$1001,1,0))=A129,"","X"))</f>
        <v/>
      </c>
    </row>
    <row r="130" spans="1:8" hidden="1" x14ac:dyDescent="0.3">
      <c r="A130" s="93">
        <f t="shared" si="3"/>
        <v>279</v>
      </c>
      <c r="B130" s="90"/>
      <c r="C130" s="90"/>
      <c r="D130" s="89"/>
      <c r="E130" s="94" t="str">
        <f t="shared" si="4"/>
        <v/>
      </c>
      <c r="F130" s="90"/>
      <c r="G130" s="89"/>
      <c r="H130" s="95" t="str">
        <f>IF(B130="","",IF(IF(ISNA(VLOOKUP(A130,RESULTS!$D$2:$D$1001,1,0)),"",VLOOKUP(A130,RESULTS!$D$2:$D$1001,1,0))=A130,"","X"))</f>
        <v/>
      </c>
    </row>
    <row r="131" spans="1:8" hidden="1" x14ac:dyDescent="0.3">
      <c r="A131" s="93">
        <f t="shared" ref="A131:A194" si="5">A130+1</f>
        <v>280</v>
      </c>
      <c r="B131" s="90"/>
      <c r="C131" s="90"/>
      <c r="D131" s="89"/>
      <c r="E131" s="94" t="str">
        <f t="shared" si="4"/>
        <v/>
      </c>
      <c r="F131" s="90"/>
      <c r="G131" s="89"/>
      <c r="H131" s="95" t="str">
        <f>IF(B131="","",IF(IF(ISNA(VLOOKUP(A131,RESULTS!$D$2:$D$1001,1,0)),"",VLOOKUP(A131,RESULTS!$D$2:$D$1001,1,0))=A131,"","X"))</f>
        <v/>
      </c>
    </row>
    <row r="132" spans="1:8" hidden="1" x14ac:dyDescent="0.3">
      <c r="A132" s="93">
        <f t="shared" si="5"/>
        <v>281</v>
      </c>
      <c r="B132" s="90"/>
      <c r="C132" s="90"/>
      <c r="D132" s="89"/>
      <c r="E132" s="94" t="str">
        <f t="shared" si="4"/>
        <v/>
      </c>
      <c r="F132" s="90"/>
      <c r="G132" s="89"/>
      <c r="H132" s="95" t="str">
        <f>IF(B132="","",IF(IF(ISNA(VLOOKUP(A132,RESULTS!$D$2:$D$1001,1,0)),"",VLOOKUP(A132,RESULTS!$D$2:$D$1001,1,0))=A132,"","X"))</f>
        <v/>
      </c>
    </row>
    <row r="133" spans="1:8" hidden="1" x14ac:dyDescent="0.3">
      <c r="A133" s="93">
        <f t="shared" si="5"/>
        <v>282</v>
      </c>
      <c r="B133" s="90"/>
      <c r="C133" s="90"/>
      <c r="D133" s="89"/>
      <c r="E133" s="94" t="str">
        <f t="shared" si="4"/>
        <v/>
      </c>
      <c r="F133" s="90"/>
      <c r="G133" s="89"/>
      <c r="H133" s="95" t="str">
        <f>IF(B133="","",IF(IF(ISNA(VLOOKUP(A133,RESULTS!$D$2:$D$1001,1,0)),"",VLOOKUP(A133,RESULTS!$D$2:$D$1001,1,0))=A133,"","X"))</f>
        <v/>
      </c>
    </row>
    <row r="134" spans="1:8" hidden="1" x14ac:dyDescent="0.3">
      <c r="A134" s="93">
        <f t="shared" si="5"/>
        <v>283</v>
      </c>
      <c r="B134" s="90"/>
      <c r="C134" s="90"/>
      <c r="D134" s="89"/>
      <c r="E134" s="94" t="str">
        <f t="shared" si="4"/>
        <v/>
      </c>
      <c r="F134" s="90"/>
      <c r="G134" s="89"/>
      <c r="H134" s="95" t="str">
        <f>IF(B134="","",IF(IF(ISNA(VLOOKUP(A134,RESULTS!$D$2:$D$1001,1,0)),"",VLOOKUP(A134,RESULTS!$D$2:$D$1001,1,0))=A134,"","X"))</f>
        <v/>
      </c>
    </row>
    <row r="135" spans="1:8" hidden="1" x14ac:dyDescent="0.3">
      <c r="A135" s="93">
        <f t="shared" si="5"/>
        <v>284</v>
      </c>
      <c r="B135" s="90"/>
      <c r="C135" s="90"/>
      <c r="D135" s="89"/>
      <c r="E135" s="94" t="str">
        <f t="shared" si="4"/>
        <v/>
      </c>
      <c r="F135" s="90"/>
      <c r="G135" s="89"/>
      <c r="H135" s="95" t="str">
        <f>IF(B135="","",IF(IF(ISNA(VLOOKUP(A135,RESULTS!$D$2:$D$1001,1,0)),"",VLOOKUP(A135,RESULTS!$D$2:$D$1001,1,0))=A135,"","X"))</f>
        <v/>
      </c>
    </row>
    <row r="136" spans="1:8" hidden="1" x14ac:dyDescent="0.3">
      <c r="A136" s="93">
        <f t="shared" si="5"/>
        <v>285</v>
      </c>
      <c r="B136" s="90"/>
      <c r="C136" s="90"/>
      <c r="D136" s="89"/>
      <c r="E136" s="94" t="str">
        <f t="shared" si="4"/>
        <v/>
      </c>
      <c r="F136" s="90"/>
      <c r="G136" s="89"/>
      <c r="H136" s="95" t="str">
        <f>IF(B136="","",IF(IF(ISNA(VLOOKUP(A136,RESULTS!$D$2:$D$1001,1,0)),"",VLOOKUP(A136,RESULTS!$D$2:$D$1001,1,0))=A136,"","X"))</f>
        <v/>
      </c>
    </row>
    <row r="137" spans="1:8" hidden="1" x14ac:dyDescent="0.3">
      <c r="A137" s="93">
        <f t="shared" si="5"/>
        <v>286</v>
      </c>
      <c r="B137" s="90"/>
      <c r="C137" s="90"/>
      <c r="D137" s="89"/>
      <c r="E137" s="94" t="str">
        <f t="shared" si="4"/>
        <v/>
      </c>
      <c r="F137" s="90"/>
      <c r="G137" s="89"/>
      <c r="H137" s="95" t="str">
        <f>IF(B137="","",IF(IF(ISNA(VLOOKUP(A137,RESULTS!$D$2:$D$1001,1,0)),"",VLOOKUP(A137,RESULTS!$D$2:$D$1001,1,0))=A137,"","X"))</f>
        <v/>
      </c>
    </row>
    <row r="138" spans="1:8" hidden="1" x14ac:dyDescent="0.3">
      <c r="A138" s="93">
        <f t="shared" si="5"/>
        <v>287</v>
      </c>
      <c r="B138" s="90"/>
      <c r="C138" s="90"/>
      <c r="D138" s="89"/>
      <c r="E138" s="94" t="str">
        <f t="shared" si="4"/>
        <v/>
      </c>
      <c r="F138" s="90"/>
      <c r="G138" s="89"/>
      <c r="H138" s="95" t="str">
        <f>IF(B138="","",IF(IF(ISNA(VLOOKUP(A138,RESULTS!$D$2:$D$1001,1,0)),"",VLOOKUP(A138,RESULTS!$D$2:$D$1001,1,0))=A138,"","X"))</f>
        <v/>
      </c>
    </row>
    <row r="139" spans="1:8" hidden="1" x14ac:dyDescent="0.3">
      <c r="A139" s="93">
        <f t="shared" si="5"/>
        <v>288</v>
      </c>
      <c r="B139" s="90"/>
      <c r="C139" s="90"/>
      <c r="D139" s="89"/>
      <c r="E139" s="94" t="str">
        <f t="shared" si="4"/>
        <v/>
      </c>
      <c r="F139" s="90"/>
      <c r="G139" s="89"/>
      <c r="H139" s="95" t="str">
        <f>IF(B139="","",IF(IF(ISNA(VLOOKUP(A139,RESULTS!$D$2:$D$1001,1,0)),"",VLOOKUP(A139,RESULTS!$D$2:$D$1001,1,0))=A139,"","X"))</f>
        <v/>
      </c>
    </row>
    <row r="140" spans="1:8" hidden="1" x14ac:dyDescent="0.3">
      <c r="A140" s="93">
        <f t="shared" si="5"/>
        <v>289</v>
      </c>
      <c r="B140" s="90"/>
      <c r="C140" s="90"/>
      <c r="D140" s="89"/>
      <c r="E140" s="94" t="str">
        <f t="shared" si="4"/>
        <v/>
      </c>
      <c r="F140" s="90"/>
      <c r="G140" s="89"/>
      <c r="H140" s="95" t="str">
        <f>IF(B140="","",IF(IF(ISNA(VLOOKUP(A140,RESULTS!$D$2:$D$1001,1,0)),"",VLOOKUP(A140,RESULTS!$D$2:$D$1001,1,0))=A140,"","X"))</f>
        <v/>
      </c>
    </row>
    <row r="141" spans="1:8" hidden="1" x14ac:dyDescent="0.3">
      <c r="A141" s="93">
        <f t="shared" si="5"/>
        <v>290</v>
      </c>
      <c r="B141" s="90"/>
      <c r="C141" s="90"/>
      <c r="D141" s="89"/>
      <c r="E141" s="94" t="str">
        <f t="shared" si="4"/>
        <v/>
      </c>
      <c r="F141" s="90"/>
      <c r="G141" s="89"/>
      <c r="H141" s="95" t="str">
        <f>IF(B141="","",IF(IF(ISNA(VLOOKUP(A141,RESULTS!$D$2:$D$1001,1,0)),"",VLOOKUP(A141,RESULTS!$D$2:$D$1001,1,0))=A141,"","X"))</f>
        <v/>
      </c>
    </row>
    <row r="142" spans="1:8" hidden="1" x14ac:dyDescent="0.3">
      <c r="A142" s="93">
        <f t="shared" si="5"/>
        <v>291</v>
      </c>
      <c r="B142" s="90"/>
      <c r="C142" s="90"/>
      <c r="D142" s="89"/>
      <c r="E142" s="94" t="str">
        <f t="shared" si="4"/>
        <v/>
      </c>
      <c r="F142" s="90"/>
      <c r="G142" s="89"/>
      <c r="H142" s="95" t="str">
        <f>IF(B142="","",IF(IF(ISNA(VLOOKUP(A142,RESULTS!$D$2:$D$1001,1,0)),"",VLOOKUP(A142,RESULTS!$D$2:$D$1001,1,0))=A142,"","X"))</f>
        <v/>
      </c>
    </row>
    <row r="143" spans="1:8" hidden="1" x14ac:dyDescent="0.3">
      <c r="A143" s="93">
        <f t="shared" si="5"/>
        <v>292</v>
      </c>
      <c r="B143" s="90"/>
      <c r="C143" s="90"/>
      <c r="D143" s="89"/>
      <c r="E143" s="94" t="str">
        <f t="shared" si="4"/>
        <v/>
      </c>
      <c r="F143" s="90"/>
      <c r="G143" s="89"/>
      <c r="H143" s="95" t="str">
        <f>IF(B143="","",IF(IF(ISNA(VLOOKUP(A143,RESULTS!$D$2:$D$1001,1,0)),"",VLOOKUP(A143,RESULTS!$D$2:$D$1001,1,0))=A143,"","X"))</f>
        <v/>
      </c>
    </row>
    <row r="144" spans="1:8" hidden="1" x14ac:dyDescent="0.3">
      <c r="A144" s="93">
        <f t="shared" si="5"/>
        <v>293</v>
      </c>
      <c r="B144" s="90"/>
      <c r="C144" s="90"/>
      <c r="D144" s="89"/>
      <c r="E144" s="94" t="str">
        <f t="shared" si="4"/>
        <v/>
      </c>
      <c r="F144" s="90"/>
      <c r="G144" s="89"/>
      <c r="H144" s="95" t="str">
        <f>IF(B144="","",IF(IF(ISNA(VLOOKUP(A144,RESULTS!$D$2:$D$1001,1,0)),"",VLOOKUP(A144,RESULTS!$D$2:$D$1001,1,0))=A144,"","X"))</f>
        <v/>
      </c>
    </row>
    <row r="145" spans="1:11" hidden="1" x14ac:dyDescent="0.3">
      <c r="A145" s="93">
        <f t="shared" si="5"/>
        <v>294</v>
      </c>
      <c r="B145" s="90"/>
      <c r="C145" s="90"/>
      <c r="D145" s="89"/>
      <c r="E145" s="94" t="str">
        <f t="shared" si="4"/>
        <v/>
      </c>
      <c r="F145" s="90"/>
      <c r="G145" s="89"/>
      <c r="H145" s="95" t="str">
        <f>IF(B145="","",IF(IF(ISNA(VLOOKUP(A145,RESULTS!$D$2:$D$1001,1,0)),"",VLOOKUP(A145,RESULTS!$D$2:$D$1001,1,0))=A145,"","X"))</f>
        <v/>
      </c>
    </row>
    <row r="146" spans="1:11" hidden="1" x14ac:dyDescent="0.3">
      <c r="A146" s="93">
        <f t="shared" si="5"/>
        <v>295</v>
      </c>
      <c r="B146" s="90"/>
      <c r="C146" s="90"/>
      <c r="D146" s="89"/>
      <c r="E146" s="94" t="str">
        <f t="shared" si="4"/>
        <v/>
      </c>
      <c r="F146" s="90"/>
      <c r="G146" s="89"/>
      <c r="H146" s="95" t="str">
        <f>IF(B146="","",IF(IF(ISNA(VLOOKUP(A146,RESULTS!$D$2:$D$1001,1,0)),"",VLOOKUP(A146,RESULTS!$D$2:$D$1001,1,0))=A146,"","X"))</f>
        <v/>
      </c>
    </row>
    <row r="147" spans="1:11" hidden="1" x14ac:dyDescent="0.3">
      <c r="A147" s="93">
        <f t="shared" si="5"/>
        <v>296</v>
      </c>
      <c r="B147" s="90"/>
      <c r="C147" s="90"/>
      <c r="D147" s="89"/>
      <c r="E147" s="94" t="str">
        <f t="shared" si="4"/>
        <v/>
      </c>
      <c r="F147" s="90"/>
      <c r="G147" s="89"/>
      <c r="H147" s="95" t="str">
        <f>IF(B147="","",IF(IF(ISNA(VLOOKUP(A147,RESULTS!$D$2:$D$1001,1,0)),"",VLOOKUP(A147,RESULTS!$D$2:$D$1001,1,0))=A147,"","X"))</f>
        <v/>
      </c>
    </row>
    <row r="148" spans="1:11" hidden="1" x14ac:dyDescent="0.3">
      <c r="A148" s="93">
        <f t="shared" si="5"/>
        <v>297</v>
      </c>
      <c r="B148" s="90"/>
      <c r="C148" s="90"/>
      <c r="D148" s="89"/>
      <c r="E148" s="94" t="str">
        <f t="shared" si="4"/>
        <v/>
      </c>
      <c r="F148" s="90"/>
      <c r="G148" s="89"/>
      <c r="H148" s="95" t="str">
        <f>IF(B148="","",IF(IF(ISNA(VLOOKUP(A148,RESULTS!$D$2:$D$1001,1,0)),"",VLOOKUP(A148,RESULTS!$D$2:$D$1001,1,0))=A148,"","X"))</f>
        <v/>
      </c>
    </row>
    <row r="149" spans="1:11" hidden="1" x14ac:dyDescent="0.3">
      <c r="A149" s="93">
        <f t="shared" si="5"/>
        <v>298</v>
      </c>
      <c r="B149" s="90"/>
      <c r="C149" s="90"/>
      <c r="D149" s="89"/>
      <c r="E149" s="94" t="str">
        <f t="shared" si="4"/>
        <v/>
      </c>
      <c r="F149" s="90"/>
      <c r="G149" s="89"/>
      <c r="H149" s="95" t="str">
        <f>IF(B149="","",IF(IF(ISNA(VLOOKUP(A149,RESULTS!$D$2:$D$1001,1,0)),"",VLOOKUP(A149,RESULTS!$D$2:$D$1001,1,0))=A149,"","X"))</f>
        <v/>
      </c>
    </row>
    <row r="150" spans="1:11" hidden="1" x14ac:dyDescent="0.3">
      <c r="A150" s="93">
        <f t="shared" si="5"/>
        <v>299</v>
      </c>
      <c r="B150" s="90"/>
      <c r="C150" s="90"/>
      <c r="D150" s="89"/>
      <c r="E150" s="94" t="str">
        <f t="shared" si="4"/>
        <v/>
      </c>
      <c r="F150" s="90"/>
      <c r="G150" s="89"/>
      <c r="H150" s="95" t="str">
        <f>IF(B150="","",IF(IF(ISNA(VLOOKUP(A150,RESULTS!$D$2:$D$1001,1,0)),"",VLOOKUP(A150,RESULTS!$D$2:$D$1001,1,0))=A150,"","X"))</f>
        <v/>
      </c>
      <c r="K150" s="107"/>
    </row>
    <row r="151" spans="1:11" hidden="1" x14ac:dyDescent="0.3">
      <c r="A151" s="93">
        <f t="shared" si="5"/>
        <v>300</v>
      </c>
      <c r="B151" s="90"/>
      <c r="C151" s="90"/>
      <c r="D151" s="89"/>
      <c r="E151" s="94" t="str">
        <f t="shared" si="4"/>
        <v/>
      </c>
      <c r="F151" s="90"/>
      <c r="G151" s="89"/>
      <c r="H151" s="95" t="str">
        <f>IF(B151="","",IF(IF(ISNA(VLOOKUP(A151,RESULTS!$D$2:$D$1001,1,0)),"",VLOOKUP(A151,RESULTS!$D$2:$D$1001,1,0))=A151,"","X"))</f>
        <v/>
      </c>
      <c r="K151" s="107"/>
    </row>
    <row r="152" spans="1:11" hidden="1" x14ac:dyDescent="0.3">
      <c r="A152" s="93">
        <f t="shared" si="5"/>
        <v>301</v>
      </c>
      <c r="B152" s="90"/>
      <c r="C152" s="90"/>
      <c r="D152" s="89"/>
      <c r="E152" s="94" t="str">
        <f t="shared" si="4"/>
        <v/>
      </c>
      <c r="F152" s="90"/>
      <c r="G152" s="89"/>
      <c r="H152" s="95" t="str">
        <f>IF(B152="","",IF(IF(ISNA(VLOOKUP(A152,RESULTS!$D$2:$D$1001,1,0)),"",VLOOKUP(A152,RESULTS!$D$2:$D$1001,1,0))=A152,"","X"))</f>
        <v/>
      </c>
      <c r="K152" s="107"/>
    </row>
    <row r="153" spans="1:11" hidden="1" x14ac:dyDescent="0.3">
      <c r="A153" s="93">
        <f t="shared" si="5"/>
        <v>302</v>
      </c>
      <c r="B153" s="90"/>
      <c r="C153" s="90"/>
      <c r="D153" s="89"/>
      <c r="E153" s="94" t="str">
        <f t="shared" si="4"/>
        <v/>
      </c>
      <c r="F153" s="90"/>
      <c r="G153" s="89"/>
      <c r="H153" s="95" t="str">
        <f>IF(B153="","",IF(IF(ISNA(VLOOKUP(A153,RESULTS!$D$2:$D$1001,1,0)),"",VLOOKUP(A153,RESULTS!$D$2:$D$1001,1,0))=A153,"","X"))</f>
        <v/>
      </c>
      <c r="K153" s="107"/>
    </row>
    <row r="154" spans="1:11" hidden="1" x14ac:dyDescent="0.3">
      <c r="A154" s="93">
        <f t="shared" si="5"/>
        <v>303</v>
      </c>
      <c r="B154" s="90"/>
      <c r="C154" s="90"/>
      <c r="D154" s="89"/>
      <c r="E154" s="94" t="str">
        <f t="shared" si="4"/>
        <v/>
      </c>
      <c r="F154" s="90"/>
      <c r="G154" s="89"/>
      <c r="H154" s="95" t="str">
        <f>IF(B154="","",IF(IF(ISNA(VLOOKUP(A154,RESULTS!$D$2:$D$1001,1,0)),"",VLOOKUP(A154,RESULTS!$D$2:$D$1001,1,0))=A154,"","X"))</f>
        <v/>
      </c>
    </row>
    <row r="155" spans="1:11" hidden="1" x14ac:dyDescent="0.3">
      <c r="A155" s="93">
        <f t="shared" si="5"/>
        <v>304</v>
      </c>
      <c r="B155" s="90"/>
      <c r="C155" s="90"/>
      <c r="D155" s="89"/>
      <c r="E155" s="94" t="str">
        <f t="shared" si="4"/>
        <v/>
      </c>
      <c r="F155" s="90"/>
      <c r="G155" s="89"/>
      <c r="H155" s="95" t="str">
        <f>IF(B155="","",IF(IF(ISNA(VLOOKUP(A155,RESULTS!$D$2:$D$1001,1,0)),"",VLOOKUP(A155,RESULTS!$D$2:$D$1001,1,0))=A155,"","X"))</f>
        <v/>
      </c>
    </row>
    <row r="156" spans="1:11" hidden="1" x14ac:dyDescent="0.3">
      <c r="A156" s="93">
        <f t="shared" si="5"/>
        <v>305</v>
      </c>
      <c r="B156" s="90"/>
      <c r="C156" s="90"/>
      <c r="D156" s="89"/>
      <c r="E156" s="94" t="str">
        <f t="shared" si="4"/>
        <v/>
      </c>
      <c r="F156" s="90"/>
      <c r="G156" s="89"/>
      <c r="H156" s="95" t="str">
        <f>IF(B156="","",IF(IF(ISNA(VLOOKUP(A156,RESULTS!$D$2:$D$1001,1,0)),"",VLOOKUP(A156,RESULTS!$D$2:$D$1001,1,0))=A156,"","X"))</f>
        <v/>
      </c>
    </row>
    <row r="157" spans="1:11" hidden="1" x14ac:dyDescent="0.3">
      <c r="A157" s="93">
        <f t="shared" si="5"/>
        <v>306</v>
      </c>
      <c r="B157" s="90"/>
      <c r="C157" s="90"/>
      <c r="D157" s="89"/>
      <c r="E157" s="94" t="str">
        <f t="shared" si="4"/>
        <v/>
      </c>
      <c r="F157" s="90"/>
      <c r="G157" s="89"/>
      <c r="H157" s="95" t="str">
        <f>IF(B157="","",IF(IF(ISNA(VLOOKUP(A157,RESULTS!$D$2:$D$1001,1,0)),"",VLOOKUP(A157,RESULTS!$D$2:$D$1001,1,0))=A157,"","X"))</f>
        <v/>
      </c>
    </row>
    <row r="158" spans="1:11" hidden="1" x14ac:dyDescent="0.3">
      <c r="A158" s="93">
        <f t="shared" si="5"/>
        <v>307</v>
      </c>
      <c r="B158" s="90"/>
      <c r="C158" s="90"/>
      <c r="D158" s="89"/>
      <c r="E158" s="94" t="str">
        <f t="shared" si="4"/>
        <v/>
      </c>
      <c r="F158" s="90"/>
      <c r="G158" s="89"/>
      <c r="H158" s="95" t="str">
        <f>IF(B158="","",IF(IF(ISNA(VLOOKUP(A158,RESULTS!$D$2:$D$1001,1,0)),"",VLOOKUP(A158,RESULTS!$D$2:$D$1001,1,0))=A158,"","X"))</f>
        <v/>
      </c>
    </row>
    <row r="159" spans="1:11" hidden="1" x14ac:dyDescent="0.3">
      <c r="A159" s="93">
        <f t="shared" si="5"/>
        <v>308</v>
      </c>
      <c r="B159" s="90"/>
      <c r="C159" s="90"/>
      <c r="D159" s="89"/>
      <c r="E159" s="94" t="str">
        <f t="shared" si="4"/>
        <v/>
      </c>
      <c r="F159" s="90"/>
      <c r="G159" s="89"/>
      <c r="H159" s="95" t="str">
        <f>IF(B159="","",IF(IF(ISNA(VLOOKUP(A159,RESULTS!$D$2:$D$1001,1,0)),"",VLOOKUP(A159,RESULTS!$D$2:$D$1001,1,0))=A159,"","X"))</f>
        <v/>
      </c>
    </row>
    <row r="160" spans="1:11" hidden="1" x14ac:dyDescent="0.3">
      <c r="A160" s="93">
        <f t="shared" si="5"/>
        <v>309</v>
      </c>
      <c r="B160" s="90"/>
      <c r="C160" s="90"/>
      <c r="D160" s="89"/>
      <c r="E160" s="94" t="str">
        <f t="shared" si="4"/>
        <v/>
      </c>
      <c r="F160" s="90"/>
      <c r="G160" s="89"/>
      <c r="H160" s="95" t="str">
        <f>IF(B160="","",IF(IF(ISNA(VLOOKUP(A160,RESULTS!$D$2:$D$1001,1,0)),"",VLOOKUP(A160,RESULTS!$D$2:$D$1001,1,0))=A160,"","X"))</f>
        <v/>
      </c>
    </row>
    <row r="161" spans="1:8" hidden="1" x14ac:dyDescent="0.3">
      <c r="A161" s="93">
        <f t="shared" si="5"/>
        <v>310</v>
      </c>
      <c r="B161" s="90"/>
      <c r="C161" s="90"/>
      <c r="D161" s="89"/>
      <c r="E161" s="94" t="str">
        <f t="shared" si="4"/>
        <v/>
      </c>
      <c r="F161" s="90"/>
      <c r="G161" s="89"/>
      <c r="H161" s="95" t="str">
        <f>IF(B161="","",IF(IF(ISNA(VLOOKUP(A161,RESULTS!$D$2:$D$1001,1,0)),"",VLOOKUP(A161,RESULTS!$D$2:$D$1001,1,0))=A161,"","X"))</f>
        <v/>
      </c>
    </row>
    <row r="162" spans="1:8" hidden="1" x14ac:dyDescent="0.3">
      <c r="A162" s="93">
        <f t="shared" si="5"/>
        <v>311</v>
      </c>
      <c r="B162" s="90"/>
      <c r="C162" s="90"/>
      <c r="D162" s="89"/>
      <c r="E162" s="94" t="str">
        <f t="shared" si="4"/>
        <v/>
      </c>
      <c r="F162" s="90"/>
      <c r="G162" s="89"/>
      <c r="H162" s="95" t="str">
        <f>IF(B162="","",IF(IF(ISNA(VLOOKUP(A162,RESULTS!$D$2:$D$1001,1,0)),"",VLOOKUP(A162,RESULTS!$D$2:$D$1001,1,0))=A162,"","X"))</f>
        <v/>
      </c>
    </row>
    <row r="163" spans="1:8" hidden="1" x14ac:dyDescent="0.3">
      <c r="A163" s="93">
        <f t="shared" si="5"/>
        <v>312</v>
      </c>
      <c r="B163" s="90"/>
      <c r="C163" s="90"/>
      <c r="D163" s="89"/>
      <c r="E163" s="94" t="str">
        <f t="shared" si="4"/>
        <v/>
      </c>
      <c r="F163" s="90"/>
      <c r="G163" s="89"/>
      <c r="H163" s="95" t="str">
        <f>IF(B163="","",IF(IF(ISNA(VLOOKUP(A163,RESULTS!$D$2:$D$1001,1,0)),"",VLOOKUP(A163,RESULTS!$D$2:$D$1001,1,0))=A163,"","X"))</f>
        <v/>
      </c>
    </row>
    <row r="164" spans="1:8" hidden="1" x14ac:dyDescent="0.3">
      <c r="A164" s="93">
        <f t="shared" si="5"/>
        <v>313</v>
      </c>
      <c r="B164" s="90"/>
      <c r="C164" s="90"/>
      <c r="D164" s="89"/>
      <c r="E164" s="94" t="str">
        <f t="shared" si="4"/>
        <v/>
      </c>
      <c r="F164" s="90"/>
      <c r="G164" s="89"/>
      <c r="H164" s="95" t="str">
        <f>IF(B164="","",IF(IF(ISNA(VLOOKUP(A164,RESULTS!$D$2:$D$1001,1,0)),"",VLOOKUP(A164,RESULTS!$D$2:$D$1001,1,0))=A164,"","X"))</f>
        <v/>
      </c>
    </row>
    <row r="165" spans="1:8" hidden="1" x14ac:dyDescent="0.3">
      <c r="A165" s="93">
        <f t="shared" si="5"/>
        <v>314</v>
      </c>
      <c r="B165" s="90"/>
      <c r="C165" s="90"/>
      <c r="D165" s="89"/>
      <c r="E165" s="94" t="str">
        <f t="shared" si="4"/>
        <v/>
      </c>
      <c r="F165" s="90"/>
      <c r="G165" s="89"/>
      <c r="H165" s="95" t="str">
        <f>IF(B165="","",IF(IF(ISNA(VLOOKUP(A165,RESULTS!$D$2:$D$1001,1,0)),"",VLOOKUP(A165,RESULTS!$D$2:$D$1001,1,0))=A165,"","X"))</f>
        <v/>
      </c>
    </row>
    <row r="166" spans="1:8" hidden="1" x14ac:dyDescent="0.3">
      <c r="A166" s="93">
        <f t="shared" si="5"/>
        <v>315</v>
      </c>
      <c r="B166" s="90"/>
      <c r="C166" s="90"/>
      <c r="D166" s="89"/>
      <c r="E166" s="94" t="str">
        <f t="shared" si="4"/>
        <v/>
      </c>
      <c r="F166" s="90"/>
      <c r="G166" s="89"/>
      <c r="H166" s="95" t="str">
        <f>IF(B166="","",IF(IF(ISNA(VLOOKUP(A166,RESULTS!$D$2:$D$1001,1,0)),"",VLOOKUP(A166,RESULTS!$D$2:$D$1001,1,0))=A166,"","X"))</f>
        <v/>
      </c>
    </row>
    <row r="167" spans="1:8" hidden="1" x14ac:dyDescent="0.3">
      <c r="A167" s="93">
        <f t="shared" si="5"/>
        <v>316</v>
      </c>
      <c r="B167" s="90"/>
      <c r="C167" s="90"/>
      <c r="D167" s="89"/>
      <c r="E167" s="94" t="str">
        <f t="shared" ref="E167:E230" si="6">LEFT(D167,1)</f>
        <v/>
      </c>
      <c r="F167" s="90"/>
      <c r="G167" s="89"/>
      <c r="H167" s="95" t="str">
        <f>IF(B167="","",IF(IF(ISNA(VLOOKUP(A167,RESULTS!$D$2:$D$1001,1,0)),"",VLOOKUP(A167,RESULTS!$D$2:$D$1001,1,0))=A167,"","X"))</f>
        <v/>
      </c>
    </row>
    <row r="168" spans="1:8" hidden="1" x14ac:dyDescent="0.3">
      <c r="A168" s="93">
        <f t="shared" si="5"/>
        <v>317</v>
      </c>
      <c r="B168" s="90"/>
      <c r="C168" s="90"/>
      <c r="D168" s="89"/>
      <c r="E168" s="94" t="str">
        <f t="shared" si="6"/>
        <v/>
      </c>
      <c r="F168" s="90"/>
      <c r="G168" s="89"/>
      <c r="H168" s="95" t="str">
        <f>IF(B168="","",IF(IF(ISNA(VLOOKUP(A168,RESULTS!$D$2:$D$1001,1,0)),"",VLOOKUP(A168,RESULTS!$D$2:$D$1001,1,0))=A168,"","X"))</f>
        <v/>
      </c>
    </row>
    <row r="169" spans="1:8" hidden="1" x14ac:dyDescent="0.3">
      <c r="A169" s="93">
        <f t="shared" si="5"/>
        <v>318</v>
      </c>
      <c r="B169" s="90"/>
      <c r="C169" s="90"/>
      <c r="D169" s="89"/>
      <c r="E169" s="94" t="str">
        <f t="shared" si="6"/>
        <v/>
      </c>
      <c r="F169" s="90"/>
      <c r="G169" s="89"/>
      <c r="H169" s="95" t="str">
        <f>IF(B169="","",IF(IF(ISNA(VLOOKUP(A169,RESULTS!$D$2:$D$1001,1,0)),"",VLOOKUP(A169,RESULTS!$D$2:$D$1001,1,0))=A169,"","X"))</f>
        <v/>
      </c>
    </row>
    <row r="170" spans="1:8" hidden="1" x14ac:dyDescent="0.3">
      <c r="A170" s="93">
        <f t="shared" si="5"/>
        <v>319</v>
      </c>
      <c r="B170" s="90"/>
      <c r="C170" s="90"/>
      <c r="D170" s="89"/>
      <c r="E170" s="94" t="str">
        <f t="shared" si="6"/>
        <v/>
      </c>
      <c r="F170" s="90"/>
      <c r="G170" s="89"/>
      <c r="H170" s="95" t="str">
        <f>IF(B170="","",IF(IF(ISNA(VLOOKUP(A170,RESULTS!$D$2:$D$1001,1,0)),"",VLOOKUP(A170,RESULTS!$D$2:$D$1001,1,0))=A170,"","X"))</f>
        <v/>
      </c>
    </row>
    <row r="171" spans="1:8" hidden="1" x14ac:dyDescent="0.3">
      <c r="A171" s="93">
        <f t="shared" si="5"/>
        <v>320</v>
      </c>
      <c r="B171" s="90"/>
      <c r="C171" s="90"/>
      <c r="D171" s="89"/>
      <c r="E171" s="94" t="str">
        <f t="shared" si="6"/>
        <v/>
      </c>
      <c r="F171" s="90"/>
      <c r="G171" s="89"/>
      <c r="H171" s="95" t="str">
        <f>IF(B171="","",IF(IF(ISNA(VLOOKUP(A171,RESULTS!$D$2:$D$1001,1,0)),"",VLOOKUP(A171,RESULTS!$D$2:$D$1001,1,0))=A171,"","X"))</f>
        <v/>
      </c>
    </row>
    <row r="172" spans="1:8" hidden="1" x14ac:dyDescent="0.3">
      <c r="A172" s="93">
        <f t="shared" si="5"/>
        <v>321</v>
      </c>
      <c r="B172" s="90"/>
      <c r="C172" s="90"/>
      <c r="D172" s="89"/>
      <c r="E172" s="94" t="str">
        <f t="shared" si="6"/>
        <v/>
      </c>
      <c r="F172" s="90"/>
      <c r="G172" s="89"/>
      <c r="H172" s="95" t="str">
        <f>IF(B172="","",IF(IF(ISNA(VLOOKUP(A172,RESULTS!$D$2:$D$1001,1,0)),"",VLOOKUP(A172,RESULTS!$D$2:$D$1001,1,0))=A172,"","X"))</f>
        <v/>
      </c>
    </row>
    <row r="173" spans="1:8" hidden="1" x14ac:dyDescent="0.3">
      <c r="A173" s="93">
        <f t="shared" si="5"/>
        <v>322</v>
      </c>
      <c r="B173" s="90"/>
      <c r="C173" s="90"/>
      <c r="D173" s="89"/>
      <c r="E173" s="94" t="str">
        <f t="shared" si="6"/>
        <v/>
      </c>
      <c r="F173" s="90"/>
      <c r="G173" s="89"/>
      <c r="H173" s="95" t="str">
        <f>IF(B173="","",IF(IF(ISNA(VLOOKUP(A173,RESULTS!$D$2:$D$1001,1,0)),"",VLOOKUP(A173,RESULTS!$D$2:$D$1001,1,0))=A173,"","X"))</f>
        <v/>
      </c>
    </row>
    <row r="174" spans="1:8" hidden="1" x14ac:dyDescent="0.3">
      <c r="A174" s="93">
        <f t="shared" si="5"/>
        <v>323</v>
      </c>
      <c r="B174" s="90"/>
      <c r="C174" s="90"/>
      <c r="D174" s="89"/>
      <c r="E174" s="94" t="str">
        <f t="shared" si="6"/>
        <v/>
      </c>
      <c r="F174" s="90"/>
      <c r="G174" s="89"/>
      <c r="H174" s="95" t="str">
        <f>IF(B174="","",IF(IF(ISNA(VLOOKUP(A174,RESULTS!$D$2:$D$1001,1,0)),"",VLOOKUP(A174,RESULTS!$D$2:$D$1001,1,0))=A174,"","X"))</f>
        <v/>
      </c>
    </row>
    <row r="175" spans="1:8" hidden="1" x14ac:dyDescent="0.3">
      <c r="A175" s="93">
        <f t="shared" si="5"/>
        <v>324</v>
      </c>
      <c r="B175" s="90"/>
      <c r="C175" s="90"/>
      <c r="D175" s="89"/>
      <c r="E175" s="94" t="str">
        <f t="shared" si="6"/>
        <v/>
      </c>
      <c r="F175" s="90"/>
      <c r="G175" s="89"/>
      <c r="H175" s="95" t="str">
        <f>IF(B175="","",IF(IF(ISNA(VLOOKUP(A175,RESULTS!$D$2:$D$1001,1,0)),"",VLOOKUP(A175,RESULTS!$D$2:$D$1001,1,0))=A175,"","X"))</f>
        <v/>
      </c>
    </row>
    <row r="176" spans="1:8" hidden="1" x14ac:dyDescent="0.3">
      <c r="A176" s="93">
        <f t="shared" si="5"/>
        <v>325</v>
      </c>
      <c r="B176" s="90"/>
      <c r="C176" s="90"/>
      <c r="D176" s="89"/>
      <c r="E176" s="94" t="str">
        <f t="shared" si="6"/>
        <v/>
      </c>
      <c r="F176" s="90"/>
      <c r="G176" s="89"/>
      <c r="H176" s="95" t="str">
        <f>IF(B176="","",IF(IF(ISNA(VLOOKUP(A176,RESULTS!$D$2:$D$1001,1,0)),"",VLOOKUP(A176,RESULTS!$D$2:$D$1001,1,0))=A176,"","X"))</f>
        <v/>
      </c>
    </row>
    <row r="177" spans="1:8" hidden="1" x14ac:dyDescent="0.3">
      <c r="A177" s="93">
        <f t="shared" si="5"/>
        <v>326</v>
      </c>
      <c r="B177" s="90"/>
      <c r="C177" s="90"/>
      <c r="D177" s="89"/>
      <c r="E177" s="94" t="str">
        <f t="shared" si="6"/>
        <v/>
      </c>
      <c r="F177" s="90"/>
      <c r="G177" s="89"/>
      <c r="H177" s="95" t="str">
        <f>IF(B177="","",IF(IF(ISNA(VLOOKUP(A177,RESULTS!$D$2:$D$1001,1,0)),"",VLOOKUP(A177,RESULTS!$D$2:$D$1001,1,0))=A177,"","X"))</f>
        <v/>
      </c>
    </row>
    <row r="178" spans="1:8" hidden="1" x14ac:dyDescent="0.3">
      <c r="A178" s="93">
        <f t="shared" si="5"/>
        <v>327</v>
      </c>
      <c r="B178" s="90"/>
      <c r="C178" s="90"/>
      <c r="D178" s="89"/>
      <c r="E178" s="94" t="str">
        <f t="shared" si="6"/>
        <v/>
      </c>
      <c r="F178" s="90"/>
      <c r="G178" s="89"/>
      <c r="H178" s="95" t="str">
        <f>IF(B178="","",IF(IF(ISNA(VLOOKUP(A178,RESULTS!$D$2:$D$1001,1,0)),"",VLOOKUP(A178,RESULTS!$D$2:$D$1001,1,0))=A178,"","X"))</f>
        <v/>
      </c>
    </row>
    <row r="179" spans="1:8" hidden="1" x14ac:dyDescent="0.3">
      <c r="A179" s="93">
        <f t="shared" si="5"/>
        <v>328</v>
      </c>
      <c r="B179" s="90"/>
      <c r="C179" s="90"/>
      <c r="D179" s="89"/>
      <c r="E179" s="94" t="str">
        <f t="shared" si="6"/>
        <v/>
      </c>
      <c r="F179" s="90"/>
      <c r="G179" s="89"/>
      <c r="H179" s="95" t="str">
        <f>IF(B179="","",IF(IF(ISNA(VLOOKUP(A179,RESULTS!$D$2:$D$1001,1,0)),"",VLOOKUP(A179,RESULTS!$D$2:$D$1001,1,0))=A179,"","X"))</f>
        <v/>
      </c>
    </row>
    <row r="180" spans="1:8" hidden="1" x14ac:dyDescent="0.3">
      <c r="A180" s="93">
        <f t="shared" si="5"/>
        <v>329</v>
      </c>
      <c r="B180" s="90"/>
      <c r="C180" s="90"/>
      <c r="D180" s="89"/>
      <c r="E180" s="94" t="str">
        <f t="shared" si="6"/>
        <v/>
      </c>
      <c r="F180" s="90"/>
      <c r="G180" s="89"/>
      <c r="H180" s="95" t="str">
        <f>IF(B180="","",IF(IF(ISNA(VLOOKUP(A180,RESULTS!$D$2:$D$1001,1,0)),"",VLOOKUP(A180,RESULTS!$D$2:$D$1001,1,0))=A180,"","X"))</f>
        <v/>
      </c>
    </row>
    <row r="181" spans="1:8" hidden="1" x14ac:dyDescent="0.3">
      <c r="A181" s="93">
        <f t="shared" si="5"/>
        <v>330</v>
      </c>
      <c r="B181" s="90"/>
      <c r="C181" s="90"/>
      <c r="D181" s="89"/>
      <c r="E181" s="94" t="str">
        <f t="shared" si="6"/>
        <v/>
      </c>
      <c r="F181" s="90"/>
      <c r="G181" s="89"/>
      <c r="H181" s="95" t="str">
        <f>IF(B181="","",IF(IF(ISNA(VLOOKUP(A181,RESULTS!$D$2:$D$1001,1,0)),"",VLOOKUP(A181,RESULTS!$D$2:$D$1001,1,0))=A181,"","X"))</f>
        <v/>
      </c>
    </row>
    <row r="182" spans="1:8" hidden="1" x14ac:dyDescent="0.3">
      <c r="A182" s="93">
        <f t="shared" si="5"/>
        <v>331</v>
      </c>
      <c r="B182" s="90"/>
      <c r="C182" s="90"/>
      <c r="D182" s="89"/>
      <c r="E182" s="94" t="str">
        <f t="shared" si="6"/>
        <v/>
      </c>
      <c r="F182" s="90"/>
      <c r="G182" s="89"/>
      <c r="H182" s="95" t="str">
        <f>IF(B182="","",IF(IF(ISNA(VLOOKUP(A182,RESULTS!$D$2:$D$1001,1,0)),"",VLOOKUP(A182,RESULTS!$D$2:$D$1001,1,0))=A182,"","X"))</f>
        <v/>
      </c>
    </row>
    <row r="183" spans="1:8" hidden="1" x14ac:dyDescent="0.3">
      <c r="A183" s="93">
        <f t="shared" si="5"/>
        <v>332</v>
      </c>
      <c r="B183" s="90"/>
      <c r="C183" s="90"/>
      <c r="D183" s="89"/>
      <c r="E183" s="94" t="str">
        <f t="shared" si="6"/>
        <v/>
      </c>
      <c r="F183" s="90"/>
      <c r="G183" s="89"/>
      <c r="H183" s="95" t="str">
        <f>IF(B183="","",IF(IF(ISNA(VLOOKUP(A183,RESULTS!$D$2:$D$1001,1,0)),"",VLOOKUP(A183,RESULTS!$D$2:$D$1001,1,0))=A183,"","X"))</f>
        <v/>
      </c>
    </row>
    <row r="184" spans="1:8" hidden="1" x14ac:dyDescent="0.3">
      <c r="A184" s="93">
        <f t="shared" si="5"/>
        <v>333</v>
      </c>
      <c r="B184" s="90"/>
      <c r="C184" s="90"/>
      <c r="D184" s="89"/>
      <c r="E184" s="94" t="str">
        <f t="shared" si="6"/>
        <v/>
      </c>
      <c r="F184" s="90"/>
      <c r="G184" s="89"/>
      <c r="H184" s="95" t="str">
        <f>IF(B184="","",IF(IF(ISNA(VLOOKUP(A184,RESULTS!$D$2:$D$1001,1,0)),"",VLOOKUP(A184,RESULTS!$D$2:$D$1001,1,0))=A184,"","X"))</f>
        <v/>
      </c>
    </row>
    <row r="185" spans="1:8" hidden="1" x14ac:dyDescent="0.3">
      <c r="A185" s="93">
        <f t="shared" si="5"/>
        <v>334</v>
      </c>
      <c r="B185" s="90"/>
      <c r="C185" s="90"/>
      <c r="D185" s="89"/>
      <c r="E185" s="94" t="str">
        <f t="shared" si="6"/>
        <v/>
      </c>
      <c r="F185" s="90"/>
      <c r="G185" s="89"/>
      <c r="H185" s="95" t="str">
        <f>IF(B185="","",IF(IF(ISNA(VLOOKUP(A185,RESULTS!$D$2:$D$1001,1,0)),"",VLOOKUP(A185,RESULTS!$D$2:$D$1001,1,0))=A185,"","X"))</f>
        <v/>
      </c>
    </row>
    <row r="186" spans="1:8" hidden="1" x14ac:dyDescent="0.3">
      <c r="A186" s="93">
        <f t="shared" si="5"/>
        <v>335</v>
      </c>
      <c r="B186" s="90"/>
      <c r="C186" s="90"/>
      <c r="D186" s="89"/>
      <c r="E186" s="94" t="str">
        <f t="shared" si="6"/>
        <v/>
      </c>
      <c r="F186" s="90"/>
      <c r="G186" s="89"/>
      <c r="H186" s="95" t="str">
        <f>IF(B186="","",IF(IF(ISNA(VLOOKUP(A186,RESULTS!$D$2:$D$1001,1,0)),"",VLOOKUP(A186,RESULTS!$D$2:$D$1001,1,0))=A186,"","X"))</f>
        <v/>
      </c>
    </row>
    <row r="187" spans="1:8" hidden="1" x14ac:dyDescent="0.3">
      <c r="A187" s="93">
        <f t="shared" si="5"/>
        <v>336</v>
      </c>
      <c r="B187" s="90"/>
      <c r="C187" s="90"/>
      <c r="D187" s="89"/>
      <c r="E187" s="94" t="str">
        <f t="shared" si="6"/>
        <v/>
      </c>
      <c r="F187" s="90"/>
      <c r="G187" s="89"/>
      <c r="H187" s="95" t="str">
        <f>IF(B187="","",IF(IF(ISNA(VLOOKUP(A187,RESULTS!$D$2:$D$1001,1,0)),"",VLOOKUP(A187,RESULTS!$D$2:$D$1001,1,0))=A187,"","X"))</f>
        <v/>
      </c>
    </row>
    <row r="188" spans="1:8" hidden="1" x14ac:dyDescent="0.3">
      <c r="A188" s="93">
        <f t="shared" si="5"/>
        <v>337</v>
      </c>
      <c r="B188" s="90"/>
      <c r="C188" s="90"/>
      <c r="D188" s="89"/>
      <c r="E188" s="94" t="str">
        <f t="shared" si="6"/>
        <v/>
      </c>
      <c r="F188" s="90"/>
      <c r="G188" s="89"/>
      <c r="H188" s="95" t="str">
        <f>IF(B188="","",IF(IF(ISNA(VLOOKUP(A188,RESULTS!$D$2:$D$1001,1,0)),"",VLOOKUP(A188,RESULTS!$D$2:$D$1001,1,0))=A188,"","X"))</f>
        <v/>
      </c>
    </row>
    <row r="189" spans="1:8" hidden="1" x14ac:dyDescent="0.3">
      <c r="A189" s="93">
        <f t="shared" si="5"/>
        <v>338</v>
      </c>
      <c r="B189" s="90"/>
      <c r="C189" s="90"/>
      <c r="D189" s="89"/>
      <c r="E189" s="94" t="str">
        <f t="shared" si="6"/>
        <v/>
      </c>
      <c r="F189" s="90"/>
      <c r="G189" s="89"/>
      <c r="H189" s="95" t="str">
        <f>IF(B189="","",IF(IF(ISNA(VLOOKUP(A189,RESULTS!$D$2:$D$1001,1,0)),"",VLOOKUP(A189,RESULTS!$D$2:$D$1001,1,0))=A189,"","X"))</f>
        <v/>
      </c>
    </row>
    <row r="190" spans="1:8" hidden="1" x14ac:dyDescent="0.3">
      <c r="A190" s="93">
        <f t="shared" si="5"/>
        <v>339</v>
      </c>
      <c r="B190" s="90"/>
      <c r="C190" s="90"/>
      <c r="D190" s="89"/>
      <c r="E190" s="94" t="str">
        <f t="shared" si="6"/>
        <v/>
      </c>
      <c r="F190" s="90"/>
      <c r="G190" s="89"/>
      <c r="H190" s="95" t="str">
        <f>IF(B190="","",IF(IF(ISNA(VLOOKUP(A190,RESULTS!$D$2:$D$1001,1,0)),"",VLOOKUP(A190,RESULTS!$D$2:$D$1001,1,0))=A190,"","X"))</f>
        <v/>
      </c>
    </row>
    <row r="191" spans="1:8" hidden="1" x14ac:dyDescent="0.3">
      <c r="A191" s="93">
        <f t="shared" si="5"/>
        <v>340</v>
      </c>
      <c r="B191" s="90"/>
      <c r="C191" s="90"/>
      <c r="D191" s="89"/>
      <c r="E191" s="94" t="str">
        <f t="shared" si="6"/>
        <v/>
      </c>
      <c r="F191" s="90"/>
      <c r="G191" s="89"/>
      <c r="H191" s="95" t="str">
        <f>IF(B191="","",IF(IF(ISNA(VLOOKUP(A191,RESULTS!$D$2:$D$1001,1,0)),"",VLOOKUP(A191,RESULTS!$D$2:$D$1001,1,0))=A191,"","X"))</f>
        <v/>
      </c>
    </row>
    <row r="192" spans="1:8" hidden="1" x14ac:dyDescent="0.3">
      <c r="A192" s="93">
        <f t="shared" si="5"/>
        <v>341</v>
      </c>
      <c r="B192" s="90"/>
      <c r="C192" s="90"/>
      <c r="D192" s="89"/>
      <c r="E192" s="94" t="str">
        <f t="shared" si="6"/>
        <v/>
      </c>
      <c r="F192" s="90"/>
      <c r="G192" s="89"/>
      <c r="H192" s="95" t="str">
        <f>IF(B192="","",IF(IF(ISNA(VLOOKUP(A192,RESULTS!$D$2:$D$1001,1,0)),"",VLOOKUP(A192,RESULTS!$D$2:$D$1001,1,0))=A192,"","X"))</f>
        <v/>
      </c>
    </row>
    <row r="193" spans="1:8" hidden="1" x14ac:dyDescent="0.3">
      <c r="A193" s="93">
        <f t="shared" si="5"/>
        <v>342</v>
      </c>
      <c r="B193" s="90"/>
      <c r="C193" s="90"/>
      <c r="D193" s="89"/>
      <c r="E193" s="94" t="str">
        <f t="shared" si="6"/>
        <v/>
      </c>
      <c r="F193" s="90"/>
      <c r="G193" s="89"/>
      <c r="H193" s="95" t="str">
        <f>IF(B193="","",IF(IF(ISNA(VLOOKUP(A193,RESULTS!$D$2:$D$1001,1,0)),"",VLOOKUP(A193,RESULTS!$D$2:$D$1001,1,0))=A193,"","X"))</f>
        <v/>
      </c>
    </row>
    <row r="194" spans="1:8" hidden="1" x14ac:dyDescent="0.3">
      <c r="A194" s="93">
        <f t="shared" si="5"/>
        <v>343</v>
      </c>
      <c r="B194" s="90"/>
      <c r="C194" s="90"/>
      <c r="D194" s="89"/>
      <c r="E194" s="94" t="str">
        <f t="shared" si="6"/>
        <v/>
      </c>
      <c r="F194" s="90"/>
      <c r="G194" s="89"/>
      <c r="H194" s="95" t="str">
        <f>IF(B194="","",IF(IF(ISNA(VLOOKUP(A194,RESULTS!$D$2:$D$1001,1,0)),"",VLOOKUP(A194,RESULTS!$D$2:$D$1001,1,0))=A194,"","X"))</f>
        <v/>
      </c>
    </row>
    <row r="195" spans="1:8" hidden="1" x14ac:dyDescent="0.3">
      <c r="A195" s="93">
        <f t="shared" ref="A195:A258" si="7">A194+1</f>
        <v>344</v>
      </c>
      <c r="B195" s="90"/>
      <c r="C195" s="90"/>
      <c r="D195" s="89"/>
      <c r="E195" s="94" t="str">
        <f t="shared" si="6"/>
        <v/>
      </c>
      <c r="F195" s="90"/>
      <c r="G195" s="89"/>
      <c r="H195" s="95" t="str">
        <f>IF(B195="","",IF(IF(ISNA(VLOOKUP(A195,RESULTS!$D$2:$D$1001,1,0)),"",VLOOKUP(A195,RESULTS!$D$2:$D$1001,1,0))=A195,"","X"))</f>
        <v/>
      </c>
    </row>
    <row r="196" spans="1:8" hidden="1" x14ac:dyDescent="0.3">
      <c r="A196" s="93">
        <f t="shared" si="7"/>
        <v>345</v>
      </c>
      <c r="B196" s="90"/>
      <c r="C196" s="90"/>
      <c r="D196" s="89"/>
      <c r="E196" s="94" t="str">
        <f t="shared" si="6"/>
        <v/>
      </c>
      <c r="F196" s="90"/>
      <c r="G196" s="89"/>
      <c r="H196" s="95" t="str">
        <f>IF(B196="","",IF(IF(ISNA(VLOOKUP(A196,RESULTS!$D$2:$D$1001,1,0)),"",VLOOKUP(A196,RESULTS!$D$2:$D$1001,1,0))=A196,"","X"))</f>
        <v/>
      </c>
    </row>
    <row r="197" spans="1:8" hidden="1" x14ac:dyDescent="0.3">
      <c r="A197" s="93">
        <f t="shared" si="7"/>
        <v>346</v>
      </c>
      <c r="B197" s="90"/>
      <c r="C197" s="90"/>
      <c r="D197" s="89"/>
      <c r="E197" s="94" t="str">
        <f t="shared" si="6"/>
        <v/>
      </c>
      <c r="F197" s="90"/>
      <c r="G197" s="89"/>
      <c r="H197" s="95" t="str">
        <f>IF(B197="","",IF(IF(ISNA(VLOOKUP(A197,RESULTS!$D$2:$D$1001,1,0)),"",VLOOKUP(A197,RESULTS!$D$2:$D$1001,1,0))=A197,"","X"))</f>
        <v/>
      </c>
    </row>
    <row r="198" spans="1:8" hidden="1" x14ac:dyDescent="0.3">
      <c r="A198" s="93">
        <f t="shared" si="7"/>
        <v>347</v>
      </c>
      <c r="B198" s="90"/>
      <c r="C198" s="90"/>
      <c r="D198" s="89"/>
      <c r="E198" s="94" t="str">
        <f t="shared" si="6"/>
        <v/>
      </c>
      <c r="F198" s="90"/>
      <c r="G198" s="89"/>
      <c r="H198" s="95" t="str">
        <f>IF(B198="","",IF(IF(ISNA(VLOOKUP(A198,RESULTS!$D$2:$D$1001,1,0)),"",VLOOKUP(A198,RESULTS!$D$2:$D$1001,1,0))=A198,"","X"))</f>
        <v/>
      </c>
    </row>
    <row r="199" spans="1:8" hidden="1" x14ac:dyDescent="0.3">
      <c r="A199" s="93">
        <f t="shared" si="7"/>
        <v>348</v>
      </c>
      <c r="B199" s="90"/>
      <c r="C199" s="90"/>
      <c r="D199" s="89"/>
      <c r="E199" s="94" t="str">
        <f t="shared" si="6"/>
        <v/>
      </c>
      <c r="F199" s="90"/>
      <c r="G199" s="89"/>
      <c r="H199" s="95" t="str">
        <f>IF(B199="","",IF(IF(ISNA(VLOOKUP(A199,RESULTS!$D$2:$D$1001,1,0)),"",VLOOKUP(A199,RESULTS!$D$2:$D$1001,1,0))=A199,"","X"))</f>
        <v/>
      </c>
    </row>
    <row r="200" spans="1:8" hidden="1" x14ac:dyDescent="0.3">
      <c r="A200" s="93">
        <f t="shared" si="7"/>
        <v>349</v>
      </c>
      <c r="B200" s="90"/>
      <c r="C200" s="90"/>
      <c r="D200" s="89"/>
      <c r="E200" s="94" t="str">
        <f t="shared" si="6"/>
        <v/>
      </c>
      <c r="F200" s="90"/>
      <c r="G200" s="89"/>
      <c r="H200" s="95" t="str">
        <f>IF(B200="","",IF(IF(ISNA(VLOOKUP(A200,RESULTS!$D$2:$D$1001,1,0)),"",VLOOKUP(A200,RESULTS!$D$2:$D$1001,1,0))=A200,"","X"))</f>
        <v/>
      </c>
    </row>
    <row r="201" spans="1:8" hidden="1" x14ac:dyDescent="0.3">
      <c r="A201" s="93">
        <f t="shared" si="7"/>
        <v>350</v>
      </c>
      <c r="B201" s="90"/>
      <c r="C201" s="90"/>
      <c r="D201" s="89"/>
      <c r="E201" s="94" t="str">
        <f t="shared" si="6"/>
        <v/>
      </c>
      <c r="F201" s="90"/>
      <c r="G201" s="89"/>
      <c r="H201" s="95" t="str">
        <f>IF(B201="","",IF(IF(ISNA(VLOOKUP(A201,RESULTS!$D$2:$D$1001,1,0)),"",VLOOKUP(A201,RESULTS!$D$2:$D$1001,1,0))=A201,"","X"))</f>
        <v/>
      </c>
    </row>
    <row r="202" spans="1:8" hidden="1" x14ac:dyDescent="0.3">
      <c r="A202" s="93">
        <f t="shared" si="7"/>
        <v>351</v>
      </c>
      <c r="B202" s="90"/>
      <c r="C202" s="90"/>
      <c r="D202" s="89"/>
      <c r="E202" s="94" t="str">
        <f t="shared" si="6"/>
        <v/>
      </c>
      <c r="F202" s="90"/>
      <c r="G202" s="89"/>
      <c r="H202" s="95" t="str">
        <f>IF(B202="","",IF(IF(ISNA(VLOOKUP(A202,RESULTS!$D$2:$D$1001,1,0)),"",VLOOKUP(A202,RESULTS!$D$2:$D$1001,1,0))=A202,"","X"))</f>
        <v/>
      </c>
    </row>
    <row r="203" spans="1:8" hidden="1" x14ac:dyDescent="0.3">
      <c r="A203" s="93">
        <f t="shared" si="7"/>
        <v>352</v>
      </c>
      <c r="B203" s="90"/>
      <c r="C203" s="90"/>
      <c r="D203" s="89"/>
      <c r="E203" s="94" t="str">
        <f t="shared" si="6"/>
        <v/>
      </c>
      <c r="F203" s="90"/>
      <c r="G203" s="89"/>
      <c r="H203" s="95" t="str">
        <f>IF(B203="","",IF(IF(ISNA(VLOOKUP(A203,RESULTS!$D$2:$D$1001,1,0)),"",VLOOKUP(A203,RESULTS!$D$2:$D$1001,1,0))=A203,"","X"))</f>
        <v/>
      </c>
    </row>
    <row r="204" spans="1:8" hidden="1" x14ac:dyDescent="0.3">
      <c r="A204" s="93">
        <f t="shared" si="7"/>
        <v>353</v>
      </c>
      <c r="B204" s="90"/>
      <c r="C204" s="90"/>
      <c r="D204" s="89"/>
      <c r="E204" s="94" t="str">
        <f t="shared" si="6"/>
        <v/>
      </c>
      <c r="F204" s="90"/>
      <c r="G204" s="89"/>
      <c r="H204" s="95" t="str">
        <f>IF(B204="","",IF(IF(ISNA(VLOOKUP(A204,RESULTS!$D$2:$D$1001,1,0)),"",VLOOKUP(A204,RESULTS!$D$2:$D$1001,1,0))=A204,"","X"))</f>
        <v/>
      </c>
    </row>
    <row r="205" spans="1:8" hidden="1" x14ac:dyDescent="0.3">
      <c r="A205" s="93">
        <f t="shared" si="7"/>
        <v>354</v>
      </c>
      <c r="B205" s="90"/>
      <c r="C205" s="90"/>
      <c r="D205" s="89"/>
      <c r="E205" s="94" t="str">
        <f t="shared" si="6"/>
        <v/>
      </c>
      <c r="F205" s="90"/>
      <c r="G205" s="89"/>
      <c r="H205" s="95" t="str">
        <f>IF(B205="","",IF(IF(ISNA(VLOOKUP(A205,RESULTS!$D$2:$D$1001,1,0)),"",VLOOKUP(A205,RESULTS!$D$2:$D$1001,1,0))=A205,"","X"))</f>
        <v/>
      </c>
    </row>
    <row r="206" spans="1:8" hidden="1" x14ac:dyDescent="0.3">
      <c r="A206" s="93">
        <f t="shared" si="7"/>
        <v>355</v>
      </c>
      <c r="B206" s="90"/>
      <c r="C206" s="90"/>
      <c r="D206" s="89"/>
      <c r="E206" s="94" t="str">
        <f t="shared" si="6"/>
        <v/>
      </c>
      <c r="F206" s="90"/>
      <c r="G206" s="89"/>
      <c r="H206" s="95" t="str">
        <f>IF(B206="","",IF(IF(ISNA(VLOOKUP(A206,RESULTS!$D$2:$D$1001,1,0)),"",VLOOKUP(A206,RESULTS!$D$2:$D$1001,1,0))=A206,"","X"))</f>
        <v/>
      </c>
    </row>
    <row r="207" spans="1:8" hidden="1" x14ac:dyDescent="0.3">
      <c r="A207" s="93">
        <f t="shared" si="7"/>
        <v>356</v>
      </c>
      <c r="B207" s="90"/>
      <c r="C207" s="90"/>
      <c r="D207" s="89"/>
      <c r="E207" s="94" t="str">
        <f t="shared" si="6"/>
        <v/>
      </c>
      <c r="F207" s="90"/>
      <c r="G207" s="89"/>
      <c r="H207" s="95" t="str">
        <f>IF(B207="","",IF(IF(ISNA(VLOOKUP(A207,RESULTS!$D$2:$D$1001,1,0)),"",VLOOKUP(A207,RESULTS!$D$2:$D$1001,1,0))=A207,"","X"))</f>
        <v/>
      </c>
    </row>
    <row r="208" spans="1:8" hidden="1" x14ac:dyDescent="0.3">
      <c r="A208" s="93">
        <f t="shared" si="7"/>
        <v>357</v>
      </c>
      <c r="B208" s="90"/>
      <c r="C208" s="90"/>
      <c r="D208" s="89"/>
      <c r="E208" s="94" t="str">
        <f t="shared" si="6"/>
        <v/>
      </c>
      <c r="F208" s="90"/>
      <c r="G208" s="89"/>
      <c r="H208" s="95" t="str">
        <f>IF(B208="","",IF(IF(ISNA(VLOOKUP(A208,RESULTS!$D$2:$D$1001,1,0)),"",VLOOKUP(A208,RESULTS!$D$2:$D$1001,1,0))=A208,"","X"))</f>
        <v/>
      </c>
    </row>
    <row r="209" spans="1:8" hidden="1" x14ac:dyDescent="0.3">
      <c r="A209" s="93">
        <f t="shared" si="7"/>
        <v>358</v>
      </c>
      <c r="B209" s="90"/>
      <c r="C209" s="90"/>
      <c r="D209" s="89"/>
      <c r="E209" s="94" t="str">
        <f t="shared" si="6"/>
        <v/>
      </c>
      <c r="F209" s="90"/>
      <c r="G209" s="89"/>
      <c r="H209" s="95" t="str">
        <f>IF(B209="","",IF(IF(ISNA(VLOOKUP(A209,RESULTS!$D$2:$D$1001,1,0)),"",VLOOKUP(A209,RESULTS!$D$2:$D$1001,1,0))=A209,"","X"))</f>
        <v/>
      </c>
    </row>
    <row r="210" spans="1:8" hidden="1" x14ac:dyDescent="0.3">
      <c r="A210" s="93">
        <f t="shared" si="7"/>
        <v>359</v>
      </c>
      <c r="B210" s="90"/>
      <c r="C210" s="90"/>
      <c r="D210" s="89"/>
      <c r="E210" s="94" t="str">
        <f t="shared" si="6"/>
        <v/>
      </c>
      <c r="F210" s="90"/>
      <c r="G210" s="89"/>
      <c r="H210" s="95" t="str">
        <f>IF(B210="","",IF(IF(ISNA(VLOOKUP(A210,RESULTS!$D$2:$D$1001,1,0)),"",VLOOKUP(A210,RESULTS!$D$2:$D$1001,1,0))=A210,"","X"))</f>
        <v/>
      </c>
    </row>
    <row r="211" spans="1:8" hidden="1" x14ac:dyDescent="0.3">
      <c r="A211" s="93">
        <f t="shared" si="7"/>
        <v>360</v>
      </c>
      <c r="B211" s="90"/>
      <c r="C211" s="90"/>
      <c r="D211" s="89"/>
      <c r="E211" s="94" t="str">
        <f t="shared" si="6"/>
        <v/>
      </c>
      <c r="F211" s="90"/>
      <c r="G211" s="89"/>
      <c r="H211" s="95" t="str">
        <f>IF(B211="","",IF(IF(ISNA(VLOOKUP(A211,RESULTS!$D$2:$D$1001,1,0)),"",VLOOKUP(A211,RESULTS!$D$2:$D$1001,1,0))=A211,"","X"))</f>
        <v/>
      </c>
    </row>
    <row r="212" spans="1:8" hidden="1" x14ac:dyDescent="0.3">
      <c r="A212" s="93">
        <f t="shared" si="7"/>
        <v>361</v>
      </c>
      <c r="B212" s="90"/>
      <c r="C212" s="90"/>
      <c r="D212" s="89"/>
      <c r="E212" s="94" t="str">
        <f t="shared" si="6"/>
        <v/>
      </c>
      <c r="F212" s="90"/>
      <c r="G212" s="89"/>
      <c r="H212" s="95" t="str">
        <f>IF(B212="","",IF(IF(ISNA(VLOOKUP(A212,RESULTS!$D$2:$D$1001,1,0)),"",VLOOKUP(A212,RESULTS!$D$2:$D$1001,1,0))=A212,"","X"))</f>
        <v/>
      </c>
    </row>
    <row r="213" spans="1:8" hidden="1" x14ac:dyDescent="0.3">
      <c r="A213" s="93">
        <f t="shared" si="7"/>
        <v>362</v>
      </c>
      <c r="B213" s="90"/>
      <c r="C213" s="90"/>
      <c r="D213" s="89"/>
      <c r="E213" s="94" t="str">
        <f t="shared" si="6"/>
        <v/>
      </c>
      <c r="F213" s="90"/>
      <c r="G213" s="89"/>
      <c r="H213" s="95" t="str">
        <f>IF(B213="","",IF(IF(ISNA(VLOOKUP(A213,RESULTS!$D$2:$D$1001,1,0)),"",VLOOKUP(A213,RESULTS!$D$2:$D$1001,1,0))=A213,"","X"))</f>
        <v/>
      </c>
    </row>
    <row r="214" spans="1:8" hidden="1" x14ac:dyDescent="0.3">
      <c r="A214" s="93">
        <f t="shared" si="7"/>
        <v>363</v>
      </c>
      <c r="B214" s="90"/>
      <c r="C214" s="90"/>
      <c r="D214" s="89"/>
      <c r="E214" s="94" t="str">
        <f t="shared" si="6"/>
        <v/>
      </c>
      <c r="F214" s="90"/>
      <c r="G214" s="89"/>
      <c r="H214" s="95" t="str">
        <f>IF(B214="","",IF(IF(ISNA(VLOOKUP(A214,RESULTS!$D$2:$D$1001,1,0)),"",VLOOKUP(A214,RESULTS!$D$2:$D$1001,1,0))=A214,"","X"))</f>
        <v/>
      </c>
    </row>
    <row r="215" spans="1:8" hidden="1" x14ac:dyDescent="0.3">
      <c r="A215" s="93">
        <f t="shared" si="7"/>
        <v>364</v>
      </c>
      <c r="B215" s="90"/>
      <c r="C215" s="90"/>
      <c r="D215" s="89"/>
      <c r="E215" s="94" t="str">
        <f t="shared" si="6"/>
        <v/>
      </c>
      <c r="F215" s="90"/>
      <c r="G215" s="89"/>
      <c r="H215" s="95" t="str">
        <f>IF(B215="","",IF(IF(ISNA(VLOOKUP(A215,RESULTS!$D$2:$D$1001,1,0)),"",VLOOKUP(A215,RESULTS!$D$2:$D$1001,1,0))=A215,"","X"))</f>
        <v/>
      </c>
    </row>
    <row r="216" spans="1:8" hidden="1" x14ac:dyDescent="0.3">
      <c r="A216" s="93">
        <f t="shared" si="7"/>
        <v>365</v>
      </c>
      <c r="B216" s="90"/>
      <c r="C216" s="90"/>
      <c r="D216" s="89"/>
      <c r="E216" s="94" t="str">
        <f t="shared" si="6"/>
        <v/>
      </c>
      <c r="F216" s="90"/>
      <c r="G216" s="89"/>
      <c r="H216" s="95" t="str">
        <f>IF(B216="","",IF(IF(ISNA(VLOOKUP(A216,RESULTS!$D$2:$D$1001,1,0)),"",VLOOKUP(A216,RESULTS!$D$2:$D$1001,1,0))=A216,"","X"))</f>
        <v/>
      </c>
    </row>
    <row r="217" spans="1:8" hidden="1" x14ac:dyDescent="0.3">
      <c r="A217" s="93">
        <f t="shared" si="7"/>
        <v>366</v>
      </c>
      <c r="B217" s="90"/>
      <c r="C217" s="90"/>
      <c r="D217" s="89"/>
      <c r="E217" s="94" t="str">
        <f t="shared" si="6"/>
        <v/>
      </c>
      <c r="F217" s="90"/>
      <c r="G217" s="89"/>
      <c r="H217" s="95" t="str">
        <f>IF(B217="","",IF(IF(ISNA(VLOOKUP(A217,RESULTS!$D$2:$D$1001,1,0)),"",VLOOKUP(A217,RESULTS!$D$2:$D$1001,1,0))=A217,"","X"))</f>
        <v/>
      </c>
    </row>
    <row r="218" spans="1:8" hidden="1" x14ac:dyDescent="0.3">
      <c r="A218" s="93">
        <f t="shared" si="7"/>
        <v>367</v>
      </c>
      <c r="B218" s="90"/>
      <c r="C218" s="90"/>
      <c r="D218" s="89"/>
      <c r="E218" s="94" t="str">
        <f t="shared" si="6"/>
        <v/>
      </c>
      <c r="F218" s="90"/>
      <c r="G218" s="89"/>
      <c r="H218" s="95" t="str">
        <f>IF(B218="","",IF(IF(ISNA(VLOOKUP(A218,RESULTS!$D$2:$D$1001,1,0)),"",VLOOKUP(A218,RESULTS!$D$2:$D$1001,1,0))=A218,"","X"))</f>
        <v/>
      </c>
    </row>
    <row r="219" spans="1:8" hidden="1" x14ac:dyDescent="0.3">
      <c r="A219" s="93">
        <f t="shared" si="7"/>
        <v>368</v>
      </c>
      <c r="B219" s="90"/>
      <c r="C219" s="90"/>
      <c r="D219" s="89"/>
      <c r="E219" s="94" t="str">
        <f t="shared" si="6"/>
        <v/>
      </c>
      <c r="F219" s="90"/>
      <c r="G219" s="89"/>
      <c r="H219" s="95" t="str">
        <f>IF(B219="","",IF(IF(ISNA(VLOOKUP(A219,RESULTS!$D$2:$D$1001,1,0)),"",VLOOKUP(A219,RESULTS!$D$2:$D$1001,1,0))=A219,"","X"))</f>
        <v/>
      </c>
    </row>
    <row r="220" spans="1:8" hidden="1" x14ac:dyDescent="0.3">
      <c r="A220" s="93">
        <f t="shared" si="7"/>
        <v>369</v>
      </c>
      <c r="B220" s="90"/>
      <c r="C220" s="90"/>
      <c r="D220" s="89"/>
      <c r="E220" s="94" t="str">
        <f t="shared" si="6"/>
        <v/>
      </c>
      <c r="F220" s="90"/>
      <c r="G220" s="89"/>
      <c r="H220" s="95" t="str">
        <f>IF(B220="","",IF(IF(ISNA(VLOOKUP(A220,RESULTS!$D$2:$D$1001,1,0)),"",VLOOKUP(A220,RESULTS!$D$2:$D$1001,1,0))=A220,"","X"))</f>
        <v/>
      </c>
    </row>
    <row r="221" spans="1:8" hidden="1" x14ac:dyDescent="0.3">
      <c r="A221" s="93">
        <f t="shared" si="7"/>
        <v>370</v>
      </c>
      <c r="B221" s="90"/>
      <c r="C221" s="90"/>
      <c r="D221" s="89"/>
      <c r="E221" s="94" t="str">
        <f t="shared" si="6"/>
        <v/>
      </c>
      <c r="F221" s="90"/>
      <c r="G221" s="89"/>
      <c r="H221" s="95" t="str">
        <f>IF(B221="","",IF(IF(ISNA(VLOOKUP(A221,RESULTS!$D$2:$D$1001,1,0)),"",VLOOKUP(A221,RESULTS!$D$2:$D$1001,1,0))=A221,"","X"))</f>
        <v/>
      </c>
    </row>
    <row r="222" spans="1:8" hidden="1" x14ac:dyDescent="0.3">
      <c r="A222" s="93">
        <f t="shared" si="7"/>
        <v>371</v>
      </c>
      <c r="B222" s="90"/>
      <c r="C222" s="90"/>
      <c r="D222" s="89"/>
      <c r="E222" s="94" t="str">
        <f t="shared" si="6"/>
        <v/>
      </c>
      <c r="F222" s="90"/>
      <c r="G222" s="89"/>
      <c r="H222" s="95" t="str">
        <f>IF(B222="","",IF(IF(ISNA(VLOOKUP(A222,RESULTS!$D$2:$D$1001,1,0)),"",VLOOKUP(A222,RESULTS!$D$2:$D$1001,1,0))=A222,"","X"))</f>
        <v/>
      </c>
    </row>
    <row r="223" spans="1:8" hidden="1" x14ac:dyDescent="0.3">
      <c r="A223" s="93">
        <f t="shared" si="7"/>
        <v>372</v>
      </c>
      <c r="B223" s="90"/>
      <c r="C223" s="90"/>
      <c r="D223" s="89"/>
      <c r="E223" s="94" t="str">
        <f t="shared" si="6"/>
        <v/>
      </c>
      <c r="F223" s="90"/>
      <c r="G223" s="89"/>
      <c r="H223" s="95" t="str">
        <f>IF(B223="","",IF(IF(ISNA(VLOOKUP(A223,RESULTS!$D$2:$D$1001,1,0)),"",VLOOKUP(A223,RESULTS!$D$2:$D$1001,1,0))=A223,"","X"))</f>
        <v/>
      </c>
    </row>
    <row r="224" spans="1:8" hidden="1" x14ac:dyDescent="0.3">
      <c r="A224" s="93">
        <f t="shared" si="7"/>
        <v>373</v>
      </c>
      <c r="B224" s="90"/>
      <c r="C224" s="90"/>
      <c r="D224" s="89"/>
      <c r="E224" s="94" t="str">
        <f t="shared" si="6"/>
        <v/>
      </c>
      <c r="F224" s="90"/>
      <c r="G224" s="89"/>
      <c r="H224" s="95" t="str">
        <f>IF(B224="","",IF(IF(ISNA(VLOOKUP(A224,RESULTS!$D$2:$D$1001,1,0)),"",VLOOKUP(A224,RESULTS!$D$2:$D$1001,1,0))=A224,"","X"))</f>
        <v/>
      </c>
    </row>
    <row r="225" spans="1:8" hidden="1" x14ac:dyDescent="0.3">
      <c r="A225" s="93">
        <f t="shared" si="7"/>
        <v>374</v>
      </c>
      <c r="B225" s="90"/>
      <c r="C225" s="90"/>
      <c r="D225" s="89"/>
      <c r="E225" s="94" t="str">
        <f t="shared" si="6"/>
        <v/>
      </c>
      <c r="F225" s="90"/>
      <c r="G225" s="89"/>
      <c r="H225" s="95" t="str">
        <f>IF(B225="","",IF(IF(ISNA(VLOOKUP(A225,RESULTS!$D$2:$D$1001,1,0)),"",VLOOKUP(A225,RESULTS!$D$2:$D$1001,1,0))=A225,"","X"))</f>
        <v/>
      </c>
    </row>
    <row r="226" spans="1:8" hidden="1" x14ac:dyDescent="0.3">
      <c r="A226" s="93">
        <f t="shared" si="7"/>
        <v>375</v>
      </c>
      <c r="B226" s="90"/>
      <c r="C226" s="90"/>
      <c r="D226" s="89"/>
      <c r="E226" s="94" t="str">
        <f t="shared" si="6"/>
        <v/>
      </c>
      <c r="F226" s="90"/>
      <c r="G226" s="89"/>
      <c r="H226" s="95" t="str">
        <f>IF(B226="","",IF(IF(ISNA(VLOOKUP(A226,RESULTS!$D$2:$D$1001,1,0)),"",VLOOKUP(A226,RESULTS!$D$2:$D$1001,1,0))=A226,"","X"))</f>
        <v/>
      </c>
    </row>
    <row r="227" spans="1:8" hidden="1" x14ac:dyDescent="0.3">
      <c r="A227" s="93">
        <f t="shared" si="7"/>
        <v>376</v>
      </c>
      <c r="B227" s="90"/>
      <c r="C227" s="90"/>
      <c r="D227" s="89"/>
      <c r="E227" s="94" t="str">
        <f t="shared" si="6"/>
        <v/>
      </c>
      <c r="F227" s="90"/>
      <c r="G227" s="89"/>
      <c r="H227" s="95" t="str">
        <f>IF(B227="","",IF(IF(ISNA(VLOOKUP(A227,RESULTS!$D$2:$D$1001,1,0)),"",VLOOKUP(A227,RESULTS!$D$2:$D$1001,1,0))=A227,"","X"))</f>
        <v/>
      </c>
    </row>
    <row r="228" spans="1:8" hidden="1" x14ac:dyDescent="0.3">
      <c r="A228" s="93">
        <f t="shared" si="7"/>
        <v>377</v>
      </c>
      <c r="B228" s="90"/>
      <c r="C228" s="90"/>
      <c r="D228" s="89"/>
      <c r="E228" s="94" t="str">
        <f t="shared" si="6"/>
        <v/>
      </c>
      <c r="F228" s="90"/>
      <c r="G228" s="89"/>
      <c r="H228" s="95" t="str">
        <f>IF(B228="","",IF(IF(ISNA(VLOOKUP(A228,RESULTS!$D$2:$D$1001,1,0)),"",VLOOKUP(A228,RESULTS!$D$2:$D$1001,1,0))=A228,"","X"))</f>
        <v/>
      </c>
    </row>
    <row r="229" spans="1:8" hidden="1" x14ac:dyDescent="0.3">
      <c r="A229" s="93">
        <f t="shared" si="7"/>
        <v>378</v>
      </c>
      <c r="B229" s="90"/>
      <c r="C229" s="90"/>
      <c r="D229" s="89"/>
      <c r="E229" s="94" t="str">
        <f t="shared" si="6"/>
        <v/>
      </c>
      <c r="F229" s="90"/>
      <c r="G229" s="89"/>
      <c r="H229" s="95" t="str">
        <f>IF(B229="","",IF(IF(ISNA(VLOOKUP(A229,RESULTS!$D$2:$D$1001,1,0)),"",VLOOKUP(A229,RESULTS!$D$2:$D$1001,1,0))=A229,"","X"))</f>
        <v/>
      </c>
    </row>
    <row r="230" spans="1:8" hidden="1" x14ac:dyDescent="0.3">
      <c r="A230" s="93">
        <f t="shared" si="7"/>
        <v>379</v>
      </c>
      <c r="B230" s="90"/>
      <c r="C230" s="90"/>
      <c r="D230" s="89"/>
      <c r="E230" s="94" t="str">
        <f t="shared" si="6"/>
        <v/>
      </c>
      <c r="F230" s="90"/>
      <c r="G230" s="89"/>
      <c r="H230" s="95" t="str">
        <f>IF(B230="","",IF(IF(ISNA(VLOOKUP(A230,RESULTS!$D$2:$D$1001,1,0)),"",VLOOKUP(A230,RESULTS!$D$2:$D$1001,1,0))=A230,"","X"))</f>
        <v/>
      </c>
    </row>
    <row r="231" spans="1:8" hidden="1" x14ac:dyDescent="0.3">
      <c r="A231" s="93">
        <f t="shared" si="7"/>
        <v>380</v>
      </c>
      <c r="B231" s="90"/>
      <c r="C231" s="90"/>
      <c r="D231" s="89"/>
      <c r="E231" s="94" t="str">
        <f t="shared" ref="E231:E294" si="8">LEFT(D231,1)</f>
        <v/>
      </c>
      <c r="F231" s="90"/>
      <c r="G231" s="89"/>
      <c r="H231" s="95" t="str">
        <f>IF(B231="","",IF(IF(ISNA(VLOOKUP(A231,RESULTS!$D$2:$D$1001,1,0)),"",VLOOKUP(A231,RESULTS!$D$2:$D$1001,1,0))=A231,"","X"))</f>
        <v/>
      </c>
    </row>
    <row r="232" spans="1:8" hidden="1" x14ac:dyDescent="0.3">
      <c r="A232" s="93">
        <f t="shared" si="7"/>
        <v>381</v>
      </c>
      <c r="B232" s="90"/>
      <c r="C232" s="90"/>
      <c r="D232" s="89"/>
      <c r="E232" s="94" t="str">
        <f t="shared" si="8"/>
        <v/>
      </c>
      <c r="F232" s="90"/>
      <c r="G232" s="89"/>
      <c r="H232" s="95" t="str">
        <f>IF(B232="","",IF(IF(ISNA(VLOOKUP(A232,RESULTS!$D$2:$D$1001,1,0)),"",VLOOKUP(A232,RESULTS!$D$2:$D$1001,1,0))=A232,"","X"))</f>
        <v/>
      </c>
    </row>
    <row r="233" spans="1:8" hidden="1" x14ac:dyDescent="0.3">
      <c r="A233" s="93">
        <f t="shared" si="7"/>
        <v>382</v>
      </c>
      <c r="B233" s="90"/>
      <c r="C233" s="90"/>
      <c r="D233" s="89"/>
      <c r="E233" s="94" t="str">
        <f t="shared" si="8"/>
        <v/>
      </c>
      <c r="F233" s="90"/>
      <c r="G233" s="89"/>
      <c r="H233" s="95" t="str">
        <f>IF(B233="","",IF(IF(ISNA(VLOOKUP(A233,RESULTS!$D$2:$D$1001,1,0)),"",VLOOKUP(A233,RESULTS!$D$2:$D$1001,1,0))=A233,"","X"))</f>
        <v/>
      </c>
    </row>
    <row r="234" spans="1:8" hidden="1" x14ac:dyDescent="0.3">
      <c r="A234" s="93">
        <f t="shared" si="7"/>
        <v>383</v>
      </c>
      <c r="B234" s="90"/>
      <c r="C234" s="90"/>
      <c r="D234" s="89"/>
      <c r="E234" s="94" t="str">
        <f t="shared" si="8"/>
        <v/>
      </c>
      <c r="F234" s="90"/>
      <c r="G234" s="89"/>
      <c r="H234" s="95" t="str">
        <f>IF(B234="","",IF(IF(ISNA(VLOOKUP(A234,RESULTS!$D$2:$D$1001,1,0)),"",VLOOKUP(A234,RESULTS!$D$2:$D$1001,1,0))=A234,"","X"))</f>
        <v/>
      </c>
    </row>
    <row r="235" spans="1:8" hidden="1" x14ac:dyDescent="0.3">
      <c r="A235" s="93">
        <f t="shared" si="7"/>
        <v>384</v>
      </c>
      <c r="B235" s="90"/>
      <c r="C235" s="90"/>
      <c r="D235" s="89"/>
      <c r="E235" s="94" t="str">
        <f t="shared" si="8"/>
        <v/>
      </c>
      <c r="F235" s="90"/>
      <c r="G235" s="89"/>
      <c r="H235" s="95" t="str">
        <f>IF(B235="","",IF(IF(ISNA(VLOOKUP(A235,RESULTS!$D$2:$D$1001,1,0)),"",VLOOKUP(A235,RESULTS!$D$2:$D$1001,1,0))=A235,"","X"))</f>
        <v/>
      </c>
    </row>
    <row r="236" spans="1:8" hidden="1" x14ac:dyDescent="0.3">
      <c r="A236" s="93">
        <f t="shared" si="7"/>
        <v>385</v>
      </c>
      <c r="B236" s="90"/>
      <c r="C236" s="90"/>
      <c r="D236" s="89"/>
      <c r="E236" s="94" t="str">
        <f t="shared" si="8"/>
        <v/>
      </c>
      <c r="F236" s="90"/>
      <c r="G236" s="89"/>
      <c r="H236" s="95" t="str">
        <f>IF(B236="","",IF(IF(ISNA(VLOOKUP(A236,RESULTS!$D$2:$D$1001,1,0)),"",VLOOKUP(A236,RESULTS!$D$2:$D$1001,1,0))=A236,"","X"))</f>
        <v/>
      </c>
    </row>
    <row r="237" spans="1:8" hidden="1" x14ac:dyDescent="0.3">
      <c r="A237" s="93">
        <f t="shared" si="7"/>
        <v>386</v>
      </c>
      <c r="B237" s="90"/>
      <c r="C237" s="90"/>
      <c r="D237" s="89"/>
      <c r="E237" s="94" t="str">
        <f t="shared" si="8"/>
        <v/>
      </c>
      <c r="F237" s="90"/>
      <c r="G237" s="89"/>
      <c r="H237" s="95" t="str">
        <f>IF(B237="","",IF(IF(ISNA(VLOOKUP(A237,RESULTS!$D$2:$D$1001,1,0)),"",VLOOKUP(A237,RESULTS!$D$2:$D$1001,1,0))=A237,"","X"))</f>
        <v/>
      </c>
    </row>
    <row r="238" spans="1:8" hidden="1" x14ac:dyDescent="0.3">
      <c r="A238" s="93">
        <f t="shared" si="7"/>
        <v>387</v>
      </c>
      <c r="B238" s="90"/>
      <c r="C238" s="90"/>
      <c r="D238" s="89"/>
      <c r="E238" s="94" t="str">
        <f t="shared" si="8"/>
        <v/>
      </c>
      <c r="F238" s="90"/>
      <c r="G238" s="89"/>
      <c r="H238" s="95" t="str">
        <f>IF(B238="","",IF(IF(ISNA(VLOOKUP(A238,RESULTS!$D$2:$D$1001,1,0)),"",VLOOKUP(A238,RESULTS!$D$2:$D$1001,1,0))=A238,"","X"))</f>
        <v/>
      </c>
    </row>
    <row r="239" spans="1:8" hidden="1" x14ac:dyDescent="0.3">
      <c r="A239" s="93">
        <f t="shared" si="7"/>
        <v>388</v>
      </c>
      <c r="B239" s="90"/>
      <c r="C239" s="90"/>
      <c r="D239" s="89"/>
      <c r="E239" s="94" t="str">
        <f t="shared" si="8"/>
        <v/>
      </c>
      <c r="F239" s="90"/>
      <c r="G239" s="89"/>
      <c r="H239" s="95" t="str">
        <f>IF(B239="","",IF(IF(ISNA(VLOOKUP(A239,RESULTS!$D$2:$D$1001,1,0)),"",VLOOKUP(A239,RESULTS!$D$2:$D$1001,1,0))=A239,"","X"))</f>
        <v/>
      </c>
    </row>
    <row r="240" spans="1:8" hidden="1" x14ac:dyDescent="0.3">
      <c r="A240" s="93">
        <f t="shared" si="7"/>
        <v>389</v>
      </c>
      <c r="B240" s="90"/>
      <c r="C240" s="90"/>
      <c r="D240" s="89"/>
      <c r="E240" s="94" t="str">
        <f t="shared" si="8"/>
        <v/>
      </c>
      <c r="F240" s="90"/>
      <c r="G240" s="89"/>
      <c r="H240" s="95" t="str">
        <f>IF(B240="","",IF(IF(ISNA(VLOOKUP(A240,RESULTS!$D$2:$D$1001,1,0)),"",VLOOKUP(A240,RESULTS!$D$2:$D$1001,1,0))=A240,"","X"))</f>
        <v/>
      </c>
    </row>
    <row r="241" spans="1:8" hidden="1" x14ac:dyDescent="0.3">
      <c r="A241" s="93">
        <f t="shared" si="7"/>
        <v>390</v>
      </c>
      <c r="B241" s="90"/>
      <c r="C241" s="90"/>
      <c r="D241" s="89"/>
      <c r="E241" s="94" t="str">
        <f t="shared" si="8"/>
        <v/>
      </c>
      <c r="F241" s="90"/>
      <c r="G241" s="89"/>
      <c r="H241" s="95" t="str">
        <f>IF(B241="","",IF(IF(ISNA(VLOOKUP(A241,RESULTS!$D$2:$D$1001,1,0)),"",VLOOKUP(A241,RESULTS!$D$2:$D$1001,1,0))=A241,"","X"))</f>
        <v/>
      </c>
    </row>
    <row r="242" spans="1:8" hidden="1" x14ac:dyDescent="0.3">
      <c r="A242" s="93">
        <f t="shared" si="7"/>
        <v>391</v>
      </c>
      <c r="B242" s="90"/>
      <c r="C242" s="90"/>
      <c r="D242" s="89"/>
      <c r="E242" s="94" t="str">
        <f t="shared" si="8"/>
        <v/>
      </c>
      <c r="F242" s="90"/>
      <c r="G242" s="89"/>
      <c r="H242" s="95" t="str">
        <f>IF(B242="","",IF(IF(ISNA(VLOOKUP(A242,RESULTS!$D$2:$D$1001,1,0)),"",VLOOKUP(A242,RESULTS!$D$2:$D$1001,1,0))=A242,"","X"))</f>
        <v/>
      </c>
    </row>
    <row r="243" spans="1:8" hidden="1" x14ac:dyDescent="0.3">
      <c r="A243" s="93">
        <f t="shared" si="7"/>
        <v>392</v>
      </c>
      <c r="B243" s="90"/>
      <c r="C243" s="90"/>
      <c r="D243" s="89"/>
      <c r="E243" s="94" t="str">
        <f t="shared" si="8"/>
        <v/>
      </c>
      <c r="F243" s="90"/>
      <c r="G243" s="89"/>
      <c r="H243" s="95" t="str">
        <f>IF(B243="","",IF(IF(ISNA(VLOOKUP(A243,RESULTS!$D$2:$D$1001,1,0)),"",VLOOKUP(A243,RESULTS!$D$2:$D$1001,1,0))=A243,"","X"))</f>
        <v/>
      </c>
    </row>
    <row r="244" spans="1:8" hidden="1" x14ac:dyDescent="0.3">
      <c r="A244" s="93">
        <f t="shared" si="7"/>
        <v>393</v>
      </c>
      <c r="B244" s="90"/>
      <c r="C244" s="90"/>
      <c r="D244" s="89"/>
      <c r="E244" s="94" t="str">
        <f t="shared" si="8"/>
        <v/>
      </c>
      <c r="F244" s="90"/>
      <c r="G244" s="89"/>
      <c r="H244" s="95" t="str">
        <f>IF(B244="","",IF(IF(ISNA(VLOOKUP(A244,RESULTS!$D$2:$D$1001,1,0)),"",VLOOKUP(A244,RESULTS!$D$2:$D$1001,1,0))=A244,"","X"))</f>
        <v/>
      </c>
    </row>
    <row r="245" spans="1:8" hidden="1" x14ac:dyDescent="0.3">
      <c r="A245" s="93">
        <f t="shared" si="7"/>
        <v>394</v>
      </c>
      <c r="B245" s="90"/>
      <c r="C245" s="90"/>
      <c r="D245" s="89"/>
      <c r="E245" s="94" t="str">
        <f t="shared" si="8"/>
        <v/>
      </c>
      <c r="F245" s="90"/>
      <c r="G245" s="89"/>
      <c r="H245" s="95" t="str">
        <f>IF(B245="","",IF(IF(ISNA(VLOOKUP(A245,RESULTS!$D$2:$D$1001,1,0)),"",VLOOKUP(A245,RESULTS!$D$2:$D$1001,1,0))=A245,"","X"))</f>
        <v/>
      </c>
    </row>
    <row r="246" spans="1:8" hidden="1" x14ac:dyDescent="0.3">
      <c r="A246" s="93">
        <f t="shared" si="7"/>
        <v>395</v>
      </c>
      <c r="B246" s="90"/>
      <c r="C246" s="90"/>
      <c r="D246" s="89"/>
      <c r="E246" s="94" t="str">
        <f t="shared" si="8"/>
        <v/>
      </c>
      <c r="F246" s="90"/>
      <c r="G246" s="89"/>
      <c r="H246" s="95" t="str">
        <f>IF(B246="","",IF(IF(ISNA(VLOOKUP(A246,RESULTS!$D$2:$D$1001,1,0)),"",VLOOKUP(A246,RESULTS!$D$2:$D$1001,1,0))=A246,"","X"))</f>
        <v/>
      </c>
    </row>
    <row r="247" spans="1:8" hidden="1" x14ac:dyDescent="0.3">
      <c r="A247" s="93">
        <f t="shared" si="7"/>
        <v>396</v>
      </c>
      <c r="B247" s="90"/>
      <c r="C247" s="90"/>
      <c r="D247" s="89"/>
      <c r="E247" s="94" t="str">
        <f t="shared" si="8"/>
        <v/>
      </c>
      <c r="F247" s="90"/>
      <c r="G247" s="89"/>
      <c r="H247" s="95" t="str">
        <f>IF(B247="","",IF(IF(ISNA(VLOOKUP(A247,RESULTS!$D$2:$D$1001,1,0)),"",VLOOKUP(A247,RESULTS!$D$2:$D$1001,1,0))=A247,"","X"))</f>
        <v/>
      </c>
    </row>
    <row r="248" spans="1:8" hidden="1" x14ac:dyDescent="0.3">
      <c r="A248" s="93">
        <f t="shared" si="7"/>
        <v>397</v>
      </c>
      <c r="B248" s="90"/>
      <c r="C248" s="90"/>
      <c r="D248" s="89"/>
      <c r="E248" s="94" t="str">
        <f t="shared" si="8"/>
        <v/>
      </c>
      <c r="F248" s="90"/>
      <c r="G248" s="89"/>
      <c r="H248" s="95" t="str">
        <f>IF(B248="","",IF(IF(ISNA(VLOOKUP(A248,RESULTS!$D$2:$D$1001,1,0)),"",VLOOKUP(A248,RESULTS!$D$2:$D$1001,1,0))=A248,"","X"))</f>
        <v/>
      </c>
    </row>
    <row r="249" spans="1:8" hidden="1" x14ac:dyDescent="0.3">
      <c r="A249" s="93">
        <f t="shared" si="7"/>
        <v>398</v>
      </c>
      <c r="B249" s="90"/>
      <c r="C249" s="90"/>
      <c r="D249" s="89"/>
      <c r="E249" s="94" t="str">
        <f t="shared" si="8"/>
        <v/>
      </c>
      <c r="F249" s="90"/>
      <c r="G249" s="89"/>
      <c r="H249" s="95" t="str">
        <f>IF(B249="","",IF(IF(ISNA(VLOOKUP(A249,RESULTS!$D$2:$D$1001,1,0)),"",VLOOKUP(A249,RESULTS!$D$2:$D$1001,1,0))=A249,"","X"))</f>
        <v/>
      </c>
    </row>
    <row r="250" spans="1:8" hidden="1" x14ac:dyDescent="0.3">
      <c r="A250" s="93">
        <f t="shared" si="7"/>
        <v>399</v>
      </c>
      <c r="B250" s="90"/>
      <c r="C250" s="90"/>
      <c r="D250" s="89"/>
      <c r="E250" s="94" t="str">
        <f t="shared" si="8"/>
        <v/>
      </c>
      <c r="F250" s="90"/>
      <c r="G250" s="89"/>
      <c r="H250" s="95" t="str">
        <f>IF(B250="","",IF(IF(ISNA(VLOOKUP(A250,RESULTS!$D$2:$D$1001,1,0)),"",VLOOKUP(A250,RESULTS!$D$2:$D$1001,1,0))=A250,"","X"))</f>
        <v/>
      </c>
    </row>
    <row r="251" spans="1:8" hidden="1" x14ac:dyDescent="0.3">
      <c r="A251" s="93">
        <f t="shared" si="7"/>
        <v>400</v>
      </c>
      <c r="B251" s="90"/>
      <c r="C251" s="90"/>
      <c r="D251" s="89"/>
      <c r="E251" s="94" t="str">
        <f t="shared" si="8"/>
        <v/>
      </c>
      <c r="F251" s="90"/>
      <c r="G251" s="89"/>
      <c r="H251" s="95" t="str">
        <f>IF(B251="","",IF(IF(ISNA(VLOOKUP(A251,RESULTS!$D$2:$D$1001,1,0)),"",VLOOKUP(A251,RESULTS!$D$2:$D$1001,1,0))=A251,"","X"))</f>
        <v/>
      </c>
    </row>
    <row r="252" spans="1:8" hidden="1" x14ac:dyDescent="0.3">
      <c r="A252" s="93">
        <f t="shared" si="7"/>
        <v>401</v>
      </c>
      <c r="B252" s="90"/>
      <c r="C252" s="90"/>
      <c r="D252" s="89"/>
      <c r="E252" s="94" t="str">
        <f t="shared" si="8"/>
        <v/>
      </c>
      <c r="F252" s="90"/>
      <c r="G252" s="89"/>
      <c r="H252" s="95" t="str">
        <f>IF(B252="","",IF(IF(ISNA(VLOOKUP(A252,RESULTS!$D$2:$D$1001,1,0)),"",VLOOKUP(A252,RESULTS!$D$2:$D$1001,1,0))=A252,"","X"))</f>
        <v/>
      </c>
    </row>
    <row r="253" spans="1:8" hidden="1" x14ac:dyDescent="0.3">
      <c r="A253" s="93">
        <f t="shared" si="7"/>
        <v>402</v>
      </c>
      <c r="B253" s="90"/>
      <c r="C253" s="90"/>
      <c r="D253" s="89"/>
      <c r="E253" s="94" t="str">
        <f t="shared" si="8"/>
        <v/>
      </c>
      <c r="F253" s="90"/>
      <c r="G253" s="89"/>
      <c r="H253" s="95" t="str">
        <f>IF(B253="","",IF(IF(ISNA(VLOOKUP(A253,RESULTS!$D$2:$D$1001,1,0)),"",VLOOKUP(A253,RESULTS!$D$2:$D$1001,1,0))=A253,"","X"))</f>
        <v/>
      </c>
    </row>
    <row r="254" spans="1:8" hidden="1" x14ac:dyDescent="0.3">
      <c r="A254" s="93">
        <f t="shared" si="7"/>
        <v>403</v>
      </c>
      <c r="B254" s="90"/>
      <c r="C254" s="90"/>
      <c r="D254" s="89"/>
      <c r="E254" s="94" t="str">
        <f t="shared" si="8"/>
        <v/>
      </c>
      <c r="F254" s="90"/>
      <c r="G254" s="89"/>
      <c r="H254" s="95" t="str">
        <f>IF(B254="","",IF(IF(ISNA(VLOOKUP(A254,RESULTS!$D$2:$D$1001,1,0)),"",VLOOKUP(A254,RESULTS!$D$2:$D$1001,1,0))=A254,"","X"))</f>
        <v/>
      </c>
    </row>
    <row r="255" spans="1:8" hidden="1" x14ac:dyDescent="0.3">
      <c r="A255" s="93">
        <f t="shared" si="7"/>
        <v>404</v>
      </c>
      <c r="B255" s="90"/>
      <c r="C255" s="90"/>
      <c r="D255" s="89"/>
      <c r="E255" s="94" t="str">
        <f t="shared" si="8"/>
        <v/>
      </c>
      <c r="F255" s="90"/>
      <c r="G255" s="89"/>
      <c r="H255" s="95" t="str">
        <f>IF(B255="","",IF(IF(ISNA(VLOOKUP(A255,RESULTS!$D$2:$D$1001,1,0)),"",VLOOKUP(A255,RESULTS!$D$2:$D$1001,1,0))=A255,"","X"))</f>
        <v/>
      </c>
    </row>
    <row r="256" spans="1:8" hidden="1" x14ac:dyDescent="0.3">
      <c r="A256" s="93">
        <f t="shared" si="7"/>
        <v>405</v>
      </c>
      <c r="B256" s="90"/>
      <c r="C256" s="90"/>
      <c r="D256" s="89"/>
      <c r="E256" s="94" t="str">
        <f t="shared" si="8"/>
        <v/>
      </c>
      <c r="F256" s="90"/>
      <c r="G256" s="89"/>
      <c r="H256" s="95" t="str">
        <f>IF(B256="","",IF(IF(ISNA(VLOOKUP(A256,RESULTS!$D$2:$D$1001,1,0)),"",VLOOKUP(A256,RESULTS!$D$2:$D$1001,1,0))=A256,"","X"))</f>
        <v/>
      </c>
    </row>
    <row r="257" spans="1:8" hidden="1" x14ac:dyDescent="0.3">
      <c r="A257" s="93">
        <f t="shared" si="7"/>
        <v>406</v>
      </c>
      <c r="B257" s="90"/>
      <c r="C257" s="90"/>
      <c r="D257" s="89"/>
      <c r="E257" s="94" t="str">
        <f t="shared" si="8"/>
        <v/>
      </c>
      <c r="F257" s="90"/>
      <c r="G257" s="89"/>
      <c r="H257" s="95" t="str">
        <f>IF(B257="","",IF(IF(ISNA(VLOOKUP(A257,RESULTS!$D$2:$D$1001,1,0)),"",VLOOKUP(A257,RESULTS!$D$2:$D$1001,1,0))=A257,"","X"))</f>
        <v/>
      </c>
    </row>
    <row r="258" spans="1:8" hidden="1" x14ac:dyDescent="0.3">
      <c r="A258" s="93">
        <f t="shared" si="7"/>
        <v>407</v>
      </c>
      <c r="B258" s="90"/>
      <c r="C258" s="90"/>
      <c r="D258" s="89"/>
      <c r="E258" s="94" t="str">
        <f t="shared" si="8"/>
        <v/>
      </c>
      <c r="F258" s="90"/>
      <c r="G258" s="89"/>
      <c r="H258" s="95" t="str">
        <f>IF(B258="","",IF(IF(ISNA(VLOOKUP(A258,RESULTS!$D$2:$D$1001,1,0)),"",VLOOKUP(A258,RESULTS!$D$2:$D$1001,1,0))=A258,"","X"))</f>
        <v/>
      </c>
    </row>
    <row r="259" spans="1:8" hidden="1" x14ac:dyDescent="0.3">
      <c r="A259" s="93">
        <f t="shared" ref="A259:A322" si="9">A258+1</f>
        <v>408</v>
      </c>
      <c r="B259" s="90"/>
      <c r="C259" s="90"/>
      <c r="D259" s="89"/>
      <c r="E259" s="94" t="str">
        <f t="shared" si="8"/>
        <v/>
      </c>
      <c r="F259" s="90"/>
      <c r="G259" s="89"/>
      <c r="H259" s="95" t="str">
        <f>IF(B259="","",IF(IF(ISNA(VLOOKUP(A259,RESULTS!$D$2:$D$1001,1,0)),"",VLOOKUP(A259,RESULTS!$D$2:$D$1001,1,0))=A259,"","X"))</f>
        <v/>
      </c>
    </row>
    <row r="260" spans="1:8" hidden="1" x14ac:dyDescent="0.3">
      <c r="A260" s="93">
        <f t="shared" si="9"/>
        <v>409</v>
      </c>
      <c r="B260" s="90"/>
      <c r="C260" s="90"/>
      <c r="D260" s="89"/>
      <c r="E260" s="94" t="str">
        <f t="shared" si="8"/>
        <v/>
      </c>
      <c r="F260" s="90"/>
      <c r="G260" s="89"/>
      <c r="H260" s="95" t="str">
        <f>IF(B260="","",IF(IF(ISNA(VLOOKUP(A260,RESULTS!$D$2:$D$1001,1,0)),"",VLOOKUP(A260,RESULTS!$D$2:$D$1001,1,0))=A260,"","X"))</f>
        <v/>
      </c>
    </row>
    <row r="261" spans="1:8" hidden="1" x14ac:dyDescent="0.3">
      <c r="A261" s="93">
        <f t="shared" si="9"/>
        <v>410</v>
      </c>
      <c r="B261" s="90"/>
      <c r="C261" s="90"/>
      <c r="D261" s="89"/>
      <c r="E261" s="94" t="str">
        <f t="shared" si="8"/>
        <v/>
      </c>
      <c r="F261" s="90"/>
      <c r="G261" s="89"/>
      <c r="H261" s="95" t="str">
        <f>IF(B261="","",IF(IF(ISNA(VLOOKUP(A261,RESULTS!$D$2:$D$1001,1,0)),"",VLOOKUP(A261,RESULTS!$D$2:$D$1001,1,0))=A261,"","X"))</f>
        <v/>
      </c>
    </row>
    <row r="262" spans="1:8" hidden="1" x14ac:dyDescent="0.3">
      <c r="A262" s="93">
        <f t="shared" si="9"/>
        <v>411</v>
      </c>
      <c r="B262" s="90"/>
      <c r="C262" s="90"/>
      <c r="D262" s="89"/>
      <c r="E262" s="94" t="str">
        <f t="shared" si="8"/>
        <v/>
      </c>
      <c r="F262" s="90"/>
      <c r="G262" s="89"/>
      <c r="H262" s="95" t="str">
        <f>IF(B262="","",IF(IF(ISNA(VLOOKUP(A262,RESULTS!$D$2:$D$1001,1,0)),"",VLOOKUP(A262,RESULTS!$D$2:$D$1001,1,0))=A262,"","X"))</f>
        <v/>
      </c>
    </row>
    <row r="263" spans="1:8" hidden="1" x14ac:dyDescent="0.3">
      <c r="A263" s="93">
        <f t="shared" si="9"/>
        <v>412</v>
      </c>
      <c r="B263" s="90"/>
      <c r="C263" s="90"/>
      <c r="D263" s="89"/>
      <c r="E263" s="94" t="str">
        <f t="shared" si="8"/>
        <v/>
      </c>
      <c r="F263" s="90"/>
      <c r="G263" s="89"/>
      <c r="H263" s="95" t="str">
        <f>IF(B263="","",IF(IF(ISNA(VLOOKUP(A263,RESULTS!$D$2:$D$1001,1,0)),"",VLOOKUP(A263,RESULTS!$D$2:$D$1001,1,0))=A263,"","X"))</f>
        <v/>
      </c>
    </row>
    <row r="264" spans="1:8" hidden="1" x14ac:dyDescent="0.3">
      <c r="A264" s="93">
        <f t="shared" si="9"/>
        <v>413</v>
      </c>
      <c r="B264" s="90"/>
      <c r="C264" s="90"/>
      <c r="D264" s="89"/>
      <c r="E264" s="94" t="str">
        <f t="shared" si="8"/>
        <v/>
      </c>
      <c r="F264" s="90"/>
      <c r="G264" s="89"/>
      <c r="H264" s="95" t="str">
        <f>IF(B264="","",IF(IF(ISNA(VLOOKUP(A264,RESULTS!$D$2:$D$1001,1,0)),"",VLOOKUP(A264,RESULTS!$D$2:$D$1001,1,0))=A264,"","X"))</f>
        <v/>
      </c>
    </row>
    <row r="265" spans="1:8" hidden="1" x14ac:dyDescent="0.3">
      <c r="A265" s="93">
        <f t="shared" si="9"/>
        <v>414</v>
      </c>
      <c r="B265" s="90"/>
      <c r="C265" s="90"/>
      <c r="D265" s="89"/>
      <c r="E265" s="94" t="str">
        <f t="shared" si="8"/>
        <v/>
      </c>
      <c r="F265" s="90"/>
      <c r="G265" s="89"/>
      <c r="H265" s="95" t="str">
        <f>IF(B265="","",IF(IF(ISNA(VLOOKUP(A265,RESULTS!$D$2:$D$1001,1,0)),"",VLOOKUP(A265,RESULTS!$D$2:$D$1001,1,0))=A265,"","X"))</f>
        <v/>
      </c>
    </row>
    <row r="266" spans="1:8" hidden="1" x14ac:dyDescent="0.3">
      <c r="A266" s="93">
        <f t="shared" si="9"/>
        <v>415</v>
      </c>
      <c r="B266" s="90"/>
      <c r="C266" s="90"/>
      <c r="D266" s="89"/>
      <c r="E266" s="94" t="str">
        <f t="shared" si="8"/>
        <v/>
      </c>
      <c r="F266" s="90"/>
      <c r="G266" s="89"/>
      <c r="H266" s="95" t="str">
        <f>IF(B266="","",IF(IF(ISNA(VLOOKUP(A266,RESULTS!$D$2:$D$1001,1,0)),"",VLOOKUP(A266,RESULTS!$D$2:$D$1001,1,0))=A266,"","X"))</f>
        <v/>
      </c>
    </row>
    <row r="267" spans="1:8" hidden="1" x14ac:dyDescent="0.3">
      <c r="A267" s="93">
        <f t="shared" si="9"/>
        <v>416</v>
      </c>
      <c r="B267" s="90"/>
      <c r="C267" s="90"/>
      <c r="D267" s="89"/>
      <c r="E267" s="94" t="str">
        <f t="shared" si="8"/>
        <v/>
      </c>
      <c r="F267" s="90"/>
      <c r="G267" s="89"/>
      <c r="H267" s="95" t="str">
        <f>IF(B267="","",IF(IF(ISNA(VLOOKUP(A267,RESULTS!$D$2:$D$1001,1,0)),"",VLOOKUP(A267,RESULTS!$D$2:$D$1001,1,0))=A267,"","X"))</f>
        <v/>
      </c>
    </row>
    <row r="268" spans="1:8" hidden="1" x14ac:dyDescent="0.3">
      <c r="A268" s="93">
        <f t="shared" si="9"/>
        <v>417</v>
      </c>
      <c r="B268" s="90"/>
      <c r="C268" s="90"/>
      <c r="D268" s="89"/>
      <c r="E268" s="94" t="str">
        <f t="shared" si="8"/>
        <v/>
      </c>
      <c r="F268" s="90"/>
      <c r="G268" s="89"/>
      <c r="H268" s="95" t="str">
        <f>IF(B268="","",IF(IF(ISNA(VLOOKUP(A268,RESULTS!$D$2:$D$1001,1,0)),"",VLOOKUP(A268,RESULTS!$D$2:$D$1001,1,0))=A268,"","X"))</f>
        <v/>
      </c>
    </row>
    <row r="269" spans="1:8" hidden="1" x14ac:dyDescent="0.3">
      <c r="A269" s="93">
        <f t="shared" si="9"/>
        <v>418</v>
      </c>
      <c r="B269" s="90"/>
      <c r="C269" s="90"/>
      <c r="D269" s="89"/>
      <c r="E269" s="94" t="str">
        <f t="shared" si="8"/>
        <v/>
      </c>
      <c r="F269" s="90"/>
      <c r="G269" s="89"/>
      <c r="H269" s="95" t="str">
        <f>IF(B269="","",IF(IF(ISNA(VLOOKUP(A269,RESULTS!$D$2:$D$1001,1,0)),"",VLOOKUP(A269,RESULTS!$D$2:$D$1001,1,0))=A269,"","X"))</f>
        <v/>
      </c>
    </row>
    <row r="270" spans="1:8" hidden="1" x14ac:dyDescent="0.3">
      <c r="A270" s="93">
        <f t="shared" si="9"/>
        <v>419</v>
      </c>
      <c r="B270" s="90"/>
      <c r="C270" s="90"/>
      <c r="D270" s="89"/>
      <c r="E270" s="94" t="str">
        <f t="shared" si="8"/>
        <v/>
      </c>
      <c r="F270" s="90"/>
      <c r="G270" s="89"/>
      <c r="H270" s="95" t="str">
        <f>IF(B270="","",IF(IF(ISNA(VLOOKUP(A270,RESULTS!$D$2:$D$1001,1,0)),"",VLOOKUP(A270,RESULTS!$D$2:$D$1001,1,0))=A270,"","X"))</f>
        <v/>
      </c>
    </row>
    <row r="271" spans="1:8" hidden="1" x14ac:dyDescent="0.3">
      <c r="A271" s="93">
        <f t="shared" si="9"/>
        <v>420</v>
      </c>
      <c r="B271" s="90"/>
      <c r="C271" s="90"/>
      <c r="D271" s="89"/>
      <c r="E271" s="94" t="str">
        <f t="shared" si="8"/>
        <v/>
      </c>
      <c r="F271" s="90"/>
      <c r="G271" s="89"/>
      <c r="H271" s="95" t="str">
        <f>IF(B271="","",IF(IF(ISNA(VLOOKUP(A271,RESULTS!$D$2:$D$1001,1,0)),"",VLOOKUP(A271,RESULTS!$D$2:$D$1001,1,0))=A271,"","X"))</f>
        <v/>
      </c>
    </row>
    <row r="272" spans="1:8" hidden="1" x14ac:dyDescent="0.3">
      <c r="A272" s="93">
        <f t="shared" si="9"/>
        <v>421</v>
      </c>
      <c r="B272" s="90"/>
      <c r="C272" s="90"/>
      <c r="D272" s="89"/>
      <c r="E272" s="94" t="str">
        <f t="shared" si="8"/>
        <v/>
      </c>
      <c r="F272" s="90"/>
      <c r="G272" s="89"/>
      <c r="H272" s="95" t="str">
        <f>IF(B272="","",IF(IF(ISNA(VLOOKUP(A272,RESULTS!$D$2:$D$1001,1,0)),"",VLOOKUP(A272,RESULTS!$D$2:$D$1001,1,0))=A272,"","X"))</f>
        <v/>
      </c>
    </row>
    <row r="273" spans="1:8" hidden="1" x14ac:dyDescent="0.3">
      <c r="A273" s="93">
        <f t="shared" si="9"/>
        <v>422</v>
      </c>
      <c r="B273" s="90"/>
      <c r="C273" s="90"/>
      <c r="D273" s="89"/>
      <c r="E273" s="94" t="str">
        <f t="shared" si="8"/>
        <v/>
      </c>
      <c r="F273" s="90"/>
      <c r="G273" s="89"/>
      <c r="H273" s="95" t="str">
        <f>IF(B273="","",IF(IF(ISNA(VLOOKUP(A273,RESULTS!$D$2:$D$1001,1,0)),"",VLOOKUP(A273,RESULTS!$D$2:$D$1001,1,0))=A273,"","X"))</f>
        <v/>
      </c>
    </row>
    <row r="274" spans="1:8" hidden="1" x14ac:dyDescent="0.3">
      <c r="A274" s="93">
        <f t="shared" si="9"/>
        <v>423</v>
      </c>
      <c r="B274" s="90"/>
      <c r="C274" s="90"/>
      <c r="D274" s="89"/>
      <c r="E274" s="94" t="str">
        <f t="shared" si="8"/>
        <v/>
      </c>
      <c r="F274" s="90"/>
      <c r="G274" s="89"/>
      <c r="H274" s="95" t="str">
        <f>IF(B274="","",IF(IF(ISNA(VLOOKUP(A274,RESULTS!$D$2:$D$1001,1,0)),"",VLOOKUP(A274,RESULTS!$D$2:$D$1001,1,0))=A274,"","X"))</f>
        <v/>
      </c>
    </row>
    <row r="275" spans="1:8" hidden="1" x14ac:dyDescent="0.3">
      <c r="A275" s="93">
        <f t="shared" si="9"/>
        <v>424</v>
      </c>
      <c r="B275" s="90"/>
      <c r="C275" s="90"/>
      <c r="D275" s="89"/>
      <c r="E275" s="94" t="str">
        <f t="shared" si="8"/>
        <v/>
      </c>
      <c r="F275" s="90"/>
      <c r="G275" s="89"/>
      <c r="H275" s="95" t="str">
        <f>IF(B275="","",IF(IF(ISNA(VLOOKUP(A275,RESULTS!$D$2:$D$1001,1,0)),"",VLOOKUP(A275,RESULTS!$D$2:$D$1001,1,0))=A275,"","X"))</f>
        <v/>
      </c>
    </row>
    <row r="276" spans="1:8" hidden="1" x14ac:dyDescent="0.3">
      <c r="A276" s="93">
        <f t="shared" si="9"/>
        <v>425</v>
      </c>
      <c r="B276" s="90"/>
      <c r="C276" s="90"/>
      <c r="D276" s="89"/>
      <c r="E276" s="94" t="str">
        <f t="shared" si="8"/>
        <v/>
      </c>
      <c r="F276" s="90"/>
      <c r="G276" s="89"/>
      <c r="H276" s="95" t="str">
        <f>IF(B276="","",IF(IF(ISNA(VLOOKUP(A276,RESULTS!$D$2:$D$1001,1,0)),"",VLOOKUP(A276,RESULTS!$D$2:$D$1001,1,0))=A276,"","X"))</f>
        <v/>
      </c>
    </row>
    <row r="277" spans="1:8" hidden="1" x14ac:dyDescent="0.3">
      <c r="A277" s="93">
        <f t="shared" si="9"/>
        <v>426</v>
      </c>
      <c r="B277" s="90"/>
      <c r="C277" s="90"/>
      <c r="D277" s="89"/>
      <c r="E277" s="94" t="str">
        <f t="shared" si="8"/>
        <v/>
      </c>
      <c r="F277" s="90"/>
      <c r="G277" s="89"/>
      <c r="H277" s="95" t="str">
        <f>IF(B277="","",IF(IF(ISNA(VLOOKUP(A277,RESULTS!$D$2:$D$1001,1,0)),"",VLOOKUP(A277,RESULTS!$D$2:$D$1001,1,0))=A277,"","X"))</f>
        <v/>
      </c>
    </row>
    <row r="278" spans="1:8" hidden="1" x14ac:dyDescent="0.3">
      <c r="A278" s="93">
        <f t="shared" si="9"/>
        <v>427</v>
      </c>
      <c r="B278" s="90"/>
      <c r="C278" s="90"/>
      <c r="D278" s="89"/>
      <c r="E278" s="94" t="str">
        <f t="shared" si="8"/>
        <v/>
      </c>
      <c r="F278" s="90"/>
      <c r="G278" s="89"/>
      <c r="H278" s="95" t="str">
        <f>IF(B278="","",IF(IF(ISNA(VLOOKUP(A278,RESULTS!$D$2:$D$1001,1,0)),"",VLOOKUP(A278,RESULTS!$D$2:$D$1001,1,0))=A278,"","X"))</f>
        <v/>
      </c>
    </row>
    <row r="279" spans="1:8" hidden="1" x14ac:dyDescent="0.3">
      <c r="A279" s="93">
        <f t="shared" si="9"/>
        <v>428</v>
      </c>
      <c r="B279" s="90"/>
      <c r="C279" s="90"/>
      <c r="D279" s="89"/>
      <c r="E279" s="94" t="str">
        <f t="shared" si="8"/>
        <v/>
      </c>
      <c r="F279" s="90"/>
      <c r="G279" s="89"/>
      <c r="H279" s="95" t="str">
        <f>IF(B279="","",IF(IF(ISNA(VLOOKUP(A279,RESULTS!$D$2:$D$1001,1,0)),"",VLOOKUP(A279,RESULTS!$D$2:$D$1001,1,0))=A279,"","X"))</f>
        <v/>
      </c>
    </row>
    <row r="280" spans="1:8" hidden="1" x14ac:dyDescent="0.3">
      <c r="A280" s="93">
        <f t="shared" si="9"/>
        <v>429</v>
      </c>
      <c r="B280" s="90"/>
      <c r="C280" s="90"/>
      <c r="D280" s="89"/>
      <c r="E280" s="94" t="str">
        <f t="shared" si="8"/>
        <v/>
      </c>
      <c r="F280" s="90"/>
      <c r="G280" s="89"/>
      <c r="H280" s="95" t="str">
        <f>IF(B280="","",IF(IF(ISNA(VLOOKUP(A280,RESULTS!$D$2:$D$1001,1,0)),"",VLOOKUP(A280,RESULTS!$D$2:$D$1001,1,0))=A280,"","X"))</f>
        <v/>
      </c>
    </row>
    <row r="281" spans="1:8" hidden="1" x14ac:dyDescent="0.3">
      <c r="A281" s="93">
        <f t="shared" si="9"/>
        <v>430</v>
      </c>
      <c r="B281" s="90"/>
      <c r="C281" s="90"/>
      <c r="D281" s="89"/>
      <c r="E281" s="94" t="str">
        <f t="shared" si="8"/>
        <v/>
      </c>
      <c r="F281" s="90"/>
      <c r="G281" s="89"/>
      <c r="H281" s="95" t="str">
        <f>IF(B281="","",IF(IF(ISNA(VLOOKUP(A281,RESULTS!$D$2:$D$1001,1,0)),"",VLOOKUP(A281,RESULTS!$D$2:$D$1001,1,0))=A281,"","X"))</f>
        <v/>
      </c>
    </row>
    <row r="282" spans="1:8" hidden="1" x14ac:dyDescent="0.3">
      <c r="A282" s="93">
        <f t="shared" si="9"/>
        <v>431</v>
      </c>
      <c r="B282" s="90"/>
      <c r="C282" s="90"/>
      <c r="D282" s="89"/>
      <c r="E282" s="94" t="str">
        <f t="shared" si="8"/>
        <v/>
      </c>
      <c r="F282" s="90"/>
      <c r="G282" s="89"/>
      <c r="H282" s="95" t="str">
        <f>IF(B282="","",IF(IF(ISNA(VLOOKUP(A282,RESULTS!$D$2:$D$1001,1,0)),"",VLOOKUP(A282,RESULTS!$D$2:$D$1001,1,0))=A282,"","X"))</f>
        <v/>
      </c>
    </row>
    <row r="283" spans="1:8" hidden="1" x14ac:dyDescent="0.3">
      <c r="A283" s="93">
        <f t="shared" si="9"/>
        <v>432</v>
      </c>
      <c r="B283" s="90"/>
      <c r="C283" s="90"/>
      <c r="D283" s="89"/>
      <c r="E283" s="94" t="str">
        <f t="shared" si="8"/>
        <v/>
      </c>
      <c r="F283" s="90"/>
      <c r="G283" s="89"/>
      <c r="H283" s="95" t="str">
        <f>IF(B283="","",IF(IF(ISNA(VLOOKUP(A283,RESULTS!$D$2:$D$1001,1,0)),"",VLOOKUP(A283,RESULTS!$D$2:$D$1001,1,0))=A283,"","X"))</f>
        <v/>
      </c>
    </row>
    <row r="284" spans="1:8" hidden="1" x14ac:dyDescent="0.3">
      <c r="A284" s="93">
        <f t="shared" si="9"/>
        <v>433</v>
      </c>
      <c r="B284" s="90"/>
      <c r="C284" s="90"/>
      <c r="D284" s="89"/>
      <c r="E284" s="94" t="str">
        <f t="shared" si="8"/>
        <v/>
      </c>
      <c r="F284" s="90"/>
      <c r="G284" s="89"/>
      <c r="H284" s="95" t="str">
        <f>IF(B284="","",IF(IF(ISNA(VLOOKUP(A284,RESULTS!$D$2:$D$1001,1,0)),"",VLOOKUP(A284,RESULTS!$D$2:$D$1001,1,0))=A284,"","X"))</f>
        <v/>
      </c>
    </row>
    <row r="285" spans="1:8" hidden="1" x14ac:dyDescent="0.3">
      <c r="A285" s="93">
        <f t="shared" si="9"/>
        <v>434</v>
      </c>
      <c r="B285" s="90"/>
      <c r="C285" s="90"/>
      <c r="D285" s="89"/>
      <c r="E285" s="94" t="str">
        <f t="shared" si="8"/>
        <v/>
      </c>
      <c r="F285" s="90"/>
      <c r="G285" s="89"/>
      <c r="H285" s="95" t="str">
        <f>IF(B285="","",IF(IF(ISNA(VLOOKUP(A285,RESULTS!$D$2:$D$1001,1,0)),"",VLOOKUP(A285,RESULTS!$D$2:$D$1001,1,0))=A285,"","X"))</f>
        <v/>
      </c>
    </row>
    <row r="286" spans="1:8" hidden="1" x14ac:dyDescent="0.3">
      <c r="A286" s="93">
        <f t="shared" si="9"/>
        <v>435</v>
      </c>
      <c r="B286" s="90"/>
      <c r="C286" s="90"/>
      <c r="D286" s="89"/>
      <c r="E286" s="94" t="str">
        <f t="shared" si="8"/>
        <v/>
      </c>
      <c r="F286" s="90"/>
      <c r="G286" s="89"/>
      <c r="H286" s="95" t="str">
        <f>IF(B286="","",IF(IF(ISNA(VLOOKUP(A286,RESULTS!$D$2:$D$1001,1,0)),"",VLOOKUP(A286,RESULTS!$D$2:$D$1001,1,0))=A286,"","X"))</f>
        <v/>
      </c>
    </row>
    <row r="287" spans="1:8" hidden="1" x14ac:dyDescent="0.3">
      <c r="A287" s="93">
        <f t="shared" si="9"/>
        <v>436</v>
      </c>
      <c r="B287" s="90"/>
      <c r="C287" s="90"/>
      <c r="D287" s="89"/>
      <c r="E287" s="94" t="str">
        <f t="shared" si="8"/>
        <v/>
      </c>
      <c r="F287" s="90"/>
      <c r="G287" s="89"/>
      <c r="H287" s="95" t="str">
        <f>IF(B287="","",IF(IF(ISNA(VLOOKUP(A287,RESULTS!$D$2:$D$1001,1,0)),"",VLOOKUP(A287,RESULTS!$D$2:$D$1001,1,0))=A287,"","X"))</f>
        <v/>
      </c>
    </row>
    <row r="288" spans="1:8" hidden="1" x14ac:dyDescent="0.3">
      <c r="A288" s="93">
        <f t="shared" si="9"/>
        <v>437</v>
      </c>
      <c r="B288" s="90"/>
      <c r="C288" s="90"/>
      <c r="D288" s="89"/>
      <c r="E288" s="94" t="str">
        <f t="shared" si="8"/>
        <v/>
      </c>
      <c r="F288" s="90"/>
      <c r="G288" s="89"/>
      <c r="H288" s="95" t="str">
        <f>IF(B288="","",IF(IF(ISNA(VLOOKUP(A288,RESULTS!$D$2:$D$1001,1,0)),"",VLOOKUP(A288,RESULTS!$D$2:$D$1001,1,0))=A288,"","X"))</f>
        <v/>
      </c>
    </row>
    <row r="289" spans="1:8" hidden="1" x14ac:dyDescent="0.3">
      <c r="A289" s="93">
        <f t="shared" si="9"/>
        <v>438</v>
      </c>
      <c r="B289" s="90"/>
      <c r="C289" s="90"/>
      <c r="D289" s="89"/>
      <c r="E289" s="94" t="str">
        <f t="shared" si="8"/>
        <v/>
      </c>
      <c r="F289" s="90"/>
      <c r="G289" s="89"/>
      <c r="H289" s="95" t="str">
        <f>IF(B289="","",IF(IF(ISNA(VLOOKUP(A289,RESULTS!$D$2:$D$1001,1,0)),"",VLOOKUP(A289,RESULTS!$D$2:$D$1001,1,0))=A289,"","X"))</f>
        <v/>
      </c>
    </row>
    <row r="290" spans="1:8" hidden="1" x14ac:dyDescent="0.3">
      <c r="A290" s="93">
        <f t="shared" si="9"/>
        <v>439</v>
      </c>
      <c r="B290" s="90"/>
      <c r="C290" s="90"/>
      <c r="D290" s="89"/>
      <c r="E290" s="94" t="str">
        <f t="shared" si="8"/>
        <v/>
      </c>
      <c r="F290" s="90"/>
      <c r="G290" s="89"/>
      <c r="H290" s="95" t="str">
        <f>IF(B290="","",IF(IF(ISNA(VLOOKUP(A290,RESULTS!$D$2:$D$1001,1,0)),"",VLOOKUP(A290,RESULTS!$D$2:$D$1001,1,0))=A290,"","X"))</f>
        <v/>
      </c>
    </row>
    <row r="291" spans="1:8" hidden="1" x14ac:dyDescent="0.3">
      <c r="A291" s="93">
        <f t="shared" si="9"/>
        <v>440</v>
      </c>
      <c r="B291" s="90"/>
      <c r="C291" s="90"/>
      <c r="D291" s="89"/>
      <c r="E291" s="94" t="str">
        <f t="shared" si="8"/>
        <v/>
      </c>
      <c r="F291" s="90"/>
      <c r="G291" s="89"/>
      <c r="H291" s="95" t="str">
        <f>IF(B291="","",IF(IF(ISNA(VLOOKUP(A291,RESULTS!$D$2:$D$1001,1,0)),"",VLOOKUP(A291,RESULTS!$D$2:$D$1001,1,0))=A291,"","X"))</f>
        <v/>
      </c>
    </row>
    <row r="292" spans="1:8" hidden="1" x14ac:dyDescent="0.3">
      <c r="A292" s="93">
        <f t="shared" si="9"/>
        <v>441</v>
      </c>
      <c r="B292" s="90"/>
      <c r="C292" s="90"/>
      <c r="D292" s="89"/>
      <c r="E292" s="94" t="str">
        <f t="shared" si="8"/>
        <v/>
      </c>
      <c r="F292" s="90"/>
      <c r="G292" s="89"/>
      <c r="H292" s="95" t="str">
        <f>IF(B292="","",IF(IF(ISNA(VLOOKUP(A292,RESULTS!$D$2:$D$1001,1,0)),"",VLOOKUP(A292,RESULTS!$D$2:$D$1001,1,0))=A292,"","X"))</f>
        <v/>
      </c>
    </row>
    <row r="293" spans="1:8" hidden="1" x14ac:dyDescent="0.3">
      <c r="A293" s="93">
        <f t="shared" si="9"/>
        <v>442</v>
      </c>
      <c r="B293" s="90"/>
      <c r="C293" s="90"/>
      <c r="D293" s="89"/>
      <c r="E293" s="94" t="str">
        <f t="shared" si="8"/>
        <v/>
      </c>
      <c r="F293" s="90"/>
      <c r="G293" s="89"/>
      <c r="H293" s="95" t="str">
        <f>IF(B293="","",IF(IF(ISNA(VLOOKUP(A293,RESULTS!$D$2:$D$1001,1,0)),"",VLOOKUP(A293,RESULTS!$D$2:$D$1001,1,0))=A293,"","X"))</f>
        <v/>
      </c>
    </row>
    <row r="294" spans="1:8" hidden="1" x14ac:dyDescent="0.3">
      <c r="A294" s="93">
        <f t="shared" si="9"/>
        <v>443</v>
      </c>
      <c r="B294" s="90"/>
      <c r="C294" s="90"/>
      <c r="D294" s="89"/>
      <c r="E294" s="94" t="str">
        <f t="shared" si="8"/>
        <v/>
      </c>
      <c r="F294" s="90"/>
      <c r="G294" s="89"/>
      <c r="H294" s="95" t="str">
        <f>IF(B294="","",IF(IF(ISNA(VLOOKUP(A294,RESULTS!$D$2:$D$1001,1,0)),"",VLOOKUP(A294,RESULTS!$D$2:$D$1001,1,0))=A294,"","X"))</f>
        <v/>
      </c>
    </row>
    <row r="295" spans="1:8" hidden="1" x14ac:dyDescent="0.3">
      <c r="A295" s="93">
        <f t="shared" si="9"/>
        <v>444</v>
      </c>
      <c r="B295" s="90"/>
      <c r="C295" s="90"/>
      <c r="D295" s="89"/>
      <c r="E295" s="94" t="str">
        <f t="shared" ref="E295:E358" si="10">LEFT(D295,1)</f>
        <v/>
      </c>
      <c r="F295" s="90"/>
      <c r="G295" s="89"/>
      <c r="H295" s="95" t="str">
        <f>IF(B295="","",IF(IF(ISNA(VLOOKUP(A295,RESULTS!$D$2:$D$1001,1,0)),"",VLOOKUP(A295,RESULTS!$D$2:$D$1001,1,0))=A295,"","X"))</f>
        <v/>
      </c>
    </row>
    <row r="296" spans="1:8" hidden="1" x14ac:dyDescent="0.3">
      <c r="A296" s="93">
        <f t="shared" si="9"/>
        <v>445</v>
      </c>
      <c r="B296" s="90"/>
      <c r="C296" s="90"/>
      <c r="D296" s="89"/>
      <c r="E296" s="94" t="str">
        <f t="shared" si="10"/>
        <v/>
      </c>
      <c r="F296" s="90"/>
      <c r="G296" s="89"/>
      <c r="H296" s="95" t="str">
        <f>IF(B296="","",IF(IF(ISNA(VLOOKUP(A296,RESULTS!$D$2:$D$1001,1,0)),"",VLOOKUP(A296,RESULTS!$D$2:$D$1001,1,0))=A296,"","X"))</f>
        <v/>
      </c>
    </row>
    <row r="297" spans="1:8" hidden="1" x14ac:dyDescent="0.3">
      <c r="A297" s="93">
        <f t="shared" si="9"/>
        <v>446</v>
      </c>
      <c r="B297" s="90"/>
      <c r="C297" s="90"/>
      <c r="D297" s="89"/>
      <c r="E297" s="94" t="str">
        <f t="shared" si="10"/>
        <v/>
      </c>
      <c r="F297" s="90"/>
      <c r="G297" s="89"/>
      <c r="H297" s="95" t="str">
        <f>IF(B297="","",IF(IF(ISNA(VLOOKUP(A297,RESULTS!$D$2:$D$1001,1,0)),"",VLOOKUP(A297,RESULTS!$D$2:$D$1001,1,0))=A297,"","X"))</f>
        <v/>
      </c>
    </row>
    <row r="298" spans="1:8" hidden="1" x14ac:dyDescent="0.3">
      <c r="A298" s="93">
        <f t="shared" si="9"/>
        <v>447</v>
      </c>
      <c r="B298" s="90"/>
      <c r="C298" s="90"/>
      <c r="D298" s="89"/>
      <c r="E298" s="94" t="str">
        <f t="shared" si="10"/>
        <v/>
      </c>
      <c r="F298" s="90"/>
      <c r="G298" s="89"/>
      <c r="H298" s="95" t="str">
        <f>IF(B298="","",IF(IF(ISNA(VLOOKUP(A298,RESULTS!$D$2:$D$1001,1,0)),"",VLOOKUP(A298,RESULTS!$D$2:$D$1001,1,0))=A298,"","X"))</f>
        <v/>
      </c>
    </row>
    <row r="299" spans="1:8" hidden="1" x14ac:dyDescent="0.3">
      <c r="A299" s="93">
        <f t="shared" si="9"/>
        <v>448</v>
      </c>
      <c r="B299" s="90"/>
      <c r="C299" s="90"/>
      <c r="D299" s="89"/>
      <c r="E299" s="94" t="str">
        <f t="shared" si="10"/>
        <v/>
      </c>
      <c r="F299" s="90"/>
      <c r="G299" s="89"/>
      <c r="H299" s="95" t="str">
        <f>IF(B299="","",IF(IF(ISNA(VLOOKUP(A299,RESULTS!$D$2:$D$1001,1,0)),"",VLOOKUP(A299,RESULTS!$D$2:$D$1001,1,0))=A299,"","X"))</f>
        <v/>
      </c>
    </row>
    <row r="300" spans="1:8" hidden="1" x14ac:dyDescent="0.3">
      <c r="A300" s="93">
        <f t="shared" si="9"/>
        <v>449</v>
      </c>
      <c r="B300" s="90"/>
      <c r="C300" s="90"/>
      <c r="D300" s="89"/>
      <c r="E300" s="94" t="str">
        <f t="shared" si="10"/>
        <v/>
      </c>
      <c r="F300" s="90"/>
      <c r="G300" s="89"/>
      <c r="H300" s="95" t="str">
        <f>IF(B300="","",IF(IF(ISNA(VLOOKUP(A300,RESULTS!$D$2:$D$1001,1,0)),"",VLOOKUP(A300,RESULTS!$D$2:$D$1001,1,0))=A300,"","X"))</f>
        <v/>
      </c>
    </row>
    <row r="301" spans="1:8" hidden="1" x14ac:dyDescent="0.3">
      <c r="A301" s="93">
        <f t="shared" si="9"/>
        <v>450</v>
      </c>
      <c r="B301" s="90"/>
      <c r="C301" s="90"/>
      <c r="D301" s="89"/>
      <c r="E301" s="94" t="str">
        <f t="shared" si="10"/>
        <v/>
      </c>
      <c r="F301" s="90"/>
      <c r="G301" s="89"/>
      <c r="H301" s="95" t="str">
        <f>IF(B301="","",IF(IF(ISNA(VLOOKUP(A301,RESULTS!$D$2:$D$1001,1,0)),"",VLOOKUP(A301,RESULTS!$D$2:$D$1001,1,0))=A301,"","X"))</f>
        <v/>
      </c>
    </row>
    <row r="302" spans="1:8" hidden="1" x14ac:dyDescent="0.3">
      <c r="A302" s="93">
        <f t="shared" si="9"/>
        <v>451</v>
      </c>
      <c r="B302" s="90"/>
      <c r="C302" s="90"/>
      <c r="D302" s="89"/>
      <c r="E302" s="94" t="str">
        <f t="shared" si="10"/>
        <v/>
      </c>
      <c r="F302" s="90"/>
      <c r="G302" s="89"/>
      <c r="H302" s="95" t="str">
        <f>IF(B302="","",IF(IF(ISNA(VLOOKUP(A302,RESULTS!$D$2:$D$1001,1,0)),"",VLOOKUP(A302,RESULTS!$D$2:$D$1001,1,0))=A302,"","X"))</f>
        <v/>
      </c>
    </row>
    <row r="303" spans="1:8" hidden="1" x14ac:dyDescent="0.3">
      <c r="A303" s="93">
        <f t="shared" si="9"/>
        <v>452</v>
      </c>
      <c r="B303" s="90"/>
      <c r="C303" s="90"/>
      <c r="D303" s="89"/>
      <c r="E303" s="94" t="str">
        <f t="shared" si="10"/>
        <v/>
      </c>
      <c r="F303" s="90"/>
      <c r="G303" s="89"/>
      <c r="H303" s="95" t="str">
        <f>IF(B303="","",IF(IF(ISNA(VLOOKUP(A303,RESULTS!$D$2:$D$1001,1,0)),"",VLOOKUP(A303,RESULTS!$D$2:$D$1001,1,0))=A303,"","X"))</f>
        <v/>
      </c>
    </row>
    <row r="304" spans="1:8" hidden="1" x14ac:dyDescent="0.3">
      <c r="A304" s="93">
        <f t="shared" si="9"/>
        <v>453</v>
      </c>
      <c r="B304" s="90"/>
      <c r="C304" s="90"/>
      <c r="D304" s="89"/>
      <c r="E304" s="94" t="str">
        <f t="shared" si="10"/>
        <v/>
      </c>
      <c r="F304" s="90"/>
      <c r="G304" s="89"/>
      <c r="H304" s="95" t="str">
        <f>IF(B304="","",IF(IF(ISNA(VLOOKUP(A304,RESULTS!$D$2:$D$1001,1,0)),"",VLOOKUP(A304,RESULTS!$D$2:$D$1001,1,0))=A304,"","X"))</f>
        <v/>
      </c>
    </row>
    <row r="305" spans="1:8" hidden="1" x14ac:dyDescent="0.3">
      <c r="A305" s="93">
        <f t="shared" si="9"/>
        <v>454</v>
      </c>
      <c r="B305" s="90"/>
      <c r="C305" s="90"/>
      <c r="D305" s="89"/>
      <c r="E305" s="94" t="str">
        <f t="shared" si="10"/>
        <v/>
      </c>
      <c r="F305" s="90"/>
      <c r="G305" s="89"/>
      <c r="H305" s="95" t="str">
        <f>IF(B305="","",IF(IF(ISNA(VLOOKUP(A305,RESULTS!$D$2:$D$1001,1,0)),"",VLOOKUP(A305,RESULTS!$D$2:$D$1001,1,0))=A305,"","X"))</f>
        <v/>
      </c>
    </row>
    <row r="306" spans="1:8" hidden="1" x14ac:dyDescent="0.3">
      <c r="A306" s="93">
        <f t="shared" si="9"/>
        <v>455</v>
      </c>
      <c r="B306" s="90"/>
      <c r="C306" s="90"/>
      <c r="D306" s="89"/>
      <c r="E306" s="94" t="str">
        <f t="shared" si="10"/>
        <v/>
      </c>
      <c r="F306" s="90"/>
      <c r="G306" s="89"/>
      <c r="H306" s="95" t="str">
        <f>IF(B306="","",IF(IF(ISNA(VLOOKUP(A306,RESULTS!$D$2:$D$1001,1,0)),"",VLOOKUP(A306,RESULTS!$D$2:$D$1001,1,0))=A306,"","X"))</f>
        <v/>
      </c>
    </row>
    <row r="307" spans="1:8" hidden="1" x14ac:dyDescent="0.3">
      <c r="A307" s="93">
        <f t="shared" si="9"/>
        <v>456</v>
      </c>
      <c r="B307" s="90"/>
      <c r="C307" s="90"/>
      <c r="D307" s="89"/>
      <c r="E307" s="94" t="str">
        <f t="shared" si="10"/>
        <v/>
      </c>
      <c r="F307" s="90"/>
      <c r="G307" s="89"/>
      <c r="H307" s="95" t="str">
        <f>IF(B307="","",IF(IF(ISNA(VLOOKUP(A307,RESULTS!$D$2:$D$1001,1,0)),"",VLOOKUP(A307,RESULTS!$D$2:$D$1001,1,0))=A307,"","X"))</f>
        <v/>
      </c>
    </row>
    <row r="308" spans="1:8" hidden="1" x14ac:dyDescent="0.3">
      <c r="A308" s="93">
        <f t="shared" si="9"/>
        <v>457</v>
      </c>
      <c r="B308" s="90"/>
      <c r="C308" s="90"/>
      <c r="D308" s="89"/>
      <c r="E308" s="94" t="str">
        <f t="shared" si="10"/>
        <v/>
      </c>
      <c r="F308" s="90"/>
      <c r="G308" s="89"/>
      <c r="H308" s="95" t="str">
        <f>IF(B308="","",IF(IF(ISNA(VLOOKUP(A308,RESULTS!$D$2:$D$1001,1,0)),"",VLOOKUP(A308,RESULTS!$D$2:$D$1001,1,0))=A308,"","X"))</f>
        <v/>
      </c>
    </row>
    <row r="309" spans="1:8" hidden="1" x14ac:dyDescent="0.3">
      <c r="A309" s="93">
        <f t="shared" si="9"/>
        <v>458</v>
      </c>
      <c r="B309" s="90"/>
      <c r="C309" s="90"/>
      <c r="D309" s="89"/>
      <c r="E309" s="94" t="str">
        <f t="shared" si="10"/>
        <v/>
      </c>
      <c r="F309" s="90"/>
      <c r="G309" s="89"/>
      <c r="H309" s="95" t="str">
        <f>IF(B309="","",IF(IF(ISNA(VLOOKUP(A309,RESULTS!$D$2:$D$1001,1,0)),"",VLOOKUP(A309,RESULTS!$D$2:$D$1001,1,0))=A309,"","X"))</f>
        <v/>
      </c>
    </row>
    <row r="310" spans="1:8" hidden="1" x14ac:dyDescent="0.3">
      <c r="A310" s="93">
        <f t="shared" si="9"/>
        <v>459</v>
      </c>
      <c r="B310" s="90"/>
      <c r="C310" s="90"/>
      <c r="D310" s="89"/>
      <c r="E310" s="94" t="str">
        <f t="shared" si="10"/>
        <v/>
      </c>
      <c r="F310" s="90"/>
      <c r="G310" s="89"/>
      <c r="H310" s="95" t="str">
        <f>IF(B310="","",IF(IF(ISNA(VLOOKUP(A310,RESULTS!$D$2:$D$1001,1,0)),"",VLOOKUP(A310,RESULTS!$D$2:$D$1001,1,0))=A310,"","X"))</f>
        <v/>
      </c>
    </row>
    <row r="311" spans="1:8" hidden="1" x14ac:dyDescent="0.3">
      <c r="A311" s="93">
        <f t="shared" si="9"/>
        <v>460</v>
      </c>
      <c r="B311" s="90"/>
      <c r="C311" s="90"/>
      <c r="D311" s="89"/>
      <c r="E311" s="94" t="str">
        <f t="shared" si="10"/>
        <v/>
      </c>
      <c r="F311" s="90"/>
      <c r="G311" s="89"/>
      <c r="H311" s="95" t="str">
        <f>IF(B311="","",IF(IF(ISNA(VLOOKUP(A311,RESULTS!$D$2:$D$1001,1,0)),"",VLOOKUP(A311,RESULTS!$D$2:$D$1001,1,0))=A311,"","X"))</f>
        <v/>
      </c>
    </row>
    <row r="312" spans="1:8" hidden="1" x14ac:dyDescent="0.3">
      <c r="A312" s="93">
        <f t="shared" si="9"/>
        <v>461</v>
      </c>
      <c r="B312" s="90"/>
      <c r="C312" s="90"/>
      <c r="D312" s="89"/>
      <c r="E312" s="94" t="str">
        <f t="shared" si="10"/>
        <v/>
      </c>
      <c r="F312" s="90"/>
      <c r="G312" s="89"/>
      <c r="H312" s="95" t="str">
        <f>IF(B312="","",IF(IF(ISNA(VLOOKUP(A312,RESULTS!$D$2:$D$1001,1,0)),"",VLOOKUP(A312,RESULTS!$D$2:$D$1001,1,0))=A312,"","X"))</f>
        <v/>
      </c>
    </row>
    <row r="313" spans="1:8" hidden="1" x14ac:dyDescent="0.3">
      <c r="A313" s="93">
        <f t="shared" si="9"/>
        <v>462</v>
      </c>
      <c r="B313" s="90"/>
      <c r="C313" s="90"/>
      <c r="D313" s="89"/>
      <c r="E313" s="94" t="str">
        <f t="shared" si="10"/>
        <v/>
      </c>
      <c r="F313" s="90"/>
      <c r="G313" s="89"/>
      <c r="H313" s="95" t="str">
        <f>IF(B313="","",IF(IF(ISNA(VLOOKUP(A313,RESULTS!$D$2:$D$1001,1,0)),"",VLOOKUP(A313,RESULTS!$D$2:$D$1001,1,0))=A313,"","X"))</f>
        <v/>
      </c>
    </row>
    <row r="314" spans="1:8" hidden="1" x14ac:dyDescent="0.3">
      <c r="A314" s="93">
        <f t="shared" si="9"/>
        <v>463</v>
      </c>
      <c r="B314" s="90"/>
      <c r="C314" s="90"/>
      <c r="D314" s="89"/>
      <c r="E314" s="94" t="str">
        <f t="shared" si="10"/>
        <v/>
      </c>
      <c r="F314" s="90"/>
      <c r="G314" s="89"/>
      <c r="H314" s="95" t="str">
        <f>IF(B314="","",IF(IF(ISNA(VLOOKUP(A314,RESULTS!$D$2:$D$1001,1,0)),"",VLOOKUP(A314,RESULTS!$D$2:$D$1001,1,0))=A314,"","X"))</f>
        <v/>
      </c>
    </row>
    <row r="315" spans="1:8" hidden="1" x14ac:dyDescent="0.3">
      <c r="A315" s="93">
        <f t="shared" si="9"/>
        <v>464</v>
      </c>
      <c r="B315" s="90"/>
      <c r="C315" s="90"/>
      <c r="D315" s="89"/>
      <c r="E315" s="94" t="str">
        <f t="shared" si="10"/>
        <v/>
      </c>
      <c r="F315" s="90"/>
      <c r="G315" s="89"/>
      <c r="H315" s="95" t="str">
        <f>IF(B315="","",IF(IF(ISNA(VLOOKUP(A315,RESULTS!$D$2:$D$1001,1,0)),"",VLOOKUP(A315,RESULTS!$D$2:$D$1001,1,0))=A315,"","X"))</f>
        <v/>
      </c>
    </row>
    <row r="316" spans="1:8" hidden="1" x14ac:dyDescent="0.3">
      <c r="A316" s="93">
        <f t="shared" si="9"/>
        <v>465</v>
      </c>
      <c r="B316" s="90"/>
      <c r="C316" s="90"/>
      <c r="D316" s="89"/>
      <c r="E316" s="94" t="str">
        <f t="shared" si="10"/>
        <v/>
      </c>
      <c r="F316" s="90"/>
      <c r="G316" s="89"/>
      <c r="H316" s="95" t="str">
        <f>IF(B316="","",IF(IF(ISNA(VLOOKUP(A316,RESULTS!$D$2:$D$1001,1,0)),"",VLOOKUP(A316,RESULTS!$D$2:$D$1001,1,0))=A316,"","X"))</f>
        <v/>
      </c>
    </row>
    <row r="317" spans="1:8" hidden="1" x14ac:dyDescent="0.3">
      <c r="A317" s="93">
        <f t="shared" si="9"/>
        <v>466</v>
      </c>
      <c r="B317" s="90"/>
      <c r="C317" s="90"/>
      <c r="D317" s="89"/>
      <c r="E317" s="94" t="str">
        <f t="shared" si="10"/>
        <v/>
      </c>
      <c r="F317" s="90"/>
      <c r="G317" s="89"/>
      <c r="H317" s="95" t="str">
        <f>IF(B317="","",IF(IF(ISNA(VLOOKUP(A317,RESULTS!$D$2:$D$1001,1,0)),"",VLOOKUP(A317,RESULTS!$D$2:$D$1001,1,0))=A317,"","X"))</f>
        <v/>
      </c>
    </row>
    <row r="318" spans="1:8" hidden="1" x14ac:dyDescent="0.3">
      <c r="A318" s="93">
        <f t="shared" si="9"/>
        <v>467</v>
      </c>
      <c r="B318" s="90"/>
      <c r="C318" s="90"/>
      <c r="D318" s="89"/>
      <c r="E318" s="94" t="str">
        <f t="shared" si="10"/>
        <v/>
      </c>
      <c r="F318" s="90"/>
      <c r="G318" s="89"/>
      <c r="H318" s="95" t="str">
        <f>IF(B318="","",IF(IF(ISNA(VLOOKUP(A318,RESULTS!$D$2:$D$1001,1,0)),"",VLOOKUP(A318,RESULTS!$D$2:$D$1001,1,0))=A318,"","X"))</f>
        <v/>
      </c>
    </row>
    <row r="319" spans="1:8" hidden="1" x14ac:dyDescent="0.3">
      <c r="A319" s="93">
        <f t="shared" si="9"/>
        <v>468</v>
      </c>
      <c r="B319" s="90"/>
      <c r="C319" s="90"/>
      <c r="D319" s="89"/>
      <c r="E319" s="94" t="str">
        <f t="shared" si="10"/>
        <v/>
      </c>
      <c r="F319" s="90"/>
      <c r="G319" s="89"/>
      <c r="H319" s="95" t="str">
        <f>IF(B319="","",IF(IF(ISNA(VLOOKUP(A319,RESULTS!$D$2:$D$1001,1,0)),"",VLOOKUP(A319,RESULTS!$D$2:$D$1001,1,0))=A319,"","X"))</f>
        <v/>
      </c>
    </row>
    <row r="320" spans="1:8" hidden="1" x14ac:dyDescent="0.3">
      <c r="A320" s="93">
        <f t="shared" si="9"/>
        <v>469</v>
      </c>
      <c r="B320" s="90"/>
      <c r="C320" s="90"/>
      <c r="D320" s="89"/>
      <c r="E320" s="94" t="str">
        <f t="shared" si="10"/>
        <v/>
      </c>
      <c r="F320" s="90"/>
      <c r="G320" s="89"/>
      <c r="H320" s="95" t="str">
        <f>IF(B320="","",IF(IF(ISNA(VLOOKUP(A320,RESULTS!$D$2:$D$1001,1,0)),"",VLOOKUP(A320,RESULTS!$D$2:$D$1001,1,0))=A320,"","X"))</f>
        <v/>
      </c>
    </row>
    <row r="321" spans="1:8" hidden="1" x14ac:dyDescent="0.3">
      <c r="A321" s="93">
        <f t="shared" si="9"/>
        <v>470</v>
      </c>
      <c r="B321" s="90"/>
      <c r="C321" s="90"/>
      <c r="D321" s="89"/>
      <c r="E321" s="94" t="str">
        <f t="shared" si="10"/>
        <v/>
      </c>
      <c r="F321" s="90"/>
      <c r="G321" s="89"/>
      <c r="H321" s="95" t="str">
        <f>IF(B321="","",IF(IF(ISNA(VLOOKUP(A321,RESULTS!$D$2:$D$1001,1,0)),"",VLOOKUP(A321,RESULTS!$D$2:$D$1001,1,0))=A321,"","X"))</f>
        <v/>
      </c>
    </row>
    <row r="322" spans="1:8" hidden="1" x14ac:dyDescent="0.3">
      <c r="A322" s="93">
        <f t="shared" si="9"/>
        <v>471</v>
      </c>
      <c r="B322" s="90"/>
      <c r="C322" s="90"/>
      <c r="D322" s="89"/>
      <c r="E322" s="94" t="str">
        <f t="shared" si="10"/>
        <v/>
      </c>
      <c r="F322" s="90"/>
      <c r="G322" s="89"/>
      <c r="H322" s="95" t="str">
        <f>IF(B322="","",IF(IF(ISNA(VLOOKUP(A322,RESULTS!$D$2:$D$1001,1,0)),"",VLOOKUP(A322,RESULTS!$D$2:$D$1001,1,0))=A322,"","X"))</f>
        <v/>
      </c>
    </row>
    <row r="323" spans="1:8" hidden="1" x14ac:dyDescent="0.3">
      <c r="A323" s="93">
        <f t="shared" ref="A323:A386" si="11">A322+1</f>
        <v>472</v>
      </c>
      <c r="B323" s="90"/>
      <c r="C323" s="90"/>
      <c r="D323" s="89"/>
      <c r="E323" s="94" t="str">
        <f t="shared" si="10"/>
        <v/>
      </c>
      <c r="F323" s="90"/>
      <c r="G323" s="89"/>
      <c r="H323" s="95" t="str">
        <f>IF(B323="","",IF(IF(ISNA(VLOOKUP(A323,RESULTS!$D$2:$D$1001,1,0)),"",VLOOKUP(A323,RESULTS!$D$2:$D$1001,1,0))=A323,"","X"))</f>
        <v/>
      </c>
    </row>
    <row r="324" spans="1:8" hidden="1" x14ac:dyDescent="0.3">
      <c r="A324" s="93">
        <f t="shared" si="11"/>
        <v>473</v>
      </c>
      <c r="B324" s="90"/>
      <c r="C324" s="90"/>
      <c r="D324" s="89"/>
      <c r="E324" s="94" t="str">
        <f t="shared" si="10"/>
        <v/>
      </c>
      <c r="F324" s="90"/>
      <c r="G324" s="89"/>
      <c r="H324" s="95" t="str">
        <f>IF(B324="","",IF(IF(ISNA(VLOOKUP(A324,RESULTS!$D$2:$D$1001,1,0)),"",VLOOKUP(A324,RESULTS!$D$2:$D$1001,1,0))=A324,"","X"))</f>
        <v/>
      </c>
    </row>
    <row r="325" spans="1:8" hidden="1" x14ac:dyDescent="0.3">
      <c r="A325" s="93">
        <f t="shared" si="11"/>
        <v>474</v>
      </c>
      <c r="B325" s="90"/>
      <c r="C325" s="90"/>
      <c r="D325" s="89"/>
      <c r="E325" s="94" t="str">
        <f t="shared" si="10"/>
        <v/>
      </c>
      <c r="F325" s="90"/>
      <c r="G325" s="89"/>
      <c r="H325" s="95" t="str">
        <f>IF(B325="","",IF(IF(ISNA(VLOOKUP(A325,RESULTS!$D$2:$D$1001,1,0)),"",VLOOKUP(A325,RESULTS!$D$2:$D$1001,1,0))=A325,"","X"))</f>
        <v/>
      </c>
    </row>
    <row r="326" spans="1:8" hidden="1" x14ac:dyDescent="0.3">
      <c r="A326" s="93">
        <f t="shared" si="11"/>
        <v>475</v>
      </c>
      <c r="B326" s="90"/>
      <c r="C326" s="90"/>
      <c r="D326" s="89"/>
      <c r="E326" s="94" t="str">
        <f t="shared" si="10"/>
        <v/>
      </c>
      <c r="F326" s="90"/>
      <c r="G326" s="89"/>
      <c r="H326" s="95" t="str">
        <f>IF(B326="","",IF(IF(ISNA(VLOOKUP(A326,RESULTS!$D$2:$D$1001,1,0)),"",VLOOKUP(A326,RESULTS!$D$2:$D$1001,1,0))=A326,"","X"))</f>
        <v/>
      </c>
    </row>
    <row r="327" spans="1:8" hidden="1" x14ac:dyDescent="0.3">
      <c r="A327" s="93">
        <f t="shared" si="11"/>
        <v>476</v>
      </c>
      <c r="B327" s="90"/>
      <c r="C327" s="90"/>
      <c r="D327" s="89"/>
      <c r="E327" s="94" t="str">
        <f t="shared" si="10"/>
        <v/>
      </c>
      <c r="F327" s="90"/>
      <c r="G327" s="89"/>
      <c r="H327" s="95" t="str">
        <f>IF(B327="","",IF(IF(ISNA(VLOOKUP(A327,RESULTS!$D$2:$D$1001,1,0)),"",VLOOKUP(A327,RESULTS!$D$2:$D$1001,1,0))=A327,"","X"))</f>
        <v/>
      </c>
    </row>
    <row r="328" spans="1:8" hidden="1" x14ac:dyDescent="0.3">
      <c r="A328" s="93">
        <f t="shared" si="11"/>
        <v>477</v>
      </c>
      <c r="B328" s="90"/>
      <c r="C328" s="90"/>
      <c r="D328" s="89"/>
      <c r="E328" s="94" t="str">
        <f t="shared" si="10"/>
        <v/>
      </c>
      <c r="F328" s="90"/>
      <c r="G328" s="89"/>
      <c r="H328" s="95" t="str">
        <f>IF(B328="","",IF(IF(ISNA(VLOOKUP(A328,RESULTS!$D$2:$D$1001,1,0)),"",VLOOKUP(A328,RESULTS!$D$2:$D$1001,1,0))=A328,"","X"))</f>
        <v/>
      </c>
    </row>
    <row r="329" spans="1:8" hidden="1" x14ac:dyDescent="0.3">
      <c r="A329" s="93">
        <f t="shared" si="11"/>
        <v>478</v>
      </c>
      <c r="B329" s="90"/>
      <c r="C329" s="90"/>
      <c r="D329" s="89"/>
      <c r="E329" s="94" t="str">
        <f t="shared" si="10"/>
        <v/>
      </c>
      <c r="F329" s="90"/>
      <c r="G329" s="89"/>
      <c r="H329" s="95" t="str">
        <f>IF(B329="","",IF(IF(ISNA(VLOOKUP(A329,RESULTS!$D$2:$D$1001,1,0)),"",VLOOKUP(A329,RESULTS!$D$2:$D$1001,1,0))=A329,"","X"))</f>
        <v/>
      </c>
    </row>
    <row r="330" spans="1:8" hidden="1" x14ac:dyDescent="0.3">
      <c r="A330" s="93">
        <f t="shared" si="11"/>
        <v>479</v>
      </c>
      <c r="B330" s="90"/>
      <c r="C330" s="90"/>
      <c r="D330" s="89"/>
      <c r="E330" s="94" t="str">
        <f t="shared" si="10"/>
        <v/>
      </c>
      <c r="F330" s="90"/>
      <c r="G330" s="89"/>
      <c r="H330" s="95" t="str">
        <f>IF(B330="","",IF(IF(ISNA(VLOOKUP(A330,RESULTS!$D$2:$D$1001,1,0)),"",VLOOKUP(A330,RESULTS!$D$2:$D$1001,1,0))=A330,"","X"))</f>
        <v/>
      </c>
    </row>
    <row r="331" spans="1:8" hidden="1" x14ac:dyDescent="0.3">
      <c r="A331" s="93">
        <f t="shared" si="11"/>
        <v>480</v>
      </c>
      <c r="B331" s="90"/>
      <c r="C331" s="90"/>
      <c r="D331" s="89"/>
      <c r="E331" s="94" t="str">
        <f t="shared" si="10"/>
        <v/>
      </c>
      <c r="F331" s="90"/>
      <c r="G331" s="89"/>
      <c r="H331" s="95" t="str">
        <f>IF(B331="","",IF(IF(ISNA(VLOOKUP(A331,RESULTS!$D$2:$D$1001,1,0)),"",VLOOKUP(A331,RESULTS!$D$2:$D$1001,1,0))=A331,"","X"))</f>
        <v/>
      </c>
    </row>
    <row r="332" spans="1:8" hidden="1" x14ac:dyDescent="0.3">
      <c r="A332" s="93">
        <f t="shared" si="11"/>
        <v>481</v>
      </c>
      <c r="B332" s="90"/>
      <c r="C332" s="90"/>
      <c r="D332" s="89"/>
      <c r="E332" s="94" t="str">
        <f t="shared" si="10"/>
        <v/>
      </c>
      <c r="F332" s="90"/>
      <c r="G332" s="89"/>
      <c r="H332" s="95" t="str">
        <f>IF(B332="","",IF(IF(ISNA(VLOOKUP(A332,RESULTS!$D$2:$D$1001,1,0)),"",VLOOKUP(A332,RESULTS!$D$2:$D$1001,1,0))=A332,"","X"))</f>
        <v/>
      </c>
    </row>
    <row r="333" spans="1:8" hidden="1" x14ac:dyDescent="0.3">
      <c r="A333" s="93">
        <f t="shared" si="11"/>
        <v>482</v>
      </c>
      <c r="B333" s="90"/>
      <c r="C333" s="90"/>
      <c r="D333" s="89"/>
      <c r="E333" s="94" t="str">
        <f t="shared" si="10"/>
        <v/>
      </c>
      <c r="F333" s="90"/>
      <c r="G333" s="89"/>
      <c r="H333" s="95" t="str">
        <f>IF(B333="","",IF(IF(ISNA(VLOOKUP(A333,RESULTS!$D$2:$D$1001,1,0)),"",VLOOKUP(A333,RESULTS!$D$2:$D$1001,1,0))=A333,"","X"))</f>
        <v/>
      </c>
    </row>
    <row r="334" spans="1:8" hidden="1" x14ac:dyDescent="0.3">
      <c r="A334" s="93">
        <f t="shared" si="11"/>
        <v>483</v>
      </c>
      <c r="B334" s="90"/>
      <c r="C334" s="90"/>
      <c r="D334" s="89"/>
      <c r="E334" s="94" t="str">
        <f t="shared" si="10"/>
        <v/>
      </c>
      <c r="F334" s="90"/>
      <c r="G334" s="89"/>
      <c r="H334" s="95" t="str">
        <f>IF(B334="","",IF(IF(ISNA(VLOOKUP(A334,RESULTS!$D$2:$D$1001,1,0)),"",VLOOKUP(A334,RESULTS!$D$2:$D$1001,1,0))=A334,"","X"))</f>
        <v/>
      </c>
    </row>
    <row r="335" spans="1:8" hidden="1" x14ac:dyDescent="0.3">
      <c r="A335" s="93">
        <f t="shared" si="11"/>
        <v>484</v>
      </c>
      <c r="B335" s="90"/>
      <c r="C335" s="90"/>
      <c r="D335" s="89"/>
      <c r="E335" s="94" t="str">
        <f t="shared" si="10"/>
        <v/>
      </c>
      <c r="F335" s="90"/>
      <c r="G335" s="89"/>
      <c r="H335" s="95" t="str">
        <f>IF(B335="","",IF(IF(ISNA(VLOOKUP(A335,RESULTS!$D$2:$D$1001,1,0)),"",VLOOKUP(A335,RESULTS!$D$2:$D$1001,1,0))=A335,"","X"))</f>
        <v/>
      </c>
    </row>
    <row r="336" spans="1:8" hidden="1" x14ac:dyDescent="0.3">
      <c r="A336" s="93">
        <f t="shared" si="11"/>
        <v>485</v>
      </c>
      <c r="B336" s="90"/>
      <c r="C336" s="90"/>
      <c r="D336" s="89"/>
      <c r="E336" s="94" t="str">
        <f t="shared" si="10"/>
        <v/>
      </c>
      <c r="F336" s="90"/>
      <c r="G336" s="89"/>
      <c r="H336" s="95" t="str">
        <f>IF(B336="","",IF(IF(ISNA(VLOOKUP(A336,RESULTS!$D$2:$D$1001,1,0)),"",VLOOKUP(A336,RESULTS!$D$2:$D$1001,1,0))=A336,"","X"))</f>
        <v/>
      </c>
    </row>
    <row r="337" spans="1:8" hidden="1" x14ac:dyDescent="0.3">
      <c r="A337" s="93">
        <f t="shared" si="11"/>
        <v>486</v>
      </c>
      <c r="B337" s="90"/>
      <c r="C337" s="90"/>
      <c r="D337" s="89"/>
      <c r="E337" s="94" t="str">
        <f t="shared" si="10"/>
        <v/>
      </c>
      <c r="F337" s="90"/>
      <c r="G337" s="89"/>
      <c r="H337" s="95" t="str">
        <f>IF(B337="","",IF(IF(ISNA(VLOOKUP(A337,RESULTS!$D$2:$D$1001,1,0)),"",VLOOKUP(A337,RESULTS!$D$2:$D$1001,1,0))=A337,"","X"))</f>
        <v/>
      </c>
    </row>
    <row r="338" spans="1:8" hidden="1" x14ac:dyDescent="0.3">
      <c r="A338" s="93">
        <f t="shared" si="11"/>
        <v>487</v>
      </c>
      <c r="B338" s="90"/>
      <c r="C338" s="90"/>
      <c r="D338" s="89"/>
      <c r="E338" s="94" t="str">
        <f t="shared" si="10"/>
        <v/>
      </c>
      <c r="F338" s="90"/>
      <c r="G338" s="89"/>
      <c r="H338" s="95" t="str">
        <f>IF(B338="","",IF(IF(ISNA(VLOOKUP(A338,RESULTS!$D$2:$D$1001,1,0)),"",VLOOKUP(A338,RESULTS!$D$2:$D$1001,1,0))=A338,"","X"))</f>
        <v/>
      </c>
    </row>
    <row r="339" spans="1:8" hidden="1" x14ac:dyDescent="0.3">
      <c r="A339" s="93">
        <f t="shared" si="11"/>
        <v>488</v>
      </c>
      <c r="B339" s="90"/>
      <c r="C339" s="90"/>
      <c r="D339" s="89"/>
      <c r="E339" s="94" t="str">
        <f t="shared" si="10"/>
        <v/>
      </c>
      <c r="F339" s="90"/>
      <c r="G339" s="89"/>
      <c r="H339" s="95" t="str">
        <f>IF(B339="","",IF(IF(ISNA(VLOOKUP(A339,RESULTS!$D$2:$D$1001,1,0)),"",VLOOKUP(A339,RESULTS!$D$2:$D$1001,1,0))=A339,"","X"))</f>
        <v/>
      </c>
    </row>
    <row r="340" spans="1:8" hidden="1" x14ac:dyDescent="0.3">
      <c r="A340" s="93">
        <f t="shared" si="11"/>
        <v>489</v>
      </c>
      <c r="B340" s="90"/>
      <c r="C340" s="90"/>
      <c r="D340" s="89"/>
      <c r="E340" s="94" t="str">
        <f t="shared" si="10"/>
        <v/>
      </c>
      <c r="F340" s="90"/>
      <c r="G340" s="89"/>
      <c r="H340" s="95" t="str">
        <f>IF(B340="","",IF(IF(ISNA(VLOOKUP(A340,RESULTS!$D$2:$D$1001,1,0)),"",VLOOKUP(A340,RESULTS!$D$2:$D$1001,1,0))=A340,"","X"))</f>
        <v/>
      </c>
    </row>
    <row r="341" spans="1:8" hidden="1" x14ac:dyDescent="0.3">
      <c r="A341" s="93">
        <f t="shared" si="11"/>
        <v>490</v>
      </c>
      <c r="B341" s="90"/>
      <c r="C341" s="90"/>
      <c r="D341" s="89"/>
      <c r="E341" s="94" t="str">
        <f t="shared" si="10"/>
        <v/>
      </c>
      <c r="F341" s="90"/>
      <c r="G341" s="89"/>
      <c r="H341" s="95" t="str">
        <f>IF(B341="","",IF(IF(ISNA(VLOOKUP(A341,RESULTS!$D$2:$D$1001,1,0)),"",VLOOKUP(A341,RESULTS!$D$2:$D$1001,1,0))=A341,"","X"))</f>
        <v/>
      </c>
    </row>
    <row r="342" spans="1:8" hidden="1" x14ac:dyDescent="0.3">
      <c r="A342" s="93">
        <f t="shared" si="11"/>
        <v>491</v>
      </c>
      <c r="B342" s="90"/>
      <c r="C342" s="90"/>
      <c r="D342" s="89"/>
      <c r="E342" s="94" t="str">
        <f t="shared" si="10"/>
        <v/>
      </c>
      <c r="F342" s="90"/>
      <c r="G342" s="89"/>
      <c r="H342" s="95" t="str">
        <f>IF(B342="","",IF(IF(ISNA(VLOOKUP(A342,RESULTS!$D$2:$D$1001,1,0)),"",VLOOKUP(A342,RESULTS!$D$2:$D$1001,1,0))=A342,"","X"))</f>
        <v/>
      </c>
    </row>
    <row r="343" spans="1:8" hidden="1" x14ac:dyDescent="0.3">
      <c r="A343" s="93">
        <f t="shared" si="11"/>
        <v>492</v>
      </c>
      <c r="B343" s="90"/>
      <c r="C343" s="90"/>
      <c r="D343" s="89"/>
      <c r="E343" s="94" t="str">
        <f t="shared" si="10"/>
        <v/>
      </c>
      <c r="F343" s="90"/>
      <c r="G343" s="89"/>
      <c r="H343" s="95" t="str">
        <f>IF(B343="","",IF(IF(ISNA(VLOOKUP(A343,RESULTS!$D$2:$D$1001,1,0)),"",VLOOKUP(A343,RESULTS!$D$2:$D$1001,1,0))=A343,"","X"))</f>
        <v/>
      </c>
    </row>
    <row r="344" spans="1:8" hidden="1" x14ac:dyDescent="0.3">
      <c r="A344" s="93">
        <f t="shared" si="11"/>
        <v>493</v>
      </c>
      <c r="B344" s="90"/>
      <c r="C344" s="90"/>
      <c r="D344" s="89"/>
      <c r="E344" s="94" t="str">
        <f t="shared" si="10"/>
        <v/>
      </c>
      <c r="F344" s="90"/>
      <c r="G344" s="89"/>
      <c r="H344" s="95" t="str">
        <f>IF(B344="","",IF(IF(ISNA(VLOOKUP(A344,RESULTS!$D$2:$D$1001,1,0)),"",VLOOKUP(A344,RESULTS!$D$2:$D$1001,1,0))=A344,"","X"))</f>
        <v/>
      </c>
    </row>
    <row r="345" spans="1:8" hidden="1" x14ac:dyDescent="0.3">
      <c r="A345" s="93">
        <f t="shared" si="11"/>
        <v>494</v>
      </c>
      <c r="B345" s="90"/>
      <c r="C345" s="90"/>
      <c r="D345" s="89"/>
      <c r="E345" s="94" t="str">
        <f t="shared" si="10"/>
        <v/>
      </c>
      <c r="F345" s="90"/>
      <c r="G345" s="89"/>
      <c r="H345" s="95" t="str">
        <f>IF(B345="","",IF(IF(ISNA(VLOOKUP(A345,RESULTS!$D$2:$D$1001,1,0)),"",VLOOKUP(A345,RESULTS!$D$2:$D$1001,1,0))=A345,"","X"))</f>
        <v/>
      </c>
    </row>
    <row r="346" spans="1:8" hidden="1" x14ac:dyDescent="0.3">
      <c r="A346" s="93">
        <f t="shared" si="11"/>
        <v>495</v>
      </c>
      <c r="B346" s="90"/>
      <c r="C346" s="90"/>
      <c r="D346" s="89"/>
      <c r="E346" s="94" t="str">
        <f t="shared" si="10"/>
        <v/>
      </c>
      <c r="F346" s="90"/>
      <c r="G346" s="89"/>
      <c r="H346" s="95" t="str">
        <f>IF(B346="","",IF(IF(ISNA(VLOOKUP(A346,RESULTS!$D$2:$D$1001,1,0)),"",VLOOKUP(A346,RESULTS!$D$2:$D$1001,1,0))=A346,"","X"))</f>
        <v/>
      </c>
    </row>
    <row r="347" spans="1:8" hidden="1" x14ac:dyDescent="0.3">
      <c r="A347" s="93">
        <f t="shared" si="11"/>
        <v>496</v>
      </c>
      <c r="B347" s="90"/>
      <c r="C347" s="90"/>
      <c r="D347" s="89"/>
      <c r="E347" s="94" t="str">
        <f t="shared" si="10"/>
        <v/>
      </c>
      <c r="F347" s="90"/>
      <c r="G347" s="89"/>
      <c r="H347" s="95" t="str">
        <f>IF(B347="","",IF(IF(ISNA(VLOOKUP(A347,RESULTS!$D$2:$D$1001,1,0)),"",VLOOKUP(A347,RESULTS!$D$2:$D$1001,1,0))=A347,"","X"))</f>
        <v/>
      </c>
    </row>
    <row r="348" spans="1:8" hidden="1" x14ac:dyDescent="0.3">
      <c r="A348" s="93">
        <f t="shared" si="11"/>
        <v>497</v>
      </c>
      <c r="B348" s="90"/>
      <c r="C348" s="90"/>
      <c r="D348" s="89"/>
      <c r="E348" s="94" t="str">
        <f t="shared" si="10"/>
        <v/>
      </c>
      <c r="F348" s="90"/>
      <c r="G348" s="89"/>
      <c r="H348" s="95" t="str">
        <f>IF(B348="","",IF(IF(ISNA(VLOOKUP(A348,RESULTS!$D$2:$D$1001,1,0)),"",VLOOKUP(A348,RESULTS!$D$2:$D$1001,1,0))=A348,"","X"))</f>
        <v/>
      </c>
    </row>
    <row r="349" spans="1:8" hidden="1" x14ac:dyDescent="0.3">
      <c r="A349" s="93">
        <f t="shared" si="11"/>
        <v>498</v>
      </c>
      <c r="B349" s="90"/>
      <c r="C349" s="90"/>
      <c r="D349" s="89"/>
      <c r="E349" s="94" t="str">
        <f t="shared" si="10"/>
        <v/>
      </c>
      <c r="F349" s="90"/>
      <c r="G349" s="89"/>
      <c r="H349" s="95" t="str">
        <f>IF(B349="","",IF(IF(ISNA(VLOOKUP(A349,RESULTS!$D$2:$D$1001,1,0)),"",VLOOKUP(A349,RESULTS!$D$2:$D$1001,1,0))=A349,"","X"))</f>
        <v/>
      </c>
    </row>
    <row r="350" spans="1:8" hidden="1" x14ac:dyDescent="0.3">
      <c r="A350" s="93">
        <f t="shared" si="11"/>
        <v>499</v>
      </c>
      <c r="B350" s="90"/>
      <c r="C350" s="90"/>
      <c r="D350" s="89"/>
      <c r="E350" s="94" t="str">
        <f t="shared" si="10"/>
        <v/>
      </c>
      <c r="F350" s="90"/>
      <c r="G350" s="89"/>
      <c r="H350" s="95" t="str">
        <f>IF(B350="","",IF(IF(ISNA(VLOOKUP(A350,RESULTS!$D$2:$D$1001,1,0)),"",VLOOKUP(A350,RESULTS!$D$2:$D$1001,1,0))=A350,"","X"))</f>
        <v/>
      </c>
    </row>
    <row r="351" spans="1:8" hidden="1" x14ac:dyDescent="0.3">
      <c r="A351" s="93">
        <f t="shared" si="11"/>
        <v>500</v>
      </c>
      <c r="B351" s="90"/>
      <c r="C351" s="90"/>
      <c r="D351" s="89"/>
      <c r="E351" s="94" t="str">
        <f t="shared" si="10"/>
        <v/>
      </c>
      <c r="F351" s="90"/>
      <c r="G351" s="89"/>
      <c r="H351" s="95" t="str">
        <f>IF(B351="","",IF(IF(ISNA(VLOOKUP(A351,RESULTS!$D$2:$D$1001,1,0)),"",VLOOKUP(A351,RESULTS!$D$2:$D$1001,1,0))=A351,"","X"))</f>
        <v/>
      </c>
    </row>
    <row r="352" spans="1:8" hidden="1" x14ac:dyDescent="0.3">
      <c r="A352" s="93">
        <f t="shared" si="11"/>
        <v>501</v>
      </c>
      <c r="B352" s="90"/>
      <c r="C352" s="90"/>
      <c r="D352" s="89"/>
      <c r="E352" s="94" t="str">
        <f t="shared" si="10"/>
        <v/>
      </c>
      <c r="F352" s="90"/>
      <c r="G352" s="89"/>
      <c r="H352" s="95" t="str">
        <f>IF(B352="","",IF(IF(ISNA(VLOOKUP(A352,RESULTS!$D$2:$D$1001,1,0)),"",VLOOKUP(A352,RESULTS!$D$2:$D$1001,1,0))=A352,"","X"))</f>
        <v/>
      </c>
    </row>
    <row r="353" spans="1:8" hidden="1" x14ac:dyDescent="0.3">
      <c r="A353" s="93">
        <f t="shared" si="11"/>
        <v>502</v>
      </c>
      <c r="B353" s="90"/>
      <c r="C353" s="90"/>
      <c r="D353" s="89"/>
      <c r="E353" s="94" t="str">
        <f t="shared" si="10"/>
        <v/>
      </c>
      <c r="F353" s="90"/>
      <c r="G353" s="89"/>
      <c r="H353" s="95" t="str">
        <f>IF(B353="","",IF(IF(ISNA(VLOOKUP(A353,RESULTS!$D$2:$D$1001,1,0)),"",VLOOKUP(A353,RESULTS!$D$2:$D$1001,1,0))=A353,"","X"))</f>
        <v/>
      </c>
    </row>
    <row r="354" spans="1:8" hidden="1" x14ac:dyDescent="0.3">
      <c r="A354" s="93">
        <f t="shared" si="11"/>
        <v>503</v>
      </c>
      <c r="B354" s="90"/>
      <c r="C354" s="90"/>
      <c r="D354" s="89"/>
      <c r="E354" s="94" t="str">
        <f t="shared" si="10"/>
        <v/>
      </c>
      <c r="F354" s="90"/>
      <c r="G354" s="89"/>
      <c r="H354" s="95" t="str">
        <f>IF(B354="","",IF(IF(ISNA(VLOOKUP(A354,RESULTS!$D$2:$D$1001,1,0)),"",VLOOKUP(A354,RESULTS!$D$2:$D$1001,1,0))=A354,"","X"))</f>
        <v/>
      </c>
    </row>
    <row r="355" spans="1:8" hidden="1" x14ac:dyDescent="0.3">
      <c r="A355" s="93">
        <f t="shared" si="11"/>
        <v>504</v>
      </c>
      <c r="B355" s="90"/>
      <c r="C355" s="90"/>
      <c r="D355" s="89"/>
      <c r="E355" s="94" t="str">
        <f t="shared" si="10"/>
        <v/>
      </c>
      <c r="F355" s="90"/>
      <c r="G355" s="89"/>
      <c r="H355" s="95" t="str">
        <f>IF(B355="","",IF(IF(ISNA(VLOOKUP(A355,RESULTS!$D$2:$D$1001,1,0)),"",VLOOKUP(A355,RESULTS!$D$2:$D$1001,1,0))=A355,"","X"))</f>
        <v/>
      </c>
    </row>
    <row r="356" spans="1:8" hidden="1" x14ac:dyDescent="0.3">
      <c r="A356" s="93">
        <f t="shared" si="11"/>
        <v>505</v>
      </c>
      <c r="B356" s="90"/>
      <c r="C356" s="90"/>
      <c r="D356" s="89"/>
      <c r="E356" s="94" t="str">
        <f t="shared" si="10"/>
        <v/>
      </c>
      <c r="F356" s="90"/>
      <c r="G356" s="89"/>
      <c r="H356" s="95" t="str">
        <f>IF(B356="","",IF(IF(ISNA(VLOOKUP(A356,RESULTS!$D$2:$D$1001,1,0)),"",VLOOKUP(A356,RESULTS!$D$2:$D$1001,1,0))=A356,"","X"))</f>
        <v/>
      </c>
    </row>
    <row r="357" spans="1:8" hidden="1" x14ac:dyDescent="0.3">
      <c r="A357" s="93">
        <f t="shared" si="11"/>
        <v>506</v>
      </c>
      <c r="B357" s="90"/>
      <c r="C357" s="90"/>
      <c r="D357" s="89"/>
      <c r="E357" s="94" t="str">
        <f t="shared" si="10"/>
        <v/>
      </c>
      <c r="F357" s="90"/>
      <c r="G357" s="89"/>
      <c r="H357" s="95" t="str">
        <f>IF(B357="","",IF(IF(ISNA(VLOOKUP(A357,RESULTS!$D$2:$D$1001,1,0)),"",VLOOKUP(A357,RESULTS!$D$2:$D$1001,1,0))=A357,"","X"))</f>
        <v/>
      </c>
    </row>
    <row r="358" spans="1:8" hidden="1" x14ac:dyDescent="0.3">
      <c r="A358" s="93">
        <f t="shared" si="11"/>
        <v>507</v>
      </c>
      <c r="B358" s="90"/>
      <c r="C358" s="90"/>
      <c r="D358" s="89"/>
      <c r="E358" s="94" t="str">
        <f t="shared" si="10"/>
        <v/>
      </c>
      <c r="F358" s="90"/>
      <c r="G358" s="89"/>
      <c r="H358" s="95" t="str">
        <f>IF(B358="","",IF(IF(ISNA(VLOOKUP(A358,RESULTS!$D$2:$D$1001,1,0)),"",VLOOKUP(A358,RESULTS!$D$2:$D$1001,1,0))=A358,"","X"))</f>
        <v/>
      </c>
    </row>
    <row r="359" spans="1:8" hidden="1" x14ac:dyDescent="0.3">
      <c r="A359" s="93">
        <f t="shared" si="11"/>
        <v>508</v>
      </c>
      <c r="B359" s="90"/>
      <c r="C359" s="90"/>
      <c r="D359" s="89"/>
      <c r="E359" s="94" t="str">
        <f t="shared" ref="E359:E422" si="12">LEFT(D359,1)</f>
        <v/>
      </c>
      <c r="F359" s="90"/>
      <c r="G359" s="89"/>
      <c r="H359" s="95" t="str">
        <f>IF(B359="","",IF(IF(ISNA(VLOOKUP(A359,RESULTS!$D$2:$D$1001,1,0)),"",VLOOKUP(A359,RESULTS!$D$2:$D$1001,1,0))=A359,"","X"))</f>
        <v/>
      </c>
    </row>
    <row r="360" spans="1:8" hidden="1" x14ac:dyDescent="0.3">
      <c r="A360" s="93">
        <f t="shared" si="11"/>
        <v>509</v>
      </c>
      <c r="B360" s="90"/>
      <c r="C360" s="90"/>
      <c r="D360" s="89"/>
      <c r="E360" s="94" t="str">
        <f t="shared" si="12"/>
        <v/>
      </c>
      <c r="F360" s="90"/>
      <c r="G360" s="89"/>
      <c r="H360" s="95" t="str">
        <f>IF(B360="","",IF(IF(ISNA(VLOOKUP(A360,RESULTS!$D$2:$D$1001,1,0)),"",VLOOKUP(A360,RESULTS!$D$2:$D$1001,1,0))=A360,"","X"))</f>
        <v/>
      </c>
    </row>
    <row r="361" spans="1:8" hidden="1" x14ac:dyDescent="0.3">
      <c r="A361" s="93">
        <f t="shared" si="11"/>
        <v>510</v>
      </c>
      <c r="B361" s="90"/>
      <c r="C361" s="90"/>
      <c r="D361" s="89"/>
      <c r="E361" s="94" t="str">
        <f t="shared" si="12"/>
        <v/>
      </c>
      <c r="F361" s="90"/>
      <c r="G361" s="89"/>
      <c r="H361" s="95" t="str">
        <f>IF(B361="","",IF(IF(ISNA(VLOOKUP(A361,RESULTS!$D$2:$D$1001,1,0)),"",VLOOKUP(A361,RESULTS!$D$2:$D$1001,1,0))=A361,"","X"))</f>
        <v/>
      </c>
    </row>
    <row r="362" spans="1:8" hidden="1" x14ac:dyDescent="0.3">
      <c r="A362" s="93">
        <f t="shared" si="11"/>
        <v>511</v>
      </c>
      <c r="B362" s="90"/>
      <c r="C362" s="90"/>
      <c r="D362" s="89"/>
      <c r="E362" s="94" t="str">
        <f t="shared" si="12"/>
        <v/>
      </c>
      <c r="F362" s="90"/>
      <c r="G362" s="89"/>
      <c r="H362" s="95" t="str">
        <f>IF(B362="","",IF(IF(ISNA(VLOOKUP(A362,RESULTS!$D$2:$D$1001,1,0)),"",VLOOKUP(A362,RESULTS!$D$2:$D$1001,1,0))=A362,"","X"))</f>
        <v/>
      </c>
    </row>
    <row r="363" spans="1:8" hidden="1" x14ac:dyDescent="0.3">
      <c r="A363" s="93">
        <f t="shared" si="11"/>
        <v>512</v>
      </c>
      <c r="B363" s="90"/>
      <c r="C363" s="90"/>
      <c r="D363" s="89"/>
      <c r="E363" s="94" t="str">
        <f t="shared" si="12"/>
        <v/>
      </c>
      <c r="F363" s="90"/>
      <c r="G363" s="89"/>
      <c r="H363" s="95" t="str">
        <f>IF(B363="","",IF(IF(ISNA(VLOOKUP(A363,RESULTS!$D$2:$D$1001,1,0)),"",VLOOKUP(A363,RESULTS!$D$2:$D$1001,1,0))=A363,"","X"))</f>
        <v/>
      </c>
    </row>
    <row r="364" spans="1:8" hidden="1" x14ac:dyDescent="0.3">
      <c r="A364" s="93">
        <f t="shared" si="11"/>
        <v>513</v>
      </c>
      <c r="B364" s="90"/>
      <c r="C364" s="90"/>
      <c r="D364" s="89"/>
      <c r="E364" s="94" t="str">
        <f t="shared" si="12"/>
        <v/>
      </c>
      <c r="F364" s="90"/>
      <c r="G364" s="89"/>
      <c r="H364" s="95" t="str">
        <f>IF(B364="","",IF(IF(ISNA(VLOOKUP(A364,RESULTS!$D$2:$D$1001,1,0)),"",VLOOKUP(A364,RESULTS!$D$2:$D$1001,1,0))=A364,"","X"))</f>
        <v/>
      </c>
    </row>
    <row r="365" spans="1:8" hidden="1" x14ac:dyDescent="0.3">
      <c r="A365" s="93">
        <f t="shared" si="11"/>
        <v>514</v>
      </c>
      <c r="B365" s="90"/>
      <c r="C365" s="90"/>
      <c r="D365" s="89"/>
      <c r="E365" s="94" t="str">
        <f t="shared" si="12"/>
        <v/>
      </c>
      <c r="F365" s="90"/>
      <c r="G365" s="89"/>
      <c r="H365" s="95" t="str">
        <f>IF(B365="","",IF(IF(ISNA(VLOOKUP(A365,RESULTS!$D$2:$D$1001,1,0)),"",VLOOKUP(A365,RESULTS!$D$2:$D$1001,1,0))=A365,"","X"))</f>
        <v/>
      </c>
    </row>
    <row r="366" spans="1:8" hidden="1" x14ac:dyDescent="0.3">
      <c r="A366" s="93">
        <f t="shared" si="11"/>
        <v>515</v>
      </c>
      <c r="B366" s="90"/>
      <c r="C366" s="90"/>
      <c r="D366" s="89"/>
      <c r="E366" s="94" t="str">
        <f t="shared" si="12"/>
        <v/>
      </c>
      <c r="F366" s="90"/>
      <c r="G366" s="89"/>
      <c r="H366" s="95" t="str">
        <f>IF(B366="","",IF(IF(ISNA(VLOOKUP(A366,RESULTS!$D$2:$D$1001,1,0)),"",VLOOKUP(A366,RESULTS!$D$2:$D$1001,1,0))=A366,"","X"))</f>
        <v/>
      </c>
    </row>
    <row r="367" spans="1:8" hidden="1" x14ac:dyDescent="0.3">
      <c r="A367" s="93">
        <f t="shared" si="11"/>
        <v>516</v>
      </c>
      <c r="B367" s="90"/>
      <c r="C367" s="90"/>
      <c r="D367" s="89"/>
      <c r="E367" s="94" t="str">
        <f t="shared" si="12"/>
        <v/>
      </c>
      <c r="F367" s="90"/>
      <c r="G367" s="89"/>
      <c r="H367" s="95" t="str">
        <f>IF(B367="","",IF(IF(ISNA(VLOOKUP(A367,RESULTS!$D$2:$D$1001,1,0)),"",VLOOKUP(A367,RESULTS!$D$2:$D$1001,1,0))=A367,"","X"))</f>
        <v/>
      </c>
    </row>
    <row r="368" spans="1:8" hidden="1" x14ac:dyDescent="0.3">
      <c r="A368" s="93">
        <f t="shared" si="11"/>
        <v>517</v>
      </c>
      <c r="B368" s="90"/>
      <c r="C368" s="90"/>
      <c r="D368" s="89"/>
      <c r="E368" s="94" t="str">
        <f t="shared" si="12"/>
        <v/>
      </c>
      <c r="F368" s="90"/>
      <c r="G368" s="89"/>
      <c r="H368" s="95" t="str">
        <f>IF(B368="","",IF(IF(ISNA(VLOOKUP(A368,RESULTS!$D$2:$D$1001,1,0)),"",VLOOKUP(A368,RESULTS!$D$2:$D$1001,1,0))=A368,"","X"))</f>
        <v/>
      </c>
    </row>
    <row r="369" spans="1:8" hidden="1" x14ac:dyDescent="0.3">
      <c r="A369" s="93">
        <f t="shared" si="11"/>
        <v>518</v>
      </c>
      <c r="B369" s="90"/>
      <c r="C369" s="90"/>
      <c r="D369" s="89"/>
      <c r="E369" s="94" t="str">
        <f t="shared" si="12"/>
        <v/>
      </c>
      <c r="F369" s="90"/>
      <c r="G369" s="89"/>
      <c r="H369" s="95" t="str">
        <f>IF(B369="","",IF(IF(ISNA(VLOOKUP(A369,RESULTS!$D$2:$D$1001,1,0)),"",VLOOKUP(A369,RESULTS!$D$2:$D$1001,1,0))=A369,"","X"))</f>
        <v/>
      </c>
    </row>
    <row r="370" spans="1:8" hidden="1" x14ac:dyDescent="0.3">
      <c r="A370" s="93">
        <f t="shared" si="11"/>
        <v>519</v>
      </c>
      <c r="B370" s="90"/>
      <c r="C370" s="90"/>
      <c r="D370" s="89"/>
      <c r="E370" s="94" t="str">
        <f t="shared" si="12"/>
        <v/>
      </c>
      <c r="F370" s="90"/>
      <c r="G370" s="89"/>
      <c r="H370" s="95" t="str">
        <f>IF(B370="","",IF(IF(ISNA(VLOOKUP(A370,RESULTS!$D$2:$D$1001,1,0)),"",VLOOKUP(A370,RESULTS!$D$2:$D$1001,1,0))=A370,"","X"))</f>
        <v/>
      </c>
    </row>
    <row r="371" spans="1:8" hidden="1" x14ac:dyDescent="0.3">
      <c r="A371" s="93">
        <f t="shared" si="11"/>
        <v>520</v>
      </c>
      <c r="B371" s="90"/>
      <c r="C371" s="90"/>
      <c r="D371" s="89"/>
      <c r="E371" s="94" t="str">
        <f t="shared" si="12"/>
        <v/>
      </c>
      <c r="F371" s="90"/>
      <c r="G371" s="89"/>
      <c r="H371" s="95" t="str">
        <f>IF(B371="","",IF(IF(ISNA(VLOOKUP(A371,RESULTS!$D$2:$D$1001,1,0)),"",VLOOKUP(A371,RESULTS!$D$2:$D$1001,1,0))=A371,"","X"))</f>
        <v/>
      </c>
    </row>
    <row r="372" spans="1:8" hidden="1" x14ac:dyDescent="0.3">
      <c r="A372" s="93">
        <f t="shared" si="11"/>
        <v>521</v>
      </c>
      <c r="B372" s="90"/>
      <c r="C372" s="90"/>
      <c r="D372" s="89"/>
      <c r="E372" s="94" t="str">
        <f t="shared" si="12"/>
        <v/>
      </c>
      <c r="F372" s="90"/>
      <c r="G372" s="89"/>
      <c r="H372" s="95" t="str">
        <f>IF(B372="","",IF(IF(ISNA(VLOOKUP(A372,RESULTS!$D$2:$D$1001,1,0)),"",VLOOKUP(A372,RESULTS!$D$2:$D$1001,1,0))=A372,"","X"))</f>
        <v/>
      </c>
    </row>
    <row r="373" spans="1:8" hidden="1" x14ac:dyDescent="0.3">
      <c r="A373" s="93">
        <f t="shared" si="11"/>
        <v>522</v>
      </c>
      <c r="B373" s="90"/>
      <c r="C373" s="90"/>
      <c r="D373" s="89"/>
      <c r="E373" s="94" t="str">
        <f t="shared" si="12"/>
        <v/>
      </c>
      <c r="F373" s="90"/>
      <c r="G373" s="89"/>
      <c r="H373" s="95" t="str">
        <f>IF(B373="","",IF(IF(ISNA(VLOOKUP(A373,RESULTS!$D$2:$D$1001,1,0)),"",VLOOKUP(A373,RESULTS!$D$2:$D$1001,1,0))=A373,"","X"))</f>
        <v/>
      </c>
    </row>
    <row r="374" spans="1:8" hidden="1" x14ac:dyDescent="0.3">
      <c r="A374" s="93">
        <f t="shared" si="11"/>
        <v>523</v>
      </c>
      <c r="B374" s="90"/>
      <c r="C374" s="90"/>
      <c r="D374" s="89"/>
      <c r="E374" s="94" t="str">
        <f t="shared" si="12"/>
        <v/>
      </c>
      <c r="F374" s="90"/>
      <c r="G374" s="89"/>
      <c r="H374" s="95" t="str">
        <f>IF(B374="","",IF(IF(ISNA(VLOOKUP(A374,RESULTS!$D$2:$D$1001,1,0)),"",VLOOKUP(A374,RESULTS!$D$2:$D$1001,1,0))=A374,"","X"))</f>
        <v/>
      </c>
    </row>
    <row r="375" spans="1:8" hidden="1" x14ac:dyDescent="0.3">
      <c r="A375" s="93">
        <f t="shared" si="11"/>
        <v>524</v>
      </c>
      <c r="B375" s="90"/>
      <c r="C375" s="90"/>
      <c r="D375" s="89"/>
      <c r="E375" s="94" t="str">
        <f t="shared" si="12"/>
        <v/>
      </c>
      <c r="F375" s="90"/>
      <c r="G375" s="89"/>
      <c r="H375" s="95" t="str">
        <f>IF(B375="","",IF(IF(ISNA(VLOOKUP(A375,RESULTS!$D$2:$D$1001,1,0)),"",VLOOKUP(A375,RESULTS!$D$2:$D$1001,1,0))=A375,"","X"))</f>
        <v/>
      </c>
    </row>
    <row r="376" spans="1:8" hidden="1" x14ac:dyDescent="0.3">
      <c r="A376" s="93">
        <f t="shared" si="11"/>
        <v>525</v>
      </c>
      <c r="B376" s="90"/>
      <c r="C376" s="90"/>
      <c r="D376" s="89"/>
      <c r="E376" s="94" t="str">
        <f t="shared" si="12"/>
        <v/>
      </c>
      <c r="F376" s="90"/>
      <c r="G376" s="89"/>
      <c r="H376" s="95" t="str">
        <f>IF(B376="","",IF(IF(ISNA(VLOOKUP(A376,RESULTS!$D$2:$D$1001,1,0)),"",VLOOKUP(A376,RESULTS!$D$2:$D$1001,1,0))=A376,"","X"))</f>
        <v/>
      </c>
    </row>
    <row r="377" spans="1:8" hidden="1" x14ac:dyDescent="0.3">
      <c r="A377" s="93">
        <f t="shared" si="11"/>
        <v>526</v>
      </c>
      <c r="B377" s="90"/>
      <c r="C377" s="90"/>
      <c r="D377" s="89"/>
      <c r="E377" s="94" t="str">
        <f t="shared" si="12"/>
        <v/>
      </c>
      <c r="F377" s="90"/>
      <c r="G377" s="89"/>
      <c r="H377" s="95" t="str">
        <f>IF(B377="","",IF(IF(ISNA(VLOOKUP(A377,RESULTS!$D$2:$D$1001,1,0)),"",VLOOKUP(A377,RESULTS!$D$2:$D$1001,1,0))=A377,"","X"))</f>
        <v/>
      </c>
    </row>
    <row r="378" spans="1:8" hidden="1" x14ac:dyDescent="0.3">
      <c r="A378" s="93">
        <f t="shared" si="11"/>
        <v>527</v>
      </c>
      <c r="B378" s="90"/>
      <c r="C378" s="90"/>
      <c r="D378" s="89"/>
      <c r="E378" s="94" t="str">
        <f t="shared" si="12"/>
        <v/>
      </c>
      <c r="F378" s="90"/>
      <c r="G378" s="89"/>
      <c r="H378" s="95" t="str">
        <f>IF(B378="","",IF(IF(ISNA(VLOOKUP(A378,RESULTS!$D$2:$D$1001,1,0)),"",VLOOKUP(A378,RESULTS!$D$2:$D$1001,1,0))=A378,"","X"))</f>
        <v/>
      </c>
    </row>
    <row r="379" spans="1:8" hidden="1" x14ac:dyDescent="0.3">
      <c r="A379" s="93">
        <f t="shared" si="11"/>
        <v>528</v>
      </c>
      <c r="B379" s="90"/>
      <c r="C379" s="90"/>
      <c r="D379" s="89"/>
      <c r="E379" s="94" t="str">
        <f t="shared" si="12"/>
        <v/>
      </c>
      <c r="F379" s="90"/>
      <c r="G379" s="89"/>
      <c r="H379" s="95" t="str">
        <f>IF(B379="","",IF(IF(ISNA(VLOOKUP(A379,RESULTS!$D$2:$D$1001,1,0)),"",VLOOKUP(A379,RESULTS!$D$2:$D$1001,1,0))=A379,"","X"))</f>
        <v/>
      </c>
    </row>
    <row r="380" spans="1:8" hidden="1" x14ac:dyDescent="0.3">
      <c r="A380" s="93">
        <f t="shared" si="11"/>
        <v>529</v>
      </c>
      <c r="B380" s="90"/>
      <c r="C380" s="90"/>
      <c r="D380" s="89"/>
      <c r="E380" s="94" t="str">
        <f t="shared" si="12"/>
        <v/>
      </c>
      <c r="F380" s="90"/>
      <c r="G380" s="89"/>
      <c r="H380" s="95" t="str">
        <f>IF(B380="","",IF(IF(ISNA(VLOOKUP(A380,RESULTS!$D$2:$D$1001,1,0)),"",VLOOKUP(A380,RESULTS!$D$2:$D$1001,1,0))=A380,"","X"))</f>
        <v/>
      </c>
    </row>
    <row r="381" spans="1:8" hidden="1" x14ac:dyDescent="0.3">
      <c r="A381" s="93">
        <f t="shared" si="11"/>
        <v>530</v>
      </c>
      <c r="B381" s="90"/>
      <c r="C381" s="90"/>
      <c r="D381" s="89"/>
      <c r="E381" s="94" t="str">
        <f t="shared" si="12"/>
        <v/>
      </c>
      <c r="F381" s="90"/>
      <c r="G381" s="89"/>
      <c r="H381" s="95" t="str">
        <f>IF(B381="","",IF(IF(ISNA(VLOOKUP(A381,RESULTS!$D$2:$D$1001,1,0)),"",VLOOKUP(A381,RESULTS!$D$2:$D$1001,1,0))=A381,"","X"))</f>
        <v/>
      </c>
    </row>
    <row r="382" spans="1:8" hidden="1" x14ac:dyDescent="0.3">
      <c r="A382" s="93">
        <f t="shared" si="11"/>
        <v>531</v>
      </c>
      <c r="B382" s="90"/>
      <c r="C382" s="90"/>
      <c r="D382" s="89"/>
      <c r="E382" s="94" t="str">
        <f t="shared" si="12"/>
        <v/>
      </c>
      <c r="F382" s="90"/>
      <c r="G382" s="89"/>
      <c r="H382" s="95" t="str">
        <f>IF(B382="","",IF(IF(ISNA(VLOOKUP(A382,RESULTS!$D$2:$D$1001,1,0)),"",VLOOKUP(A382,RESULTS!$D$2:$D$1001,1,0))=A382,"","X"))</f>
        <v/>
      </c>
    </row>
    <row r="383" spans="1:8" hidden="1" x14ac:dyDescent="0.3">
      <c r="A383" s="93">
        <f t="shared" si="11"/>
        <v>532</v>
      </c>
      <c r="B383" s="90"/>
      <c r="C383" s="90"/>
      <c r="D383" s="89"/>
      <c r="E383" s="94" t="str">
        <f t="shared" si="12"/>
        <v/>
      </c>
      <c r="F383" s="90"/>
      <c r="G383" s="89"/>
      <c r="H383" s="95" t="str">
        <f>IF(B383="","",IF(IF(ISNA(VLOOKUP(A383,RESULTS!$D$2:$D$1001,1,0)),"",VLOOKUP(A383,RESULTS!$D$2:$D$1001,1,0))=A383,"","X"))</f>
        <v/>
      </c>
    </row>
    <row r="384" spans="1:8" hidden="1" x14ac:dyDescent="0.3">
      <c r="A384" s="93">
        <f t="shared" si="11"/>
        <v>533</v>
      </c>
      <c r="B384" s="90"/>
      <c r="C384" s="90"/>
      <c r="D384" s="89"/>
      <c r="E384" s="94" t="str">
        <f t="shared" si="12"/>
        <v/>
      </c>
      <c r="F384" s="90"/>
      <c r="G384" s="89"/>
      <c r="H384" s="95" t="str">
        <f>IF(B384="","",IF(IF(ISNA(VLOOKUP(A384,RESULTS!$D$2:$D$1001,1,0)),"",VLOOKUP(A384,RESULTS!$D$2:$D$1001,1,0))=A384,"","X"))</f>
        <v/>
      </c>
    </row>
    <row r="385" spans="1:8" hidden="1" x14ac:dyDescent="0.3">
      <c r="A385" s="93">
        <f t="shared" si="11"/>
        <v>534</v>
      </c>
      <c r="B385" s="90"/>
      <c r="C385" s="90"/>
      <c r="D385" s="89"/>
      <c r="E385" s="94" t="str">
        <f t="shared" si="12"/>
        <v/>
      </c>
      <c r="F385" s="90"/>
      <c r="G385" s="89"/>
      <c r="H385" s="95" t="str">
        <f>IF(B385="","",IF(IF(ISNA(VLOOKUP(A385,RESULTS!$D$2:$D$1001,1,0)),"",VLOOKUP(A385,RESULTS!$D$2:$D$1001,1,0))=A385,"","X"))</f>
        <v/>
      </c>
    </row>
    <row r="386" spans="1:8" hidden="1" x14ac:dyDescent="0.3">
      <c r="A386" s="93">
        <f t="shared" si="11"/>
        <v>535</v>
      </c>
      <c r="B386" s="90"/>
      <c r="C386" s="90"/>
      <c r="D386" s="89"/>
      <c r="E386" s="94" t="str">
        <f t="shared" si="12"/>
        <v/>
      </c>
      <c r="F386" s="90"/>
      <c r="G386" s="89"/>
      <c r="H386" s="95" t="str">
        <f>IF(B386="","",IF(IF(ISNA(VLOOKUP(A386,RESULTS!$D$2:$D$1001,1,0)),"",VLOOKUP(A386,RESULTS!$D$2:$D$1001,1,0))=A386,"","X"))</f>
        <v/>
      </c>
    </row>
    <row r="387" spans="1:8" hidden="1" x14ac:dyDescent="0.3">
      <c r="A387" s="93">
        <f t="shared" ref="A387:A450" si="13">A386+1</f>
        <v>536</v>
      </c>
      <c r="B387" s="90"/>
      <c r="C387" s="90"/>
      <c r="D387" s="89"/>
      <c r="E387" s="94" t="str">
        <f t="shared" si="12"/>
        <v/>
      </c>
      <c r="F387" s="90"/>
      <c r="G387" s="89"/>
      <c r="H387" s="95" t="str">
        <f>IF(B387="","",IF(IF(ISNA(VLOOKUP(A387,RESULTS!$D$2:$D$1001,1,0)),"",VLOOKUP(A387,RESULTS!$D$2:$D$1001,1,0))=A387,"","X"))</f>
        <v/>
      </c>
    </row>
    <row r="388" spans="1:8" hidden="1" x14ac:dyDescent="0.3">
      <c r="A388" s="93">
        <f t="shared" si="13"/>
        <v>537</v>
      </c>
      <c r="B388" s="90"/>
      <c r="C388" s="90"/>
      <c r="D388" s="89"/>
      <c r="E388" s="94" t="str">
        <f t="shared" si="12"/>
        <v/>
      </c>
      <c r="F388" s="90"/>
      <c r="G388" s="89"/>
      <c r="H388" s="95" t="str">
        <f>IF(B388="","",IF(IF(ISNA(VLOOKUP(A388,RESULTS!$D$2:$D$1001,1,0)),"",VLOOKUP(A388,RESULTS!$D$2:$D$1001,1,0))=A388,"","X"))</f>
        <v/>
      </c>
    </row>
    <row r="389" spans="1:8" hidden="1" x14ac:dyDescent="0.3">
      <c r="A389" s="93">
        <f t="shared" si="13"/>
        <v>538</v>
      </c>
      <c r="B389" s="90"/>
      <c r="C389" s="90"/>
      <c r="D389" s="89"/>
      <c r="E389" s="94" t="str">
        <f t="shared" si="12"/>
        <v/>
      </c>
      <c r="F389" s="90"/>
      <c r="G389" s="89"/>
      <c r="H389" s="95" t="str">
        <f>IF(B389="","",IF(IF(ISNA(VLOOKUP(A389,RESULTS!$D$2:$D$1001,1,0)),"",VLOOKUP(A389,RESULTS!$D$2:$D$1001,1,0))=A389,"","X"))</f>
        <v/>
      </c>
    </row>
    <row r="390" spans="1:8" hidden="1" x14ac:dyDescent="0.3">
      <c r="A390" s="93">
        <f t="shared" si="13"/>
        <v>539</v>
      </c>
      <c r="B390" s="90"/>
      <c r="C390" s="90"/>
      <c r="D390" s="89"/>
      <c r="E390" s="94" t="str">
        <f t="shared" si="12"/>
        <v/>
      </c>
      <c r="F390" s="90"/>
      <c r="G390" s="89"/>
      <c r="H390" s="95" t="str">
        <f>IF(B390="","",IF(IF(ISNA(VLOOKUP(A390,RESULTS!$D$2:$D$1001,1,0)),"",VLOOKUP(A390,RESULTS!$D$2:$D$1001,1,0))=A390,"","X"))</f>
        <v/>
      </c>
    </row>
    <row r="391" spans="1:8" hidden="1" x14ac:dyDescent="0.3">
      <c r="A391" s="93">
        <f t="shared" si="13"/>
        <v>540</v>
      </c>
      <c r="B391" s="90"/>
      <c r="C391" s="90"/>
      <c r="D391" s="89"/>
      <c r="E391" s="94" t="str">
        <f t="shared" si="12"/>
        <v/>
      </c>
      <c r="F391" s="90"/>
      <c r="G391" s="89"/>
      <c r="H391" s="95" t="str">
        <f>IF(B391="","",IF(IF(ISNA(VLOOKUP(A391,RESULTS!$D$2:$D$1001,1,0)),"",VLOOKUP(A391,RESULTS!$D$2:$D$1001,1,0))=A391,"","X"))</f>
        <v/>
      </c>
    </row>
    <row r="392" spans="1:8" hidden="1" x14ac:dyDescent="0.3">
      <c r="A392" s="93">
        <f t="shared" si="13"/>
        <v>541</v>
      </c>
      <c r="B392" s="90"/>
      <c r="C392" s="90"/>
      <c r="D392" s="89"/>
      <c r="E392" s="94" t="str">
        <f t="shared" si="12"/>
        <v/>
      </c>
      <c r="F392" s="90"/>
      <c r="G392" s="89"/>
      <c r="H392" s="95" t="str">
        <f>IF(B392="","",IF(IF(ISNA(VLOOKUP(A392,RESULTS!$D$2:$D$1001,1,0)),"",VLOOKUP(A392,RESULTS!$D$2:$D$1001,1,0))=A392,"","X"))</f>
        <v/>
      </c>
    </row>
    <row r="393" spans="1:8" hidden="1" x14ac:dyDescent="0.3">
      <c r="A393" s="93">
        <f t="shared" si="13"/>
        <v>542</v>
      </c>
      <c r="B393" s="90"/>
      <c r="C393" s="90"/>
      <c r="D393" s="89"/>
      <c r="E393" s="94" t="str">
        <f t="shared" si="12"/>
        <v/>
      </c>
      <c r="F393" s="90"/>
      <c r="G393" s="89"/>
      <c r="H393" s="95" t="str">
        <f>IF(B393="","",IF(IF(ISNA(VLOOKUP(A393,RESULTS!$D$2:$D$1001,1,0)),"",VLOOKUP(A393,RESULTS!$D$2:$D$1001,1,0))=A393,"","X"))</f>
        <v/>
      </c>
    </row>
    <row r="394" spans="1:8" hidden="1" x14ac:dyDescent="0.3">
      <c r="A394" s="93">
        <f t="shared" si="13"/>
        <v>543</v>
      </c>
      <c r="B394" s="90"/>
      <c r="C394" s="90"/>
      <c r="D394" s="89"/>
      <c r="E394" s="94" t="str">
        <f t="shared" si="12"/>
        <v/>
      </c>
      <c r="F394" s="90"/>
      <c r="G394" s="89"/>
      <c r="H394" s="95" t="str">
        <f>IF(B394="","",IF(IF(ISNA(VLOOKUP(A394,RESULTS!$D$2:$D$1001,1,0)),"",VLOOKUP(A394,RESULTS!$D$2:$D$1001,1,0))=A394,"","X"))</f>
        <v/>
      </c>
    </row>
    <row r="395" spans="1:8" hidden="1" x14ac:dyDescent="0.3">
      <c r="A395" s="93">
        <f t="shared" si="13"/>
        <v>544</v>
      </c>
      <c r="B395" s="90"/>
      <c r="C395" s="90"/>
      <c r="D395" s="89"/>
      <c r="E395" s="94" t="str">
        <f t="shared" si="12"/>
        <v/>
      </c>
      <c r="F395" s="90"/>
      <c r="G395" s="89"/>
      <c r="H395" s="95" t="str">
        <f>IF(B395="","",IF(IF(ISNA(VLOOKUP(A395,RESULTS!$D$2:$D$1001,1,0)),"",VLOOKUP(A395,RESULTS!$D$2:$D$1001,1,0))=A395,"","X"))</f>
        <v/>
      </c>
    </row>
    <row r="396" spans="1:8" hidden="1" x14ac:dyDescent="0.3">
      <c r="A396" s="93">
        <f t="shared" si="13"/>
        <v>545</v>
      </c>
      <c r="B396" s="90"/>
      <c r="C396" s="90"/>
      <c r="D396" s="89"/>
      <c r="E396" s="94" t="str">
        <f t="shared" si="12"/>
        <v/>
      </c>
      <c r="F396" s="90"/>
      <c r="G396" s="89"/>
      <c r="H396" s="95" t="str">
        <f>IF(B396="","",IF(IF(ISNA(VLOOKUP(A396,RESULTS!$D$2:$D$1001,1,0)),"",VLOOKUP(A396,RESULTS!$D$2:$D$1001,1,0))=A396,"","X"))</f>
        <v/>
      </c>
    </row>
    <row r="397" spans="1:8" hidden="1" x14ac:dyDescent="0.3">
      <c r="A397" s="93">
        <f t="shared" si="13"/>
        <v>546</v>
      </c>
      <c r="B397" s="90"/>
      <c r="C397" s="90"/>
      <c r="D397" s="89"/>
      <c r="E397" s="94" t="str">
        <f t="shared" si="12"/>
        <v/>
      </c>
      <c r="F397" s="90"/>
      <c r="G397" s="89"/>
      <c r="H397" s="95" t="str">
        <f>IF(B397="","",IF(IF(ISNA(VLOOKUP(A397,RESULTS!$D$2:$D$1001,1,0)),"",VLOOKUP(A397,RESULTS!$D$2:$D$1001,1,0))=A397,"","X"))</f>
        <v/>
      </c>
    </row>
    <row r="398" spans="1:8" hidden="1" x14ac:dyDescent="0.3">
      <c r="A398" s="93">
        <f t="shared" si="13"/>
        <v>547</v>
      </c>
      <c r="B398" s="90"/>
      <c r="C398" s="90"/>
      <c r="D398" s="89"/>
      <c r="E398" s="94" t="str">
        <f t="shared" si="12"/>
        <v/>
      </c>
      <c r="F398" s="90"/>
      <c r="G398" s="89"/>
      <c r="H398" s="95" t="str">
        <f>IF(B398="","",IF(IF(ISNA(VLOOKUP(A398,RESULTS!$D$2:$D$1001,1,0)),"",VLOOKUP(A398,RESULTS!$D$2:$D$1001,1,0))=A398,"","X"))</f>
        <v/>
      </c>
    </row>
    <row r="399" spans="1:8" hidden="1" x14ac:dyDescent="0.3">
      <c r="A399" s="93">
        <f t="shared" si="13"/>
        <v>548</v>
      </c>
      <c r="B399" s="90"/>
      <c r="C399" s="90"/>
      <c r="D399" s="89"/>
      <c r="E399" s="94" t="str">
        <f t="shared" si="12"/>
        <v/>
      </c>
      <c r="F399" s="90"/>
      <c r="G399" s="89"/>
      <c r="H399" s="95" t="str">
        <f>IF(B399="","",IF(IF(ISNA(VLOOKUP(A399,RESULTS!$D$2:$D$1001,1,0)),"",VLOOKUP(A399,RESULTS!$D$2:$D$1001,1,0))=A399,"","X"))</f>
        <v/>
      </c>
    </row>
    <row r="400" spans="1:8" hidden="1" x14ac:dyDescent="0.3">
      <c r="A400" s="93">
        <f t="shared" si="13"/>
        <v>549</v>
      </c>
      <c r="B400" s="90"/>
      <c r="C400" s="90"/>
      <c r="D400" s="89"/>
      <c r="E400" s="94" t="str">
        <f t="shared" si="12"/>
        <v/>
      </c>
      <c r="F400" s="90"/>
      <c r="G400" s="89"/>
      <c r="H400" s="95" t="str">
        <f>IF(B400="","",IF(IF(ISNA(VLOOKUP(A400,RESULTS!$D$2:$D$1001,1,0)),"",VLOOKUP(A400,RESULTS!$D$2:$D$1001,1,0))=A400,"","X"))</f>
        <v/>
      </c>
    </row>
    <row r="401" spans="1:8" hidden="1" x14ac:dyDescent="0.3">
      <c r="A401" s="93">
        <f t="shared" si="13"/>
        <v>550</v>
      </c>
      <c r="B401" s="90"/>
      <c r="C401" s="90"/>
      <c r="D401" s="89"/>
      <c r="E401" s="94" t="str">
        <f t="shared" si="12"/>
        <v/>
      </c>
      <c r="F401" s="90"/>
      <c r="G401" s="89"/>
      <c r="H401" s="95" t="str">
        <f>IF(B401="","",IF(IF(ISNA(VLOOKUP(A401,RESULTS!$D$2:$D$1001,1,0)),"",VLOOKUP(A401,RESULTS!$D$2:$D$1001,1,0))=A401,"","X"))</f>
        <v/>
      </c>
    </row>
    <row r="402" spans="1:8" hidden="1" x14ac:dyDescent="0.3">
      <c r="A402" s="93">
        <f t="shared" si="13"/>
        <v>551</v>
      </c>
      <c r="B402" s="90"/>
      <c r="C402" s="90"/>
      <c r="D402" s="89"/>
      <c r="E402" s="94" t="str">
        <f t="shared" si="12"/>
        <v/>
      </c>
      <c r="F402" s="90"/>
      <c r="G402" s="89"/>
      <c r="H402" s="95" t="str">
        <f>IF(B402="","",IF(IF(ISNA(VLOOKUP(A402,RESULTS!$D$2:$D$1001,1,0)),"",VLOOKUP(A402,RESULTS!$D$2:$D$1001,1,0))=A402,"","X"))</f>
        <v/>
      </c>
    </row>
    <row r="403" spans="1:8" hidden="1" x14ac:dyDescent="0.3">
      <c r="A403" s="93">
        <f t="shared" si="13"/>
        <v>552</v>
      </c>
      <c r="B403" s="90"/>
      <c r="C403" s="90"/>
      <c r="D403" s="89"/>
      <c r="E403" s="94" t="str">
        <f t="shared" si="12"/>
        <v/>
      </c>
      <c r="F403" s="90"/>
      <c r="G403" s="89"/>
      <c r="H403" s="95" t="str">
        <f>IF(B403="","",IF(IF(ISNA(VLOOKUP(A403,RESULTS!$D$2:$D$1001,1,0)),"",VLOOKUP(A403,RESULTS!$D$2:$D$1001,1,0))=A403,"","X"))</f>
        <v/>
      </c>
    </row>
    <row r="404" spans="1:8" hidden="1" x14ac:dyDescent="0.3">
      <c r="A404" s="93">
        <f t="shared" si="13"/>
        <v>553</v>
      </c>
      <c r="B404" s="90"/>
      <c r="C404" s="90"/>
      <c r="D404" s="89"/>
      <c r="E404" s="94" t="str">
        <f t="shared" si="12"/>
        <v/>
      </c>
      <c r="F404" s="90"/>
      <c r="G404" s="89"/>
      <c r="H404" s="95" t="str">
        <f>IF(B404="","",IF(IF(ISNA(VLOOKUP(A404,RESULTS!$D$2:$D$1001,1,0)),"",VLOOKUP(A404,RESULTS!$D$2:$D$1001,1,0))=A404,"","X"))</f>
        <v/>
      </c>
    </row>
    <row r="405" spans="1:8" hidden="1" x14ac:dyDescent="0.3">
      <c r="A405" s="93">
        <f t="shared" si="13"/>
        <v>554</v>
      </c>
      <c r="B405" s="90"/>
      <c r="C405" s="90"/>
      <c r="D405" s="89"/>
      <c r="E405" s="94" t="str">
        <f t="shared" si="12"/>
        <v/>
      </c>
      <c r="F405" s="90"/>
      <c r="G405" s="89"/>
      <c r="H405" s="95" t="str">
        <f>IF(B405="","",IF(IF(ISNA(VLOOKUP(A405,RESULTS!$D$2:$D$1001,1,0)),"",VLOOKUP(A405,RESULTS!$D$2:$D$1001,1,0))=A405,"","X"))</f>
        <v/>
      </c>
    </row>
    <row r="406" spans="1:8" hidden="1" x14ac:dyDescent="0.3">
      <c r="A406" s="93">
        <f t="shared" si="13"/>
        <v>555</v>
      </c>
      <c r="B406" s="90"/>
      <c r="C406" s="90"/>
      <c r="D406" s="89"/>
      <c r="E406" s="94" t="str">
        <f t="shared" si="12"/>
        <v/>
      </c>
      <c r="F406" s="90"/>
      <c r="G406" s="89"/>
      <c r="H406" s="95" t="str">
        <f>IF(B406="","",IF(IF(ISNA(VLOOKUP(A406,RESULTS!$D$2:$D$1001,1,0)),"",VLOOKUP(A406,RESULTS!$D$2:$D$1001,1,0))=A406,"","X"))</f>
        <v/>
      </c>
    </row>
    <row r="407" spans="1:8" hidden="1" x14ac:dyDescent="0.3">
      <c r="A407" s="93">
        <f t="shared" si="13"/>
        <v>556</v>
      </c>
      <c r="B407" s="90"/>
      <c r="C407" s="90"/>
      <c r="D407" s="89"/>
      <c r="E407" s="94" t="str">
        <f t="shared" si="12"/>
        <v/>
      </c>
      <c r="F407" s="90"/>
      <c r="G407" s="89"/>
      <c r="H407" s="95" t="str">
        <f>IF(B407="","",IF(IF(ISNA(VLOOKUP(A407,RESULTS!$D$2:$D$1001,1,0)),"",VLOOKUP(A407,RESULTS!$D$2:$D$1001,1,0))=A407,"","X"))</f>
        <v/>
      </c>
    </row>
    <row r="408" spans="1:8" hidden="1" x14ac:dyDescent="0.3">
      <c r="A408" s="93">
        <f t="shared" si="13"/>
        <v>557</v>
      </c>
      <c r="B408" s="90"/>
      <c r="C408" s="90"/>
      <c r="D408" s="89"/>
      <c r="E408" s="94" t="str">
        <f t="shared" si="12"/>
        <v/>
      </c>
      <c r="F408" s="90"/>
      <c r="G408" s="89"/>
      <c r="H408" s="95" t="str">
        <f>IF(B408="","",IF(IF(ISNA(VLOOKUP(A408,RESULTS!$D$2:$D$1001,1,0)),"",VLOOKUP(A408,RESULTS!$D$2:$D$1001,1,0))=A408,"","X"))</f>
        <v/>
      </c>
    </row>
    <row r="409" spans="1:8" hidden="1" x14ac:dyDescent="0.3">
      <c r="A409" s="93">
        <f t="shared" si="13"/>
        <v>558</v>
      </c>
      <c r="B409" s="90"/>
      <c r="C409" s="90"/>
      <c r="D409" s="89"/>
      <c r="E409" s="94" t="str">
        <f t="shared" si="12"/>
        <v/>
      </c>
      <c r="F409" s="90"/>
      <c r="G409" s="89"/>
      <c r="H409" s="95" t="str">
        <f>IF(B409="","",IF(IF(ISNA(VLOOKUP(A409,RESULTS!$D$2:$D$1001,1,0)),"",VLOOKUP(A409,RESULTS!$D$2:$D$1001,1,0))=A409,"","X"))</f>
        <v/>
      </c>
    </row>
    <row r="410" spans="1:8" hidden="1" x14ac:dyDescent="0.3">
      <c r="A410" s="93">
        <f t="shared" si="13"/>
        <v>559</v>
      </c>
      <c r="B410" s="90"/>
      <c r="C410" s="90"/>
      <c r="D410" s="89"/>
      <c r="E410" s="94" t="str">
        <f t="shared" si="12"/>
        <v/>
      </c>
      <c r="F410" s="90"/>
      <c r="G410" s="89"/>
      <c r="H410" s="95" t="str">
        <f>IF(B410="","",IF(IF(ISNA(VLOOKUP(A410,RESULTS!$D$2:$D$1001,1,0)),"",VLOOKUP(A410,RESULTS!$D$2:$D$1001,1,0))=A410,"","X"))</f>
        <v/>
      </c>
    </row>
    <row r="411" spans="1:8" hidden="1" x14ac:dyDescent="0.3">
      <c r="A411" s="93">
        <f t="shared" si="13"/>
        <v>560</v>
      </c>
      <c r="B411" s="90"/>
      <c r="C411" s="90"/>
      <c r="D411" s="89"/>
      <c r="E411" s="94" t="str">
        <f t="shared" si="12"/>
        <v/>
      </c>
      <c r="F411" s="90"/>
      <c r="G411" s="89"/>
      <c r="H411" s="95" t="str">
        <f>IF(B411="","",IF(IF(ISNA(VLOOKUP(A411,RESULTS!$D$2:$D$1001,1,0)),"",VLOOKUP(A411,RESULTS!$D$2:$D$1001,1,0))=A411,"","X"))</f>
        <v/>
      </c>
    </row>
    <row r="412" spans="1:8" hidden="1" x14ac:dyDescent="0.3">
      <c r="A412" s="93">
        <f t="shared" si="13"/>
        <v>561</v>
      </c>
      <c r="B412" s="90"/>
      <c r="C412" s="90"/>
      <c r="D412" s="89"/>
      <c r="E412" s="94" t="str">
        <f t="shared" si="12"/>
        <v/>
      </c>
      <c r="F412" s="90"/>
      <c r="G412" s="89"/>
      <c r="H412" s="95" t="str">
        <f>IF(B412="","",IF(IF(ISNA(VLOOKUP(A412,RESULTS!$D$2:$D$1001,1,0)),"",VLOOKUP(A412,RESULTS!$D$2:$D$1001,1,0))=A412,"","X"))</f>
        <v/>
      </c>
    </row>
    <row r="413" spans="1:8" hidden="1" x14ac:dyDescent="0.3">
      <c r="A413" s="93">
        <f t="shared" si="13"/>
        <v>562</v>
      </c>
      <c r="B413" s="90"/>
      <c r="C413" s="90"/>
      <c r="D413" s="89"/>
      <c r="E413" s="94" t="str">
        <f t="shared" si="12"/>
        <v/>
      </c>
      <c r="F413" s="90"/>
      <c r="G413" s="89"/>
      <c r="H413" s="95" t="str">
        <f>IF(B413="","",IF(IF(ISNA(VLOOKUP(A413,RESULTS!$D$2:$D$1001,1,0)),"",VLOOKUP(A413,RESULTS!$D$2:$D$1001,1,0))=A413,"","X"))</f>
        <v/>
      </c>
    </row>
    <row r="414" spans="1:8" hidden="1" x14ac:dyDescent="0.3">
      <c r="A414" s="93">
        <f t="shared" si="13"/>
        <v>563</v>
      </c>
      <c r="B414" s="90"/>
      <c r="C414" s="90"/>
      <c r="D414" s="89"/>
      <c r="E414" s="94" t="str">
        <f t="shared" si="12"/>
        <v/>
      </c>
      <c r="F414" s="90"/>
      <c r="G414" s="89"/>
      <c r="H414" s="95" t="str">
        <f>IF(B414="","",IF(IF(ISNA(VLOOKUP(A414,RESULTS!$D$2:$D$1001,1,0)),"",VLOOKUP(A414,RESULTS!$D$2:$D$1001,1,0))=A414,"","X"))</f>
        <v/>
      </c>
    </row>
    <row r="415" spans="1:8" hidden="1" x14ac:dyDescent="0.3">
      <c r="A415" s="93">
        <f t="shared" si="13"/>
        <v>564</v>
      </c>
      <c r="B415" s="90"/>
      <c r="C415" s="90"/>
      <c r="D415" s="89"/>
      <c r="E415" s="94" t="str">
        <f t="shared" si="12"/>
        <v/>
      </c>
      <c r="F415" s="90"/>
      <c r="G415" s="89"/>
      <c r="H415" s="95" t="str">
        <f>IF(B415="","",IF(IF(ISNA(VLOOKUP(A415,RESULTS!$D$2:$D$1001,1,0)),"",VLOOKUP(A415,RESULTS!$D$2:$D$1001,1,0))=A415,"","X"))</f>
        <v/>
      </c>
    </row>
    <row r="416" spans="1:8" hidden="1" x14ac:dyDescent="0.3">
      <c r="A416" s="93">
        <f t="shared" si="13"/>
        <v>565</v>
      </c>
      <c r="B416" s="90"/>
      <c r="C416" s="90"/>
      <c r="D416" s="89"/>
      <c r="E416" s="94" t="str">
        <f t="shared" si="12"/>
        <v/>
      </c>
      <c r="F416" s="90"/>
      <c r="G416" s="89"/>
      <c r="H416" s="95" t="str">
        <f>IF(B416="","",IF(IF(ISNA(VLOOKUP(A416,RESULTS!$D$2:$D$1001,1,0)),"",VLOOKUP(A416,RESULTS!$D$2:$D$1001,1,0))=A416,"","X"))</f>
        <v/>
      </c>
    </row>
    <row r="417" spans="1:8" hidden="1" x14ac:dyDescent="0.3">
      <c r="A417" s="93">
        <f t="shared" si="13"/>
        <v>566</v>
      </c>
      <c r="B417" s="90"/>
      <c r="C417" s="90"/>
      <c r="D417" s="89"/>
      <c r="E417" s="94" t="str">
        <f t="shared" si="12"/>
        <v/>
      </c>
      <c r="F417" s="90"/>
      <c r="G417" s="89"/>
      <c r="H417" s="95" t="str">
        <f>IF(B417="","",IF(IF(ISNA(VLOOKUP(A417,RESULTS!$D$2:$D$1001,1,0)),"",VLOOKUP(A417,RESULTS!$D$2:$D$1001,1,0))=A417,"","X"))</f>
        <v/>
      </c>
    </row>
    <row r="418" spans="1:8" hidden="1" x14ac:dyDescent="0.3">
      <c r="A418" s="93">
        <f t="shared" si="13"/>
        <v>567</v>
      </c>
      <c r="B418" s="90"/>
      <c r="C418" s="90"/>
      <c r="D418" s="89"/>
      <c r="E418" s="94" t="str">
        <f t="shared" si="12"/>
        <v/>
      </c>
      <c r="F418" s="90"/>
      <c r="G418" s="89"/>
      <c r="H418" s="95" t="str">
        <f>IF(B418="","",IF(IF(ISNA(VLOOKUP(A418,RESULTS!$D$2:$D$1001,1,0)),"",VLOOKUP(A418,RESULTS!$D$2:$D$1001,1,0))=A418,"","X"))</f>
        <v/>
      </c>
    </row>
    <row r="419" spans="1:8" hidden="1" x14ac:dyDescent="0.3">
      <c r="A419" s="93">
        <f t="shared" si="13"/>
        <v>568</v>
      </c>
      <c r="B419" s="90"/>
      <c r="C419" s="90"/>
      <c r="D419" s="89"/>
      <c r="E419" s="94" t="str">
        <f t="shared" si="12"/>
        <v/>
      </c>
      <c r="F419" s="90"/>
      <c r="G419" s="89"/>
      <c r="H419" s="95" t="str">
        <f>IF(B419="","",IF(IF(ISNA(VLOOKUP(A419,RESULTS!$D$2:$D$1001,1,0)),"",VLOOKUP(A419,RESULTS!$D$2:$D$1001,1,0))=A419,"","X"))</f>
        <v/>
      </c>
    </row>
    <row r="420" spans="1:8" hidden="1" x14ac:dyDescent="0.3">
      <c r="A420" s="93">
        <f t="shared" si="13"/>
        <v>569</v>
      </c>
      <c r="B420" s="90"/>
      <c r="C420" s="90"/>
      <c r="D420" s="89"/>
      <c r="E420" s="94" t="str">
        <f t="shared" si="12"/>
        <v/>
      </c>
      <c r="F420" s="90"/>
      <c r="G420" s="89"/>
      <c r="H420" s="95" t="str">
        <f>IF(B420="","",IF(IF(ISNA(VLOOKUP(A420,RESULTS!$D$2:$D$1001,1,0)),"",VLOOKUP(A420,RESULTS!$D$2:$D$1001,1,0))=A420,"","X"))</f>
        <v/>
      </c>
    </row>
    <row r="421" spans="1:8" hidden="1" x14ac:dyDescent="0.3">
      <c r="A421" s="93">
        <f t="shared" si="13"/>
        <v>570</v>
      </c>
      <c r="B421" s="90"/>
      <c r="C421" s="90"/>
      <c r="D421" s="89"/>
      <c r="E421" s="94" t="str">
        <f t="shared" si="12"/>
        <v/>
      </c>
      <c r="F421" s="90"/>
      <c r="G421" s="89"/>
      <c r="H421" s="95" t="str">
        <f>IF(B421="","",IF(IF(ISNA(VLOOKUP(A421,RESULTS!$D$2:$D$1001,1,0)),"",VLOOKUP(A421,RESULTS!$D$2:$D$1001,1,0))=A421,"","X"))</f>
        <v/>
      </c>
    </row>
    <row r="422" spans="1:8" hidden="1" x14ac:dyDescent="0.3">
      <c r="A422" s="93">
        <f t="shared" si="13"/>
        <v>571</v>
      </c>
      <c r="B422" s="90"/>
      <c r="C422" s="90"/>
      <c r="D422" s="89"/>
      <c r="E422" s="94" t="str">
        <f t="shared" si="12"/>
        <v/>
      </c>
      <c r="F422" s="90"/>
      <c r="G422" s="89"/>
      <c r="H422" s="95" t="str">
        <f>IF(B422="","",IF(IF(ISNA(VLOOKUP(A422,RESULTS!$D$2:$D$1001,1,0)),"",VLOOKUP(A422,RESULTS!$D$2:$D$1001,1,0))=A422,"","X"))</f>
        <v/>
      </c>
    </row>
    <row r="423" spans="1:8" hidden="1" x14ac:dyDescent="0.3">
      <c r="A423" s="93">
        <f t="shared" si="13"/>
        <v>572</v>
      </c>
      <c r="B423" s="90"/>
      <c r="C423" s="90"/>
      <c r="D423" s="89"/>
      <c r="E423" s="94" t="str">
        <f t="shared" ref="E423:E486" si="14">LEFT(D423,1)</f>
        <v/>
      </c>
      <c r="F423" s="90"/>
      <c r="G423" s="89"/>
      <c r="H423" s="95" t="str">
        <f>IF(B423="","",IF(IF(ISNA(VLOOKUP(A423,RESULTS!$D$2:$D$1001,1,0)),"",VLOOKUP(A423,RESULTS!$D$2:$D$1001,1,0))=A423,"","X"))</f>
        <v/>
      </c>
    </row>
    <row r="424" spans="1:8" hidden="1" x14ac:dyDescent="0.3">
      <c r="A424" s="93">
        <f t="shared" si="13"/>
        <v>573</v>
      </c>
      <c r="B424" s="90"/>
      <c r="C424" s="90"/>
      <c r="D424" s="89"/>
      <c r="E424" s="94" t="str">
        <f t="shared" si="14"/>
        <v/>
      </c>
      <c r="F424" s="90"/>
      <c r="G424" s="89"/>
      <c r="H424" s="95" t="str">
        <f>IF(B424="","",IF(IF(ISNA(VLOOKUP(A424,RESULTS!$D$2:$D$1001,1,0)),"",VLOOKUP(A424,RESULTS!$D$2:$D$1001,1,0))=A424,"","X"))</f>
        <v/>
      </c>
    </row>
    <row r="425" spans="1:8" hidden="1" x14ac:dyDescent="0.3">
      <c r="A425" s="93">
        <f t="shared" si="13"/>
        <v>574</v>
      </c>
      <c r="B425" s="90"/>
      <c r="C425" s="90"/>
      <c r="D425" s="89"/>
      <c r="E425" s="94" t="str">
        <f t="shared" si="14"/>
        <v/>
      </c>
      <c r="F425" s="90"/>
      <c r="G425" s="89"/>
      <c r="H425" s="95" t="str">
        <f>IF(B425="","",IF(IF(ISNA(VLOOKUP(A425,RESULTS!$D$2:$D$1001,1,0)),"",VLOOKUP(A425,RESULTS!$D$2:$D$1001,1,0))=A425,"","X"))</f>
        <v/>
      </c>
    </row>
    <row r="426" spans="1:8" hidden="1" x14ac:dyDescent="0.3">
      <c r="A426" s="93">
        <f t="shared" si="13"/>
        <v>575</v>
      </c>
      <c r="B426" s="90"/>
      <c r="C426" s="90"/>
      <c r="D426" s="89"/>
      <c r="E426" s="94" t="str">
        <f t="shared" si="14"/>
        <v/>
      </c>
      <c r="F426" s="90"/>
      <c r="G426" s="89"/>
      <c r="H426" s="95" t="str">
        <f>IF(B426="","",IF(IF(ISNA(VLOOKUP(A426,RESULTS!$D$2:$D$1001,1,0)),"",VLOOKUP(A426,RESULTS!$D$2:$D$1001,1,0))=A426,"","X"))</f>
        <v/>
      </c>
    </row>
    <row r="427" spans="1:8" hidden="1" x14ac:dyDescent="0.3">
      <c r="A427" s="93">
        <f t="shared" si="13"/>
        <v>576</v>
      </c>
      <c r="B427" s="90"/>
      <c r="C427" s="90"/>
      <c r="D427" s="89"/>
      <c r="E427" s="94" t="str">
        <f t="shared" si="14"/>
        <v/>
      </c>
      <c r="F427" s="90"/>
      <c r="G427" s="89"/>
      <c r="H427" s="95" t="str">
        <f>IF(B427="","",IF(IF(ISNA(VLOOKUP(A427,RESULTS!$D$2:$D$1001,1,0)),"",VLOOKUP(A427,RESULTS!$D$2:$D$1001,1,0))=A427,"","X"))</f>
        <v/>
      </c>
    </row>
    <row r="428" spans="1:8" hidden="1" x14ac:dyDescent="0.3">
      <c r="A428" s="93">
        <f t="shared" si="13"/>
        <v>577</v>
      </c>
      <c r="B428" s="90"/>
      <c r="C428" s="90"/>
      <c r="D428" s="89"/>
      <c r="E428" s="94" t="str">
        <f t="shared" si="14"/>
        <v/>
      </c>
      <c r="F428" s="90"/>
      <c r="G428" s="89"/>
      <c r="H428" s="95" t="str">
        <f>IF(B428="","",IF(IF(ISNA(VLOOKUP(A428,RESULTS!$D$2:$D$1001,1,0)),"",VLOOKUP(A428,RESULTS!$D$2:$D$1001,1,0))=A428,"","X"))</f>
        <v/>
      </c>
    </row>
    <row r="429" spans="1:8" hidden="1" x14ac:dyDescent="0.3">
      <c r="A429" s="93">
        <f t="shared" si="13"/>
        <v>578</v>
      </c>
      <c r="B429" s="90"/>
      <c r="C429" s="90"/>
      <c r="D429" s="89"/>
      <c r="E429" s="94" t="str">
        <f t="shared" si="14"/>
        <v/>
      </c>
      <c r="F429" s="90"/>
      <c r="G429" s="89"/>
      <c r="H429" s="95" t="str">
        <f>IF(B429="","",IF(IF(ISNA(VLOOKUP(A429,RESULTS!$D$2:$D$1001,1,0)),"",VLOOKUP(A429,RESULTS!$D$2:$D$1001,1,0))=A429,"","X"))</f>
        <v/>
      </c>
    </row>
    <row r="430" spans="1:8" hidden="1" x14ac:dyDescent="0.3">
      <c r="A430" s="93">
        <f t="shared" si="13"/>
        <v>579</v>
      </c>
      <c r="B430" s="90"/>
      <c r="C430" s="90"/>
      <c r="D430" s="89"/>
      <c r="E430" s="94" t="str">
        <f t="shared" si="14"/>
        <v/>
      </c>
      <c r="F430" s="90"/>
      <c r="G430" s="89"/>
      <c r="H430" s="95" t="str">
        <f>IF(B430="","",IF(IF(ISNA(VLOOKUP(A430,RESULTS!$D$2:$D$1001,1,0)),"",VLOOKUP(A430,RESULTS!$D$2:$D$1001,1,0))=A430,"","X"))</f>
        <v/>
      </c>
    </row>
    <row r="431" spans="1:8" hidden="1" x14ac:dyDescent="0.3">
      <c r="A431" s="93">
        <f t="shared" si="13"/>
        <v>580</v>
      </c>
      <c r="B431" s="90"/>
      <c r="C431" s="90"/>
      <c r="D431" s="89"/>
      <c r="E431" s="94" t="str">
        <f t="shared" si="14"/>
        <v/>
      </c>
      <c r="F431" s="90"/>
      <c r="G431" s="89"/>
      <c r="H431" s="95" t="str">
        <f>IF(B431="","",IF(IF(ISNA(VLOOKUP(A431,RESULTS!$D$2:$D$1001,1,0)),"",VLOOKUP(A431,RESULTS!$D$2:$D$1001,1,0))=A431,"","X"))</f>
        <v/>
      </c>
    </row>
    <row r="432" spans="1:8" hidden="1" x14ac:dyDescent="0.3">
      <c r="A432" s="93">
        <f t="shared" si="13"/>
        <v>581</v>
      </c>
      <c r="B432" s="90"/>
      <c r="C432" s="90"/>
      <c r="D432" s="89"/>
      <c r="E432" s="94" t="str">
        <f t="shared" si="14"/>
        <v/>
      </c>
      <c r="F432" s="90"/>
      <c r="G432" s="89"/>
      <c r="H432" s="95" t="str">
        <f>IF(B432="","",IF(IF(ISNA(VLOOKUP(A432,RESULTS!$D$2:$D$1001,1,0)),"",VLOOKUP(A432,RESULTS!$D$2:$D$1001,1,0))=A432,"","X"))</f>
        <v/>
      </c>
    </row>
    <row r="433" spans="1:8" hidden="1" x14ac:dyDescent="0.3">
      <c r="A433" s="93">
        <f t="shared" si="13"/>
        <v>582</v>
      </c>
      <c r="B433" s="90"/>
      <c r="C433" s="90"/>
      <c r="D433" s="89"/>
      <c r="E433" s="94" t="str">
        <f t="shared" si="14"/>
        <v/>
      </c>
      <c r="F433" s="90"/>
      <c r="G433" s="89"/>
      <c r="H433" s="95" t="str">
        <f>IF(B433="","",IF(IF(ISNA(VLOOKUP(A433,RESULTS!$D$2:$D$1001,1,0)),"",VLOOKUP(A433,RESULTS!$D$2:$D$1001,1,0))=A433,"","X"))</f>
        <v/>
      </c>
    </row>
    <row r="434" spans="1:8" hidden="1" x14ac:dyDescent="0.3">
      <c r="A434" s="93">
        <f t="shared" si="13"/>
        <v>583</v>
      </c>
      <c r="B434" s="90"/>
      <c r="C434" s="90"/>
      <c r="D434" s="89"/>
      <c r="E434" s="94" t="str">
        <f t="shared" si="14"/>
        <v/>
      </c>
      <c r="F434" s="90"/>
      <c r="G434" s="89"/>
      <c r="H434" s="95" t="str">
        <f>IF(B434="","",IF(IF(ISNA(VLOOKUP(A434,RESULTS!$D$2:$D$1001,1,0)),"",VLOOKUP(A434,RESULTS!$D$2:$D$1001,1,0))=A434,"","X"))</f>
        <v/>
      </c>
    </row>
    <row r="435" spans="1:8" hidden="1" x14ac:dyDescent="0.3">
      <c r="A435" s="93">
        <f t="shared" si="13"/>
        <v>584</v>
      </c>
      <c r="B435" s="90"/>
      <c r="C435" s="90"/>
      <c r="D435" s="89"/>
      <c r="E435" s="94" t="str">
        <f t="shared" si="14"/>
        <v/>
      </c>
      <c r="F435" s="90"/>
      <c r="G435" s="89"/>
      <c r="H435" s="95" t="str">
        <f>IF(B435="","",IF(IF(ISNA(VLOOKUP(A435,RESULTS!$D$2:$D$1001,1,0)),"",VLOOKUP(A435,RESULTS!$D$2:$D$1001,1,0))=A435,"","X"))</f>
        <v/>
      </c>
    </row>
    <row r="436" spans="1:8" hidden="1" x14ac:dyDescent="0.3">
      <c r="A436" s="93">
        <f t="shared" si="13"/>
        <v>585</v>
      </c>
      <c r="B436" s="90"/>
      <c r="C436" s="90"/>
      <c r="D436" s="89"/>
      <c r="E436" s="94" t="str">
        <f t="shared" si="14"/>
        <v/>
      </c>
      <c r="F436" s="90"/>
      <c r="G436" s="89"/>
      <c r="H436" s="95" t="str">
        <f>IF(B436="","",IF(IF(ISNA(VLOOKUP(A436,RESULTS!$D$2:$D$1001,1,0)),"",VLOOKUP(A436,RESULTS!$D$2:$D$1001,1,0))=A436,"","X"))</f>
        <v/>
      </c>
    </row>
    <row r="437" spans="1:8" hidden="1" x14ac:dyDescent="0.3">
      <c r="A437" s="93">
        <f t="shared" si="13"/>
        <v>586</v>
      </c>
      <c r="B437" s="90"/>
      <c r="C437" s="90"/>
      <c r="D437" s="89"/>
      <c r="E437" s="94" t="str">
        <f t="shared" si="14"/>
        <v/>
      </c>
      <c r="F437" s="90"/>
      <c r="G437" s="89"/>
      <c r="H437" s="95" t="str">
        <f>IF(B437="","",IF(IF(ISNA(VLOOKUP(A437,RESULTS!$D$2:$D$1001,1,0)),"",VLOOKUP(A437,RESULTS!$D$2:$D$1001,1,0))=A437,"","X"))</f>
        <v/>
      </c>
    </row>
    <row r="438" spans="1:8" hidden="1" x14ac:dyDescent="0.3">
      <c r="A438" s="93">
        <f t="shared" si="13"/>
        <v>587</v>
      </c>
      <c r="B438" s="90"/>
      <c r="C438" s="90"/>
      <c r="D438" s="89"/>
      <c r="E438" s="94" t="str">
        <f t="shared" si="14"/>
        <v/>
      </c>
      <c r="F438" s="90"/>
      <c r="G438" s="89"/>
      <c r="H438" s="95" t="str">
        <f>IF(B438="","",IF(IF(ISNA(VLOOKUP(A438,RESULTS!$D$2:$D$1001,1,0)),"",VLOOKUP(A438,RESULTS!$D$2:$D$1001,1,0))=A438,"","X"))</f>
        <v/>
      </c>
    </row>
    <row r="439" spans="1:8" hidden="1" x14ac:dyDescent="0.3">
      <c r="A439" s="93">
        <f t="shared" si="13"/>
        <v>588</v>
      </c>
      <c r="B439" s="90"/>
      <c r="C439" s="90"/>
      <c r="D439" s="89"/>
      <c r="E439" s="94" t="str">
        <f t="shared" si="14"/>
        <v/>
      </c>
      <c r="F439" s="90"/>
      <c r="G439" s="89"/>
      <c r="H439" s="95" t="str">
        <f>IF(B439="","",IF(IF(ISNA(VLOOKUP(A439,RESULTS!$D$2:$D$1001,1,0)),"",VLOOKUP(A439,RESULTS!$D$2:$D$1001,1,0))=A439,"","X"))</f>
        <v/>
      </c>
    </row>
    <row r="440" spans="1:8" hidden="1" x14ac:dyDescent="0.3">
      <c r="A440" s="93">
        <f t="shared" si="13"/>
        <v>589</v>
      </c>
      <c r="B440" s="90"/>
      <c r="C440" s="90"/>
      <c r="D440" s="89"/>
      <c r="E440" s="94" t="str">
        <f t="shared" si="14"/>
        <v/>
      </c>
      <c r="F440" s="90"/>
      <c r="G440" s="89"/>
      <c r="H440" s="95" t="str">
        <f>IF(B440="","",IF(IF(ISNA(VLOOKUP(A440,RESULTS!$D$2:$D$1001,1,0)),"",VLOOKUP(A440,RESULTS!$D$2:$D$1001,1,0))=A440,"","X"))</f>
        <v/>
      </c>
    </row>
    <row r="441" spans="1:8" hidden="1" x14ac:dyDescent="0.3">
      <c r="A441" s="93">
        <f t="shared" si="13"/>
        <v>590</v>
      </c>
      <c r="B441" s="90"/>
      <c r="C441" s="90"/>
      <c r="D441" s="89"/>
      <c r="E441" s="94" t="str">
        <f t="shared" si="14"/>
        <v/>
      </c>
      <c r="F441" s="90"/>
      <c r="G441" s="89"/>
      <c r="H441" s="95" t="str">
        <f>IF(B441="","",IF(IF(ISNA(VLOOKUP(A441,RESULTS!$D$2:$D$1001,1,0)),"",VLOOKUP(A441,RESULTS!$D$2:$D$1001,1,0))=A441,"","X"))</f>
        <v/>
      </c>
    </row>
    <row r="442" spans="1:8" hidden="1" x14ac:dyDescent="0.3">
      <c r="A442" s="93">
        <f t="shared" si="13"/>
        <v>591</v>
      </c>
      <c r="B442" s="90"/>
      <c r="C442" s="90"/>
      <c r="D442" s="89"/>
      <c r="E442" s="94" t="str">
        <f t="shared" si="14"/>
        <v/>
      </c>
      <c r="F442" s="90"/>
      <c r="G442" s="89"/>
      <c r="H442" s="95" t="str">
        <f>IF(B442="","",IF(IF(ISNA(VLOOKUP(A442,RESULTS!$D$2:$D$1001,1,0)),"",VLOOKUP(A442,RESULTS!$D$2:$D$1001,1,0))=A442,"","X"))</f>
        <v/>
      </c>
    </row>
    <row r="443" spans="1:8" hidden="1" x14ac:dyDescent="0.3">
      <c r="A443" s="93">
        <f t="shared" si="13"/>
        <v>592</v>
      </c>
      <c r="B443" s="90"/>
      <c r="C443" s="90"/>
      <c r="D443" s="89"/>
      <c r="E443" s="94" t="str">
        <f t="shared" si="14"/>
        <v/>
      </c>
      <c r="F443" s="90"/>
      <c r="G443" s="89"/>
      <c r="H443" s="95" t="str">
        <f>IF(B443="","",IF(IF(ISNA(VLOOKUP(A443,RESULTS!$D$2:$D$1001,1,0)),"",VLOOKUP(A443,RESULTS!$D$2:$D$1001,1,0))=A443,"","X"))</f>
        <v/>
      </c>
    </row>
    <row r="444" spans="1:8" hidden="1" x14ac:dyDescent="0.3">
      <c r="A444" s="93">
        <f t="shared" si="13"/>
        <v>593</v>
      </c>
      <c r="B444" s="90"/>
      <c r="C444" s="90"/>
      <c r="D444" s="89"/>
      <c r="E444" s="94" t="str">
        <f t="shared" si="14"/>
        <v/>
      </c>
      <c r="F444" s="90"/>
      <c r="G444" s="89"/>
      <c r="H444" s="95" t="str">
        <f>IF(B444="","",IF(IF(ISNA(VLOOKUP(A444,RESULTS!$D$2:$D$1001,1,0)),"",VLOOKUP(A444,RESULTS!$D$2:$D$1001,1,0))=A444,"","X"))</f>
        <v/>
      </c>
    </row>
    <row r="445" spans="1:8" hidden="1" x14ac:dyDescent="0.3">
      <c r="A445" s="93">
        <f t="shared" si="13"/>
        <v>594</v>
      </c>
      <c r="B445" s="90"/>
      <c r="C445" s="90"/>
      <c r="D445" s="89"/>
      <c r="E445" s="94" t="str">
        <f t="shared" si="14"/>
        <v/>
      </c>
      <c r="F445" s="90"/>
      <c r="G445" s="89"/>
      <c r="H445" s="95" t="str">
        <f>IF(B445="","",IF(IF(ISNA(VLOOKUP(A445,RESULTS!$D$2:$D$1001,1,0)),"",VLOOKUP(A445,RESULTS!$D$2:$D$1001,1,0))=A445,"","X"))</f>
        <v/>
      </c>
    </row>
    <row r="446" spans="1:8" hidden="1" x14ac:dyDescent="0.3">
      <c r="A446" s="93">
        <f t="shared" si="13"/>
        <v>595</v>
      </c>
      <c r="B446" s="90"/>
      <c r="C446" s="90"/>
      <c r="D446" s="89"/>
      <c r="E446" s="94" t="str">
        <f t="shared" si="14"/>
        <v/>
      </c>
      <c r="F446" s="90"/>
      <c r="G446" s="89"/>
      <c r="H446" s="95" t="str">
        <f>IF(B446="","",IF(IF(ISNA(VLOOKUP(A446,RESULTS!$D$2:$D$1001,1,0)),"",VLOOKUP(A446,RESULTS!$D$2:$D$1001,1,0))=A446,"","X"))</f>
        <v/>
      </c>
    </row>
    <row r="447" spans="1:8" hidden="1" x14ac:dyDescent="0.3">
      <c r="A447" s="93">
        <f t="shared" si="13"/>
        <v>596</v>
      </c>
      <c r="B447" s="90"/>
      <c r="C447" s="90"/>
      <c r="D447" s="89"/>
      <c r="E447" s="94" t="str">
        <f t="shared" si="14"/>
        <v/>
      </c>
      <c r="F447" s="90"/>
      <c r="G447" s="89"/>
      <c r="H447" s="95" t="str">
        <f>IF(B447="","",IF(IF(ISNA(VLOOKUP(A447,RESULTS!$D$2:$D$1001,1,0)),"",VLOOKUP(A447,RESULTS!$D$2:$D$1001,1,0))=A447,"","X"))</f>
        <v/>
      </c>
    </row>
    <row r="448" spans="1:8" hidden="1" x14ac:dyDescent="0.3">
      <c r="A448" s="93">
        <f t="shared" si="13"/>
        <v>597</v>
      </c>
      <c r="B448" s="90"/>
      <c r="C448" s="90"/>
      <c r="D448" s="89"/>
      <c r="E448" s="94" t="str">
        <f t="shared" si="14"/>
        <v/>
      </c>
      <c r="F448" s="90"/>
      <c r="G448" s="89"/>
      <c r="H448" s="95" t="str">
        <f>IF(B448="","",IF(IF(ISNA(VLOOKUP(A448,RESULTS!$D$2:$D$1001,1,0)),"",VLOOKUP(A448,RESULTS!$D$2:$D$1001,1,0))=A448,"","X"))</f>
        <v/>
      </c>
    </row>
    <row r="449" spans="1:8" hidden="1" x14ac:dyDescent="0.3">
      <c r="A449" s="93">
        <f t="shared" si="13"/>
        <v>598</v>
      </c>
      <c r="B449" s="90"/>
      <c r="C449" s="90"/>
      <c r="D449" s="89"/>
      <c r="E449" s="94" t="str">
        <f t="shared" si="14"/>
        <v/>
      </c>
      <c r="F449" s="90"/>
      <c r="G449" s="89"/>
      <c r="H449" s="95" t="str">
        <f>IF(B449="","",IF(IF(ISNA(VLOOKUP(A449,RESULTS!$D$2:$D$1001,1,0)),"",VLOOKUP(A449,RESULTS!$D$2:$D$1001,1,0))=A449,"","X"))</f>
        <v/>
      </c>
    </row>
    <row r="450" spans="1:8" hidden="1" x14ac:dyDescent="0.3">
      <c r="A450" s="93">
        <f t="shared" si="13"/>
        <v>599</v>
      </c>
      <c r="B450" s="90"/>
      <c r="C450" s="90"/>
      <c r="D450" s="89"/>
      <c r="E450" s="94" t="str">
        <f t="shared" si="14"/>
        <v/>
      </c>
      <c r="F450" s="90"/>
      <c r="G450" s="89"/>
      <c r="H450" s="95" t="str">
        <f>IF(B450="","",IF(IF(ISNA(VLOOKUP(A450,RESULTS!$D$2:$D$1001,1,0)),"",VLOOKUP(A450,RESULTS!$D$2:$D$1001,1,0))=A450,"","X"))</f>
        <v/>
      </c>
    </row>
    <row r="451" spans="1:8" hidden="1" x14ac:dyDescent="0.3">
      <c r="A451" s="93">
        <f t="shared" ref="A451:A514" si="15">A450+1</f>
        <v>600</v>
      </c>
      <c r="B451" s="90"/>
      <c r="C451" s="90"/>
      <c r="D451" s="89"/>
      <c r="E451" s="94" t="str">
        <f t="shared" si="14"/>
        <v/>
      </c>
      <c r="F451" s="90"/>
      <c r="G451" s="89"/>
      <c r="H451" s="95" t="str">
        <f>IF(B451="","",IF(IF(ISNA(VLOOKUP(A451,RESULTS!$D$2:$D$1001,1,0)),"",VLOOKUP(A451,RESULTS!$D$2:$D$1001,1,0))=A451,"","X"))</f>
        <v/>
      </c>
    </row>
    <row r="452" spans="1:8" hidden="1" x14ac:dyDescent="0.3">
      <c r="A452" s="93">
        <f t="shared" si="15"/>
        <v>601</v>
      </c>
      <c r="B452" s="90"/>
      <c r="C452" s="90"/>
      <c r="D452" s="89"/>
      <c r="E452" s="94" t="str">
        <f t="shared" si="14"/>
        <v/>
      </c>
      <c r="F452" s="90"/>
      <c r="G452" s="89"/>
      <c r="H452" s="95" t="str">
        <f>IF(B452="","",IF(IF(ISNA(VLOOKUP(A452,RESULTS!$D$2:$D$1001,1,0)),"",VLOOKUP(A452,RESULTS!$D$2:$D$1001,1,0))=A452,"","X"))</f>
        <v/>
      </c>
    </row>
    <row r="453" spans="1:8" hidden="1" x14ac:dyDescent="0.3">
      <c r="A453" s="93">
        <f t="shared" si="15"/>
        <v>602</v>
      </c>
      <c r="B453" s="90"/>
      <c r="C453" s="90"/>
      <c r="D453" s="89"/>
      <c r="E453" s="94" t="str">
        <f t="shared" si="14"/>
        <v/>
      </c>
      <c r="F453" s="90"/>
      <c r="G453" s="89"/>
      <c r="H453" s="95" t="str">
        <f>IF(B453="","",IF(IF(ISNA(VLOOKUP(A453,RESULTS!$D$2:$D$1001,1,0)),"",VLOOKUP(A453,RESULTS!$D$2:$D$1001,1,0))=A453,"","X"))</f>
        <v/>
      </c>
    </row>
    <row r="454" spans="1:8" hidden="1" x14ac:dyDescent="0.3">
      <c r="A454" s="93">
        <f t="shared" si="15"/>
        <v>603</v>
      </c>
      <c r="B454" s="90"/>
      <c r="C454" s="90"/>
      <c r="D454" s="89"/>
      <c r="E454" s="94" t="str">
        <f t="shared" si="14"/>
        <v/>
      </c>
      <c r="F454" s="90"/>
      <c r="G454" s="89"/>
      <c r="H454" s="95" t="str">
        <f>IF(B454="","",IF(IF(ISNA(VLOOKUP(A454,RESULTS!$D$2:$D$1001,1,0)),"",VLOOKUP(A454,RESULTS!$D$2:$D$1001,1,0))=A454,"","X"))</f>
        <v/>
      </c>
    </row>
    <row r="455" spans="1:8" hidden="1" x14ac:dyDescent="0.3">
      <c r="A455" s="93">
        <f t="shared" si="15"/>
        <v>604</v>
      </c>
      <c r="B455" s="90"/>
      <c r="C455" s="90"/>
      <c r="D455" s="89"/>
      <c r="E455" s="94" t="str">
        <f t="shared" si="14"/>
        <v/>
      </c>
      <c r="F455" s="90"/>
      <c r="G455" s="89"/>
      <c r="H455" s="95" t="str">
        <f>IF(B455="","",IF(IF(ISNA(VLOOKUP(A455,RESULTS!$D$2:$D$1001,1,0)),"",VLOOKUP(A455,RESULTS!$D$2:$D$1001,1,0))=A455,"","X"))</f>
        <v/>
      </c>
    </row>
    <row r="456" spans="1:8" hidden="1" x14ac:dyDescent="0.3">
      <c r="A456" s="93">
        <f t="shared" si="15"/>
        <v>605</v>
      </c>
      <c r="B456" s="90"/>
      <c r="C456" s="90"/>
      <c r="D456" s="89"/>
      <c r="E456" s="94" t="str">
        <f t="shared" si="14"/>
        <v/>
      </c>
      <c r="F456" s="90"/>
      <c r="G456" s="89"/>
      <c r="H456" s="95" t="str">
        <f>IF(B456="","",IF(IF(ISNA(VLOOKUP(A456,RESULTS!$D$2:$D$1001,1,0)),"",VLOOKUP(A456,RESULTS!$D$2:$D$1001,1,0))=A456,"","X"))</f>
        <v/>
      </c>
    </row>
    <row r="457" spans="1:8" hidden="1" x14ac:dyDescent="0.3">
      <c r="A457" s="93">
        <f t="shared" si="15"/>
        <v>606</v>
      </c>
      <c r="B457" s="90"/>
      <c r="C457" s="90"/>
      <c r="D457" s="89"/>
      <c r="E457" s="94" t="str">
        <f t="shared" si="14"/>
        <v/>
      </c>
      <c r="F457" s="90"/>
      <c r="G457" s="89"/>
      <c r="H457" s="95" t="str">
        <f>IF(B457="","",IF(IF(ISNA(VLOOKUP(A457,RESULTS!$D$2:$D$1001,1,0)),"",VLOOKUP(A457,RESULTS!$D$2:$D$1001,1,0))=A457,"","X"))</f>
        <v/>
      </c>
    </row>
    <row r="458" spans="1:8" hidden="1" x14ac:dyDescent="0.3">
      <c r="A458" s="93">
        <f t="shared" si="15"/>
        <v>607</v>
      </c>
      <c r="B458" s="90"/>
      <c r="C458" s="90"/>
      <c r="D458" s="89"/>
      <c r="E458" s="94" t="str">
        <f t="shared" si="14"/>
        <v/>
      </c>
      <c r="F458" s="90"/>
      <c r="G458" s="89"/>
      <c r="H458" s="95" t="str">
        <f>IF(B458="","",IF(IF(ISNA(VLOOKUP(A458,RESULTS!$D$2:$D$1001,1,0)),"",VLOOKUP(A458,RESULTS!$D$2:$D$1001,1,0))=A458,"","X"))</f>
        <v/>
      </c>
    </row>
    <row r="459" spans="1:8" hidden="1" x14ac:dyDescent="0.3">
      <c r="A459" s="93">
        <f t="shared" si="15"/>
        <v>608</v>
      </c>
      <c r="B459" s="90"/>
      <c r="C459" s="90"/>
      <c r="D459" s="89"/>
      <c r="E459" s="94" t="str">
        <f t="shared" si="14"/>
        <v/>
      </c>
      <c r="F459" s="90"/>
      <c r="G459" s="89"/>
      <c r="H459" s="95" t="str">
        <f>IF(B459="","",IF(IF(ISNA(VLOOKUP(A459,RESULTS!$D$2:$D$1001,1,0)),"",VLOOKUP(A459,RESULTS!$D$2:$D$1001,1,0))=A459,"","X"))</f>
        <v/>
      </c>
    </row>
    <row r="460" spans="1:8" hidden="1" x14ac:dyDescent="0.3">
      <c r="A460" s="93">
        <f t="shared" si="15"/>
        <v>609</v>
      </c>
      <c r="B460" s="90"/>
      <c r="C460" s="90"/>
      <c r="D460" s="89"/>
      <c r="E460" s="94" t="str">
        <f t="shared" si="14"/>
        <v/>
      </c>
      <c r="F460" s="90"/>
      <c r="G460" s="89"/>
      <c r="H460" s="95" t="str">
        <f>IF(B460="","",IF(IF(ISNA(VLOOKUP(A460,RESULTS!$D$2:$D$1001,1,0)),"",VLOOKUP(A460,RESULTS!$D$2:$D$1001,1,0))=A460,"","X"))</f>
        <v/>
      </c>
    </row>
    <row r="461" spans="1:8" hidden="1" x14ac:dyDescent="0.3">
      <c r="A461" s="93">
        <f t="shared" si="15"/>
        <v>610</v>
      </c>
      <c r="B461" s="90"/>
      <c r="C461" s="90"/>
      <c r="D461" s="89"/>
      <c r="E461" s="94" t="str">
        <f t="shared" si="14"/>
        <v/>
      </c>
      <c r="F461" s="90"/>
      <c r="G461" s="89"/>
      <c r="H461" s="95" t="str">
        <f>IF(B461="","",IF(IF(ISNA(VLOOKUP(A461,RESULTS!$D$2:$D$1001,1,0)),"",VLOOKUP(A461,RESULTS!$D$2:$D$1001,1,0))=A461,"","X"))</f>
        <v/>
      </c>
    </row>
    <row r="462" spans="1:8" hidden="1" x14ac:dyDescent="0.3">
      <c r="A462" s="93">
        <f t="shared" si="15"/>
        <v>611</v>
      </c>
      <c r="B462" s="90"/>
      <c r="C462" s="90"/>
      <c r="D462" s="89"/>
      <c r="E462" s="94" t="str">
        <f t="shared" si="14"/>
        <v/>
      </c>
      <c r="F462" s="90"/>
      <c r="G462" s="89"/>
      <c r="H462" s="95" t="str">
        <f>IF(B462="","",IF(IF(ISNA(VLOOKUP(A462,RESULTS!$D$2:$D$1001,1,0)),"",VLOOKUP(A462,RESULTS!$D$2:$D$1001,1,0))=A462,"","X"))</f>
        <v/>
      </c>
    </row>
    <row r="463" spans="1:8" hidden="1" x14ac:dyDescent="0.3">
      <c r="A463" s="93">
        <f t="shared" si="15"/>
        <v>612</v>
      </c>
      <c r="B463" s="90"/>
      <c r="C463" s="90"/>
      <c r="D463" s="89"/>
      <c r="E463" s="94" t="str">
        <f t="shared" si="14"/>
        <v/>
      </c>
      <c r="F463" s="90"/>
      <c r="G463" s="89"/>
      <c r="H463" s="95" t="str">
        <f>IF(B463="","",IF(IF(ISNA(VLOOKUP(A463,RESULTS!$D$2:$D$1001,1,0)),"",VLOOKUP(A463,RESULTS!$D$2:$D$1001,1,0))=A463,"","X"))</f>
        <v/>
      </c>
    </row>
    <row r="464" spans="1:8" hidden="1" x14ac:dyDescent="0.3">
      <c r="A464" s="93">
        <f t="shared" si="15"/>
        <v>613</v>
      </c>
      <c r="B464" s="90"/>
      <c r="C464" s="90"/>
      <c r="D464" s="89"/>
      <c r="E464" s="94" t="str">
        <f t="shared" si="14"/>
        <v/>
      </c>
      <c r="F464" s="90"/>
      <c r="G464" s="89"/>
      <c r="H464" s="95" t="str">
        <f>IF(B464="","",IF(IF(ISNA(VLOOKUP(A464,RESULTS!$D$2:$D$1001,1,0)),"",VLOOKUP(A464,RESULTS!$D$2:$D$1001,1,0))=A464,"","X"))</f>
        <v/>
      </c>
    </row>
    <row r="465" spans="1:8" hidden="1" x14ac:dyDescent="0.3">
      <c r="A465" s="93">
        <f t="shared" si="15"/>
        <v>614</v>
      </c>
      <c r="B465" s="90"/>
      <c r="C465" s="90"/>
      <c r="D465" s="89"/>
      <c r="E465" s="94" t="str">
        <f t="shared" si="14"/>
        <v/>
      </c>
      <c r="F465" s="90"/>
      <c r="G465" s="89"/>
      <c r="H465" s="95" t="str">
        <f>IF(B465="","",IF(IF(ISNA(VLOOKUP(A465,RESULTS!$D$2:$D$1001,1,0)),"",VLOOKUP(A465,RESULTS!$D$2:$D$1001,1,0))=A465,"","X"))</f>
        <v/>
      </c>
    </row>
    <row r="466" spans="1:8" hidden="1" x14ac:dyDescent="0.3">
      <c r="A466" s="93">
        <f t="shared" si="15"/>
        <v>615</v>
      </c>
      <c r="B466" s="90"/>
      <c r="C466" s="90"/>
      <c r="D466" s="89"/>
      <c r="E466" s="94" t="str">
        <f t="shared" si="14"/>
        <v/>
      </c>
      <c r="F466" s="90"/>
      <c r="G466" s="89"/>
      <c r="H466" s="95" t="str">
        <f>IF(B466="","",IF(IF(ISNA(VLOOKUP(A466,RESULTS!$D$2:$D$1001,1,0)),"",VLOOKUP(A466,RESULTS!$D$2:$D$1001,1,0))=A466,"","X"))</f>
        <v/>
      </c>
    </row>
    <row r="467" spans="1:8" hidden="1" x14ac:dyDescent="0.3">
      <c r="A467" s="93">
        <f t="shared" si="15"/>
        <v>616</v>
      </c>
      <c r="B467" s="90"/>
      <c r="C467" s="90"/>
      <c r="D467" s="89"/>
      <c r="E467" s="94" t="str">
        <f t="shared" si="14"/>
        <v/>
      </c>
      <c r="F467" s="90"/>
      <c r="G467" s="89"/>
      <c r="H467" s="95" t="str">
        <f>IF(B467="","",IF(IF(ISNA(VLOOKUP(A467,RESULTS!$D$2:$D$1001,1,0)),"",VLOOKUP(A467,RESULTS!$D$2:$D$1001,1,0))=A467,"","X"))</f>
        <v/>
      </c>
    </row>
    <row r="468" spans="1:8" hidden="1" x14ac:dyDescent="0.3">
      <c r="A468" s="93">
        <f t="shared" si="15"/>
        <v>617</v>
      </c>
      <c r="B468" s="90"/>
      <c r="C468" s="90"/>
      <c r="D468" s="89"/>
      <c r="E468" s="94" t="str">
        <f t="shared" si="14"/>
        <v/>
      </c>
      <c r="F468" s="90"/>
      <c r="G468" s="89"/>
      <c r="H468" s="95" t="str">
        <f>IF(B468="","",IF(IF(ISNA(VLOOKUP(A468,RESULTS!$D$2:$D$1001,1,0)),"",VLOOKUP(A468,RESULTS!$D$2:$D$1001,1,0))=A468,"","X"))</f>
        <v/>
      </c>
    </row>
    <row r="469" spans="1:8" hidden="1" x14ac:dyDescent="0.3">
      <c r="A469" s="93">
        <f t="shared" si="15"/>
        <v>618</v>
      </c>
      <c r="B469" s="90"/>
      <c r="C469" s="90"/>
      <c r="D469" s="89"/>
      <c r="E469" s="94" t="str">
        <f t="shared" si="14"/>
        <v/>
      </c>
      <c r="F469" s="90"/>
      <c r="G469" s="89"/>
      <c r="H469" s="95" t="str">
        <f>IF(B469="","",IF(IF(ISNA(VLOOKUP(A469,RESULTS!$D$2:$D$1001,1,0)),"",VLOOKUP(A469,RESULTS!$D$2:$D$1001,1,0))=A469,"","X"))</f>
        <v/>
      </c>
    </row>
    <row r="470" spans="1:8" hidden="1" x14ac:dyDescent="0.3">
      <c r="A470" s="93">
        <f t="shared" si="15"/>
        <v>619</v>
      </c>
      <c r="B470" s="90"/>
      <c r="C470" s="90"/>
      <c r="D470" s="89"/>
      <c r="E470" s="94" t="str">
        <f t="shared" si="14"/>
        <v/>
      </c>
      <c r="F470" s="90"/>
      <c r="G470" s="89"/>
      <c r="H470" s="95" t="str">
        <f>IF(B470="","",IF(IF(ISNA(VLOOKUP(A470,RESULTS!$D$2:$D$1001,1,0)),"",VLOOKUP(A470,RESULTS!$D$2:$D$1001,1,0))=A470,"","X"))</f>
        <v/>
      </c>
    </row>
    <row r="471" spans="1:8" hidden="1" x14ac:dyDescent="0.3">
      <c r="A471" s="93">
        <f t="shared" si="15"/>
        <v>620</v>
      </c>
      <c r="B471" s="90"/>
      <c r="C471" s="90"/>
      <c r="D471" s="89"/>
      <c r="E471" s="94" t="str">
        <f t="shared" si="14"/>
        <v/>
      </c>
      <c r="F471" s="90"/>
      <c r="G471" s="89"/>
      <c r="H471" s="95" t="str">
        <f>IF(B471="","",IF(IF(ISNA(VLOOKUP(A471,RESULTS!$D$2:$D$1001,1,0)),"",VLOOKUP(A471,RESULTS!$D$2:$D$1001,1,0))=A471,"","X"))</f>
        <v/>
      </c>
    </row>
    <row r="472" spans="1:8" hidden="1" x14ac:dyDescent="0.3">
      <c r="A472" s="93">
        <f t="shared" si="15"/>
        <v>621</v>
      </c>
      <c r="B472" s="90"/>
      <c r="C472" s="90"/>
      <c r="D472" s="89"/>
      <c r="E472" s="94" t="str">
        <f t="shared" si="14"/>
        <v/>
      </c>
      <c r="F472" s="90"/>
      <c r="G472" s="89"/>
      <c r="H472" s="95" t="str">
        <f>IF(B472="","",IF(IF(ISNA(VLOOKUP(A472,RESULTS!$D$2:$D$1001,1,0)),"",VLOOKUP(A472,RESULTS!$D$2:$D$1001,1,0))=A472,"","X"))</f>
        <v/>
      </c>
    </row>
    <row r="473" spans="1:8" hidden="1" x14ac:dyDescent="0.3">
      <c r="A473" s="93">
        <f t="shared" si="15"/>
        <v>622</v>
      </c>
      <c r="B473" s="90"/>
      <c r="C473" s="90"/>
      <c r="D473" s="89"/>
      <c r="E473" s="94" t="str">
        <f t="shared" si="14"/>
        <v/>
      </c>
      <c r="F473" s="90"/>
      <c r="G473" s="89"/>
      <c r="H473" s="95" t="str">
        <f>IF(B473="","",IF(IF(ISNA(VLOOKUP(A473,RESULTS!$D$2:$D$1001,1,0)),"",VLOOKUP(A473,RESULTS!$D$2:$D$1001,1,0))=A473,"","X"))</f>
        <v/>
      </c>
    </row>
    <row r="474" spans="1:8" hidden="1" x14ac:dyDescent="0.3">
      <c r="A474" s="93">
        <f t="shared" si="15"/>
        <v>623</v>
      </c>
      <c r="B474" s="90"/>
      <c r="C474" s="90"/>
      <c r="D474" s="89"/>
      <c r="E474" s="94" t="str">
        <f t="shared" si="14"/>
        <v/>
      </c>
      <c r="F474" s="90"/>
      <c r="G474" s="89"/>
      <c r="H474" s="95" t="str">
        <f>IF(B474="","",IF(IF(ISNA(VLOOKUP(A474,RESULTS!$D$2:$D$1001,1,0)),"",VLOOKUP(A474,RESULTS!$D$2:$D$1001,1,0))=A474,"","X"))</f>
        <v/>
      </c>
    </row>
    <row r="475" spans="1:8" hidden="1" x14ac:dyDescent="0.3">
      <c r="A475" s="93">
        <f t="shared" si="15"/>
        <v>624</v>
      </c>
      <c r="B475" s="90"/>
      <c r="C475" s="90"/>
      <c r="D475" s="89"/>
      <c r="E475" s="94" t="str">
        <f t="shared" si="14"/>
        <v/>
      </c>
      <c r="F475" s="90"/>
      <c r="G475" s="89"/>
      <c r="H475" s="95" t="str">
        <f>IF(B475="","",IF(IF(ISNA(VLOOKUP(A475,RESULTS!$D$2:$D$1001,1,0)),"",VLOOKUP(A475,RESULTS!$D$2:$D$1001,1,0))=A475,"","X"))</f>
        <v/>
      </c>
    </row>
    <row r="476" spans="1:8" hidden="1" x14ac:dyDescent="0.3">
      <c r="A476" s="93">
        <f t="shared" si="15"/>
        <v>625</v>
      </c>
      <c r="B476" s="90"/>
      <c r="C476" s="90"/>
      <c r="D476" s="89"/>
      <c r="E476" s="94" t="str">
        <f t="shared" si="14"/>
        <v/>
      </c>
      <c r="F476" s="90"/>
      <c r="G476" s="89"/>
      <c r="H476" s="95" t="str">
        <f>IF(B476="","",IF(IF(ISNA(VLOOKUP(A476,RESULTS!$D$2:$D$1001,1,0)),"",VLOOKUP(A476,RESULTS!$D$2:$D$1001,1,0))=A476,"","X"))</f>
        <v/>
      </c>
    </row>
    <row r="477" spans="1:8" hidden="1" x14ac:dyDescent="0.3">
      <c r="A477" s="93">
        <f t="shared" si="15"/>
        <v>626</v>
      </c>
      <c r="B477" s="90"/>
      <c r="C477" s="90"/>
      <c r="D477" s="89"/>
      <c r="E477" s="94" t="str">
        <f t="shared" si="14"/>
        <v/>
      </c>
      <c r="F477" s="90"/>
      <c r="G477" s="89"/>
      <c r="H477" s="95" t="str">
        <f>IF(B477="","",IF(IF(ISNA(VLOOKUP(A477,RESULTS!$D$2:$D$1001,1,0)),"",VLOOKUP(A477,RESULTS!$D$2:$D$1001,1,0))=A477,"","X"))</f>
        <v/>
      </c>
    </row>
    <row r="478" spans="1:8" hidden="1" x14ac:dyDescent="0.3">
      <c r="A478" s="93">
        <f t="shared" si="15"/>
        <v>627</v>
      </c>
      <c r="B478" s="90"/>
      <c r="C478" s="90"/>
      <c r="D478" s="89"/>
      <c r="E478" s="94" t="str">
        <f t="shared" si="14"/>
        <v/>
      </c>
      <c r="F478" s="90"/>
      <c r="G478" s="89"/>
      <c r="H478" s="95" t="str">
        <f>IF(B478="","",IF(IF(ISNA(VLOOKUP(A478,RESULTS!$D$2:$D$1001,1,0)),"",VLOOKUP(A478,RESULTS!$D$2:$D$1001,1,0))=A478,"","X"))</f>
        <v/>
      </c>
    </row>
    <row r="479" spans="1:8" hidden="1" x14ac:dyDescent="0.3">
      <c r="A479" s="93">
        <f t="shared" si="15"/>
        <v>628</v>
      </c>
      <c r="B479" s="90"/>
      <c r="C479" s="90"/>
      <c r="D479" s="89"/>
      <c r="E479" s="94" t="str">
        <f t="shared" si="14"/>
        <v/>
      </c>
      <c r="F479" s="90"/>
      <c r="G479" s="89"/>
      <c r="H479" s="95" t="str">
        <f>IF(B479="","",IF(IF(ISNA(VLOOKUP(A479,RESULTS!$D$2:$D$1001,1,0)),"",VLOOKUP(A479,RESULTS!$D$2:$D$1001,1,0))=A479,"","X"))</f>
        <v/>
      </c>
    </row>
    <row r="480" spans="1:8" hidden="1" x14ac:dyDescent="0.3">
      <c r="A480" s="93">
        <f t="shared" si="15"/>
        <v>629</v>
      </c>
      <c r="B480" s="90"/>
      <c r="C480" s="90"/>
      <c r="D480" s="89"/>
      <c r="E480" s="94" t="str">
        <f t="shared" si="14"/>
        <v/>
      </c>
      <c r="F480" s="90"/>
      <c r="G480" s="89"/>
      <c r="H480" s="95" t="str">
        <f>IF(B480="","",IF(IF(ISNA(VLOOKUP(A480,RESULTS!$D$2:$D$1001,1,0)),"",VLOOKUP(A480,RESULTS!$D$2:$D$1001,1,0))=A480,"","X"))</f>
        <v/>
      </c>
    </row>
    <row r="481" spans="1:8" hidden="1" x14ac:dyDescent="0.3">
      <c r="A481" s="93">
        <f t="shared" si="15"/>
        <v>630</v>
      </c>
      <c r="B481" s="90"/>
      <c r="C481" s="90"/>
      <c r="D481" s="89"/>
      <c r="E481" s="94" t="str">
        <f t="shared" si="14"/>
        <v/>
      </c>
      <c r="F481" s="90"/>
      <c r="G481" s="89"/>
      <c r="H481" s="95" t="str">
        <f>IF(B481="","",IF(IF(ISNA(VLOOKUP(A481,RESULTS!$D$2:$D$1001,1,0)),"",VLOOKUP(A481,RESULTS!$D$2:$D$1001,1,0))=A481,"","X"))</f>
        <v/>
      </c>
    </row>
    <row r="482" spans="1:8" hidden="1" x14ac:dyDescent="0.3">
      <c r="A482" s="93">
        <f t="shared" si="15"/>
        <v>631</v>
      </c>
      <c r="B482" s="90"/>
      <c r="C482" s="90"/>
      <c r="D482" s="89"/>
      <c r="E482" s="94" t="str">
        <f t="shared" si="14"/>
        <v/>
      </c>
      <c r="F482" s="90"/>
      <c r="G482" s="89"/>
      <c r="H482" s="95" t="str">
        <f>IF(B482="","",IF(IF(ISNA(VLOOKUP(A482,RESULTS!$D$2:$D$1001,1,0)),"",VLOOKUP(A482,RESULTS!$D$2:$D$1001,1,0))=A482,"","X"))</f>
        <v/>
      </c>
    </row>
    <row r="483" spans="1:8" hidden="1" x14ac:dyDescent="0.3">
      <c r="A483" s="93">
        <f t="shared" si="15"/>
        <v>632</v>
      </c>
      <c r="B483" s="90"/>
      <c r="C483" s="90"/>
      <c r="D483" s="89"/>
      <c r="E483" s="94" t="str">
        <f t="shared" si="14"/>
        <v/>
      </c>
      <c r="F483" s="90"/>
      <c r="G483" s="89"/>
      <c r="H483" s="95" t="str">
        <f>IF(B483="","",IF(IF(ISNA(VLOOKUP(A483,RESULTS!$D$2:$D$1001,1,0)),"",VLOOKUP(A483,RESULTS!$D$2:$D$1001,1,0))=A483,"","X"))</f>
        <v/>
      </c>
    </row>
    <row r="484" spans="1:8" hidden="1" x14ac:dyDescent="0.3">
      <c r="A484" s="93">
        <f t="shared" si="15"/>
        <v>633</v>
      </c>
      <c r="B484" s="90"/>
      <c r="C484" s="90"/>
      <c r="D484" s="89"/>
      <c r="E484" s="94" t="str">
        <f t="shared" si="14"/>
        <v/>
      </c>
      <c r="F484" s="90"/>
      <c r="G484" s="89"/>
      <c r="H484" s="95" t="str">
        <f>IF(B484="","",IF(IF(ISNA(VLOOKUP(A484,RESULTS!$D$2:$D$1001,1,0)),"",VLOOKUP(A484,RESULTS!$D$2:$D$1001,1,0))=A484,"","X"))</f>
        <v/>
      </c>
    </row>
    <row r="485" spans="1:8" hidden="1" x14ac:dyDescent="0.3">
      <c r="A485" s="93">
        <f t="shared" si="15"/>
        <v>634</v>
      </c>
      <c r="B485" s="90"/>
      <c r="C485" s="90"/>
      <c r="D485" s="89"/>
      <c r="E485" s="94" t="str">
        <f t="shared" si="14"/>
        <v/>
      </c>
      <c r="F485" s="90"/>
      <c r="G485" s="89"/>
      <c r="H485" s="95" t="str">
        <f>IF(B485="","",IF(IF(ISNA(VLOOKUP(A485,RESULTS!$D$2:$D$1001,1,0)),"",VLOOKUP(A485,RESULTS!$D$2:$D$1001,1,0))=A485,"","X"))</f>
        <v/>
      </c>
    </row>
    <row r="486" spans="1:8" hidden="1" x14ac:dyDescent="0.3">
      <c r="A486" s="93">
        <f t="shared" si="15"/>
        <v>635</v>
      </c>
      <c r="B486" s="90"/>
      <c r="C486" s="90"/>
      <c r="D486" s="89"/>
      <c r="E486" s="94" t="str">
        <f t="shared" si="14"/>
        <v/>
      </c>
      <c r="F486" s="90"/>
      <c r="G486" s="89"/>
      <c r="H486" s="95" t="str">
        <f>IF(B486="","",IF(IF(ISNA(VLOOKUP(A486,RESULTS!$D$2:$D$1001,1,0)),"",VLOOKUP(A486,RESULTS!$D$2:$D$1001,1,0))=A486,"","X"))</f>
        <v/>
      </c>
    </row>
    <row r="487" spans="1:8" hidden="1" x14ac:dyDescent="0.3">
      <c r="A487" s="93">
        <f t="shared" si="15"/>
        <v>636</v>
      </c>
      <c r="B487" s="90"/>
      <c r="C487" s="90"/>
      <c r="D487" s="89"/>
      <c r="E487" s="94" t="str">
        <f t="shared" ref="E487:E550" si="16">LEFT(D487,1)</f>
        <v/>
      </c>
      <c r="F487" s="90"/>
      <c r="G487" s="89"/>
      <c r="H487" s="95" t="str">
        <f>IF(B487="","",IF(IF(ISNA(VLOOKUP(A487,RESULTS!$D$2:$D$1001,1,0)),"",VLOOKUP(A487,RESULTS!$D$2:$D$1001,1,0))=A487,"","X"))</f>
        <v/>
      </c>
    </row>
    <row r="488" spans="1:8" hidden="1" x14ac:dyDescent="0.3">
      <c r="A488" s="93">
        <f t="shared" si="15"/>
        <v>637</v>
      </c>
      <c r="B488" s="90"/>
      <c r="C488" s="90"/>
      <c r="D488" s="89"/>
      <c r="E488" s="94" t="str">
        <f t="shared" si="16"/>
        <v/>
      </c>
      <c r="F488" s="90"/>
      <c r="G488" s="89"/>
      <c r="H488" s="95" t="str">
        <f>IF(B488="","",IF(IF(ISNA(VLOOKUP(A488,RESULTS!$D$2:$D$1001,1,0)),"",VLOOKUP(A488,RESULTS!$D$2:$D$1001,1,0))=A488,"","X"))</f>
        <v/>
      </c>
    </row>
    <row r="489" spans="1:8" hidden="1" x14ac:dyDescent="0.3">
      <c r="A489" s="93">
        <f t="shared" si="15"/>
        <v>638</v>
      </c>
      <c r="B489" s="90"/>
      <c r="C489" s="90"/>
      <c r="D489" s="89"/>
      <c r="E489" s="94" t="str">
        <f t="shared" si="16"/>
        <v/>
      </c>
      <c r="F489" s="90"/>
      <c r="G489" s="89"/>
      <c r="H489" s="95" t="str">
        <f>IF(B489="","",IF(IF(ISNA(VLOOKUP(A489,RESULTS!$D$2:$D$1001,1,0)),"",VLOOKUP(A489,RESULTS!$D$2:$D$1001,1,0))=A489,"","X"))</f>
        <v/>
      </c>
    </row>
    <row r="490" spans="1:8" hidden="1" x14ac:dyDescent="0.3">
      <c r="A490" s="93">
        <f t="shared" si="15"/>
        <v>639</v>
      </c>
      <c r="B490" s="90"/>
      <c r="C490" s="90"/>
      <c r="D490" s="89"/>
      <c r="E490" s="94" t="str">
        <f t="shared" si="16"/>
        <v/>
      </c>
      <c r="F490" s="90"/>
      <c r="G490" s="89"/>
      <c r="H490" s="95" t="str">
        <f>IF(B490="","",IF(IF(ISNA(VLOOKUP(A490,RESULTS!$D$2:$D$1001,1,0)),"",VLOOKUP(A490,RESULTS!$D$2:$D$1001,1,0))=A490,"","X"))</f>
        <v/>
      </c>
    </row>
    <row r="491" spans="1:8" hidden="1" x14ac:dyDescent="0.3">
      <c r="A491" s="93">
        <f t="shared" si="15"/>
        <v>640</v>
      </c>
      <c r="B491" s="90"/>
      <c r="C491" s="90"/>
      <c r="D491" s="89"/>
      <c r="E491" s="94" t="str">
        <f t="shared" si="16"/>
        <v/>
      </c>
      <c r="F491" s="90"/>
      <c r="G491" s="89"/>
      <c r="H491" s="95" t="str">
        <f>IF(B491="","",IF(IF(ISNA(VLOOKUP(A491,RESULTS!$D$2:$D$1001,1,0)),"",VLOOKUP(A491,RESULTS!$D$2:$D$1001,1,0))=A491,"","X"))</f>
        <v/>
      </c>
    </row>
    <row r="492" spans="1:8" hidden="1" x14ac:dyDescent="0.3">
      <c r="A492" s="93">
        <f t="shared" si="15"/>
        <v>641</v>
      </c>
      <c r="B492" s="90"/>
      <c r="C492" s="90"/>
      <c r="D492" s="89"/>
      <c r="E492" s="94" t="str">
        <f t="shared" si="16"/>
        <v/>
      </c>
      <c r="F492" s="90"/>
      <c r="G492" s="89"/>
      <c r="H492" s="95" t="str">
        <f>IF(B492="","",IF(IF(ISNA(VLOOKUP(A492,RESULTS!$D$2:$D$1001,1,0)),"",VLOOKUP(A492,RESULTS!$D$2:$D$1001,1,0))=A492,"","X"))</f>
        <v/>
      </c>
    </row>
    <row r="493" spans="1:8" hidden="1" x14ac:dyDescent="0.3">
      <c r="A493" s="93">
        <f t="shared" si="15"/>
        <v>642</v>
      </c>
      <c r="B493" s="90"/>
      <c r="C493" s="90"/>
      <c r="D493" s="89"/>
      <c r="E493" s="94" t="str">
        <f t="shared" si="16"/>
        <v/>
      </c>
      <c r="F493" s="90"/>
      <c r="G493" s="89"/>
      <c r="H493" s="95" t="str">
        <f>IF(B493="","",IF(IF(ISNA(VLOOKUP(A493,RESULTS!$D$2:$D$1001,1,0)),"",VLOOKUP(A493,RESULTS!$D$2:$D$1001,1,0))=A493,"","X"))</f>
        <v/>
      </c>
    </row>
    <row r="494" spans="1:8" hidden="1" x14ac:dyDescent="0.3">
      <c r="A494" s="93">
        <f t="shared" si="15"/>
        <v>643</v>
      </c>
      <c r="B494" s="90"/>
      <c r="C494" s="90"/>
      <c r="D494" s="89"/>
      <c r="E494" s="94" t="str">
        <f t="shared" si="16"/>
        <v/>
      </c>
      <c r="F494" s="90"/>
      <c r="G494" s="89"/>
      <c r="H494" s="95" t="str">
        <f>IF(B494="","",IF(IF(ISNA(VLOOKUP(A494,RESULTS!$D$2:$D$1001,1,0)),"",VLOOKUP(A494,RESULTS!$D$2:$D$1001,1,0))=A494,"","X"))</f>
        <v/>
      </c>
    </row>
    <row r="495" spans="1:8" hidden="1" x14ac:dyDescent="0.3">
      <c r="A495" s="93">
        <f t="shared" si="15"/>
        <v>644</v>
      </c>
      <c r="B495" s="90"/>
      <c r="C495" s="90"/>
      <c r="D495" s="89"/>
      <c r="E495" s="94" t="str">
        <f t="shared" si="16"/>
        <v/>
      </c>
      <c r="F495" s="90"/>
      <c r="G495" s="89"/>
      <c r="H495" s="95" t="str">
        <f>IF(B495="","",IF(IF(ISNA(VLOOKUP(A495,RESULTS!$D$2:$D$1001,1,0)),"",VLOOKUP(A495,RESULTS!$D$2:$D$1001,1,0))=A495,"","X"))</f>
        <v/>
      </c>
    </row>
    <row r="496" spans="1:8" hidden="1" x14ac:dyDescent="0.3">
      <c r="A496" s="93">
        <f t="shared" si="15"/>
        <v>645</v>
      </c>
      <c r="B496" s="90"/>
      <c r="C496" s="90"/>
      <c r="D496" s="89"/>
      <c r="E496" s="94" t="str">
        <f t="shared" si="16"/>
        <v/>
      </c>
      <c r="F496" s="90"/>
      <c r="G496" s="89"/>
      <c r="H496" s="95" t="str">
        <f>IF(B496="","",IF(IF(ISNA(VLOOKUP(A496,RESULTS!$D$2:$D$1001,1,0)),"",VLOOKUP(A496,RESULTS!$D$2:$D$1001,1,0))=A496,"","X"))</f>
        <v/>
      </c>
    </row>
    <row r="497" spans="1:8" hidden="1" x14ac:dyDescent="0.3">
      <c r="A497" s="93">
        <f t="shared" si="15"/>
        <v>646</v>
      </c>
      <c r="B497" s="90"/>
      <c r="C497" s="90"/>
      <c r="D497" s="89"/>
      <c r="E497" s="94" t="str">
        <f t="shared" si="16"/>
        <v/>
      </c>
      <c r="F497" s="90"/>
      <c r="G497" s="89"/>
      <c r="H497" s="95" t="str">
        <f>IF(B497="","",IF(IF(ISNA(VLOOKUP(A497,RESULTS!$D$2:$D$1001,1,0)),"",VLOOKUP(A497,RESULTS!$D$2:$D$1001,1,0))=A497,"","X"))</f>
        <v/>
      </c>
    </row>
    <row r="498" spans="1:8" hidden="1" x14ac:dyDescent="0.3">
      <c r="A498" s="93">
        <f t="shared" si="15"/>
        <v>647</v>
      </c>
      <c r="B498" s="90"/>
      <c r="C498" s="90"/>
      <c r="D498" s="89"/>
      <c r="E498" s="94" t="str">
        <f t="shared" si="16"/>
        <v/>
      </c>
      <c r="F498" s="90"/>
      <c r="G498" s="89"/>
      <c r="H498" s="95" t="str">
        <f>IF(B498="","",IF(IF(ISNA(VLOOKUP(A498,RESULTS!$D$2:$D$1001,1,0)),"",VLOOKUP(A498,RESULTS!$D$2:$D$1001,1,0))=A498,"","X"))</f>
        <v/>
      </c>
    </row>
    <row r="499" spans="1:8" hidden="1" x14ac:dyDescent="0.3">
      <c r="A499" s="93">
        <f t="shared" si="15"/>
        <v>648</v>
      </c>
      <c r="B499" s="90"/>
      <c r="C499" s="90"/>
      <c r="D499" s="89"/>
      <c r="E499" s="94" t="str">
        <f t="shared" si="16"/>
        <v/>
      </c>
      <c r="F499" s="90"/>
      <c r="G499" s="89"/>
      <c r="H499" s="95" t="str">
        <f>IF(B499="","",IF(IF(ISNA(VLOOKUP(A499,RESULTS!$D$2:$D$1001,1,0)),"",VLOOKUP(A499,RESULTS!$D$2:$D$1001,1,0))=A499,"","X"))</f>
        <v/>
      </c>
    </row>
    <row r="500" spans="1:8" hidden="1" x14ac:dyDescent="0.3">
      <c r="A500" s="93">
        <f t="shared" si="15"/>
        <v>649</v>
      </c>
      <c r="B500" s="90"/>
      <c r="C500" s="90"/>
      <c r="D500" s="89"/>
      <c r="E500" s="94" t="str">
        <f t="shared" si="16"/>
        <v/>
      </c>
      <c r="F500" s="90"/>
      <c r="G500" s="89"/>
      <c r="H500" s="95" t="str">
        <f>IF(B500="","",IF(IF(ISNA(VLOOKUP(A500,RESULTS!$D$2:$D$1001,1,0)),"",VLOOKUP(A500,RESULTS!$D$2:$D$1001,1,0))=A500,"","X"))</f>
        <v/>
      </c>
    </row>
    <row r="501" spans="1:8" hidden="1" x14ac:dyDescent="0.3">
      <c r="A501" s="93">
        <f t="shared" si="15"/>
        <v>650</v>
      </c>
      <c r="B501" s="90"/>
      <c r="C501" s="90"/>
      <c r="D501" s="89"/>
      <c r="E501" s="94" t="str">
        <f t="shared" si="16"/>
        <v/>
      </c>
      <c r="F501" s="90"/>
      <c r="G501" s="89"/>
      <c r="H501" s="95" t="str">
        <f>IF(B501="","",IF(IF(ISNA(VLOOKUP(A501,RESULTS!$D$2:$D$1001,1,0)),"",VLOOKUP(A501,RESULTS!$D$2:$D$1001,1,0))=A501,"","X"))</f>
        <v/>
      </c>
    </row>
    <row r="502" spans="1:8" hidden="1" x14ac:dyDescent="0.3">
      <c r="A502" s="93">
        <f t="shared" si="15"/>
        <v>651</v>
      </c>
      <c r="B502" s="90"/>
      <c r="C502" s="90"/>
      <c r="D502" s="89"/>
      <c r="E502" s="94" t="str">
        <f t="shared" si="16"/>
        <v/>
      </c>
      <c r="F502" s="90"/>
      <c r="G502" s="89"/>
      <c r="H502" s="95" t="str">
        <f>IF(B502="","",IF(IF(ISNA(VLOOKUP(A502,RESULTS!$D$2:$D$1001,1,0)),"",VLOOKUP(A502,RESULTS!$D$2:$D$1001,1,0))=A502,"","X"))</f>
        <v/>
      </c>
    </row>
    <row r="503" spans="1:8" hidden="1" x14ac:dyDescent="0.3">
      <c r="A503" s="93">
        <f t="shared" si="15"/>
        <v>652</v>
      </c>
      <c r="B503" s="90"/>
      <c r="C503" s="90"/>
      <c r="D503" s="89"/>
      <c r="E503" s="94" t="str">
        <f t="shared" si="16"/>
        <v/>
      </c>
      <c r="F503" s="90"/>
      <c r="G503" s="89"/>
      <c r="H503" s="95" t="str">
        <f>IF(B503="","",IF(IF(ISNA(VLOOKUP(A503,RESULTS!$D$2:$D$1001,1,0)),"",VLOOKUP(A503,RESULTS!$D$2:$D$1001,1,0))=A503,"","X"))</f>
        <v/>
      </c>
    </row>
    <row r="504" spans="1:8" hidden="1" x14ac:dyDescent="0.3">
      <c r="A504" s="93">
        <f t="shared" si="15"/>
        <v>653</v>
      </c>
      <c r="B504" s="90"/>
      <c r="C504" s="90"/>
      <c r="D504" s="89"/>
      <c r="E504" s="94" t="str">
        <f t="shared" si="16"/>
        <v/>
      </c>
      <c r="F504" s="90"/>
      <c r="G504" s="89"/>
      <c r="H504" s="95" t="str">
        <f>IF(B504="","",IF(IF(ISNA(VLOOKUP(A504,RESULTS!$D$2:$D$1001,1,0)),"",VLOOKUP(A504,RESULTS!$D$2:$D$1001,1,0))=A504,"","X"))</f>
        <v/>
      </c>
    </row>
    <row r="505" spans="1:8" hidden="1" x14ac:dyDescent="0.3">
      <c r="A505" s="93">
        <f t="shared" si="15"/>
        <v>654</v>
      </c>
      <c r="B505" s="90"/>
      <c r="C505" s="90"/>
      <c r="D505" s="89"/>
      <c r="E505" s="94" t="str">
        <f t="shared" si="16"/>
        <v/>
      </c>
      <c r="F505" s="90"/>
      <c r="G505" s="89"/>
      <c r="H505" s="95" t="str">
        <f>IF(B505="","",IF(IF(ISNA(VLOOKUP(A505,RESULTS!$D$2:$D$1001,1,0)),"",VLOOKUP(A505,RESULTS!$D$2:$D$1001,1,0))=A505,"","X"))</f>
        <v/>
      </c>
    </row>
    <row r="506" spans="1:8" hidden="1" x14ac:dyDescent="0.3">
      <c r="A506" s="93">
        <f t="shared" si="15"/>
        <v>655</v>
      </c>
      <c r="B506" s="90"/>
      <c r="C506" s="90"/>
      <c r="D506" s="89"/>
      <c r="E506" s="94" t="str">
        <f t="shared" si="16"/>
        <v/>
      </c>
      <c r="F506" s="90"/>
      <c r="G506" s="89"/>
      <c r="H506" s="95" t="str">
        <f>IF(B506="","",IF(IF(ISNA(VLOOKUP(A506,RESULTS!$D$2:$D$1001,1,0)),"",VLOOKUP(A506,RESULTS!$D$2:$D$1001,1,0))=A506,"","X"))</f>
        <v/>
      </c>
    </row>
    <row r="507" spans="1:8" hidden="1" x14ac:dyDescent="0.3">
      <c r="A507" s="93">
        <f t="shared" si="15"/>
        <v>656</v>
      </c>
      <c r="B507" s="90"/>
      <c r="C507" s="90"/>
      <c r="D507" s="89"/>
      <c r="E507" s="94" t="str">
        <f t="shared" si="16"/>
        <v/>
      </c>
      <c r="F507" s="90"/>
      <c r="G507" s="89"/>
      <c r="H507" s="95" t="str">
        <f>IF(B507="","",IF(IF(ISNA(VLOOKUP(A507,RESULTS!$D$2:$D$1001,1,0)),"",VLOOKUP(A507,RESULTS!$D$2:$D$1001,1,0))=A507,"","X"))</f>
        <v/>
      </c>
    </row>
    <row r="508" spans="1:8" hidden="1" x14ac:dyDescent="0.3">
      <c r="A508" s="93">
        <f t="shared" si="15"/>
        <v>657</v>
      </c>
      <c r="B508" s="90"/>
      <c r="C508" s="90"/>
      <c r="D508" s="89"/>
      <c r="E508" s="94" t="str">
        <f t="shared" si="16"/>
        <v/>
      </c>
      <c r="F508" s="90"/>
      <c r="G508" s="89"/>
      <c r="H508" s="95" t="str">
        <f>IF(B508="","",IF(IF(ISNA(VLOOKUP(A508,RESULTS!$D$2:$D$1001,1,0)),"",VLOOKUP(A508,RESULTS!$D$2:$D$1001,1,0))=A508,"","X"))</f>
        <v/>
      </c>
    </row>
    <row r="509" spans="1:8" hidden="1" x14ac:dyDescent="0.3">
      <c r="A509" s="93">
        <f t="shared" si="15"/>
        <v>658</v>
      </c>
      <c r="B509" s="90"/>
      <c r="C509" s="90"/>
      <c r="D509" s="89"/>
      <c r="E509" s="94" t="str">
        <f t="shared" si="16"/>
        <v/>
      </c>
      <c r="F509" s="90"/>
      <c r="G509" s="89"/>
      <c r="H509" s="95" t="str">
        <f>IF(B509="","",IF(IF(ISNA(VLOOKUP(A509,RESULTS!$D$2:$D$1001,1,0)),"",VLOOKUP(A509,RESULTS!$D$2:$D$1001,1,0))=A509,"","X"))</f>
        <v/>
      </c>
    </row>
    <row r="510" spans="1:8" hidden="1" x14ac:dyDescent="0.3">
      <c r="A510" s="93">
        <f t="shared" si="15"/>
        <v>659</v>
      </c>
      <c r="B510" s="90"/>
      <c r="C510" s="90"/>
      <c r="D510" s="89"/>
      <c r="E510" s="94" t="str">
        <f t="shared" si="16"/>
        <v/>
      </c>
      <c r="F510" s="90"/>
      <c r="G510" s="89"/>
      <c r="H510" s="95" t="str">
        <f>IF(B510="","",IF(IF(ISNA(VLOOKUP(A510,RESULTS!$D$2:$D$1001,1,0)),"",VLOOKUP(A510,RESULTS!$D$2:$D$1001,1,0))=A510,"","X"))</f>
        <v/>
      </c>
    </row>
    <row r="511" spans="1:8" hidden="1" x14ac:dyDescent="0.3">
      <c r="A511" s="93">
        <f t="shared" si="15"/>
        <v>660</v>
      </c>
      <c r="B511" s="90"/>
      <c r="C511" s="90"/>
      <c r="D511" s="89"/>
      <c r="E511" s="94" t="str">
        <f t="shared" si="16"/>
        <v/>
      </c>
      <c r="F511" s="90"/>
      <c r="G511" s="89"/>
      <c r="H511" s="95" t="str">
        <f>IF(B511="","",IF(IF(ISNA(VLOOKUP(A511,RESULTS!$D$2:$D$1001,1,0)),"",VLOOKUP(A511,RESULTS!$D$2:$D$1001,1,0))=A511,"","X"))</f>
        <v/>
      </c>
    </row>
    <row r="512" spans="1:8" hidden="1" x14ac:dyDescent="0.3">
      <c r="A512" s="93">
        <f t="shared" si="15"/>
        <v>661</v>
      </c>
      <c r="B512" s="90"/>
      <c r="C512" s="90"/>
      <c r="D512" s="89"/>
      <c r="E512" s="94" t="str">
        <f t="shared" si="16"/>
        <v/>
      </c>
      <c r="F512" s="90"/>
      <c r="G512" s="89"/>
      <c r="H512" s="95" t="str">
        <f>IF(B512="","",IF(IF(ISNA(VLOOKUP(A512,RESULTS!$D$2:$D$1001,1,0)),"",VLOOKUP(A512,RESULTS!$D$2:$D$1001,1,0))=A512,"","X"))</f>
        <v/>
      </c>
    </row>
    <row r="513" spans="1:8" hidden="1" x14ac:dyDescent="0.3">
      <c r="A513" s="93">
        <f t="shared" si="15"/>
        <v>662</v>
      </c>
      <c r="B513" s="90"/>
      <c r="C513" s="90"/>
      <c r="D513" s="89"/>
      <c r="E513" s="94" t="str">
        <f t="shared" si="16"/>
        <v/>
      </c>
      <c r="F513" s="90"/>
      <c r="G513" s="89"/>
      <c r="H513" s="95" t="str">
        <f>IF(B513="","",IF(IF(ISNA(VLOOKUP(A513,RESULTS!$D$2:$D$1001,1,0)),"",VLOOKUP(A513,RESULTS!$D$2:$D$1001,1,0))=A513,"","X"))</f>
        <v/>
      </c>
    </row>
    <row r="514" spans="1:8" hidden="1" x14ac:dyDescent="0.3">
      <c r="A514" s="93">
        <f t="shared" si="15"/>
        <v>663</v>
      </c>
      <c r="B514" s="90"/>
      <c r="C514" s="90"/>
      <c r="D514" s="89"/>
      <c r="E514" s="94" t="str">
        <f t="shared" si="16"/>
        <v/>
      </c>
      <c r="F514" s="90"/>
      <c r="G514" s="89"/>
      <c r="H514" s="95" t="str">
        <f>IF(B514="","",IF(IF(ISNA(VLOOKUP(A514,RESULTS!$D$2:$D$1001,1,0)),"",VLOOKUP(A514,RESULTS!$D$2:$D$1001,1,0))=A514,"","X"))</f>
        <v/>
      </c>
    </row>
    <row r="515" spans="1:8" hidden="1" x14ac:dyDescent="0.3">
      <c r="A515" s="93">
        <f t="shared" ref="A515:A578" si="17">A514+1</f>
        <v>664</v>
      </c>
      <c r="B515" s="90"/>
      <c r="C515" s="90"/>
      <c r="D515" s="89"/>
      <c r="E515" s="94" t="str">
        <f t="shared" si="16"/>
        <v/>
      </c>
      <c r="F515" s="90"/>
      <c r="G515" s="89"/>
      <c r="H515" s="95" t="str">
        <f>IF(B515="","",IF(IF(ISNA(VLOOKUP(A515,RESULTS!$D$2:$D$1001,1,0)),"",VLOOKUP(A515,RESULTS!$D$2:$D$1001,1,0))=A515,"","X"))</f>
        <v/>
      </c>
    </row>
    <row r="516" spans="1:8" hidden="1" x14ac:dyDescent="0.3">
      <c r="A516" s="93">
        <f t="shared" si="17"/>
        <v>665</v>
      </c>
      <c r="B516" s="90"/>
      <c r="C516" s="90"/>
      <c r="D516" s="89"/>
      <c r="E516" s="94" t="str">
        <f t="shared" si="16"/>
        <v/>
      </c>
      <c r="F516" s="90"/>
      <c r="G516" s="89"/>
      <c r="H516" s="95" t="str">
        <f>IF(B516="","",IF(IF(ISNA(VLOOKUP(A516,RESULTS!$D$2:$D$1001,1,0)),"",VLOOKUP(A516,RESULTS!$D$2:$D$1001,1,0))=A516,"","X"))</f>
        <v/>
      </c>
    </row>
    <row r="517" spans="1:8" hidden="1" x14ac:dyDescent="0.3">
      <c r="A517" s="93">
        <f t="shared" si="17"/>
        <v>666</v>
      </c>
      <c r="B517" s="90"/>
      <c r="C517" s="90"/>
      <c r="D517" s="89"/>
      <c r="E517" s="94" t="str">
        <f t="shared" si="16"/>
        <v/>
      </c>
      <c r="F517" s="90"/>
      <c r="G517" s="89"/>
      <c r="H517" s="95" t="str">
        <f>IF(B517="","",IF(IF(ISNA(VLOOKUP(A517,RESULTS!$D$2:$D$1001,1,0)),"",VLOOKUP(A517,RESULTS!$D$2:$D$1001,1,0))=A517,"","X"))</f>
        <v/>
      </c>
    </row>
    <row r="518" spans="1:8" hidden="1" x14ac:dyDescent="0.3">
      <c r="A518" s="93">
        <f t="shared" si="17"/>
        <v>667</v>
      </c>
      <c r="B518" s="90"/>
      <c r="C518" s="90"/>
      <c r="D518" s="89"/>
      <c r="E518" s="94" t="str">
        <f t="shared" si="16"/>
        <v/>
      </c>
      <c r="F518" s="90"/>
      <c r="G518" s="89"/>
      <c r="H518" s="95" t="str">
        <f>IF(B518="","",IF(IF(ISNA(VLOOKUP(A518,RESULTS!$D$2:$D$1001,1,0)),"",VLOOKUP(A518,RESULTS!$D$2:$D$1001,1,0))=A518,"","X"))</f>
        <v/>
      </c>
    </row>
    <row r="519" spans="1:8" hidden="1" x14ac:dyDescent="0.3">
      <c r="A519" s="93">
        <f t="shared" si="17"/>
        <v>668</v>
      </c>
      <c r="B519" s="90"/>
      <c r="C519" s="90"/>
      <c r="D519" s="89"/>
      <c r="E519" s="94" t="str">
        <f t="shared" si="16"/>
        <v/>
      </c>
      <c r="F519" s="90"/>
      <c r="G519" s="89"/>
      <c r="H519" s="95" t="str">
        <f>IF(B519="","",IF(IF(ISNA(VLOOKUP(A519,RESULTS!$D$2:$D$1001,1,0)),"",VLOOKUP(A519,RESULTS!$D$2:$D$1001,1,0))=A519,"","X"))</f>
        <v/>
      </c>
    </row>
    <row r="520" spans="1:8" hidden="1" x14ac:dyDescent="0.3">
      <c r="A520" s="93">
        <f t="shared" si="17"/>
        <v>669</v>
      </c>
      <c r="B520" s="90"/>
      <c r="C520" s="90"/>
      <c r="D520" s="89"/>
      <c r="E520" s="94" t="str">
        <f t="shared" si="16"/>
        <v/>
      </c>
      <c r="F520" s="90"/>
      <c r="G520" s="89"/>
      <c r="H520" s="95" t="str">
        <f>IF(B520="","",IF(IF(ISNA(VLOOKUP(A520,RESULTS!$D$2:$D$1001,1,0)),"",VLOOKUP(A520,RESULTS!$D$2:$D$1001,1,0))=A520,"","X"))</f>
        <v/>
      </c>
    </row>
    <row r="521" spans="1:8" hidden="1" x14ac:dyDescent="0.3">
      <c r="A521" s="93">
        <f t="shared" si="17"/>
        <v>670</v>
      </c>
      <c r="B521" s="90"/>
      <c r="C521" s="90"/>
      <c r="D521" s="89"/>
      <c r="E521" s="94" t="str">
        <f t="shared" si="16"/>
        <v/>
      </c>
      <c r="F521" s="90"/>
      <c r="G521" s="89"/>
      <c r="H521" s="95" t="str">
        <f>IF(B521="","",IF(IF(ISNA(VLOOKUP(A521,RESULTS!$D$2:$D$1001,1,0)),"",VLOOKUP(A521,RESULTS!$D$2:$D$1001,1,0))=A521,"","X"))</f>
        <v/>
      </c>
    </row>
    <row r="522" spans="1:8" hidden="1" x14ac:dyDescent="0.3">
      <c r="A522" s="93">
        <f t="shared" si="17"/>
        <v>671</v>
      </c>
      <c r="B522" s="90"/>
      <c r="C522" s="90"/>
      <c r="D522" s="89"/>
      <c r="E522" s="94" t="str">
        <f t="shared" si="16"/>
        <v/>
      </c>
      <c r="F522" s="90"/>
      <c r="G522" s="89"/>
      <c r="H522" s="95" t="str">
        <f>IF(B522="","",IF(IF(ISNA(VLOOKUP(A522,RESULTS!$D$2:$D$1001,1,0)),"",VLOOKUP(A522,RESULTS!$D$2:$D$1001,1,0))=A522,"","X"))</f>
        <v/>
      </c>
    </row>
    <row r="523" spans="1:8" hidden="1" x14ac:dyDescent="0.3">
      <c r="A523" s="93">
        <f t="shared" si="17"/>
        <v>672</v>
      </c>
      <c r="B523" s="90"/>
      <c r="C523" s="90"/>
      <c r="D523" s="89"/>
      <c r="E523" s="94" t="str">
        <f t="shared" si="16"/>
        <v/>
      </c>
      <c r="F523" s="90"/>
      <c r="G523" s="89"/>
      <c r="H523" s="95" t="str">
        <f>IF(B523="","",IF(IF(ISNA(VLOOKUP(A523,RESULTS!$D$2:$D$1001,1,0)),"",VLOOKUP(A523,RESULTS!$D$2:$D$1001,1,0))=A523,"","X"))</f>
        <v/>
      </c>
    </row>
    <row r="524" spans="1:8" hidden="1" x14ac:dyDescent="0.3">
      <c r="A524" s="93">
        <f t="shared" si="17"/>
        <v>673</v>
      </c>
      <c r="B524" s="90"/>
      <c r="C524" s="90"/>
      <c r="D524" s="89"/>
      <c r="E524" s="94" t="str">
        <f t="shared" si="16"/>
        <v/>
      </c>
      <c r="F524" s="90"/>
      <c r="G524" s="89"/>
      <c r="H524" s="95" t="str">
        <f>IF(B524="","",IF(IF(ISNA(VLOOKUP(A524,RESULTS!$D$2:$D$1001,1,0)),"",VLOOKUP(A524,RESULTS!$D$2:$D$1001,1,0))=A524,"","X"))</f>
        <v/>
      </c>
    </row>
    <row r="525" spans="1:8" hidden="1" x14ac:dyDescent="0.3">
      <c r="A525" s="93">
        <f t="shared" si="17"/>
        <v>674</v>
      </c>
      <c r="B525" s="90"/>
      <c r="C525" s="90"/>
      <c r="D525" s="89"/>
      <c r="E525" s="94" t="str">
        <f t="shared" si="16"/>
        <v/>
      </c>
      <c r="F525" s="90"/>
      <c r="G525" s="89"/>
      <c r="H525" s="95" t="str">
        <f>IF(B525="","",IF(IF(ISNA(VLOOKUP(A525,RESULTS!$D$2:$D$1001,1,0)),"",VLOOKUP(A525,RESULTS!$D$2:$D$1001,1,0))=A525,"","X"))</f>
        <v/>
      </c>
    </row>
    <row r="526" spans="1:8" hidden="1" x14ac:dyDescent="0.3">
      <c r="A526" s="93">
        <f t="shared" si="17"/>
        <v>675</v>
      </c>
      <c r="B526" s="90"/>
      <c r="C526" s="90"/>
      <c r="D526" s="89"/>
      <c r="E526" s="94" t="str">
        <f t="shared" si="16"/>
        <v/>
      </c>
      <c r="F526" s="90"/>
      <c r="G526" s="89"/>
      <c r="H526" s="95" t="str">
        <f>IF(B526="","",IF(IF(ISNA(VLOOKUP(A526,RESULTS!$D$2:$D$1001,1,0)),"",VLOOKUP(A526,RESULTS!$D$2:$D$1001,1,0))=A526,"","X"))</f>
        <v/>
      </c>
    </row>
    <row r="527" spans="1:8" hidden="1" x14ac:dyDescent="0.3">
      <c r="A527" s="93">
        <f t="shared" si="17"/>
        <v>676</v>
      </c>
      <c r="B527" s="90"/>
      <c r="C527" s="90"/>
      <c r="D527" s="89"/>
      <c r="E527" s="94" t="str">
        <f t="shared" si="16"/>
        <v/>
      </c>
      <c r="F527" s="90"/>
      <c r="G527" s="89"/>
      <c r="H527" s="95" t="str">
        <f>IF(B527="","",IF(IF(ISNA(VLOOKUP(A527,RESULTS!$D$2:$D$1001,1,0)),"",VLOOKUP(A527,RESULTS!$D$2:$D$1001,1,0))=A527,"","X"))</f>
        <v/>
      </c>
    </row>
    <row r="528" spans="1:8" hidden="1" x14ac:dyDescent="0.3">
      <c r="A528" s="93">
        <f t="shared" si="17"/>
        <v>677</v>
      </c>
      <c r="B528" s="90"/>
      <c r="C528" s="90"/>
      <c r="D528" s="89"/>
      <c r="E528" s="94" t="str">
        <f t="shared" si="16"/>
        <v/>
      </c>
      <c r="F528" s="90"/>
      <c r="G528" s="89"/>
      <c r="H528" s="95" t="str">
        <f>IF(B528="","",IF(IF(ISNA(VLOOKUP(A528,RESULTS!$D$2:$D$1001,1,0)),"",VLOOKUP(A528,RESULTS!$D$2:$D$1001,1,0))=A528,"","X"))</f>
        <v/>
      </c>
    </row>
    <row r="529" spans="1:8" hidden="1" x14ac:dyDescent="0.3">
      <c r="A529" s="93">
        <f t="shared" si="17"/>
        <v>678</v>
      </c>
      <c r="B529" s="90"/>
      <c r="C529" s="90"/>
      <c r="D529" s="89"/>
      <c r="E529" s="94" t="str">
        <f t="shared" si="16"/>
        <v/>
      </c>
      <c r="F529" s="90"/>
      <c r="G529" s="89"/>
      <c r="H529" s="95" t="str">
        <f>IF(B529="","",IF(IF(ISNA(VLOOKUP(A529,RESULTS!$D$2:$D$1001,1,0)),"",VLOOKUP(A529,RESULTS!$D$2:$D$1001,1,0))=A529,"","X"))</f>
        <v/>
      </c>
    </row>
    <row r="530" spans="1:8" hidden="1" x14ac:dyDescent="0.3">
      <c r="A530" s="93">
        <f t="shared" si="17"/>
        <v>679</v>
      </c>
      <c r="B530" s="90"/>
      <c r="C530" s="90"/>
      <c r="D530" s="89"/>
      <c r="E530" s="94" t="str">
        <f t="shared" si="16"/>
        <v/>
      </c>
      <c r="F530" s="90"/>
      <c r="G530" s="89"/>
      <c r="H530" s="95" t="str">
        <f>IF(B530="","",IF(IF(ISNA(VLOOKUP(A530,RESULTS!$D$2:$D$1001,1,0)),"",VLOOKUP(A530,RESULTS!$D$2:$D$1001,1,0))=A530,"","X"))</f>
        <v/>
      </c>
    </row>
    <row r="531" spans="1:8" hidden="1" x14ac:dyDescent="0.3">
      <c r="A531" s="93">
        <f t="shared" si="17"/>
        <v>680</v>
      </c>
      <c r="B531" s="90"/>
      <c r="C531" s="90"/>
      <c r="D531" s="89"/>
      <c r="E531" s="94" t="str">
        <f t="shared" si="16"/>
        <v/>
      </c>
      <c r="F531" s="90"/>
      <c r="G531" s="89"/>
      <c r="H531" s="95" t="str">
        <f>IF(B531="","",IF(IF(ISNA(VLOOKUP(A531,RESULTS!$D$2:$D$1001,1,0)),"",VLOOKUP(A531,RESULTS!$D$2:$D$1001,1,0))=A531,"","X"))</f>
        <v/>
      </c>
    </row>
    <row r="532" spans="1:8" hidden="1" x14ac:dyDescent="0.3">
      <c r="A532" s="93">
        <f t="shared" si="17"/>
        <v>681</v>
      </c>
      <c r="B532" s="90"/>
      <c r="C532" s="90"/>
      <c r="D532" s="89"/>
      <c r="E532" s="94" t="str">
        <f t="shared" si="16"/>
        <v/>
      </c>
      <c r="F532" s="90"/>
      <c r="G532" s="89"/>
      <c r="H532" s="95" t="str">
        <f>IF(B532="","",IF(IF(ISNA(VLOOKUP(A532,RESULTS!$D$2:$D$1001,1,0)),"",VLOOKUP(A532,RESULTS!$D$2:$D$1001,1,0))=A532,"","X"))</f>
        <v/>
      </c>
    </row>
    <row r="533" spans="1:8" hidden="1" x14ac:dyDescent="0.3">
      <c r="A533" s="93">
        <f t="shared" si="17"/>
        <v>682</v>
      </c>
      <c r="B533" s="90"/>
      <c r="C533" s="90"/>
      <c r="D533" s="89"/>
      <c r="E533" s="94" t="str">
        <f t="shared" si="16"/>
        <v/>
      </c>
      <c r="F533" s="90"/>
      <c r="G533" s="89"/>
      <c r="H533" s="95" t="str">
        <f>IF(B533="","",IF(IF(ISNA(VLOOKUP(A533,RESULTS!$D$2:$D$1001,1,0)),"",VLOOKUP(A533,RESULTS!$D$2:$D$1001,1,0))=A533,"","X"))</f>
        <v/>
      </c>
    </row>
    <row r="534" spans="1:8" hidden="1" x14ac:dyDescent="0.3">
      <c r="A534" s="93">
        <f t="shared" si="17"/>
        <v>683</v>
      </c>
      <c r="B534" s="90"/>
      <c r="C534" s="90"/>
      <c r="D534" s="89"/>
      <c r="E534" s="94" t="str">
        <f t="shared" si="16"/>
        <v/>
      </c>
      <c r="F534" s="90"/>
      <c r="G534" s="89"/>
      <c r="H534" s="95" t="str">
        <f>IF(B534="","",IF(IF(ISNA(VLOOKUP(A534,RESULTS!$D$2:$D$1001,1,0)),"",VLOOKUP(A534,RESULTS!$D$2:$D$1001,1,0))=A534,"","X"))</f>
        <v/>
      </c>
    </row>
    <row r="535" spans="1:8" hidden="1" x14ac:dyDescent="0.3">
      <c r="A535" s="93">
        <f t="shared" si="17"/>
        <v>684</v>
      </c>
      <c r="B535" s="90"/>
      <c r="C535" s="90"/>
      <c r="D535" s="89"/>
      <c r="E535" s="94" t="str">
        <f t="shared" si="16"/>
        <v/>
      </c>
      <c r="F535" s="90"/>
      <c r="G535" s="89"/>
      <c r="H535" s="95" t="str">
        <f>IF(B535="","",IF(IF(ISNA(VLOOKUP(A535,RESULTS!$D$2:$D$1001,1,0)),"",VLOOKUP(A535,RESULTS!$D$2:$D$1001,1,0))=A535,"","X"))</f>
        <v/>
      </c>
    </row>
    <row r="536" spans="1:8" hidden="1" x14ac:dyDescent="0.3">
      <c r="A536" s="93">
        <f t="shared" si="17"/>
        <v>685</v>
      </c>
      <c r="B536" s="90"/>
      <c r="C536" s="90"/>
      <c r="D536" s="89"/>
      <c r="E536" s="94" t="str">
        <f t="shared" si="16"/>
        <v/>
      </c>
      <c r="F536" s="90"/>
      <c r="G536" s="89"/>
      <c r="H536" s="95" t="str">
        <f>IF(B536="","",IF(IF(ISNA(VLOOKUP(A536,RESULTS!$D$2:$D$1001,1,0)),"",VLOOKUP(A536,RESULTS!$D$2:$D$1001,1,0))=A536,"","X"))</f>
        <v/>
      </c>
    </row>
    <row r="537" spans="1:8" hidden="1" x14ac:dyDescent="0.3">
      <c r="A537" s="93">
        <f t="shared" si="17"/>
        <v>686</v>
      </c>
      <c r="B537" s="90"/>
      <c r="C537" s="90"/>
      <c r="D537" s="89"/>
      <c r="E537" s="94" t="str">
        <f t="shared" si="16"/>
        <v/>
      </c>
      <c r="F537" s="90"/>
      <c r="G537" s="89"/>
      <c r="H537" s="95" t="str">
        <f>IF(B537="","",IF(IF(ISNA(VLOOKUP(A537,RESULTS!$D$2:$D$1001,1,0)),"",VLOOKUP(A537,RESULTS!$D$2:$D$1001,1,0))=A537,"","X"))</f>
        <v/>
      </c>
    </row>
    <row r="538" spans="1:8" hidden="1" x14ac:dyDescent="0.3">
      <c r="A538" s="93">
        <f t="shared" si="17"/>
        <v>687</v>
      </c>
      <c r="B538" s="90"/>
      <c r="C538" s="90"/>
      <c r="D538" s="89"/>
      <c r="E538" s="94" t="str">
        <f t="shared" si="16"/>
        <v/>
      </c>
      <c r="F538" s="90"/>
      <c r="G538" s="89"/>
      <c r="H538" s="95" t="str">
        <f>IF(B538="","",IF(IF(ISNA(VLOOKUP(A538,RESULTS!$D$2:$D$1001,1,0)),"",VLOOKUP(A538,RESULTS!$D$2:$D$1001,1,0))=A538,"","X"))</f>
        <v/>
      </c>
    </row>
    <row r="539" spans="1:8" hidden="1" x14ac:dyDescent="0.3">
      <c r="A539" s="93">
        <f t="shared" si="17"/>
        <v>688</v>
      </c>
      <c r="B539" s="90"/>
      <c r="C539" s="90"/>
      <c r="D539" s="89"/>
      <c r="E539" s="94" t="str">
        <f t="shared" si="16"/>
        <v/>
      </c>
      <c r="F539" s="90"/>
      <c r="G539" s="89"/>
      <c r="H539" s="95" t="str">
        <f>IF(B539="","",IF(IF(ISNA(VLOOKUP(A539,RESULTS!$D$2:$D$1001,1,0)),"",VLOOKUP(A539,RESULTS!$D$2:$D$1001,1,0))=A539,"","X"))</f>
        <v/>
      </c>
    </row>
    <row r="540" spans="1:8" hidden="1" x14ac:dyDescent="0.3">
      <c r="A540" s="93">
        <f t="shared" si="17"/>
        <v>689</v>
      </c>
      <c r="B540" s="90"/>
      <c r="C540" s="90"/>
      <c r="D540" s="89"/>
      <c r="E540" s="94" t="str">
        <f t="shared" si="16"/>
        <v/>
      </c>
      <c r="F540" s="90"/>
      <c r="G540" s="89"/>
      <c r="H540" s="95" t="str">
        <f>IF(B540="","",IF(IF(ISNA(VLOOKUP(A540,RESULTS!$D$2:$D$1001,1,0)),"",VLOOKUP(A540,RESULTS!$D$2:$D$1001,1,0))=A540,"","X"))</f>
        <v/>
      </c>
    </row>
    <row r="541" spans="1:8" hidden="1" x14ac:dyDescent="0.3">
      <c r="A541" s="93">
        <f t="shared" si="17"/>
        <v>690</v>
      </c>
      <c r="B541" s="90"/>
      <c r="C541" s="90"/>
      <c r="D541" s="89"/>
      <c r="E541" s="94" t="str">
        <f t="shared" si="16"/>
        <v/>
      </c>
      <c r="F541" s="90"/>
      <c r="G541" s="89"/>
      <c r="H541" s="95" t="str">
        <f>IF(B541="","",IF(IF(ISNA(VLOOKUP(A541,RESULTS!$D$2:$D$1001,1,0)),"",VLOOKUP(A541,RESULTS!$D$2:$D$1001,1,0))=A541,"","X"))</f>
        <v/>
      </c>
    </row>
    <row r="542" spans="1:8" hidden="1" x14ac:dyDescent="0.3">
      <c r="A542" s="93">
        <f t="shared" si="17"/>
        <v>691</v>
      </c>
      <c r="B542" s="90"/>
      <c r="C542" s="90"/>
      <c r="D542" s="89"/>
      <c r="E542" s="94" t="str">
        <f t="shared" si="16"/>
        <v/>
      </c>
      <c r="F542" s="90"/>
      <c r="G542" s="89"/>
      <c r="H542" s="95" t="str">
        <f>IF(B542="","",IF(IF(ISNA(VLOOKUP(A542,RESULTS!$D$2:$D$1001,1,0)),"",VLOOKUP(A542,RESULTS!$D$2:$D$1001,1,0))=A542,"","X"))</f>
        <v/>
      </c>
    </row>
    <row r="543" spans="1:8" hidden="1" x14ac:dyDescent="0.3">
      <c r="A543" s="93">
        <f t="shared" si="17"/>
        <v>692</v>
      </c>
      <c r="B543" s="90"/>
      <c r="C543" s="90"/>
      <c r="D543" s="89"/>
      <c r="E543" s="94" t="str">
        <f t="shared" si="16"/>
        <v/>
      </c>
      <c r="F543" s="90"/>
      <c r="G543" s="89"/>
      <c r="H543" s="95" t="str">
        <f>IF(B543="","",IF(IF(ISNA(VLOOKUP(A543,RESULTS!$D$2:$D$1001,1,0)),"",VLOOKUP(A543,RESULTS!$D$2:$D$1001,1,0))=A543,"","X"))</f>
        <v/>
      </c>
    </row>
    <row r="544" spans="1:8" hidden="1" x14ac:dyDescent="0.3">
      <c r="A544" s="93">
        <f t="shared" si="17"/>
        <v>693</v>
      </c>
      <c r="B544" s="90"/>
      <c r="C544" s="90"/>
      <c r="D544" s="89"/>
      <c r="E544" s="94" t="str">
        <f t="shared" si="16"/>
        <v/>
      </c>
      <c r="F544" s="90"/>
      <c r="G544" s="89"/>
      <c r="H544" s="95" t="str">
        <f>IF(B544="","",IF(IF(ISNA(VLOOKUP(A544,RESULTS!$D$2:$D$1001,1,0)),"",VLOOKUP(A544,RESULTS!$D$2:$D$1001,1,0))=A544,"","X"))</f>
        <v/>
      </c>
    </row>
    <row r="545" spans="1:8" hidden="1" x14ac:dyDescent="0.3">
      <c r="A545" s="93">
        <f t="shared" si="17"/>
        <v>694</v>
      </c>
      <c r="B545" s="90"/>
      <c r="C545" s="90"/>
      <c r="D545" s="89"/>
      <c r="E545" s="94" t="str">
        <f t="shared" si="16"/>
        <v/>
      </c>
      <c r="F545" s="90"/>
      <c r="G545" s="89"/>
      <c r="H545" s="95" t="str">
        <f>IF(B545="","",IF(IF(ISNA(VLOOKUP(A545,RESULTS!$D$2:$D$1001,1,0)),"",VLOOKUP(A545,RESULTS!$D$2:$D$1001,1,0))=A545,"","X"))</f>
        <v/>
      </c>
    </row>
    <row r="546" spans="1:8" hidden="1" x14ac:dyDescent="0.3">
      <c r="A546" s="93">
        <f t="shared" si="17"/>
        <v>695</v>
      </c>
      <c r="B546" s="90"/>
      <c r="C546" s="90"/>
      <c r="D546" s="89"/>
      <c r="E546" s="94" t="str">
        <f t="shared" si="16"/>
        <v/>
      </c>
      <c r="F546" s="90"/>
      <c r="G546" s="89"/>
      <c r="H546" s="95" t="str">
        <f>IF(B546="","",IF(IF(ISNA(VLOOKUP(A546,RESULTS!$D$2:$D$1001,1,0)),"",VLOOKUP(A546,RESULTS!$D$2:$D$1001,1,0))=A546,"","X"))</f>
        <v/>
      </c>
    </row>
    <row r="547" spans="1:8" hidden="1" x14ac:dyDescent="0.3">
      <c r="A547" s="93">
        <f t="shared" si="17"/>
        <v>696</v>
      </c>
      <c r="B547" s="90"/>
      <c r="C547" s="90"/>
      <c r="D547" s="89"/>
      <c r="E547" s="94" t="str">
        <f t="shared" si="16"/>
        <v/>
      </c>
      <c r="F547" s="90"/>
      <c r="G547" s="89"/>
      <c r="H547" s="95" t="str">
        <f>IF(B547="","",IF(IF(ISNA(VLOOKUP(A547,RESULTS!$D$2:$D$1001,1,0)),"",VLOOKUP(A547,RESULTS!$D$2:$D$1001,1,0))=A547,"","X"))</f>
        <v/>
      </c>
    </row>
    <row r="548" spans="1:8" hidden="1" x14ac:dyDescent="0.3">
      <c r="A548" s="93">
        <f t="shared" si="17"/>
        <v>697</v>
      </c>
      <c r="B548" s="90"/>
      <c r="C548" s="90"/>
      <c r="D548" s="89"/>
      <c r="E548" s="94" t="str">
        <f t="shared" si="16"/>
        <v/>
      </c>
      <c r="F548" s="90"/>
      <c r="G548" s="89"/>
      <c r="H548" s="95" t="str">
        <f>IF(B548="","",IF(IF(ISNA(VLOOKUP(A548,RESULTS!$D$2:$D$1001,1,0)),"",VLOOKUP(A548,RESULTS!$D$2:$D$1001,1,0))=A548,"","X"))</f>
        <v/>
      </c>
    </row>
    <row r="549" spans="1:8" hidden="1" x14ac:dyDescent="0.3">
      <c r="A549" s="93">
        <f t="shared" si="17"/>
        <v>698</v>
      </c>
      <c r="B549" s="90"/>
      <c r="C549" s="90"/>
      <c r="D549" s="89"/>
      <c r="E549" s="94" t="str">
        <f t="shared" si="16"/>
        <v/>
      </c>
      <c r="F549" s="90"/>
      <c r="G549" s="89"/>
      <c r="H549" s="95" t="str">
        <f>IF(B549="","",IF(IF(ISNA(VLOOKUP(A549,RESULTS!$D$2:$D$1001,1,0)),"",VLOOKUP(A549,RESULTS!$D$2:$D$1001,1,0))=A549,"","X"))</f>
        <v/>
      </c>
    </row>
    <row r="550" spans="1:8" hidden="1" x14ac:dyDescent="0.3">
      <c r="A550" s="93">
        <f t="shared" si="17"/>
        <v>699</v>
      </c>
      <c r="B550" s="90"/>
      <c r="C550" s="90"/>
      <c r="D550" s="89"/>
      <c r="E550" s="94" t="str">
        <f t="shared" si="16"/>
        <v/>
      </c>
      <c r="F550" s="90"/>
      <c r="G550" s="89"/>
      <c r="H550" s="95" t="str">
        <f>IF(B550="","",IF(IF(ISNA(VLOOKUP(A550,RESULTS!$D$2:$D$1001,1,0)),"",VLOOKUP(A550,RESULTS!$D$2:$D$1001,1,0))=A550,"","X"))</f>
        <v/>
      </c>
    </row>
    <row r="551" spans="1:8" hidden="1" x14ac:dyDescent="0.3">
      <c r="A551" s="93">
        <f t="shared" si="17"/>
        <v>700</v>
      </c>
      <c r="B551" s="90"/>
      <c r="C551" s="90"/>
      <c r="D551" s="89"/>
      <c r="E551" s="94" t="str">
        <f t="shared" ref="E551:E614" si="18">LEFT(D551,1)</f>
        <v/>
      </c>
      <c r="F551" s="90"/>
      <c r="G551" s="89"/>
      <c r="H551" s="95" t="str">
        <f>IF(B551="","",IF(IF(ISNA(VLOOKUP(A551,RESULTS!$D$2:$D$1001,1,0)),"",VLOOKUP(A551,RESULTS!$D$2:$D$1001,1,0))=A551,"","X"))</f>
        <v/>
      </c>
    </row>
    <row r="552" spans="1:8" hidden="1" x14ac:dyDescent="0.3">
      <c r="A552" s="93">
        <f t="shared" si="17"/>
        <v>701</v>
      </c>
      <c r="B552" s="90"/>
      <c r="C552" s="90"/>
      <c r="D552" s="89"/>
      <c r="E552" s="94" t="str">
        <f t="shared" si="18"/>
        <v/>
      </c>
      <c r="F552" s="90"/>
      <c r="G552" s="89"/>
      <c r="H552" s="95" t="str">
        <f>IF(B552="","",IF(IF(ISNA(VLOOKUP(A552,RESULTS!$D$2:$D$1001,1,0)),"",VLOOKUP(A552,RESULTS!$D$2:$D$1001,1,0))=A552,"","X"))</f>
        <v/>
      </c>
    </row>
    <row r="553" spans="1:8" hidden="1" x14ac:dyDescent="0.3">
      <c r="A553" s="93">
        <f t="shared" si="17"/>
        <v>702</v>
      </c>
      <c r="B553" s="90"/>
      <c r="C553" s="90"/>
      <c r="D553" s="89"/>
      <c r="E553" s="94" t="str">
        <f t="shared" si="18"/>
        <v/>
      </c>
      <c r="F553" s="90"/>
      <c r="G553" s="89"/>
      <c r="H553" s="95" t="str">
        <f>IF(B553="","",IF(IF(ISNA(VLOOKUP(A553,RESULTS!$D$2:$D$1001,1,0)),"",VLOOKUP(A553,RESULTS!$D$2:$D$1001,1,0))=A553,"","X"))</f>
        <v/>
      </c>
    </row>
    <row r="554" spans="1:8" hidden="1" x14ac:dyDescent="0.3">
      <c r="A554" s="93">
        <f t="shared" si="17"/>
        <v>703</v>
      </c>
      <c r="B554" s="90"/>
      <c r="C554" s="90"/>
      <c r="D554" s="89"/>
      <c r="E554" s="94" t="str">
        <f t="shared" si="18"/>
        <v/>
      </c>
      <c r="F554" s="90"/>
      <c r="G554" s="89"/>
      <c r="H554" s="95" t="str">
        <f>IF(B554="","",IF(IF(ISNA(VLOOKUP(A554,RESULTS!$D$2:$D$1001,1,0)),"",VLOOKUP(A554,RESULTS!$D$2:$D$1001,1,0))=A554,"","X"))</f>
        <v/>
      </c>
    </row>
    <row r="555" spans="1:8" hidden="1" x14ac:dyDescent="0.3">
      <c r="A555" s="93">
        <f t="shared" si="17"/>
        <v>704</v>
      </c>
      <c r="B555" s="90"/>
      <c r="C555" s="90"/>
      <c r="D555" s="89"/>
      <c r="E555" s="94" t="str">
        <f t="shared" si="18"/>
        <v/>
      </c>
      <c r="F555" s="90"/>
      <c r="G555" s="89"/>
      <c r="H555" s="95" t="str">
        <f>IF(B555="","",IF(IF(ISNA(VLOOKUP(A555,RESULTS!$D$2:$D$1001,1,0)),"",VLOOKUP(A555,RESULTS!$D$2:$D$1001,1,0))=A555,"","X"))</f>
        <v/>
      </c>
    </row>
    <row r="556" spans="1:8" hidden="1" x14ac:dyDescent="0.3">
      <c r="A556" s="93">
        <f t="shared" si="17"/>
        <v>705</v>
      </c>
      <c r="B556" s="90"/>
      <c r="C556" s="90"/>
      <c r="D556" s="89"/>
      <c r="E556" s="94" t="str">
        <f t="shared" si="18"/>
        <v/>
      </c>
      <c r="F556" s="90"/>
      <c r="G556" s="89"/>
      <c r="H556" s="95" t="str">
        <f>IF(B556="","",IF(IF(ISNA(VLOOKUP(A556,RESULTS!$D$2:$D$1001,1,0)),"",VLOOKUP(A556,RESULTS!$D$2:$D$1001,1,0))=A556,"","X"))</f>
        <v/>
      </c>
    </row>
    <row r="557" spans="1:8" hidden="1" x14ac:dyDescent="0.3">
      <c r="A557" s="93">
        <f t="shared" si="17"/>
        <v>706</v>
      </c>
      <c r="B557" s="90"/>
      <c r="C557" s="90"/>
      <c r="D557" s="89"/>
      <c r="E557" s="94" t="str">
        <f t="shared" si="18"/>
        <v/>
      </c>
      <c r="F557" s="90"/>
      <c r="G557" s="89"/>
      <c r="H557" s="95" t="str">
        <f>IF(B557="","",IF(IF(ISNA(VLOOKUP(A557,RESULTS!$D$2:$D$1001,1,0)),"",VLOOKUP(A557,RESULTS!$D$2:$D$1001,1,0))=A557,"","X"))</f>
        <v/>
      </c>
    </row>
    <row r="558" spans="1:8" hidden="1" x14ac:dyDescent="0.3">
      <c r="A558" s="93">
        <f t="shared" si="17"/>
        <v>707</v>
      </c>
      <c r="B558" s="90"/>
      <c r="C558" s="90"/>
      <c r="D558" s="89"/>
      <c r="E558" s="94" t="str">
        <f t="shared" si="18"/>
        <v/>
      </c>
      <c r="F558" s="90"/>
      <c r="G558" s="89"/>
      <c r="H558" s="95" t="str">
        <f>IF(B558="","",IF(IF(ISNA(VLOOKUP(A558,RESULTS!$D$2:$D$1001,1,0)),"",VLOOKUP(A558,RESULTS!$D$2:$D$1001,1,0))=A558,"","X"))</f>
        <v/>
      </c>
    </row>
    <row r="559" spans="1:8" hidden="1" x14ac:dyDescent="0.3">
      <c r="A559" s="93">
        <f t="shared" si="17"/>
        <v>708</v>
      </c>
      <c r="B559" s="90"/>
      <c r="C559" s="90"/>
      <c r="D559" s="89"/>
      <c r="E559" s="94" t="str">
        <f t="shared" si="18"/>
        <v/>
      </c>
      <c r="F559" s="90"/>
      <c r="G559" s="89"/>
      <c r="H559" s="95" t="str">
        <f>IF(B559="","",IF(IF(ISNA(VLOOKUP(A559,RESULTS!$D$2:$D$1001,1,0)),"",VLOOKUP(A559,RESULTS!$D$2:$D$1001,1,0))=A559,"","X"))</f>
        <v/>
      </c>
    </row>
    <row r="560" spans="1:8" hidden="1" x14ac:dyDescent="0.3">
      <c r="A560" s="93">
        <f t="shared" si="17"/>
        <v>709</v>
      </c>
      <c r="B560" s="90"/>
      <c r="C560" s="90"/>
      <c r="D560" s="89"/>
      <c r="E560" s="94" t="str">
        <f t="shared" si="18"/>
        <v/>
      </c>
      <c r="F560" s="90"/>
      <c r="G560" s="89"/>
      <c r="H560" s="95" t="str">
        <f>IF(B560="","",IF(IF(ISNA(VLOOKUP(A560,RESULTS!$D$2:$D$1001,1,0)),"",VLOOKUP(A560,RESULTS!$D$2:$D$1001,1,0))=A560,"","X"))</f>
        <v/>
      </c>
    </row>
    <row r="561" spans="1:8" hidden="1" x14ac:dyDescent="0.3">
      <c r="A561" s="93">
        <f t="shared" si="17"/>
        <v>710</v>
      </c>
      <c r="B561" s="90"/>
      <c r="C561" s="90"/>
      <c r="D561" s="89"/>
      <c r="E561" s="94" t="str">
        <f t="shared" si="18"/>
        <v/>
      </c>
      <c r="F561" s="90"/>
      <c r="G561" s="89"/>
      <c r="H561" s="95" t="str">
        <f>IF(B561="","",IF(IF(ISNA(VLOOKUP(A561,RESULTS!$D$2:$D$1001,1,0)),"",VLOOKUP(A561,RESULTS!$D$2:$D$1001,1,0))=A561,"","X"))</f>
        <v/>
      </c>
    </row>
    <row r="562" spans="1:8" hidden="1" x14ac:dyDescent="0.3">
      <c r="A562" s="93">
        <f t="shared" si="17"/>
        <v>711</v>
      </c>
      <c r="B562" s="90"/>
      <c r="C562" s="90"/>
      <c r="D562" s="89"/>
      <c r="E562" s="94" t="str">
        <f t="shared" si="18"/>
        <v/>
      </c>
      <c r="F562" s="90"/>
      <c r="G562" s="89"/>
      <c r="H562" s="95" t="str">
        <f>IF(B562="","",IF(IF(ISNA(VLOOKUP(A562,RESULTS!$D$2:$D$1001,1,0)),"",VLOOKUP(A562,RESULTS!$D$2:$D$1001,1,0))=A562,"","X"))</f>
        <v/>
      </c>
    </row>
    <row r="563" spans="1:8" hidden="1" x14ac:dyDescent="0.3">
      <c r="A563" s="93">
        <f t="shared" si="17"/>
        <v>712</v>
      </c>
      <c r="B563" s="90"/>
      <c r="C563" s="90"/>
      <c r="D563" s="89"/>
      <c r="E563" s="94" t="str">
        <f t="shared" si="18"/>
        <v/>
      </c>
      <c r="F563" s="90"/>
      <c r="G563" s="89"/>
      <c r="H563" s="95" t="str">
        <f>IF(B563="","",IF(IF(ISNA(VLOOKUP(A563,RESULTS!$D$2:$D$1001,1,0)),"",VLOOKUP(A563,RESULTS!$D$2:$D$1001,1,0))=A563,"","X"))</f>
        <v/>
      </c>
    </row>
    <row r="564" spans="1:8" hidden="1" x14ac:dyDescent="0.3">
      <c r="A564" s="93">
        <f t="shared" si="17"/>
        <v>713</v>
      </c>
      <c r="B564" s="90"/>
      <c r="C564" s="90"/>
      <c r="D564" s="89"/>
      <c r="E564" s="94" t="str">
        <f t="shared" si="18"/>
        <v/>
      </c>
      <c r="F564" s="90"/>
      <c r="G564" s="89"/>
      <c r="H564" s="95" t="str">
        <f>IF(B564="","",IF(IF(ISNA(VLOOKUP(A564,RESULTS!$D$2:$D$1001,1,0)),"",VLOOKUP(A564,RESULTS!$D$2:$D$1001,1,0))=A564,"","X"))</f>
        <v/>
      </c>
    </row>
    <row r="565" spans="1:8" hidden="1" x14ac:dyDescent="0.3">
      <c r="A565" s="93">
        <f t="shared" si="17"/>
        <v>714</v>
      </c>
      <c r="B565" s="90"/>
      <c r="C565" s="90"/>
      <c r="D565" s="89"/>
      <c r="E565" s="94" t="str">
        <f t="shared" si="18"/>
        <v/>
      </c>
      <c r="F565" s="90"/>
      <c r="G565" s="89"/>
      <c r="H565" s="95" t="str">
        <f>IF(B565="","",IF(IF(ISNA(VLOOKUP(A565,RESULTS!$D$2:$D$1001,1,0)),"",VLOOKUP(A565,RESULTS!$D$2:$D$1001,1,0))=A565,"","X"))</f>
        <v/>
      </c>
    </row>
    <row r="566" spans="1:8" hidden="1" x14ac:dyDescent="0.3">
      <c r="A566" s="93">
        <f t="shared" si="17"/>
        <v>715</v>
      </c>
      <c r="B566" s="90"/>
      <c r="C566" s="90"/>
      <c r="D566" s="89"/>
      <c r="E566" s="94" t="str">
        <f t="shared" si="18"/>
        <v/>
      </c>
      <c r="F566" s="90"/>
      <c r="G566" s="89"/>
      <c r="H566" s="95" t="str">
        <f>IF(B566="","",IF(IF(ISNA(VLOOKUP(A566,RESULTS!$D$2:$D$1001,1,0)),"",VLOOKUP(A566,RESULTS!$D$2:$D$1001,1,0))=A566,"","X"))</f>
        <v/>
      </c>
    </row>
    <row r="567" spans="1:8" hidden="1" x14ac:dyDescent="0.3">
      <c r="A567" s="93">
        <f t="shared" si="17"/>
        <v>716</v>
      </c>
      <c r="B567" s="90"/>
      <c r="C567" s="90"/>
      <c r="D567" s="89"/>
      <c r="E567" s="94" t="str">
        <f t="shared" si="18"/>
        <v/>
      </c>
      <c r="F567" s="90"/>
      <c r="G567" s="89"/>
      <c r="H567" s="95" t="str">
        <f>IF(B567="","",IF(IF(ISNA(VLOOKUP(A567,RESULTS!$D$2:$D$1001,1,0)),"",VLOOKUP(A567,RESULTS!$D$2:$D$1001,1,0))=A567,"","X"))</f>
        <v/>
      </c>
    </row>
    <row r="568" spans="1:8" hidden="1" x14ac:dyDescent="0.3">
      <c r="A568" s="93">
        <f t="shared" si="17"/>
        <v>717</v>
      </c>
      <c r="B568" s="90"/>
      <c r="C568" s="90"/>
      <c r="D568" s="89"/>
      <c r="E568" s="94" t="str">
        <f t="shared" si="18"/>
        <v/>
      </c>
      <c r="F568" s="90"/>
      <c r="G568" s="89"/>
      <c r="H568" s="95" t="str">
        <f>IF(B568="","",IF(IF(ISNA(VLOOKUP(A568,RESULTS!$D$2:$D$1001,1,0)),"",VLOOKUP(A568,RESULTS!$D$2:$D$1001,1,0))=A568,"","X"))</f>
        <v/>
      </c>
    </row>
    <row r="569" spans="1:8" hidden="1" x14ac:dyDescent="0.3">
      <c r="A569" s="93">
        <f t="shared" si="17"/>
        <v>718</v>
      </c>
      <c r="B569" s="90"/>
      <c r="C569" s="90"/>
      <c r="D569" s="89"/>
      <c r="E569" s="94" t="str">
        <f t="shared" si="18"/>
        <v/>
      </c>
      <c r="F569" s="90"/>
      <c r="G569" s="89"/>
      <c r="H569" s="95" t="str">
        <f>IF(B569="","",IF(IF(ISNA(VLOOKUP(A569,RESULTS!$D$2:$D$1001,1,0)),"",VLOOKUP(A569,RESULTS!$D$2:$D$1001,1,0))=A569,"","X"))</f>
        <v/>
      </c>
    </row>
    <row r="570" spans="1:8" hidden="1" x14ac:dyDescent="0.3">
      <c r="A570" s="93">
        <f t="shared" si="17"/>
        <v>719</v>
      </c>
      <c r="B570" s="90"/>
      <c r="C570" s="90"/>
      <c r="D570" s="89"/>
      <c r="E570" s="94" t="str">
        <f t="shared" si="18"/>
        <v/>
      </c>
      <c r="F570" s="90"/>
      <c r="G570" s="89"/>
      <c r="H570" s="95" t="str">
        <f>IF(B570="","",IF(IF(ISNA(VLOOKUP(A570,RESULTS!$D$2:$D$1001,1,0)),"",VLOOKUP(A570,RESULTS!$D$2:$D$1001,1,0))=A570,"","X"))</f>
        <v/>
      </c>
    </row>
    <row r="571" spans="1:8" hidden="1" x14ac:dyDescent="0.3">
      <c r="A571" s="93">
        <f t="shared" si="17"/>
        <v>720</v>
      </c>
      <c r="B571" s="90"/>
      <c r="C571" s="90"/>
      <c r="D571" s="89"/>
      <c r="E571" s="94" t="str">
        <f t="shared" si="18"/>
        <v/>
      </c>
      <c r="F571" s="90"/>
      <c r="G571" s="89"/>
      <c r="H571" s="95" t="str">
        <f>IF(B571="","",IF(IF(ISNA(VLOOKUP(A571,RESULTS!$D$2:$D$1001,1,0)),"",VLOOKUP(A571,RESULTS!$D$2:$D$1001,1,0))=A571,"","X"))</f>
        <v/>
      </c>
    </row>
    <row r="572" spans="1:8" hidden="1" x14ac:dyDescent="0.3">
      <c r="A572" s="93">
        <f t="shared" si="17"/>
        <v>721</v>
      </c>
      <c r="B572" s="90"/>
      <c r="C572" s="90"/>
      <c r="D572" s="89"/>
      <c r="E572" s="94" t="str">
        <f t="shared" si="18"/>
        <v/>
      </c>
      <c r="F572" s="90"/>
      <c r="G572" s="89"/>
      <c r="H572" s="95" t="str">
        <f>IF(B572="","",IF(IF(ISNA(VLOOKUP(A572,RESULTS!$D$2:$D$1001,1,0)),"",VLOOKUP(A572,RESULTS!$D$2:$D$1001,1,0))=A572,"","X"))</f>
        <v/>
      </c>
    </row>
    <row r="573" spans="1:8" hidden="1" x14ac:dyDescent="0.3">
      <c r="A573" s="93">
        <f t="shared" si="17"/>
        <v>722</v>
      </c>
      <c r="B573" s="90"/>
      <c r="C573" s="90"/>
      <c r="D573" s="89"/>
      <c r="E573" s="94" t="str">
        <f t="shared" si="18"/>
        <v/>
      </c>
      <c r="F573" s="90"/>
      <c r="G573" s="89"/>
      <c r="H573" s="95" t="str">
        <f>IF(B573="","",IF(IF(ISNA(VLOOKUP(A573,RESULTS!$D$2:$D$1001,1,0)),"",VLOOKUP(A573,RESULTS!$D$2:$D$1001,1,0))=A573,"","X"))</f>
        <v/>
      </c>
    </row>
    <row r="574" spans="1:8" hidden="1" x14ac:dyDescent="0.3">
      <c r="A574" s="93">
        <f t="shared" si="17"/>
        <v>723</v>
      </c>
      <c r="B574" s="90"/>
      <c r="C574" s="90"/>
      <c r="D574" s="89"/>
      <c r="E574" s="94" t="str">
        <f t="shared" si="18"/>
        <v/>
      </c>
      <c r="F574" s="90"/>
      <c r="G574" s="89"/>
      <c r="H574" s="95" t="str">
        <f>IF(B574="","",IF(IF(ISNA(VLOOKUP(A574,RESULTS!$D$2:$D$1001,1,0)),"",VLOOKUP(A574,RESULTS!$D$2:$D$1001,1,0))=A574,"","X"))</f>
        <v/>
      </c>
    </row>
    <row r="575" spans="1:8" hidden="1" x14ac:dyDescent="0.3">
      <c r="A575" s="93">
        <f t="shared" si="17"/>
        <v>724</v>
      </c>
      <c r="B575" s="90"/>
      <c r="C575" s="90"/>
      <c r="D575" s="89"/>
      <c r="E575" s="94" t="str">
        <f t="shared" si="18"/>
        <v/>
      </c>
      <c r="F575" s="90"/>
      <c r="G575" s="89"/>
      <c r="H575" s="95" t="str">
        <f>IF(B575="","",IF(IF(ISNA(VLOOKUP(A575,RESULTS!$D$2:$D$1001,1,0)),"",VLOOKUP(A575,RESULTS!$D$2:$D$1001,1,0))=A575,"","X"))</f>
        <v/>
      </c>
    </row>
    <row r="576" spans="1:8" hidden="1" x14ac:dyDescent="0.3">
      <c r="A576" s="93">
        <f t="shared" si="17"/>
        <v>725</v>
      </c>
      <c r="B576" s="90"/>
      <c r="C576" s="90"/>
      <c r="D576" s="89"/>
      <c r="E576" s="94" t="str">
        <f t="shared" si="18"/>
        <v/>
      </c>
      <c r="F576" s="90"/>
      <c r="G576" s="89"/>
      <c r="H576" s="95" t="str">
        <f>IF(B576="","",IF(IF(ISNA(VLOOKUP(A576,RESULTS!$D$2:$D$1001,1,0)),"",VLOOKUP(A576,RESULTS!$D$2:$D$1001,1,0))=A576,"","X"))</f>
        <v/>
      </c>
    </row>
    <row r="577" spans="1:8" hidden="1" x14ac:dyDescent="0.3">
      <c r="A577" s="93">
        <f t="shared" si="17"/>
        <v>726</v>
      </c>
      <c r="B577" s="90"/>
      <c r="C577" s="90"/>
      <c r="D577" s="89"/>
      <c r="E577" s="94" t="str">
        <f t="shared" si="18"/>
        <v/>
      </c>
      <c r="F577" s="90"/>
      <c r="G577" s="89"/>
      <c r="H577" s="95" t="str">
        <f>IF(B577="","",IF(IF(ISNA(VLOOKUP(A577,RESULTS!$D$2:$D$1001,1,0)),"",VLOOKUP(A577,RESULTS!$D$2:$D$1001,1,0))=A577,"","X"))</f>
        <v/>
      </c>
    </row>
    <row r="578" spans="1:8" hidden="1" x14ac:dyDescent="0.3">
      <c r="A578" s="93">
        <f t="shared" si="17"/>
        <v>727</v>
      </c>
      <c r="B578" s="90"/>
      <c r="C578" s="90"/>
      <c r="D578" s="89"/>
      <c r="E578" s="94" t="str">
        <f t="shared" si="18"/>
        <v/>
      </c>
      <c r="F578" s="90"/>
      <c r="G578" s="89"/>
      <c r="H578" s="95" t="str">
        <f>IF(B578="","",IF(IF(ISNA(VLOOKUP(A578,RESULTS!$D$2:$D$1001,1,0)),"",VLOOKUP(A578,RESULTS!$D$2:$D$1001,1,0))=A578,"","X"))</f>
        <v/>
      </c>
    </row>
    <row r="579" spans="1:8" hidden="1" x14ac:dyDescent="0.3">
      <c r="A579" s="93">
        <f t="shared" ref="A579:A642" si="19">A578+1</f>
        <v>728</v>
      </c>
      <c r="B579" s="90"/>
      <c r="C579" s="90"/>
      <c r="D579" s="89"/>
      <c r="E579" s="94" t="str">
        <f t="shared" si="18"/>
        <v/>
      </c>
      <c r="F579" s="90"/>
      <c r="G579" s="89"/>
      <c r="H579" s="95" t="str">
        <f>IF(B579="","",IF(IF(ISNA(VLOOKUP(A579,RESULTS!$D$2:$D$1001,1,0)),"",VLOOKUP(A579,RESULTS!$D$2:$D$1001,1,0))=A579,"","X"))</f>
        <v/>
      </c>
    </row>
    <row r="580" spans="1:8" hidden="1" x14ac:dyDescent="0.3">
      <c r="A580" s="93">
        <f t="shared" si="19"/>
        <v>729</v>
      </c>
      <c r="B580" s="90"/>
      <c r="C580" s="90"/>
      <c r="D580" s="89"/>
      <c r="E580" s="94" t="str">
        <f t="shared" si="18"/>
        <v/>
      </c>
      <c r="F580" s="90"/>
      <c r="G580" s="89"/>
      <c r="H580" s="95" t="str">
        <f>IF(B580="","",IF(IF(ISNA(VLOOKUP(A580,RESULTS!$D$2:$D$1001,1,0)),"",VLOOKUP(A580,RESULTS!$D$2:$D$1001,1,0))=A580,"","X"))</f>
        <v/>
      </c>
    </row>
    <row r="581" spans="1:8" hidden="1" x14ac:dyDescent="0.3">
      <c r="A581" s="93">
        <f t="shared" si="19"/>
        <v>730</v>
      </c>
      <c r="B581" s="90"/>
      <c r="C581" s="90"/>
      <c r="D581" s="89"/>
      <c r="E581" s="94" t="str">
        <f t="shared" si="18"/>
        <v/>
      </c>
      <c r="F581" s="90"/>
      <c r="G581" s="89"/>
      <c r="H581" s="95" t="str">
        <f>IF(B581="","",IF(IF(ISNA(VLOOKUP(A581,RESULTS!$D$2:$D$1001,1,0)),"",VLOOKUP(A581,RESULTS!$D$2:$D$1001,1,0))=A581,"","X"))</f>
        <v/>
      </c>
    </row>
    <row r="582" spans="1:8" hidden="1" x14ac:dyDescent="0.3">
      <c r="A582" s="93">
        <f t="shared" si="19"/>
        <v>731</v>
      </c>
      <c r="B582" s="90"/>
      <c r="C582" s="90"/>
      <c r="D582" s="89"/>
      <c r="E582" s="94" t="str">
        <f t="shared" si="18"/>
        <v/>
      </c>
      <c r="F582" s="90"/>
      <c r="G582" s="89"/>
      <c r="H582" s="95" t="str">
        <f>IF(B582="","",IF(IF(ISNA(VLOOKUP(A582,RESULTS!$D$2:$D$1001,1,0)),"",VLOOKUP(A582,RESULTS!$D$2:$D$1001,1,0))=A582,"","X"))</f>
        <v/>
      </c>
    </row>
    <row r="583" spans="1:8" hidden="1" x14ac:dyDescent="0.3">
      <c r="A583" s="93">
        <f t="shared" si="19"/>
        <v>732</v>
      </c>
      <c r="B583" s="90"/>
      <c r="C583" s="90"/>
      <c r="D583" s="89"/>
      <c r="E583" s="94" t="str">
        <f t="shared" si="18"/>
        <v/>
      </c>
      <c r="F583" s="90"/>
      <c r="G583" s="89"/>
      <c r="H583" s="95" t="str">
        <f>IF(B583="","",IF(IF(ISNA(VLOOKUP(A583,RESULTS!$D$2:$D$1001,1,0)),"",VLOOKUP(A583,RESULTS!$D$2:$D$1001,1,0))=A583,"","X"))</f>
        <v/>
      </c>
    </row>
    <row r="584" spans="1:8" hidden="1" x14ac:dyDescent="0.3">
      <c r="A584" s="93">
        <f t="shared" si="19"/>
        <v>733</v>
      </c>
      <c r="B584" s="90"/>
      <c r="C584" s="90"/>
      <c r="D584" s="89"/>
      <c r="E584" s="94" t="str">
        <f t="shared" si="18"/>
        <v/>
      </c>
      <c r="F584" s="90"/>
      <c r="G584" s="89"/>
      <c r="H584" s="95" t="str">
        <f>IF(B584="","",IF(IF(ISNA(VLOOKUP(A584,RESULTS!$D$2:$D$1001,1,0)),"",VLOOKUP(A584,RESULTS!$D$2:$D$1001,1,0))=A584,"","X"))</f>
        <v/>
      </c>
    </row>
    <row r="585" spans="1:8" hidden="1" x14ac:dyDescent="0.3">
      <c r="A585" s="93">
        <f t="shared" si="19"/>
        <v>734</v>
      </c>
      <c r="B585" s="90"/>
      <c r="C585" s="90"/>
      <c r="D585" s="89"/>
      <c r="E585" s="94" t="str">
        <f t="shared" si="18"/>
        <v/>
      </c>
      <c r="F585" s="90"/>
      <c r="G585" s="89"/>
      <c r="H585" s="95" t="str">
        <f>IF(B585="","",IF(IF(ISNA(VLOOKUP(A585,RESULTS!$D$2:$D$1001,1,0)),"",VLOOKUP(A585,RESULTS!$D$2:$D$1001,1,0))=A585,"","X"))</f>
        <v/>
      </c>
    </row>
    <row r="586" spans="1:8" hidden="1" x14ac:dyDescent="0.3">
      <c r="A586" s="93">
        <f t="shared" si="19"/>
        <v>735</v>
      </c>
      <c r="B586" s="90"/>
      <c r="C586" s="90"/>
      <c r="D586" s="89"/>
      <c r="E586" s="94" t="str">
        <f t="shared" si="18"/>
        <v/>
      </c>
      <c r="F586" s="90"/>
      <c r="G586" s="89"/>
      <c r="H586" s="95" t="str">
        <f>IF(B586="","",IF(IF(ISNA(VLOOKUP(A586,RESULTS!$D$2:$D$1001,1,0)),"",VLOOKUP(A586,RESULTS!$D$2:$D$1001,1,0))=A586,"","X"))</f>
        <v/>
      </c>
    </row>
    <row r="587" spans="1:8" hidden="1" x14ac:dyDescent="0.3">
      <c r="A587" s="93">
        <f t="shared" si="19"/>
        <v>736</v>
      </c>
      <c r="B587" s="90"/>
      <c r="C587" s="90"/>
      <c r="D587" s="89"/>
      <c r="E587" s="94" t="str">
        <f t="shared" si="18"/>
        <v/>
      </c>
      <c r="F587" s="90"/>
      <c r="G587" s="89"/>
      <c r="H587" s="95" t="str">
        <f>IF(B587="","",IF(IF(ISNA(VLOOKUP(A587,RESULTS!$D$2:$D$1001,1,0)),"",VLOOKUP(A587,RESULTS!$D$2:$D$1001,1,0))=A587,"","X"))</f>
        <v/>
      </c>
    </row>
    <row r="588" spans="1:8" hidden="1" x14ac:dyDescent="0.3">
      <c r="A588" s="93">
        <f t="shared" si="19"/>
        <v>737</v>
      </c>
      <c r="B588" s="90"/>
      <c r="C588" s="90"/>
      <c r="D588" s="89"/>
      <c r="E588" s="94" t="str">
        <f t="shared" si="18"/>
        <v/>
      </c>
      <c r="F588" s="90"/>
      <c r="G588" s="89"/>
      <c r="H588" s="95" t="str">
        <f>IF(B588="","",IF(IF(ISNA(VLOOKUP(A588,RESULTS!$D$2:$D$1001,1,0)),"",VLOOKUP(A588,RESULTS!$D$2:$D$1001,1,0))=A588,"","X"))</f>
        <v/>
      </c>
    </row>
    <row r="589" spans="1:8" hidden="1" x14ac:dyDescent="0.3">
      <c r="A589" s="93">
        <f t="shared" si="19"/>
        <v>738</v>
      </c>
      <c r="B589" s="90"/>
      <c r="C589" s="90"/>
      <c r="D589" s="89"/>
      <c r="E589" s="94" t="str">
        <f t="shared" si="18"/>
        <v/>
      </c>
      <c r="F589" s="90"/>
      <c r="G589" s="89"/>
      <c r="H589" s="95" t="str">
        <f>IF(B589="","",IF(IF(ISNA(VLOOKUP(A589,RESULTS!$D$2:$D$1001,1,0)),"",VLOOKUP(A589,RESULTS!$D$2:$D$1001,1,0))=A589,"","X"))</f>
        <v/>
      </c>
    </row>
    <row r="590" spans="1:8" hidden="1" x14ac:dyDescent="0.3">
      <c r="A590" s="93">
        <f t="shared" si="19"/>
        <v>739</v>
      </c>
      <c r="B590" s="90"/>
      <c r="C590" s="90"/>
      <c r="D590" s="89"/>
      <c r="E590" s="94" t="str">
        <f t="shared" si="18"/>
        <v/>
      </c>
      <c r="F590" s="90"/>
      <c r="G590" s="89"/>
      <c r="H590" s="95" t="str">
        <f>IF(B590="","",IF(IF(ISNA(VLOOKUP(A590,RESULTS!$D$2:$D$1001,1,0)),"",VLOOKUP(A590,RESULTS!$D$2:$D$1001,1,0))=A590,"","X"))</f>
        <v/>
      </c>
    </row>
    <row r="591" spans="1:8" hidden="1" x14ac:dyDescent="0.3">
      <c r="A591" s="93">
        <f t="shared" si="19"/>
        <v>740</v>
      </c>
      <c r="B591" s="90"/>
      <c r="C591" s="90"/>
      <c r="D591" s="89"/>
      <c r="E591" s="94" t="str">
        <f t="shared" si="18"/>
        <v/>
      </c>
      <c r="F591" s="90"/>
      <c r="G591" s="89"/>
      <c r="H591" s="95" t="str">
        <f>IF(B591="","",IF(IF(ISNA(VLOOKUP(A591,RESULTS!$D$2:$D$1001,1,0)),"",VLOOKUP(A591,RESULTS!$D$2:$D$1001,1,0))=A591,"","X"))</f>
        <v/>
      </c>
    </row>
    <row r="592" spans="1:8" hidden="1" x14ac:dyDescent="0.3">
      <c r="A592" s="93">
        <f t="shared" si="19"/>
        <v>741</v>
      </c>
      <c r="B592" s="90"/>
      <c r="C592" s="90"/>
      <c r="D592" s="89"/>
      <c r="E592" s="94" t="str">
        <f t="shared" si="18"/>
        <v/>
      </c>
      <c r="F592" s="90"/>
      <c r="G592" s="89"/>
      <c r="H592" s="95" t="str">
        <f>IF(B592="","",IF(IF(ISNA(VLOOKUP(A592,RESULTS!$D$2:$D$1001,1,0)),"",VLOOKUP(A592,RESULTS!$D$2:$D$1001,1,0))=A592,"","X"))</f>
        <v/>
      </c>
    </row>
    <row r="593" spans="1:8" hidden="1" x14ac:dyDescent="0.3">
      <c r="A593" s="93">
        <f t="shared" si="19"/>
        <v>742</v>
      </c>
      <c r="B593" s="90"/>
      <c r="C593" s="90"/>
      <c r="D593" s="89"/>
      <c r="E593" s="94" t="str">
        <f t="shared" si="18"/>
        <v/>
      </c>
      <c r="F593" s="90"/>
      <c r="G593" s="89"/>
      <c r="H593" s="95" t="str">
        <f>IF(B593="","",IF(IF(ISNA(VLOOKUP(A593,RESULTS!$D$2:$D$1001,1,0)),"",VLOOKUP(A593,RESULTS!$D$2:$D$1001,1,0))=A593,"","X"))</f>
        <v/>
      </c>
    </row>
    <row r="594" spans="1:8" hidden="1" x14ac:dyDescent="0.3">
      <c r="A594" s="93">
        <f t="shared" si="19"/>
        <v>743</v>
      </c>
      <c r="B594" s="90"/>
      <c r="C594" s="90"/>
      <c r="D594" s="89"/>
      <c r="E594" s="94" t="str">
        <f t="shared" si="18"/>
        <v/>
      </c>
      <c r="F594" s="90"/>
      <c r="G594" s="89"/>
      <c r="H594" s="95" t="str">
        <f>IF(B594="","",IF(IF(ISNA(VLOOKUP(A594,RESULTS!$D$2:$D$1001,1,0)),"",VLOOKUP(A594,RESULTS!$D$2:$D$1001,1,0))=A594,"","X"))</f>
        <v/>
      </c>
    </row>
    <row r="595" spans="1:8" hidden="1" x14ac:dyDescent="0.3">
      <c r="A595" s="93">
        <f t="shared" si="19"/>
        <v>744</v>
      </c>
      <c r="B595" s="90"/>
      <c r="C595" s="90"/>
      <c r="D595" s="89"/>
      <c r="E595" s="94" t="str">
        <f t="shared" si="18"/>
        <v/>
      </c>
      <c r="F595" s="90"/>
      <c r="G595" s="89"/>
      <c r="H595" s="95" t="str">
        <f>IF(B595="","",IF(IF(ISNA(VLOOKUP(A595,RESULTS!$D$2:$D$1001,1,0)),"",VLOOKUP(A595,RESULTS!$D$2:$D$1001,1,0))=A595,"","X"))</f>
        <v/>
      </c>
    </row>
    <row r="596" spans="1:8" hidden="1" x14ac:dyDescent="0.3">
      <c r="A596" s="93">
        <f t="shared" si="19"/>
        <v>745</v>
      </c>
      <c r="B596" s="90"/>
      <c r="C596" s="90"/>
      <c r="D596" s="89"/>
      <c r="E596" s="94" t="str">
        <f t="shared" si="18"/>
        <v/>
      </c>
      <c r="F596" s="90"/>
      <c r="G596" s="89"/>
      <c r="H596" s="95" t="str">
        <f>IF(B596="","",IF(IF(ISNA(VLOOKUP(A596,RESULTS!$D$2:$D$1001,1,0)),"",VLOOKUP(A596,RESULTS!$D$2:$D$1001,1,0))=A596,"","X"))</f>
        <v/>
      </c>
    </row>
    <row r="597" spans="1:8" hidden="1" x14ac:dyDescent="0.3">
      <c r="A597" s="93">
        <f t="shared" si="19"/>
        <v>746</v>
      </c>
      <c r="B597" s="90"/>
      <c r="C597" s="90"/>
      <c r="D597" s="89"/>
      <c r="E597" s="94" t="str">
        <f t="shared" si="18"/>
        <v/>
      </c>
      <c r="F597" s="90"/>
      <c r="G597" s="89"/>
      <c r="H597" s="95" t="str">
        <f>IF(B597="","",IF(IF(ISNA(VLOOKUP(A597,RESULTS!$D$2:$D$1001,1,0)),"",VLOOKUP(A597,RESULTS!$D$2:$D$1001,1,0))=A597,"","X"))</f>
        <v/>
      </c>
    </row>
    <row r="598" spans="1:8" hidden="1" x14ac:dyDescent="0.3">
      <c r="A598" s="93">
        <f t="shared" si="19"/>
        <v>747</v>
      </c>
      <c r="B598" s="90"/>
      <c r="C598" s="90"/>
      <c r="D598" s="89"/>
      <c r="E598" s="94" t="str">
        <f t="shared" si="18"/>
        <v/>
      </c>
      <c r="F598" s="90"/>
      <c r="G598" s="89"/>
      <c r="H598" s="95" t="str">
        <f>IF(B598="","",IF(IF(ISNA(VLOOKUP(A598,RESULTS!$D$2:$D$1001,1,0)),"",VLOOKUP(A598,RESULTS!$D$2:$D$1001,1,0))=A598,"","X"))</f>
        <v/>
      </c>
    </row>
    <row r="599" spans="1:8" hidden="1" x14ac:dyDescent="0.3">
      <c r="A599" s="93">
        <f t="shared" si="19"/>
        <v>748</v>
      </c>
      <c r="B599" s="90"/>
      <c r="C599" s="90"/>
      <c r="D599" s="89"/>
      <c r="E599" s="94" t="str">
        <f t="shared" si="18"/>
        <v/>
      </c>
      <c r="F599" s="90"/>
      <c r="G599" s="89"/>
      <c r="H599" s="95" t="str">
        <f>IF(B599="","",IF(IF(ISNA(VLOOKUP(A599,RESULTS!$D$2:$D$1001,1,0)),"",VLOOKUP(A599,RESULTS!$D$2:$D$1001,1,0))=A599,"","X"))</f>
        <v/>
      </c>
    </row>
    <row r="600" spans="1:8" hidden="1" x14ac:dyDescent="0.3">
      <c r="A600" s="93">
        <f t="shared" si="19"/>
        <v>749</v>
      </c>
      <c r="B600" s="90"/>
      <c r="C600" s="90"/>
      <c r="D600" s="89"/>
      <c r="E600" s="94" t="str">
        <f t="shared" si="18"/>
        <v/>
      </c>
      <c r="F600" s="90"/>
      <c r="G600" s="89"/>
      <c r="H600" s="95" t="str">
        <f>IF(B600="","",IF(IF(ISNA(VLOOKUP(A600,RESULTS!$D$2:$D$1001,1,0)),"",VLOOKUP(A600,RESULTS!$D$2:$D$1001,1,0))=A600,"","X"))</f>
        <v/>
      </c>
    </row>
    <row r="601" spans="1:8" hidden="1" x14ac:dyDescent="0.3">
      <c r="A601" s="93">
        <f t="shared" si="19"/>
        <v>750</v>
      </c>
      <c r="B601" s="90"/>
      <c r="C601" s="90"/>
      <c r="D601" s="89"/>
      <c r="E601" s="94" t="str">
        <f t="shared" si="18"/>
        <v/>
      </c>
      <c r="F601" s="90"/>
      <c r="G601" s="89"/>
      <c r="H601" s="95" t="str">
        <f>IF(B601="","",IF(IF(ISNA(VLOOKUP(A601,RESULTS!$D$2:$D$1001,1,0)),"",VLOOKUP(A601,RESULTS!$D$2:$D$1001,1,0))=A601,"","X"))</f>
        <v/>
      </c>
    </row>
    <row r="602" spans="1:8" hidden="1" x14ac:dyDescent="0.3">
      <c r="A602" s="93">
        <f t="shared" si="19"/>
        <v>751</v>
      </c>
      <c r="B602" s="90"/>
      <c r="C602" s="90"/>
      <c r="D602" s="89"/>
      <c r="E602" s="94" t="str">
        <f t="shared" si="18"/>
        <v/>
      </c>
      <c r="F602" s="90"/>
      <c r="G602" s="89"/>
      <c r="H602" s="95" t="str">
        <f>IF(B602="","",IF(IF(ISNA(VLOOKUP(A602,RESULTS!$D$2:$D$1001,1,0)),"",VLOOKUP(A602,RESULTS!$D$2:$D$1001,1,0))=A602,"","X"))</f>
        <v/>
      </c>
    </row>
    <row r="603" spans="1:8" hidden="1" x14ac:dyDescent="0.3">
      <c r="A603" s="93">
        <f t="shared" si="19"/>
        <v>752</v>
      </c>
      <c r="B603" s="90"/>
      <c r="C603" s="90"/>
      <c r="D603" s="89"/>
      <c r="E603" s="94" t="str">
        <f t="shared" si="18"/>
        <v/>
      </c>
      <c r="F603" s="90"/>
      <c r="G603" s="89"/>
      <c r="H603" s="95" t="str">
        <f>IF(B603="","",IF(IF(ISNA(VLOOKUP(A603,RESULTS!$D$2:$D$1001,1,0)),"",VLOOKUP(A603,RESULTS!$D$2:$D$1001,1,0))=A603,"","X"))</f>
        <v/>
      </c>
    </row>
    <row r="604" spans="1:8" hidden="1" x14ac:dyDescent="0.3">
      <c r="A604" s="93">
        <f t="shared" si="19"/>
        <v>753</v>
      </c>
      <c r="B604" s="90"/>
      <c r="C604" s="90"/>
      <c r="D604" s="89"/>
      <c r="E604" s="94" t="str">
        <f t="shared" si="18"/>
        <v/>
      </c>
      <c r="F604" s="90"/>
      <c r="G604" s="89"/>
      <c r="H604" s="95" t="str">
        <f>IF(B604="","",IF(IF(ISNA(VLOOKUP(A604,RESULTS!$D$2:$D$1001,1,0)),"",VLOOKUP(A604,RESULTS!$D$2:$D$1001,1,0))=A604,"","X"))</f>
        <v/>
      </c>
    </row>
    <row r="605" spans="1:8" hidden="1" x14ac:dyDescent="0.3">
      <c r="A605" s="93">
        <f t="shared" si="19"/>
        <v>754</v>
      </c>
      <c r="B605" s="90"/>
      <c r="C605" s="90"/>
      <c r="D605" s="89"/>
      <c r="E605" s="94" t="str">
        <f t="shared" si="18"/>
        <v/>
      </c>
      <c r="F605" s="90"/>
      <c r="G605" s="89"/>
      <c r="H605" s="95" t="str">
        <f>IF(B605="","",IF(IF(ISNA(VLOOKUP(A605,RESULTS!$D$2:$D$1001,1,0)),"",VLOOKUP(A605,RESULTS!$D$2:$D$1001,1,0))=A605,"","X"))</f>
        <v/>
      </c>
    </row>
    <row r="606" spans="1:8" hidden="1" x14ac:dyDescent="0.3">
      <c r="A606" s="93">
        <f t="shared" si="19"/>
        <v>755</v>
      </c>
      <c r="B606" s="90"/>
      <c r="C606" s="90"/>
      <c r="D606" s="89"/>
      <c r="E606" s="94" t="str">
        <f t="shared" si="18"/>
        <v/>
      </c>
      <c r="F606" s="90"/>
      <c r="G606" s="89"/>
      <c r="H606" s="95" t="str">
        <f>IF(B606="","",IF(IF(ISNA(VLOOKUP(A606,RESULTS!$D$2:$D$1001,1,0)),"",VLOOKUP(A606,RESULTS!$D$2:$D$1001,1,0))=A606,"","X"))</f>
        <v/>
      </c>
    </row>
    <row r="607" spans="1:8" hidden="1" x14ac:dyDescent="0.3">
      <c r="A607" s="93">
        <f t="shared" si="19"/>
        <v>756</v>
      </c>
      <c r="B607" s="90"/>
      <c r="C607" s="90"/>
      <c r="D607" s="89"/>
      <c r="E607" s="94" t="str">
        <f t="shared" si="18"/>
        <v/>
      </c>
      <c r="F607" s="90"/>
      <c r="G607" s="89"/>
      <c r="H607" s="95" t="str">
        <f>IF(B607="","",IF(IF(ISNA(VLOOKUP(A607,RESULTS!$D$2:$D$1001,1,0)),"",VLOOKUP(A607,RESULTS!$D$2:$D$1001,1,0))=A607,"","X"))</f>
        <v/>
      </c>
    </row>
    <row r="608" spans="1:8" hidden="1" x14ac:dyDescent="0.3">
      <c r="A608" s="93">
        <f t="shared" si="19"/>
        <v>757</v>
      </c>
      <c r="B608" s="90"/>
      <c r="C608" s="90"/>
      <c r="D608" s="89"/>
      <c r="E608" s="94" t="str">
        <f t="shared" si="18"/>
        <v/>
      </c>
      <c r="F608" s="90"/>
      <c r="G608" s="89"/>
      <c r="H608" s="95" t="str">
        <f>IF(B608="","",IF(IF(ISNA(VLOOKUP(A608,RESULTS!$D$2:$D$1001,1,0)),"",VLOOKUP(A608,RESULTS!$D$2:$D$1001,1,0))=A608,"","X"))</f>
        <v/>
      </c>
    </row>
    <row r="609" spans="1:8" hidden="1" x14ac:dyDescent="0.3">
      <c r="A609" s="93">
        <f t="shared" si="19"/>
        <v>758</v>
      </c>
      <c r="B609" s="90"/>
      <c r="C609" s="90"/>
      <c r="D609" s="89"/>
      <c r="E609" s="94" t="str">
        <f t="shared" si="18"/>
        <v/>
      </c>
      <c r="F609" s="90"/>
      <c r="G609" s="89"/>
      <c r="H609" s="95" t="str">
        <f>IF(B609="","",IF(IF(ISNA(VLOOKUP(A609,RESULTS!$D$2:$D$1001,1,0)),"",VLOOKUP(A609,RESULTS!$D$2:$D$1001,1,0))=A609,"","X"))</f>
        <v/>
      </c>
    </row>
    <row r="610" spans="1:8" hidden="1" x14ac:dyDescent="0.3">
      <c r="A610" s="93">
        <f t="shared" si="19"/>
        <v>759</v>
      </c>
      <c r="B610" s="90"/>
      <c r="C610" s="90"/>
      <c r="D610" s="89"/>
      <c r="E610" s="94" t="str">
        <f t="shared" si="18"/>
        <v/>
      </c>
      <c r="F610" s="90"/>
      <c r="G610" s="89"/>
      <c r="H610" s="95" t="str">
        <f>IF(B610="","",IF(IF(ISNA(VLOOKUP(A610,RESULTS!$D$2:$D$1001,1,0)),"",VLOOKUP(A610,RESULTS!$D$2:$D$1001,1,0))=A610,"","X"))</f>
        <v/>
      </c>
    </row>
    <row r="611" spans="1:8" hidden="1" x14ac:dyDescent="0.3">
      <c r="A611" s="93">
        <f t="shared" si="19"/>
        <v>760</v>
      </c>
      <c r="B611" s="90"/>
      <c r="C611" s="90"/>
      <c r="D611" s="89"/>
      <c r="E611" s="94" t="str">
        <f t="shared" si="18"/>
        <v/>
      </c>
      <c r="F611" s="90"/>
      <c r="G611" s="89"/>
      <c r="H611" s="95" t="str">
        <f>IF(B611="","",IF(IF(ISNA(VLOOKUP(A611,RESULTS!$D$2:$D$1001,1,0)),"",VLOOKUP(A611,RESULTS!$D$2:$D$1001,1,0))=A611,"","X"))</f>
        <v/>
      </c>
    </row>
    <row r="612" spans="1:8" hidden="1" x14ac:dyDescent="0.3">
      <c r="A612" s="93">
        <f t="shared" si="19"/>
        <v>761</v>
      </c>
      <c r="B612" s="90"/>
      <c r="C612" s="90"/>
      <c r="D612" s="89"/>
      <c r="E612" s="94" t="str">
        <f t="shared" si="18"/>
        <v/>
      </c>
      <c r="F612" s="90"/>
      <c r="G612" s="89"/>
      <c r="H612" s="95" t="str">
        <f>IF(B612="","",IF(IF(ISNA(VLOOKUP(A612,RESULTS!$D$2:$D$1001,1,0)),"",VLOOKUP(A612,RESULTS!$D$2:$D$1001,1,0))=A612,"","X"))</f>
        <v/>
      </c>
    </row>
    <row r="613" spans="1:8" hidden="1" x14ac:dyDescent="0.3">
      <c r="A613" s="93">
        <f t="shared" si="19"/>
        <v>762</v>
      </c>
      <c r="B613" s="90"/>
      <c r="C613" s="90"/>
      <c r="D613" s="89"/>
      <c r="E613" s="94" t="str">
        <f t="shared" si="18"/>
        <v/>
      </c>
      <c r="F613" s="90"/>
      <c r="G613" s="89"/>
      <c r="H613" s="95" t="str">
        <f>IF(B613="","",IF(IF(ISNA(VLOOKUP(A613,RESULTS!$D$2:$D$1001,1,0)),"",VLOOKUP(A613,RESULTS!$D$2:$D$1001,1,0))=A613,"","X"))</f>
        <v/>
      </c>
    </row>
    <row r="614" spans="1:8" hidden="1" x14ac:dyDescent="0.3">
      <c r="A614" s="93">
        <f t="shared" si="19"/>
        <v>763</v>
      </c>
      <c r="B614" s="90"/>
      <c r="C614" s="90"/>
      <c r="D614" s="89"/>
      <c r="E614" s="94" t="str">
        <f t="shared" si="18"/>
        <v/>
      </c>
      <c r="F614" s="90"/>
      <c r="G614" s="89"/>
      <c r="H614" s="95" t="str">
        <f>IF(B614="","",IF(IF(ISNA(VLOOKUP(A614,RESULTS!$D$2:$D$1001,1,0)),"",VLOOKUP(A614,RESULTS!$D$2:$D$1001,1,0))=A614,"","X"))</f>
        <v/>
      </c>
    </row>
    <row r="615" spans="1:8" hidden="1" x14ac:dyDescent="0.3">
      <c r="A615" s="93">
        <f t="shared" si="19"/>
        <v>764</v>
      </c>
      <c r="B615" s="90"/>
      <c r="C615" s="90"/>
      <c r="D615" s="89"/>
      <c r="E615" s="94" t="str">
        <f t="shared" ref="E615:E678" si="20">LEFT(D615,1)</f>
        <v/>
      </c>
      <c r="F615" s="90"/>
      <c r="G615" s="89"/>
      <c r="H615" s="95" t="str">
        <f>IF(B615="","",IF(IF(ISNA(VLOOKUP(A615,RESULTS!$D$2:$D$1001,1,0)),"",VLOOKUP(A615,RESULTS!$D$2:$D$1001,1,0))=A615,"","X"))</f>
        <v/>
      </c>
    </row>
    <row r="616" spans="1:8" hidden="1" x14ac:dyDescent="0.3">
      <c r="A616" s="93">
        <f t="shared" si="19"/>
        <v>765</v>
      </c>
      <c r="B616" s="90"/>
      <c r="C616" s="90"/>
      <c r="D616" s="89"/>
      <c r="E616" s="94" t="str">
        <f t="shared" si="20"/>
        <v/>
      </c>
      <c r="F616" s="90"/>
      <c r="G616" s="89"/>
      <c r="H616" s="95" t="str">
        <f>IF(B616="","",IF(IF(ISNA(VLOOKUP(A616,RESULTS!$D$2:$D$1001,1,0)),"",VLOOKUP(A616,RESULTS!$D$2:$D$1001,1,0))=A616,"","X"))</f>
        <v/>
      </c>
    </row>
    <row r="617" spans="1:8" hidden="1" x14ac:dyDescent="0.3">
      <c r="A617" s="93">
        <f t="shared" si="19"/>
        <v>766</v>
      </c>
      <c r="B617" s="90"/>
      <c r="C617" s="90"/>
      <c r="D617" s="89"/>
      <c r="E617" s="94" t="str">
        <f t="shared" si="20"/>
        <v/>
      </c>
      <c r="F617" s="90"/>
      <c r="G617" s="89"/>
      <c r="H617" s="95" t="str">
        <f>IF(B617="","",IF(IF(ISNA(VLOOKUP(A617,RESULTS!$D$2:$D$1001,1,0)),"",VLOOKUP(A617,RESULTS!$D$2:$D$1001,1,0))=A617,"","X"))</f>
        <v/>
      </c>
    </row>
    <row r="618" spans="1:8" hidden="1" x14ac:dyDescent="0.3">
      <c r="A618" s="93">
        <f t="shared" si="19"/>
        <v>767</v>
      </c>
      <c r="B618" s="90"/>
      <c r="C618" s="90"/>
      <c r="D618" s="89"/>
      <c r="E618" s="94" t="str">
        <f t="shared" si="20"/>
        <v/>
      </c>
      <c r="F618" s="90"/>
      <c r="G618" s="89"/>
      <c r="H618" s="95" t="str">
        <f>IF(B618="","",IF(IF(ISNA(VLOOKUP(A618,RESULTS!$D$2:$D$1001,1,0)),"",VLOOKUP(A618,RESULTS!$D$2:$D$1001,1,0))=A618,"","X"))</f>
        <v/>
      </c>
    </row>
    <row r="619" spans="1:8" hidden="1" x14ac:dyDescent="0.3">
      <c r="A619" s="93">
        <f t="shared" si="19"/>
        <v>768</v>
      </c>
      <c r="B619" s="90"/>
      <c r="C619" s="90"/>
      <c r="D619" s="89"/>
      <c r="E619" s="94" t="str">
        <f t="shared" si="20"/>
        <v/>
      </c>
      <c r="F619" s="90"/>
      <c r="G619" s="89"/>
      <c r="H619" s="95" t="str">
        <f>IF(B619="","",IF(IF(ISNA(VLOOKUP(A619,RESULTS!$D$2:$D$1001,1,0)),"",VLOOKUP(A619,RESULTS!$D$2:$D$1001,1,0))=A619,"","X"))</f>
        <v/>
      </c>
    </row>
    <row r="620" spans="1:8" hidden="1" x14ac:dyDescent="0.3">
      <c r="A620" s="93">
        <f t="shared" si="19"/>
        <v>769</v>
      </c>
      <c r="B620" s="90"/>
      <c r="C620" s="90"/>
      <c r="D620" s="89"/>
      <c r="E620" s="94" t="str">
        <f t="shared" si="20"/>
        <v/>
      </c>
      <c r="F620" s="90"/>
      <c r="G620" s="89"/>
      <c r="H620" s="95" t="str">
        <f>IF(B620="","",IF(IF(ISNA(VLOOKUP(A620,RESULTS!$D$2:$D$1001,1,0)),"",VLOOKUP(A620,RESULTS!$D$2:$D$1001,1,0))=A620,"","X"))</f>
        <v/>
      </c>
    </row>
    <row r="621" spans="1:8" hidden="1" x14ac:dyDescent="0.3">
      <c r="A621" s="93">
        <f t="shared" si="19"/>
        <v>770</v>
      </c>
      <c r="B621" s="90"/>
      <c r="C621" s="90"/>
      <c r="D621" s="89"/>
      <c r="E621" s="94" t="str">
        <f t="shared" si="20"/>
        <v/>
      </c>
      <c r="F621" s="90"/>
      <c r="G621" s="89"/>
      <c r="H621" s="95" t="str">
        <f>IF(B621="","",IF(IF(ISNA(VLOOKUP(A621,RESULTS!$D$2:$D$1001,1,0)),"",VLOOKUP(A621,RESULTS!$D$2:$D$1001,1,0))=A621,"","X"))</f>
        <v/>
      </c>
    </row>
    <row r="622" spans="1:8" hidden="1" x14ac:dyDescent="0.3">
      <c r="A622" s="93">
        <f t="shared" si="19"/>
        <v>771</v>
      </c>
      <c r="B622" s="90"/>
      <c r="C622" s="90"/>
      <c r="D622" s="89"/>
      <c r="E622" s="94" t="str">
        <f t="shared" si="20"/>
        <v/>
      </c>
      <c r="F622" s="90"/>
      <c r="G622" s="89"/>
      <c r="H622" s="95" t="str">
        <f>IF(B622="","",IF(IF(ISNA(VLOOKUP(A622,RESULTS!$D$2:$D$1001,1,0)),"",VLOOKUP(A622,RESULTS!$D$2:$D$1001,1,0))=A622,"","X"))</f>
        <v/>
      </c>
    </row>
    <row r="623" spans="1:8" hidden="1" x14ac:dyDescent="0.3">
      <c r="A623" s="93">
        <f t="shared" si="19"/>
        <v>772</v>
      </c>
      <c r="B623" s="90"/>
      <c r="C623" s="90"/>
      <c r="D623" s="89"/>
      <c r="E623" s="94" t="str">
        <f t="shared" si="20"/>
        <v/>
      </c>
      <c r="F623" s="90"/>
      <c r="G623" s="89"/>
      <c r="H623" s="95" t="str">
        <f>IF(B623="","",IF(IF(ISNA(VLOOKUP(A623,RESULTS!$D$2:$D$1001,1,0)),"",VLOOKUP(A623,RESULTS!$D$2:$D$1001,1,0))=A623,"","X"))</f>
        <v/>
      </c>
    </row>
    <row r="624" spans="1:8" hidden="1" x14ac:dyDescent="0.3">
      <c r="A624" s="93">
        <f t="shared" si="19"/>
        <v>773</v>
      </c>
      <c r="B624" s="90"/>
      <c r="C624" s="90"/>
      <c r="D624" s="89"/>
      <c r="E624" s="94" t="str">
        <f t="shared" si="20"/>
        <v/>
      </c>
      <c r="F624" s="90"/>
      <c r="G624" s="89"/>
      <c r="H624" s="95" t="str">
        <f>IF(B624="","",IF(IF(ISNA(VLOOKUP(A624,RESULTS!$D$2:$D$1001,1,0)),"",VLOOKUP(A624,RESULTS!$D$2:$D$1001,1,0))=A624,"","X"))</f>
        <v/>
      </c>
    </row>
    <row r="625" spans="1:8" hidden="1" x14ac:dyDescent="0.3">
      <c r="A625" s="93">
        <f t="shared" si="19"/>
        <v>774</v>
      </c>
      <c r="B625" s="90"/>
      <c r="C625" s="90"/>
      <c r="D625" s="89"/>
      <c r="E625" s="94" t="str">
        <f t="shared" si="20"/>
        <v/>
      </c>
      <c r="F625" s="90"/>
      <c r="G625" s="89"/>
      <c r="H625" s="95" t="str">
        <f>IF(B625="","",IF(IF(ISNA(VLOOKUP(A625,RESULTS!$D$2:$D$1001,1,0)),"",VLOOKUP(A625,RESULTS!$D$2:$D$1001,1,0))=A625,"","X"))</f>
        <v/>
      </c>
    </row>
    <row r="626" spans="1:8" hidden="1" x14ac:dyDescent="0.3">
      <c r="A626" s="93">
        <f t="shared" si="19"/>
        <v>775</v>
      </c>
      <c r="B626" s="90"/>
      <c r="C626" s="90"/>
      <c r="D626" s="89"/>
      <c r="E626" s="94" t="str">
        <f t="shared" si="20"/>
        <v/>
      </c>
      <c r="F626" s="90"/>
      <c r="G626" s="89"/>
      <c r="H626" s="95" t="str">
        <f>IF(B626="","",IF(IF(ISNA(VLOOKUP(A626,RESULTS!$D$2:$D$1001,1,0)),"",VLOOKUP(A626,RESULTS!$D$2:$D$1001,1,0))=A626,"","X"))</f>
        <v/>
      </c>
    </row>
    <row r="627" spans="1:8" hidden="1" x14ac:dyDescent="0.3">
      <c r="A627" s="93">
        <f t="shared" si="19"/>
        <v>776</v>
      </c>
      <c r="B627" s="90"/>
      <c r="C627" s="90"/>
      <c r="D627" s="89"/>
      <c r="E627" s="94" t="str">
        <f t="shared" si="20"/>
        <v/>
      </c>
      <c r="F627" s="90"/>
      <c r="G627" s="89"/>
      <c r="H627" s="95" t="str">
        <f>IF(B627="","",IF(IF(ISNA(VLOOKUP(A627,RESULTS!$D$2:$D$1001,1,0)),"",VLOOKUP(A627,RESULTS!$D$2:$D$1001,1,0))=A627,"","X"))</f>
        <v/>
      </c>
    </row>
    <row r="628" spans="1:8" hidden="1" x14ac:dyDescent="0.3">
      <c r="A628" s="93">
        <f t="shared" si="19"/>
        <v>777</v>
      </c>
      <c r="B628" s="90"/>
      <c r="C628" s="90"/>
      <c r="D628" s="89"/>
      <c r="E628" s="94" t="str">
        <f t="shared" si="20"/>
        <v/>
      </c>
      <c r="F628" s="90"/>
      <c r="G628" s="89"/>
      <c r="H628" s="95" t="str">
        <f>IF(B628="","",IF(IF(ISNA(VLOOKUP(A628,RESULTS!$D$2:$D$1001,1,0)),"",VLOOKUP(A628,RESULTS!$D$2:$D$1001,1,0))=A628,"","X"))</f>
        <v/>
      </c>
    </row>
    <row r="629" spans="1:8" hidden="1" x14ac:dyDescent="0.3">
      <c r="A629" s="93">
        <f t="shared" si="19"/>
        <v>778</v>
      </c>
      <c r="B629" s="90"/>
      <c r="C629" s="90"/>
      <c r="D629" s="89"/>
      <c r="E629" s="94" t="str">
        <f t="shared" si="20"/>
        <v/>
      </c>
      <c r="F629" s="90"/>
      <c r="G629" s="89"/>
      <c r="H629" s="95" t="str">
        <f>IF(B629="","",IF(IF(ISNA(VLOOKUP(A629,RESULTS!$D$2:$D$1001,1,0)),"",VLOOKUP(A629,RESULTS!$D$2:$D$1001,1,0))=A629,"","X"))</f>
        <v/>
      </c>
    </row>
    <row r="630" spans="1:8" hidden="1" x14ac:dyDescent="0.3">
      <c r="A630" s="93">
        <f t="shared" si="19"/>
        <v>779</v>
      </c>
      <c r="B630" s="90"/>
      <c r="C630" s="90"/>
      <c r="D630" s="89"/>
      <c r="E630" s="94" t="str">
        <f t="shared" si="20"/>
        <v/>
      </c>
      <c r="F630" s="90"/>
      <c r="G630" s="89"/>
      <c r="H630" s="95" t="str">
        <f>IF(B630="","",IF(IF(ISNA(VLOOKUP(A630,RESULTS!$D$2:$D$1001,1,0)),"",VLOOKUP(A630,RESULTS!$D$2:$D$1001,1,0))=A630,"","X"))</f>
        <v/>
      </c>
    </row>
    <row r="631" spans="1:8" hidden="1" x14ac:dyDescent="0.3">
      <c r="A631" s="93">
        <f t="shared" si="19"/>
        <v>780</v>
      </c>
      <c r="B631" s="90"/>
      <c r="C631" s="90"/>
      <c r="D631" s="89"/>
      <c r="E631" s="94" t="str">
        <f t="shared" si="20"/>
        <v/>
      </c>
      <c r="F631" s="90"/>
      <c r="G631" s="89"/>
      <c r="H631" s="95" t="str">
        <f>IF(B631="","",IF(IF(ISNA(VLOOKUP(A631,RESULTS!$D$2:$D$1001,1,0)),"",VLOOKUP(A631,RESULTS!$D$2:$D$1001,1,0))=A631,"","X"))</f>
        <v/>
      </c>
    </row>
    <row r="632" spans="1:8" hidden="1" x14ac:dyDescent="0.3">
      <c r="A632" s="93">
        <f t="shared" si="19"/>
        <v>781</v>
      </c>
      <c r="B632" s="90"/>
      <c r="C632" s="90"/>
      <c r="D632" s="89"/>
      <c r="E632" s="94" t="str">
        <f t="shared" si="20"/>
        <v/>
      </c>
      <c r="F632" s="90"/>
      <c r="G632" s="89"/>
      <c r="H632" s="95" t="str">
        <f>IF(B632="","",IF(IF(ISNA(VLOOKUP(A632,RESULTS!$D$2:$D$1001,1,0)),"",VLOOKUP(A632,RESULTS!$D$2:$D$1001,1,0))=A632,"","X"))</f>
        <v/>
      </c>
    </row>
    <row r="633" spans="1:8" hidden="1" x14ac:dyDescent="0.3">
      <c r="A633" s="93">
        <f t="shared" si="19"/>
        <v>782</v>
      </c>
      <c r="B633" s="90"/>
      <c r="C633" s="90"/>
      <c r="D633" s="89"/>
      <c r="E633" s="94" t="str">
        <f t="shared" si="20"/>
        <v/>
      </c>
      <c r="F633" s="90"/>
      <c r="G633" s="89"/>
      <c r="H633" s="95" t="str">
        <f>IF(B633="","",IF(IF(ISNA(VLOOKUP(A633,RESULTS!$D$2:$D$1001,1,0)),"",VLOOKUP(A633,RESULTS!$D$2:$D$1001,1,0))=A633,"","X"))</f>
        <v/>
      </c>
    </row>
    <row r="634" spans="1:8" hidden="1" x14ac:dyDescent="0.3">
      <c r="A634" s="93">
        <f t="shared" si="19"/>
        <v>783</v>
      </c>
      <c r="B634" s="90"/>
      <c r="C634" s="90"/>
      <c r="D634" s="89"/>
      <c r="E634" s="94" t="str">
        <f t="shared" si="20"/>
        <v/>
      </c>
      <c r="F634" s="90"/>
      <c r="G634" s="89"/>
      <c r="H634" s="95" t="str">
        <f>IF(B634="","",IF(IF(ISNA(VLOOKUP(A634,RESULTS!$D$2:$D$1001,1,0)),"",VLOOKUP(A634,RESULTS!$D$2:$D$1001,1,0))=A634,"","X"))</f>
        <v/>
      </c>
    </row>
    <row r="635" spans="1:8" hidden="1" x14ac:dyDescent="0.3">
      <c r="A635" s="93">
        <f t="shared" si="19"/>
        <v>784</v>
      </c>
      <c r="B635" s="90"/>
      <c r="C635" s="90"/>
      <c r="D635" s="89"/>
      <c r="E635" s="94" t="str">
        <f t="shared" si="20"/>
        <v/>
      </c>
      <c r="F635" s="90"/>
      <c r="G635" s="89"/>
      <c r="H635" s="95" t="str">
        <f>IF(B635="","",IF(IF(ISNA(VLOOKUP(A635,RESULTS!$D$2:$D$1001,1,0)),"",VLOOKUP(A635,RESULTS!$D$2:$D$1001,1,0))=A635,"","X"))</f>
        <v/>
      </c>
    </row>
    <row r="636" spans="1:8" hidden="1" x14ac:dyDescent="0.3">
      <c r="A636" s="93">
        <f t="shared" si="19"/>
        <v>785</v>
      </c>
      <c r="B636" s="90"/>
      <c r="C636" s="90"/>
      <c r="D636" s="89"/>
      <c r="E636" s="94" t="str">
        <f t="shared" si="20"/>
        <v/>
      </c>
      <c r="F636" s="90"/>
      <c r="G636" s="89"/>
      <c r="H636" s="95" t="str">
        <f>IF(B636="","",IF(IF(ISNA(VLOOKUP(A636,RESULTS!$D$2:$D$1001,1,0)),"",VLOOKUP(A636,RESULTS!$D$2:$D$1001,1,0))=A636,"","X"))</f>
        <v/>
      </c>
    </row>
    <row r="637" spans="1:8" hidden="1" x14ac:dyDescent="0.3">
      <c r="A637" s="93">
        <f t="shared" si="19"/>
        <v>786</v>
      </c>
      <c r="B637" s="90"/>
      <c r="C637" s="90"/>
      <c r="D637" s="89"/>
      <c r="E637" s="94" t="str">
        <f t="shared" si="20"/>
        <v/>
      </c>
      <c r="F637" s="90"/>
      <c r="G637" s="89"/>
      <c r="H637" s="95" t="str">
        <f>IF(B637="","",IF(IF(ISNA(VLOOKUP(A637,RESULTS!$D$2:$D$1001,1,0)),"",VLOOKUP(A637,RESULTS!$D$2:$D$1001,1,0))=A637,"","X"))</f>
        <v/>
      </c>
    </row>
    <row r="638" spans="1:8" hidden="1" x14ac:dyDescent="0.3">
      <c r="A638" s="93">
        <f t="shared" si="19"/>
        <v>787</v>
      </c>
      <c r="B638" s="90"/>
      <c r="C638" s="90"/>
      <c r="D638" s="89"/>
      <c r="E638" s="94" t="str">
        <f t="shared" si="20"/>
        <v/>
      </c>
      <c r="F638" s="90"/>
      <c r="G638" s="89"/>
      <c r="H638" s="95" t="str">
        <f>IF(B638="","",IF(IF(ISNA(VLOOKUP(A638,RESULTS!$D$2:$D$1001,1,0)),"",VLOOKUP(A638,RESULTS!$D$2:$D$1001,1,0))=A638,"","X"))</f>
        <v/>
      </c>
    </row>
    <row r="639" spans="1:8" hidden="1" x14ac:dyDescent="0.3">
      <c r="A639" s="93">
        <f t="shared" si="19"/>
        <v>788</v>
      </c>
      <c r="B639" s="90"/>
      <c r="C639" s="90"/>
      <c r="D639" s="89"/>
      <c r="E639" s="94" t="str">
        <f t="shared" si="20"/>
        <v/>
      </c>
      <c r="F639" s="90"/>
      <c r="G639" s="89"/>
      <c r="H639" s="95" t="str">
        <f>IF(B639="","",IF(IF(ISNA(VLOOKUP(A639,RESULTS!$D$2:$D$1001,1,0)),"",VLOOKUP(A639,RESULTS!$D$2:$D$1001,1,0))=A639,"","X"))</f>
        <v/>
      </c>
    </row>
    <row r="640" spans="1:8" hidden="1" x14ac:dyDescent="0.3">
      <c r="A640" s="93">
        <f t="shared" si="19"/>
        <v>789</v>
      </c>
      <c r="B640" s="90"/>
      <c r="C640" s="90"/>
      <c r="D640" s="89"/>
      <c r="E640" s="94" t="str">
        <f t="shared" si="20"/>
        <v/>
      </c>
      <c r="F640" s="90"/>
      <c r="G640" s="89"/>
      <c r="H640" s="95" t="str">
        <f>IF(B640="","",IF(IF(ISNA(VLOOKUP(A640,RESULTS!$D$2:$D$1001,1,0)),"",VLOOKUP(A640,RESULTS!$D$2:$D$1001,1,0))=A640,"","X"))</f>
        <v/>
      </c>
    </row>
    <row r="641" spans="1:8" hidden="1" x14ac:dyDescent="0.3">
      <c r="A641" s="93">
        <f t="shared" si="19"/>
        <v>790</v>
      </c>
      <c r="B641" s="90"/>
      <c r="C641" s="90"/>
      <c r="D641" s="89"/>
      <c r="E641" s="94" t="str">
        <f t="shared" si="20"/>
        <v/>
      </c>
      <c r="F641" s="90"/>
      <c r="G641" s="89"/>
      <c r="H641" s="95" t="str">
        <f>IF(B641="","",IF(IF(ISNA(VLOOKUP(A641,RESULTS!$D$2:$D$1001,1,0)),"",VLOOKUP(A641,RESULTS!$D$2:$D$1001,1,0))=A641,"","X"))</f>
        <v/>
      </c>
    </row>
    <row r="642" spans="1:8" hidden="1" x14ac:dyDescent="0.3">
      <c r="A642" s="93">
        <f t="shared" si="19"/>
        <v>791</v>
      </c>
      <c r="B642" s="90"/>
      <c r="C642" s="90"/>
      <c r="D642" s="89"/>
      <c r="E642" s="94" t="str">
        <f t="shared" si="20"/>
        <v/>
      </c>
      <c r="F642" s="90"/>
      <c r="G642" s="89"/>
      <c r="H642" s="95" t="str">
        <f>IF(B642="","",IF(IF(ISNA(VLOOKUP(A642,RESULTS!$D$2:$D$1001,1,0)),"",VLOOKUP(A642,RESULTS!$D$2:$D$1001,1,0))=A642,"","X"))</f>
        <v/>
      </c>
    </row>
    <row r="643" spans="1:8" hidden="1" x14ac:dyDescent="0.3">
      <c r="A643" s="93">
        <f t="shared" ref="A643:A706" si="21">A642+1</f>
        <v>792</v>
      </c>
      <c r="B643" s="90"/>
      <c r="C643" s="90"/>
      <c r="D643" s="89"/>
      <c r="E643" s="94" t="str">
        <f t="shared" si="20"/>
        <v/>
      </c>
      <c r="F643" s="90"/>
      <c r="G643" s="89"/>
      <c r="H643" s="95" t="str">
        <f>IF(B643="","",IF(IF(ISNA(VLOOKUP(A643,RESULTS!$D$2:$D$1001,1,0)),"",VLOOKUP(A643,RESULTS!$D$2:$D$1001,1,0))=A643,"","X"))</f>
        <v/>
      </c>
    </row>
    <row r="644" spans="1:8" hidden="1" x14ac:dyDescent="0.3">
      <c r="A644" s="93">
        <f t="shared" si="21"/>
        <v>793</v>
      </c>
      <c r="B644" s="90"/>
      <c r="C644" s="90"/>
      <c r="D644" s="89"/>
      <c r="E644" s="94" t="str">
        <f t="shared" si="20"/>
        <v/>
      </c>
      <c r="F644" s="90"/>
      <c r="G644" s="89"/>
      <c r="H644" s="95" t="str">
        <f>IF(B644="","",IF(IF(ISNA(VLOOKUP(A644,RESULTS!$D$2:$D$1001,1,0)),"",VLOOKUP(A644,RESULTS!$D$2:$D$1001,1,0))=A644,"","X"))</f>
        <v/>
      </c>
    </row>
    <row r="645" spans="1:8" hidden="1" x14ac:dyDescent="0.3">
      <c r="A645" s="93">
        <f t="shared" si="21"/>
        <v>794</v>
      </c>
      <c r="B645" s="90"/>
      <c r="C645" s="90"/>
      <c r="D645" s="89"/>
      <c r="E645" s="94" t="str">
        <f t="shared" si="20"/>
        <v/>
      </c>
      <c r="F645" s="90"/>
      <c r="G645" s="89"/>
      <c r="H645" s="95" t="str">
        <f>IF(B645="","",IF(IF(ISNA(VLOOKUP(A645,RESULTS!$D$2:$D$1001,1,0)),"",VLOOKUP(A645,RESULTS!$D$2:$D$1001,1,0))=A645,"","X"))</f>
        <v/>
      </c>
    </row>
    <row r="646" spans="1:8" hidden="1" x14ac:dyDescent="0.3">
      <c r="A646" s="93">
        <f t="shared" si="21"/>
        <v>795</v>
      </c>
      <c r="B646" s="90"/>
      <c r="C646" s="90"/>
      <c r="D646" s="89"/>
      <c r="E646" s="94" t="str">
        <f t="shared" si="20"/>
        <v/>
      </c>
      <c r="F646" s="90"/>
      <c r="G646" s="89"/>
      <c r="H646" s="95" t="str">
        <f>IF(B646="","",IF(IF(ISNA(VLOOKUP(A646,RESULTS!$D$2:$D$1001,1,0)),"",VLOOKUP(A646,RESULTS!$D$2:$D$1001,1,0))=A646,"","X"))</f>
        <v/>
      </c>
    </row>
    <row r="647" spans="1:8" hidden="1" x14ac:dyDescent="0.3">
      <c r="A647" s="93">
        <f t="shared" si="21"/>
        <v>796</v>
      </c>
      <c r="B647" s="90"/>
      <c r="C647" s="90"/>
      <c r="D647" s="89"/>
      <c r="E647" s="94" t="str">
        <f t="shared" si="20"/>
        <v/>
      </c>
      <c r="F647" s="90"/>
      <c r="G647" s="89"/>
      <c r="H647" s="95" t="str">
        <f>IF(B647="","",IF(IF(ISNA(VLOOKUP(A647,RESULTS!$D$2:$D$1001,1,0)),"",VLOOKUP(A647,RESULTS!$D$2:$D$1001,1,0))=A647,"","X"))</f>
        <v/>
      </c>
    </row>
    <row r="648" spans="1:8" hidden="1" x14ac:dyDescent="0.3">
      <c r="A648" s="93">
        <f t="shared" si="21"/>
        <v>797</v>
      </c>
      <c r="B648" s="90"/>
      <c r="C648" s="90"/>
      <c r="D648" s="89"/>
      <c r="E648" s="94" t="str">
        <f t="shared" si="20"/>
        <v/>
      </c>
      <c r="F648" s="90"/>
      <c r="G648" s="89"/>
      <c r="H648" s="95" t="str">
        <f>IF(B648="","",IF(IF(ISNA(VLOOKUP(A648,RESULTS!$D$2:$D$1001,1,0)),"",VLOOKUP(A648,RESULTS!$D$2:$D$1001,1,0))=A648,"","X"))</f>
        <v/>
      </c>
    </row>
    <row r="649" spans="1:8" hidden="1" x14ac:dyDescent="0.3">
      <c r="A649" s="93">
        <f t="shared" si="21"/>
        <v>798</v>
      </c>
      <c r="B649" s="90"/>
      <c r="C649" s="90"/>
      <c r="D649" s="89"/>
      <c r="E649" s="94" t="str">
        <f t="shared" si="20"/>
        <v/>
      </c>
      <c r="F649" s="90"/>
      <c r="G649" s="89"/>
      <c r="H649" s="95" t="str">
        <f>IF(B649="","",IF(IF(ISNA(VLOOKUP(A649,RESULTS!$D$2:$D$1001,1,0)),"",VLOOKUP(A649,RESULTS!$D$2:$D$1001,1,0))=A649,"","X"))</f>
        <v/>
      </c>
    </row>
    <row r="650" spans="1:8" hidden="1" x14ac:dyDescent="0.3">
      <c r="A650" s="93">
        <f t="shared" si="21"/>
        <v>799</v>
      </c>
      <c r="B650" s="90"/>
      <c r="C650" s="90"/>
      <c r="D650" s="89"/>
      <c r="E650" s="94" t="str">
        <f t="shared" si="20"/>
        <v/>
      </c>
      <c r="F650" s="90"/>
      <c r="G650" s="89"/>
      <c r="H650" s="95" t="str">
        <f>IF(B650="","",IF(IF(ISNA(VLOOKUP(A650,RESULTS!$D$2:$D$1001,1,0)),"",VLOOKUP(A650,RESULTS!$D$2:$D$1001,1,0))=A650,"","X"))</f>
        <v/>
      </c>
    </row>
    <row r="651" spans="1:8" hidden="1" x14ac:dyDescent="0.3">
      <c r="A651" s="93">
        <f t="shared" si="21"/>
        <v>800</v>
      </c>
      <c r="B651" s="90"/>
      <c r="C651" s="90"/>
      <c r="D651" s="89"/>
      <c r="E651" s="94" t="str">
        <f t="shared" si="20"/>
        <v/>
      </c>
      <c r="F651" s="90"/>
      <c r="G651" s="89"/>
      <c r="H651" s="95" t="str">
        <f>IF(B651="","",IF(IF(ISNA(VLOOKUP(A651,RESULTS!$D$2:$D$1001,1,0)),"",VLOOKUP(A651,RESULTS!$D$2:$D$1001,1,0))=A651,"","X"))</f>
        <v/>
      </c>
    </row>
    <row r="652" spans="1:8" hidden="1" x14ac:dyDescent="0.3">
      <c r="A652" s="93">
        <f t="shared" si="21"/>
        <v>801</v>
      </c>
      <c r="B652" s="90"/>
      <c r="C652" s="90"/>
      <c r="D652" s="89"/>
      <c r="E652" s="94" t="str">
        <f t="shared" si="20"/>
        <v/>
      </c>
      <c r="F652" s="90"/>
      <c r="G652" s="89"/>
      <c r="H652" s="95" t="str">
        <f>IF(B652="","",IF(IF(ISNA(VLOOKUP(A652,RESULTS!$D$2:$D$1001,1,0)),"",VLOOKUP(A652,RESULTS!$D$2:$D$1001,1,0))=A652,"","X"))</f>
        <v/>
      </c>
    </row>
    <row r="653" spans="1:8" hidden="1" x14ac:dyDescent="0.3">
      <c r="A653" s="93">
        <f t="shared" si="21"/>
        <v>802</v>
      </c>
      <c r="B653" s="90"/>
      <c r="C653" s="90"/>
      <c r="D653" s="89"/>
      <c r="E653" s="94" t="str">
        <f t="shared" si="20"/>
        <v/>
      </c>
      <c r="F653" s="90"/>
      <c r="G653" s="89"/>
      <c r="H653" s="95" t="str">
        <f>IF(B653="","",IF(IF(ISNA(VLOOKUP(A653,RESULTS!$D$2:$D$1001,1,0)),"",VLOOKUP(A653,RESULTS!$D$2:$D$1001,1,0))=A653,"","X"))</f>
        <v/>
      </c>
    </row>
    <row r="654" spans="1:8" hidden="1" x14ac:dyDescent="0.3">
      <c r="A654" s="93">
        <f t="shared" si="21"/>
        <v>803</v>
      </c>
      <c r="B654" s="90"/>
      <c r="C654" s="90"/>
      <c r="D654" s="89"/>
      <c r="E654" s="94" t="str">
        <f t="shared" si="20"/>
        <v/>
      </c>
      <c r="F654" s="90"/>
      <c r="G654" s="89"/>
      <c r="H654" s="95" t="str">
        <f>IF(B654="","",IF(IF(ISNA(VLOOKUP(A654,RESULTS!$D$2:$D$1001,1,0)),"",VLOOKUP(A654,RESULTS!$D$2:$D$1001,1,0))=A654,"","X"))</f>
        <v/>
      </c>
    </row>
    <row r="655" spans="1:8" hidden="1" x14ac:dyDescent="0.3">
      <c r="A655" s="93">
        <f t="shared" si="21"/>
        <v>804</v>
      </c>
      <c r="B655" s="90"/>
      <c r="C655" s="90"/>
      <c r="D655" s="89"/>
      <c r="E655" s="94" t="str">
        <f t="shared" si="20"/>
        <v/>
      </c>
      <c r="F655" s="90"/>
      <c r="G655" s="89"/>
      <c r="H655" s="95" t="str">
        <f>IF(B655="","",IF(IF(ISNA(VLOOKUP(A655,RESULTS!$D$2:$D$1001,1,0)),"",VLOOKUP(A655,RESULTS!$D$2:$D$1001,1,0))=A655,"","X"))</f>
        <v/>
      </c>
    </row>
    <row r="656" spans="1:8" hidden="1" x14ac:dyDescent="0.3">
      <c r="A656" s="93">
        <f t="shared" si="21"/>
        <v>805</v>
      </c>
      <c r="B656" s="90"/>
      <c r="C656" s="90"/>
      <c r="D656" s="89"/>
      <c r="E656" s="94" t="str">
        <f t="shared" si="20"/>
        <v/>
      </c>
      <c r="F656" s="90"/>
      <c r="G656" s="89"/>
      <c r="H656" s="95" t="str">
        <f>IF(B656="","",IF(IF(ISNA(VLOOKUP(A656,RESULTS!$D$2:$D$1001,1,0)),"",VLOOKUP(A656,RESULTS!$D$2:$D$1001,1,0))=A656,"","X"))</f>
        <v/>
      </c>
    </row>
    <row r="657" spans="1:8" hidden="1" x14ac:dyDescent="0.3">
      <c r="A657" s="93">
        <f t="shared" si="21"/>
        <v>806</v>
      </c>
      <c r="B657" s="90"/>
      <c r="C657" s="90"/>
      <c r="D657" s="89"/>
      <c r="E657" s="94" t="str">
        <f t="shared" si="20"/>
        <v/>
      </c>
      <c r="F657" s="90"/>
      <c r="G657" s="89"/>
      <c r="H657" s="95" t="str">
        <f>IF(B657="","",IF(IF(ISNA(VLOOKUP(A657,RESULTS!$D$2:$D$1001,1,0)),"",VLOOKUP(A657,RESULTS!$D$2:$D$1001,1,0))=A657,"","X"))</f>
        <v/>
      </c>
    </row>
    <row r="658" spans="1:8" hidden="1" x14ac:dyDescent="0.3">
      <c r="A658" s="93">
        <f t="shared" si="21"/>
        <v>807</v>
      </c>
      <c r="B658" s="90"/>
      <c r="C658" s="90"/>
      <c r="D658" s="89"/>
      <c r="E658" s="94" t="str">
        <f t="shared" si="20"/>
        <v/>
      </c>
      <c r="F658" s="90"/>
      <c r="G658" s="89"/>
      <c r="H658" s="95" t="str">
        <f>IF(B658="","",IF(IF(ISNA(VLOOKUP(A658,RESULTS!$D$2:$D$1001,1,0)),"",VLOOKUP(A658,RESULTS!$D$2:$D$1001,1,0))=A658,"","X"))</f>
        <v/>
      </c>
    </row>
    <row r="659" spans="1:8" hidden="1" x14ac:dyDescent="0.3">
      <c r="A659" s="93">
        <f t="shared" si="21"/>
        <v>808</v>
      </c>
      <c r="B659" s="90"/>
      <c r="C659" s="90"/>
      <c r="D659" s="89"/>
      <c r="E659" s="94" t="str">
        <f t="shared" si="20"/>
        <v/>
      </c>
      <c r="F659" s="90"/>
      <c r="G659" s="89"/>
      <c r="H659" s="95" t="str">
        <f>IF(B659="","",IF(IF(ISNA(VLOOKUP(A659,RESULTS!$D$2:$D$1001,1,0)),"",VLOOKUP(A659,RESULTS!$D$2:$D$1001,1,0))=A659,"","X"))</f>
        <v/>
      </c>
    </row>
    <row r="660" spans="1:8" hidden="1" x14ac:dyDescent="0.3">
      <c r="A660" s="93">
        <f t="shared" si="21"/>
        <v>809</v>
      </c>
      <c r="B660" s="90"/>
      <c r="C660" s="90"/>
      <c r="D660" s="89"/>
      <c r="E660" s="94" t="str">
        <f t="shared" si="20"/>
        <v/>
      </c>
      <c r="F660" s="90"/>
      <c r="G660" s="89"/>
      <c r="H660" s="95" t="str">
        <f>IF(B660="","",IF(IF(ISNA(VLOOKUP(A660,RESULTS!$D$2:$D$1001,1,0)),"",VLOOKUP(A660,RESULTS!$D$2:$D$1001,1,0))=A660,"","X"))</f>
        <v/>
      </c>
    </row>
    <row r="661" spans="1:8" hidden="1" x14ac:dyDescent="0.3">
      <c r="A661" s="93">
        <f t="shared" si="21"/>
        <v>810</v>
      </c>
      <c r="B661" s="90"/>
      <c r="C661" s="90"/>
      <c r="D661" s="89"/>
      <c r="E661" s="94" t="str">
        <f t="shared" si="20"/>
        <v/>
      </c>
      <c r="F661" s="90"/>
      <c r="G661" s="89"/>
      <c r="H661" s="95" t="str">
        <f>IF(B661="","",IF(IF(ISNA(VLOOKUP(A661,RESULTS!$D$2:$D$1001,1,0)),"",VLOOKUP(A661,RESULTS!$D$2:$D$1001,1,0))=A661,"","X"))</f>
        <v/>
      </c>
    </row>
    <row r="662" spans="1:8" hidden="1" x14ac:dyDescent="0.3">
      <c r="A662" s="93">
        <f t="shared" si="21"/>
        <v>811</v>
      </c>
      <c r="B662" s="90"/>
      <c r="C662" s="90"/>
      <c r="D662" s="89"/>
      <c r="E662" s="94" t="str">
        <f t="shared" si="20"/>
        <v/>
      </c>
      <c r="F662" s="90"/>
      <c r="G662" s="89"/>
      <c r="H662" s="95" t="str">
        <f>IF(B662="","",IF(IF(ISNA(VLOOKUP(A662,RESULTS!$D$2:$D$1001,1,0)),"",VLOOKUP(A662,RESULTS!$D$2:$D$1001,1,0))=A662,"","X"))</f>
        <v/>
      </c>
    </row>
    <row r="663" spans="1:8" hidden="1" x14ac:dyDescent="0.3">
      <c r="A663" s="93">
        <f t="shared" si="21"/>
        <v>812</v>
      </c>
      <c r="B663" s="90"/>
      <c r="C663" s="90"/>
      <c r="D663" s="89"/>
      <c r="E663" s="94" t="str">
        <f t="shared" si="20"/>
        <v/>
      </c>
      <c r="F663" s="90"/>
      <c r="G663" s="89"/>
      <c r="H663" s="95" t="str">
        <f>IF(B663="","",IF(IF(ISNA(VLOOKUP(A663,RESULTS!$D$2:$D$1001,1,0)),"",VLOOKUP(A663,RESULTS!$D$2:$D$1001,1,0))=A663,"","X"))</f>
        <v/>
      </c>
    </row>
    <row r="664" spans="1:8" hidden="1" x14ac:dyDescent="0.3">
      <c r="A664" s="93">
        <f t="shared" si="21"/>
        <v>813</v>
      </c>
      <c r="B664" s="90"/>
      <c r="C664" s="90"/>
      <c r="D664" s="89"/>
      <c r="E664" s="94" t="str">
        <f t="shared" si="20"/>
        <v/>
      </c>
      <c r="F664" s="90"/>
      <c r="G664" s="89"/>
      <c r="H664" s="95" t="str">
        <f>IF(B664="","",IF(IF(ISNA(VLOOKUP(A664,RESULTS!$D$2:$D$1001,1,0)),"",VLOOKUP(A664,RESULTS!$D$2:$D$1001,1,0))=A664,"","X"))</f>
        <v/>
      </c>
    </row>
    <row r="665" spans="1:8" hidden="1" x14ac:dyDescent="0.3">
      <c r="A665" s="93">
        <f t="shared" si="21"/>
        <v>814</v>
      </c>
      <c r="B665" s="90"/>
      <c r="C665" s="90"/>
      <c r="D665" s="89"/>
      <c r="E665" s="94" t="str">
        <f t="shared" si="20"/>
        <v/>
      </c>
      <c r="F665" s="90"/>
      <c r="G665" s="89"/>
      <c r="H665" s="95" t="str">
        <f>IF(B665="","",IF(IF(ISNA(VLOOKUP(A665,RESULTS!$D$2:$D$1001,1,0)),"",VLOOKUP(A665,RESULTS!$D$2:$D$1001,1,0))=A665,"","X"))</f>
        <v/>
      </c>
    </row>
    <row r="666" spans="1:8" hidden="1" x14ac:dyDescent="0.3">
      <c r="A666" s="93">
        <f t="shared" si="21"/>
        <v>815</v>
      </c>
      <c r="B666" s="90"/>
      <c r="C666" s="90"/>
      <c r="D666" s="89"/>
      <c r="E666" s="94" t="str">
        <f t="shared" si="20"/>
        <v/>
      </c>
      <c r="F666" s="90"/>
      <c r="G666" s="89"/>
      <c r="H666" s="95" t="str">
        <f>IF(B666="","",IF(IF(ISNA(VLOOKUP(A666,RESULTS!$D$2:$D$1001,1,0)),"",VLOOKUP(A666,RESULTS!$D$2:$D$1001,1,0))=A666,"","X"))</f>
        <v/>
      </c>
    </row>
    <row r="667" spans="1:8" hidden="1" x14ac:dyDescent="0.3">
      <c r="A667" s="93">
        <f t="shared" si="21"/>
        <v>816</v>
      </c>
      <c r="B667" s="90"/>
      <c r="C667" s="90"/>
      <c r="D667" s="89"/>
      <c r="E667" s="94" t="str">
        <f t="shared" si="20"/>
        <v/>
      </c>
      <c r="F667" s="90"/>
      <c r="G667" s="89"/>
      <c r="H667" s="95" t="str">
        <f>IF(B667="","",IF(IF(ISNA(VLOOKUP(A667,RESULTS!$D$2:$D$1001,1,0)),"",VLOOKUP(A667,RESULTS!$D$2:$D$1001,1,0))=A667,"","X"))</f>
        <v/>
      </c>
    </row>
    <row r="668" spans="1:8" hidden="1" x14ac:dyDescent="0.3">
      <c r="A668" s="93">
        <f t="shared" si="21"/>
        <v>817</v>
      </c>
      <c r="B668" s="90"/>
      <c r="C668" s="90"/>
      <c r="D668" s="89"/>
      <c r="E668" s="94" t="str">
        <f t="shared" si="20"/>
        <v/>
      </c>
      <c r="F668" s="90"/>
      <c r="G668" s="89"/>
      <c r="H668" s="95" t="str">
        <f>IF(B668="","",IF(IF(ISNA(VLOOKUP(A668,RESULTS!$D$2:$D$1001,1,0)),"",VLOOKUP(A668,RESULTS!$D$2:$D$1001,1,0))=A668,"","X"))</f>
        <v/>
      </c>
    </row>
    <row r="669" spans="1:8" hidden="1" x14ac:dyDescent="0.3">
      <c r="A669" s="93">
        <f t="shared" si="21"/>
        <v>818</v>
      </c>
      <c r="B669" s="90"/>
      <c r="C669" s="90"/>
      <c r="D669" s="89"/>
      <c r="E669" s="94" t="str">
        <f t="shared" si="20"/>
        <v/>
      </c>
      <c r="F669" s="90"/>
      <c r="G669" s="89"/>
      <c r="H669" s="95" t="str">
        <f>IF(B669="","",IF(IF(ISNA(VLOOKUP(A669,RESULTS!$D$2:$D$1001,1,0)),"",VLOOKUP(A669,RESULTS!$D$2:$D$1001,1,0))=A669,"","X"))</f>
        <v/>
      </c>
    </row>
    <row r="670" spans="1:8" hidden="1" x14ac:dyDescent="0.3">
      <c r="A670" s="93">
        <f t="shared" si="21"/>
        <v>819</v>
      </c>
      <c r="B670" s="90"/>
      <c r="C670" s="90"/>
      <c r="D670" s="89"/>
      <c r="E670" s="94" t="str">
        <f t="shared" si="20"/>
        <v/>
      </c>
      <c r="F670" s="90"/>
      <c r="G670" s="89"/>
      <c r="H670" s="95" t="str">
        <f>IF(B670="","",IF(IF(ISNA(VLOOKUP(A670,RESULTS!$D$2:$D$1001,1,0)),"",VLOOKUP(A670,RESULTS!$D$2:$D$1001,1,0))=A670,"","X"))</f>
        <v/>
      </c>
    </row>
    <row r="671" spans="1:8" hidden="1" x14ac:dyDescent="0.3">
      <c r="A671" s="93">
        <f t="shared" si="21"/>
        <v>820</v>
      </c>
      <c r="B671" s="90"/>
      <c r="C671" s="90"/>
      <c r="D671" s="89"/>
      <c r="E671" s="94" t="str">
        <f t="shared" si="20"/>
        <v/>
      </c>
      <c r="F671" s="90"/>
      <c r="G671" s="89"/>
      <c r="H671" s="95" t="str">
        <f>IF(B671="","",IF(IF(ISNA(VLOOKUP(A671,RESULTS!$D$2:$D$1001,1,0)),"",VLOOKUP(A671,RESULTS!$D$2:$D$1001,1,0))=A671,"","X"))</f>
        <v/>
      </c>
    </row>
    <row r="672" spans="1:8" hidden="1" x14ac:dyDescent="0.3">
      <c r="A672" s="93">
        <f t="shared" si="21"/>
        <v>821</v>
      </c>
      <c r="B672" s="90"/>
      <c r="C672" s="90"/>
      <c r="D672" s="89"/>
      <c r="E672" s="94" t="str">
        <f t="shared" si="20"/>
        <v/>
      </c>
      <c r="F672" s="90"/>
      <c r="G672" s="89"/>
      <c r="H672" s="95" t="str">
        <f>IF(B672="","",IF(IF(ISNA(VLOOKUP(A672,RESULTS!$D$2:$D$1001,1,0)),"",VLOOKUP(A672,RESULTS!$D$2:$D$1001,1,0))=A672,"","X"))</f>
        <v/>
      </c>
    </row>
    <row r="673" spans="1:8" hidden="1" x14ac:dyDescent="0.3">
      <c r="A673" s="93">
        <f t="shared" si="21"/>
        <v>822</v>
      </c>
      <c r="B673" s="90"/>
      <c r="C673" s="90"/>
      <c r="D673" s="89"/>
      <c r="E673" s="94" t="str">
        <f t="shared" si="20"/>
        <v/>
      </c>
      <c r="F673" s="90"/>
      <c r="G673" s="89"/>
      <c r="H673" s="95" t="str">
        <f>IF(B673="","",IF(IF(ISNA(VLOOKUP(A673,RESULTS!$D$2:$D$1001,1,0)),"",VLOOKUP(A673,RESULTS!$D$2:$D$1001,1,0))=A673,"","X"))</f>
        <v/>
      </c>
    </row>
    <row r="674" spans="1:8" hidden="1" x14ac:dyDescent="0.3">
      <c r="A674" s="93">
        <f t="shared" si="21"/>
        <v>823</v>
      </c>
      <c r="B674" s="90"/>
      <c r="C674" s="90"/>
      <c r="D674" s="89"/>
      <c r="E674" s="94" t="str">
        <f t="shared" si="20"/>
        <v/>
      </c>
      <c r="F674" s="90"/>
      <c r="G674" s="89"/>
      <c r="H674" s="95" t="str">
        <f>IF(B674="","",IF(IF(ISNA(VLOOKUP(A674,RESULTS!$D$2:$D$1001,1,0)),"",VLOOKUP(A674,RESULTS!$D$2:$D$1001,1,0))=A674,"","X"))</f>
        <v/>
      </c>
    </row>
    <row r="675" spans="1:8" hidden="1" x14ac:dyDescent="0.3">
      <c r="A675" s="93">
        <f t="shared" si="21"/>
        <v>824</v>
      </c>
      <c r="B675" s="90"/>
      <c r="C675" s="90"/>
      <c r="D675" s="89"/>
      <c r="E675" s="94" t="str">
        <f t="shared" si="20"/>
        <v/>
      </c>
      <c r="F675" s="90"/>
      <c r="G675" s="89"/>
      <c r="H675" s="95" t="str">
        <f>IF(B675="","",IF(IF(ISNA(VLOOKUP(A675,RESULTS!$D$2:$D$1001,1,0)),"",VLOOKUP(A675,RESULTS!$D$2:$D$1001,1,0))=A675,"","X"))</f>
        <v/>
      </c>
    </row>
    <row r="676" spans="1:8" hidden="1" x14ac:dyDescent="0.3">
      <c r="A676" s="93">
        <f t="shared" si="21"/>
        <v>825</v>
      </c>
      <c r="B676" s="90"/>
      <c r="C676" s="90"/>
      <c r="D676" s="89"/>
      <c r="E676" s="94" t="str">
        <f t="shared" si="20"/>
        <v/>
      </c>
      <c r="F676" s="90"/>
      <c r="G676" s="89"/>
      <c r="H676" s="95" t="str">
        <f>IF(B676="","",IF(IF(ISNA(VLOOKUP(A676,RESULTS!$D$2:$D$1001,1,0)),"",VLOOKUP(A676,RESULTS!$D$2:$D$1001,1,0))=A676,"","X"))</f>
        <v/>
      </c>
    </row>
    <row r="677" spans="1:8" hidden="1" x14ac:dyDescent="0.3">
      <c r="A677" s="93">
        <f t="shared" si="21"/>
        <v>826</v>
      </c>
      <c r="B677" s="90"/>
      <c r="C677" s="90"/>
      <c r="D677" s="89"/>
      <c r="E677" s="94" t="str">
        <f t="shared" si="20"/>
        <v/>
      </c>
      <c r="F677" s="90"/>
      <c r="G677" s="89"/>
      <c r="H677" s="95" t="str">
        <f>IF(B677="","",IF(IF(ISNA(VLOOKUP(A677,RESULTS!$D$2:$D$1001,1,0)),"",VLOOKUP(A677,RESULTS!$D$2:$D$1001,1,0))=A677,"","X"))</f>
        <v/>
      </c>
    </row>
    <row r="678" spans="1:8" hidden="1" x14ac:dyDescent="0.3">
      <c r="A678" s="93">
        <f t="shared" si="21"/>
        <v>827</v>
      </c>
      <c r="B678" s="90"/>
      <c r="C678" s="90"/>
      <c r="D678" s="89"/>
      <c r="E678" s="94" t="str">
        <f t="shared" si="20"/>
        <v/>
      </c>
      <c r="F678" s="90"/>
      <c r="G678" s="89"/>
      <c r="H678" s="95" t="str">
        <f>IF(B678="","",IF(IF(ISNA(VLOOKUP(A678,RESULTS!$D$2:$D$1001,1,0)),"",VLOOKUP(A678,RESULTS!$D$2:$D$1001,1,0))=A678,"","X"))</f>
        <v/>
      </c>
    </row>
    <row r="679" spans="1:8" hidden="1" x14ac:dyDescent="0.3">
      <c r="A679" s="93">
        <f t="shared" si="21"/>
        <v>828</v>
      </c>
      <c r="B679" s="90"/>
      <c r="C679" s="90"/>
      <c r="D679" s="89"/>
      <c r="E679" s="94" t="str">
        <f t="shared" ref="E679:E742" si="22">LEFT(D679,1)</f>
        <v/>
      </c>
      <c r="F679" s="90"/>
      <c r="G679" s="89"/>
      <c r="H679" s="95" t="str">
        <f>IF(B679="","",IF(IF(ISNA(VLOOKUP(A679,RESULTS!$D$2:$D$1001,1,0)),"",VLOOKUP(A679,RESULTS!$D$2:$D$1001,1,0))=A679,"","X"))</f>
        <v/>
      </c>
    </row>
    <row r="680" spans="1:8" hidden="1" x14ac:dyDescent="0.3">
      <c r="A680" s="93">
        <f t="shared" si="21"/>
        <v>829</v>
      </c>
      <c r="B680" s="90"/>
      <c r="C680" s="90"/>
      <c r="D680" s="89"/>
      <c r="E680" s="94" t="str">
        <f t="shared" si="22"/>
        <v/>
      </c>
      <c r="F680" s="90"/>
      <c r="G680" s="89"/>
      <c r="H680" s="95" t="str">
        <f>IF(B680="","",IF(IF(ISNA(VLOOKUP(A680,RESULTS!$D$2:$D$1001,1,0)),"",VLOOKUP(A680,RESULTS!$D$2:$D$1001,1,0))=A680,"","X"))</f>
        <v/>
      </c>
    </row>
    <row r="681" spans="1:8" hidden="1" x14ac:dyDescent="0.3">
      <c r="A681" s="93">
        <f t="shared" si="21"/>
        <v>830</v>
      </c>
      <c r="B681" s="90"/>
      <c r="C681" s="90"/>
      <c r="D681" s="89"/>
      <c r="E681" s="94" t="str">
        <f t="shared" si="22"/>
        <v/>
      </c>
      <c r="F681" s="90"/>
      <c r="G681" s="89"/>
      <c r="H681" s="95" t="str">
        <f>IF(B681="","",IF(IF(ISNA(VLOOKUP(A681,RESULTS!$D$2:$D$1001,1,0)),"",VLOOKUP(A681,RESULTS!$D$2:$D$1001,1,0))=A681,"","X"))</f>
        <v/>
      </c>
    </row>
    <row r="682" spans="1:8" hidden="1" x14ac:dyDescent="0.3">
      <c r="A682" s="93">
        <f t="shared" si="21"/>
        <v>831</v>
      </c>
      <c r="B682" s="90"/>
      <c r="C682" s="90"/>
      <c r="D682" s="89"/>
      <c r="E682" s="94" t="str">
        <f t="shared" si="22"/>
        <v/>
      </c>
      <c r="F682" s="90"/>
      <c r="G682" s="89"/>
      <c r="H682" s="95" t="str">
        <f>IF(B682="","",IF(IF(ISNA(VLOOKUP(A682,RESULTS!$D$2:$D$1001,1,0)),"",VLOOKUP(A682,RESULTS!$D$2:$D$1001,1,0))=A682,"","X"))</f>
        <v/>
      </c>
    </row>
    <row r="683" spans="1:8" hidden="1" x14ac:dyDescent="0.3">
      <c r="A683" s="93">
        <f t="shared" si="21"/>
        <v>832</v>
      </c>
      <c r="B683" s="90"/>
      <c r="C683" s="90"/>
      <c r="D683" s="89"/>
      <c r="E683" s="94" t="str">
        <f t="shared" si="22"/>
        <v/>
      </c>
      <c r="F683" s="90"/>
      <c r="G683" s="89"/>
      <c r="H683" s="95" t="str">
        <f>IF(B683="","",IF(IF(ISNA(VLOOKUP(A683,RESULTS!$D$2:$D$1001,1,0)),"",VLOOKUP(A683,RESULTS!$D$2:$D$1001,1,0))=A683,"","X"))</f>
        <v/>
      </c>
    </row>
    <row r="684" spans="1:8" hidden="1" x14ac:dyDescent="0.3">
      <c r="A684" s="93">
        <f t="shared" si="21"/>
        <v>833</v>
      </c>
      <c r="B684" s="90"/>
      <c r="C684" s="90"/>
      <c r="D684" s="89"/>
      <c r="E684" s="94" t="str">
        <f t="shared" si="22"/>
        <v/>
      </c>
      <c r="F684" s="90"/>
      <c r="G684" s="89"/>
      <c r="H684" s="95" t="str">
        <f>IF(B684="","",IF(IF(ISNA(VLOOKUP(A684,RESULTS!$D$2:$D$1001,1,0)),"",VLOOKUP(A684,RESULTS!$D$2:$D$1001,1,0))=A684,"","X"))</f>
        <v/>
      </c>
    </row>
    <row r="685" spans="1:8" hidden="1" x14ac:dyDescent="0.3">
      <c r="A685" s="93">
        <f t="shared" si="21"/>
        <v>834</v>
      </c>
      <c r="B685" s="90"/>
      <c r="C685" s="90"/>
      <c r="D685" s="89"/>
      <c r="E685" s="94" t="str">
        <f t="shared" si="22"/>
        <v/>
      </c>
      <c r="F685" s="90"/>
      <c r="G685" s="89"/>
      <c r="H685" s="95" t="str">
        <f>IF(B685="","",IF(IF(ISNA(VLOOKUP(A685,RESULTS!$D$2:$D$1001,1,0)),"",VLOOKUP(A685,RESULTS!$D$2:$D$1001,1,0))=A685,"","X"))</f>
        <v/>
      </c>
    </row>
    <row r="686" spans="1:8" hidden="1" x14ac:dyDescent="0.3">
      <c r="A686" s="93">
        <f t="shared" si="21"/>
        <v>835</v>
      </c>
      <c r="B686" s="90"/>
      <c r="C686" s="90"/>
      <c r="D686" s="89"/>
      <c r="E686" s="94" t="str">
        <f t="shared" si="22"/>
        <v/>
      </c>
      <c r="F686" s="90"/>
      <c r="G686" s="89"/>
      <c r="H686" s="95" t="str">
        <f>IF(B686="","",IF(IF(ISNA(VLOOKUP(A686,RESULTS!$D$2:$D$1001,1,0)),"",VLOOKUP(A686,RESULTS!$D$2:$D$1001,1,0))=A686,"","X"))</f>
        <v/>
      </c>
    </row>
    <row r="687" spans="1:8" hidden="1" x14ac:dyDescent="0.3">
      <c r="A687" s="93">
        <f t="shared" si="21"/>
        <v>836</v>
      </c>
      <c r="B687" s="90"/>
      <c r="C687" s="90"/>
      <c r="D687" s="89"/>
      <c r="E687" s="94" t="str">
        <f t="shared" si="22"/>
        <v/>
      </c>
      <c r="F687" s="90"/>
      <c r="G687" s="89"/>
      <c r="H687" s="95" t="str">
        <f>IF(B687="","",IF(IF(ISNA(VLOOKUP(A687,RESULTS!$D$2:$D$1001,1,0)),"",VLOOKUP(A687,RESULTS!$D$2:$D$1001,1,0))=A687,"","X"))</f>
        <v/>
      </c>
    </row>
    <row r="688" spans="1:8" hidden="1" x14ac:dyDescent="0.3">
      <c r="A688" s="93">
        <f t="shared" si="21"/>
        <v>837</v>
      </c>
      <c r="B688" s="90"/>
      <c r="C688" s="90"/>
      <c r="D688" s="89"/>
      <c r="E688" s="94" t="str">
        <f t="shared" si="22"/>
        <v/>
      </c>
      <c r="F688" s="90"/>
      <c r="G688" s="89"/>
      <c r="H688" s="95" t="str">
        <f>IF(B688="","",IF(IF(ISNA(VLOOKUP(A688,RESULTS!$D$2:$D$1001,1,0)),"",VLOOKUP(A688,RESULTS!$D$2:$D$1001,1,0))=A688,"","X"))</f>
        <v/>
      </c>
    </row>
    <row r="689" spans="1:8" hidden="1" x14ac:dyDescent="0.3">
      <c r="A689" s="93">
        <f t="shared" si="21"/>
        <v>838</v>
      </c>
      <c r="B689" s="90"/>
      <c r="C689" s="90"/>
      <c r="D689" s="89"/>
      <c r="E689" s="94" t="str">
        <f t="shared" si="22"/>
        <v/>
      </c>
      <c r="F689" s="90"/>
      <c r="G689" s="89"/>
      <c r="H689" s="95" t="str">
        <f>IF(B689="","",IF(IF(ISNA(VLOOKUP(A689,RESULTS!$D$2:$D$1001,1,0)),"",VLOOKUP(A689,RESULTS!$D$2:$D$1001,1,0))=A689,"","X"))</f>
        <v/>
      </c>
    </row>
    <row r="690" spans="1:8" hidden="1" x14ac:dyDescent="0.3">
      <c r="A690" s="93">
        <f t="shared" si="21"/>
        <v>839</v>
      </c>
      <c r="B690" s="90"/>
      <c r="C690" s="90"/>
      <c r="D690" s="89"/>
      <c r="E690" s="94" t="str">
        <f t="shared" si="22"/>
        <v/>
      </c>
      <c r="F690" s="90"/>
      <c r="G690" s="89"/>
      <c r="H690" s="95" t="str">
        <f>IF(B690="","",IF(IF(ISNA(VLOOKUP(A690,RESULTS!$D$2:$D$1001,1,0)),"",VLOOKUP(A690,RESULTS!$D$2:$D$1001,1,0))=A690,"","X"))</f>
        <v/>
      </c>
    </row>
    <row r="691" spans="1:8" hidden="1" x14ac:dyDescent="0.3">
      <c r="A691" s="93">
        <f t="shared" si="21"/>
        <v>840</v>
      </c>
      <c r="B691" s="90"/>
      <c r="C691" s="90"/>
      <c r="D691" s="89"/>
      <c r="E691" s="94" t="str">
        <f t="shared" si="22"/>
        <v/>
      </c>
      <c r="F691" s="90"/>
      <c r="G691" s="89"/>
      <c r="H691" s="95" t="str">
        <f>IF(B691="","",IF(IF(ISNA(VLOOKUP(A691,RESULTS!$D$2:$D$1001,1,0)),"",VLOOKUP(A691,RESULTS!$D$2:$D$1001,1,0))=A691,"","X"))</f>
        <v/>
      </c>
    </row>
    <row r="692" spans="1:8" hidden="1" x14ac:dyDescent="0.3">
      <c r="A692" s="93">
        <f t="shared" si="21"/>
        <v>841</v>
      </c>
      <c r="B692" s="90"/>
      <c r="C692" s="90"/>
      <c r="D692" s="89"/>
      <c r="E692" s="94" t="str">
        <f t="shared" si="22"/>
        <v/>
      </c>
      <c r="F692" s="90"/>
      <c r="G692" s="89"/>
      <c r="H692" s="95" t="str">
        <f>IF(B692="","",IF(IF(ISNA(VLOOKUP(A692,RESULTS!$D$2:$D$1001,1,0)),"",VLOOKUP(A692,RESULTS!$D$2:$D$1001,1,0))=A692,"","X"))</f>
        <v/>
      </c>
    </row>
    <row r="693" spans="1:8" hidden="1" x14ac:dyDescent="0.3">
      <c r="A693" s="93">
        <f t="shared" si="21"/>
        <v>842</v>
      </c>
      <c r="B693" s="90"/>
      <c r="C693" s="90"/>
      <c r="D693" s="89"/>
      <c r="E693" s="94" t="str">
        <f t="shared" si="22"/>
        <v/>
      </c>
      <c r="F693" s="90"/>
      <c r="G693" s="89"/>
      <c r="H693" s="95" t="str">
        <f>IF(B693="","",IF(IF(ISNA(VLOOKUP(A693,RESULTS!$D$2:$D$1001,1,0)),"",VLOOKUP(A693,RESULTS!$D$2:$D$1001,1,0))=A693,"","X"))</f>
        <v/>
      </c>
    </row>
    <row r="694" spans="1:8" hidden="1" x14ac:dyDescent="0.3">
      <c r="A694" s="93">
        <f t="shared" si="21"/>
        <v>843</v>
      </c>
      <c r="B694" s="90"/>
      <c r="C694" s="90"/>
      <c r="D694" s="89"/>
      <c r="E694" s="94" t="str">
        <f t="shared" si="22"/>
        <v/>
      </c>
      <c r="F694" s="90"/>
      <c r="G694" s="89"/>
      <c r="H694" s="95" t="str">
        <f>IF(B694="","",IF(IF(ISNA(VLOOKUP(A694,RESULTS!$D$2:$D$1001,1,0)),"",VLOOKUP(A694,RESULTS!$D$2:$D$1001,1,0))=A694,"","X"))</f>
        <v/>
      </c>
    </row>
    <row r="695" spans="1:8" hidden="1" x14ac:dyDescent="0.3">
      <c r="A695" s="93">
        <f t="shared" si="21"/>
        <v>844</v>
      </c>
      <c r="B695" s="90"/>
      <c r="C695" s="90"/>
      <c r="D695" s="89"/>
      <c r="E695" s="94" t="str">
        <f t="shared" si="22"/>
        <v/>
      </c>
      <c r="F695" s="90"/>
      <c r="G695" s="89"/>
      <c r="H695" s="95" t="str">
        <f>IF(B695="","",IF(IF(ISNA(VLOOKUP(A695,RESULTS!$D$2:$D$1001,1,0)),"",VLOOKUP(A695,RESULTS!$D$2:$D$1001,1,0))=A695,"","X"))</f>
        <v/>
      </c>
    </row>
    <row r="696" spans="1:8" hidden="1" x14ac:dyDescent="0.3">
      <c r="A696" s="93">
        <f t="shared" si="21"/>
        <v>845</v>
      </c>
      <c r="B696" s="90"/>
      <c r="C696" s="90"/>
      <c r="D696" s="89"/>
      <c r="E696" s="94" t="str">
        <f t="shared" si="22"/>
        <v/>
      </c>
      <c r="F696" s="90"/>
      <c r="G696" s="89"/>
      <c r="H696" s="95" t="str">
        <f>IF(B696="","",IF(IF(ISNA(VLOOKUP(A696,RESULTS!$D$2:$D$1001,1,0)),"",VLOOKUP(A696,RESULTS!$D$2:$D$1001,1,0))=A696,"","X"))</f>
        <v/>
      </c>
    </row>
    <row r="697" spans="1:8" hidden="1" x14ac:dyDescent="0.3">
      <c r="A697" s="93">
        <f t="shared" si="21"/>
        <v>846</v>
      </c>
      <c r="B697" s="90"/>
      <c r="C697" s="90"/>
      <c r="D697" s="89"/>
      <c r="E697" s="94" t="str">
        <f t="shared" si="22"/>
        <v/>
      </c>
      <c r="F697" s="90"/>
      <c r="G697" s="89"/>
      <c r="H697" s="95" t="str">
        <f>IF(B697="","",IF(IF(ISNA(VLOOKUP(A697,RESULTS!$D$2:$D$1001,1,0)),"",VLOOKUP(A697,RESULTS!$D$2:$D$1001,1,0))=A697,"","X"))</f>
        <v/>
      </c>
    </row>
    <row r="698" spans="1:8" hidden="1" x14ac:dyDescent="0.3">
      <c r="A698" s="93">
        <f t="shared" si="21"/>
        <v>847</v>
      </c>
      <c r="B698" s="90"/>
      <c r="C698" s="90"/>
      <c r="D698" s="89"/>
      <c r="E698" s="94" t="str">
        <f t="shared" si="22"/>
        <v/>
      </c>
      <c r="F698" s="90"/>
      <c r="G698" s="89"/>
      <c r="H698" s="95" t="str">
        <f>IF(B698="","",IF(IF(ISNA(VLOOKUP(A698,RESULTS!$D$2:$D$1001,1,0)),"",VLOOKUP(A698,RESULTS!$D$2:$D$1001,1,0))=A698,"","X"))</f>
        <v/>
      </c>
    </row>
    <row r="699" spans="1:8" hidden="1" x14ac:dyDescent="0.3">
      <c r="A699" s="93">
        <f t="shared" si="21"/>
        <v>848</v>
      </c>
      <c r="B699" s="90"/>
      <c r="C699" s="90"/>
      <c r="D699" s="89"/>
      <c r="E699" s="94" t="str">
        <f t="shared" si="22"/>
        <v/>
      </c>
      <c r="F699" s="90"/>
      <c r="G699" s="89"/>
      <c r="H699" s="95" t="str">
        <f>IF(B699="","",IF(IF(ISNA(VLOOKUP(A699,RESULTS!$D$2:$D$1001,1,0)),"",VLOOKUP(A699,RESULTS!$D$2:$D$1001,1,0))=A699,"","X"))</f>
        <v/>
      </c>
    </row>
    <row r="700" spans="1:8" hidden="1" x14ac:dyDescent="0.3">
      <c r="A700" s="93">
        <f t="shared" si="21"/>
        <v>849</v>
      </c>
      <c r="B700" s="90"/>
      <c r="C700" s="90"/>
      <c r="D700" s="89"/>
      <c r="E700" s="94" t="str">
        <f t="shared" si="22"/>
        <v/>
      </c>
      <c r="F700" s="90"/>
      <c r="G700" s="89"/>
      <c r="H700" s="95" t="str">
        <f>IF(B700="","",IF(IF(ISNA(VLOOKUP(A700,RESULTS!$D$2:$D$1001,1,0)),"",VLOOKUP(A700,RESULTS!$D$2:$D$1001,1,0))=A700,"","X"))</f>
        <v/>
      </c>
    </row>
    <row r="701" spans="1:8" hidden="1" x14ac:dyDescent="0.3">
      <c r="A701" s="93">
        <f t="shared" si="21"/>
        <v>850</v>
      </c>
      <c r="B701" s="90"/>
      <c r="C701" s="90"/>
      <c r="D701" s="89"/>
      <c r="E701" s="94" t="str">
        <f t="shared" si="22"/>
        <v/>
      </c>
      <c r="F701" s="90"/>
      <c r="G701" s="89"/>
      <c r="H701" s="95" t="str">
        <f>IF(B701="","",IF(IF(ISNA(VLOOKUP(A701,RESULTS!$D$2:$D$1001,1,0)),"",VLOOKUP(A701,RESULTS!$D$2:$D$1001,1,0))=A701,"","X"))</f>
        <v/>
      </c>
    </row>
    <row r="702" spans="1:8" hidden="1" x14ac:dyDescent="0.3">
      <c r="A702" s="93">
        <f t="shared" si="21"/>
        <v>851</v>
      </c>
      <c r="B702" s="90"/>
      <c r="C702" s="90"/>
      <c r="D702" s="89"/>
      <c r="E702" s="94" t="str">
        <f t="shared" si="22"/>
        <v/>
      </c>
      <c r="F702" s="90"/>
      <c r="G702" s="89"/>
      <c r="H702" s="95" t="str">
        <f>IF(B702="","",IF(IF(ISNA(VLOOKUP(A702,RESULTS!$D$2:$D$1001,1,0)),"",VLOOKUP(A702,RESULTS!$D$2:$D$1001,1,0))=A702,"","X"))</f>
        <v/>
      </c>
    </row>
    <row r="703" spans="1:8" hidden="1" x14ac:dyDescent="0.3">
      <c r="A703" s="93">
        <f t="shared" si="21"/>
        <v>852</v>
      </c>
      <c r="B703" s="90"/>
      <c r="C703" s="90"/>
      <c r="D703" s="89"/>
      <c r="E703" s="94" t="str">
        <f t="shared" si="22"/>
        <v/>
      </c>
      <c r="F703" s="90"/>
      <c r="G703" s="89"/>
      <c r="H703" s="95" t="str">
        <f>IF(B703="","",IF(IF(ISNA(VLOOKUP(A703,RESULTS!$D$2:$D$1001,1,0)),"",VLOOKUP(A703,RESULTS!$D$2:$D$1001,1,0))=A703,"","X"))</f>
        <v/>
      </c>
    </row>
    <row r="704" spans="1:8" hidden="1" x14ac:dyDescent="0.3">
      <c r="A704" s="93">
        <f t="shared" si="21"/>
        <v>853</v>
      </c>
      <c r="B704" s="90"/>
      <c r="C704" s="90"/>
      <c r="D704" s="89"/>
      <c r="E704" s="94" t="str">
        <f t="shared" si="22"/>
        <v/>
      </c>
      <c r="F704" s="90"/>
      <c r="G704" s="89"/>
      <c r="H704" s="95" t="str">
        <f>IF(B704="","",IF(IF(ISNA(VLOOKUP(A704,RESULTS!$D$2:$D$1001,1,0)),"",VLOOKUP(A704,RESULTS!$D$2:$D$1001,1,0))=A704,"","X"))</f>
        <v/>
      </c>
    </row>
    <row r="705" spans="1:8" hidden="1" x14ac:dyDescent="0.3">
      <c r="A705" s="93">
        <f t="shared" si="21"/>
        <v>854</v>
      </c>
      <c r="B705" s="90"/>
      <c r="C705" s="90"/>
      <c r="D705" s="89"/>
      <c r="E705" s="94" t="str">
        <f t="shared" si="22"/>
        <v/>
      </c>
      <c r="F705" s="90"/>
      <c r="G705" s="89"/>
      <c r="H705" s="95" t="str">
        <f>IF(B705="","",IF(IF(ISNA(VLOOKUP(A705,RESULTS!$D$2:$D$1001,1,0)),"",VLOOKUP(A705,RESULTS!$D$2:$D$1001,1,0))=A705,"","X"))</f>
        <v/>
      </c>
    </row>
    <row r="706" spans="1:8" hidden="1" x14ac:dyDescent="0.3">
      <c r="A706" s="93">
        <f t="shared" si="21"/>
        <v>855</v>
      </c>
      <c r="B706" s="90"/>
      <c r="C706" s="90"/>
      <c r="D706" s="89"/>
      <c r="E706" s="94" t="str">
        <f t="shared" si="22"/>
        <v/>
      </c>
      <c r="F706" s="90"/>
      <c r="G706" s="89"/>
      <c r="H706" s="95" t="str">
        <f>IF(B706="","",IF(IF(ISNA(VLOOKUP(A706,RESULTS!$D$2:$D$1001,1,0)),"",VLOOKUP(A706,RESULTS!$D$2:$D$1001,1,0))=A706,"","X"))</f>
        <v/>
      </c>
    </row>
    <row r="707" spans="1:8" hidden="1" x14ac:dyDescent="0.3">
      <c r="A707" s="93">
        <f t="shared" ref="A707:A770" si="23">A706+1</f>
        <v>856</v>
      </c>
      <c r="B707" s="90"/>
      <c r="C707" s="90"/>
      <c r="D707" s="89"/>
      <c r="E707" s="94" t="str">
        <f t="shared" si="22"/>
        <v/>
      </c>
      <c r="F707" s="90"/>
      <c r="G707" s="89"/>
      <c r="H707" s="95" t="str">
        <f>IF(B707="","",IF(IF(ISNA(VLOOKUP(A707,RESULTS!$D$2:$D$1001,1,0)),"",VLOOKUP(A707,RESULTS!$D$2:$D$1001,1,0))=A707,"","X"))</f>
        <v/>
      </c>
    </row>
    <row r="708" spans="1:8" hidden="1" x14ac:dyDescent="0.3">
      <c r="A708" s="93">
        <f t="shared" si="23"/>
        <v>857</v>
      </c>
      <c r="B708" s="90"/>
      <c r="C708" s="90"/>
      <c r="D708" s="89"/>
      <c r="E708" s="94" t="str">
        <f t="shared" si="22"/>
        <v/>
      </c>
      <c r="F708" s="90"/>
      <c r="G708" s="89"/>
      <c r="H708" s="95" t="str">
        <f>IF(B708="","",IF(IF(ISNA(VLOOKUP(A708,RESULTS!$D$2:$D$1001,1,0)),"",VLOOKUP(A708,RESULTS!$D$2:$D$1001,1,0))=A708,"","X"))</f>
        <v/>
      </c>
    </row>
    <row r="709" spans="1:8" hidden="1" x14ac:dyDescent="0.3">
      <c r="A709" s="93">
        <f t="shared" si="23"/>
        <v>858</v>
      </c>
      <c r="B709" s="90"/>
      <c r="C709" s="90"/>
      <c r="D709" s="89"/>
      <c r="E709" s="94" t="str">
        <f t="shared" si="22"/>
        <v/>
      </c>
      <c r="F709" s="90"/>
      <c r="G709" s="89"/>
      <c r="H709" s="95" t="str">
        <f>IF(B709="","",IF(IF(ISNA(VLOOKUP(A709,RESULTS!$D$2:$D$1001,1,0)),"",VLOOKUP(A709,RESULTS!$D$2:$D$1001,1,0))=A709,"","X"))</f>
        <v/>
      </c>
    </row>
    <row r="710" spans="1:8" hidden="1" x14ac:dyDescent="0.3">
      <c r="A710" s="93">
        <f t="shared" si="23"/>
        <v>859</v>
      </c>
      <c r="B710" s="90"/>
      <c r="C710" s="90"/>
      <c r="D710" s="89"/>
      <c r="E710" s="94" t="str">
        <f t="shared" si="22"/>
        <v/>
      </c>
      <c r="F710" s="90"/>
      <c r="G710" s="89"/>
      <c r="H710" s="95" t="str">
        <f>IF(B710="","",IF(IF(ISNA(VLOOKUP(A710,RESULTS!$D$2:$D$1001,1,0)),"",VLOOKUP(A710,RESULTS!$D$2:$D$1001,1,0))=A710,"","X"))</f>
        <v/>
      </c>
    </row>
    <row r="711" spans="1:8" hidden="1" x14ac:dyDescent="0.3">
      <c r="A711" s="93">
        <f t="shared" si="23"/>
        <v>860</v>
      </c>
      <c r="B711" s="90"/>
      <c r="C711" s="90"/>
      <c r="D711" s="89"/>
      <c r="E711" s="94" t="str">
        <f t="shared" si="22"/>
        <v/>
      </c>
      <c r="F711" s="90"/>
      <c r="G711" s="89"/>
      <c r="H711" s="95" t="str">
        <f>IF(B711="","",IF(IF(ISNA(VLOOKUP(A711,RESULTS!$D$2:$D$1001,1,0)),"",VLOOKUP(A711,RESULTS!$D$2:$D$1001,1,0))=A711,"","X"))</f>
        <v/>
      </c>
    </row>
    <row r="712" spans="1:8" hidden="1" x14ac:dyDescent="0.3">
      <c r="A712" s="93">
        <f t="shared" si="23"/>
        <v>861</v>
      </c>
      <c r="B712" s="90"/>
      <c r="C712" s="90"/>
      <c r="D712" s="89"/>
      <c r="E712" s="94" t="str">
        <f t="shared" si="22"/>
        <v/>
      </c>
      <c r="F712" s="90"/>
      <c r="G712" s="89"/>
      <c r="H712" s="95" t="str">
        <f>IF(B712="","",IF(IF(ISNA(VLOOKUP(A712,RESULTS!$D$2:$D$1001,1,0)),"",VLOOKUP(A712,RESULTS!$D$2:$D$1001,1,0))=A712,"","X"))</f>
        <v/>
      </c>
    </row>
    <row r="713" spans="1:8" hidden="1" x14ac:dyDescent="0.3">
      <c r="A713" s="93">
        <f t="shared" si="23"/>
        <v>862</v>
      </c>
      <c r="B713" s="90"/>
      <c r="C713" s="90"/>
      <c r="D713" s="89"/>
      <c r="E713" s="94" t="str">
        <f t="shared" si="22"/>
        <v/>
      </c>
      <c r="F713" s="90"/>
      <c r="G713" s="89"/>
      <c r="H713" s="95" t="str">
        <f>IF(B713="","",IF(IF(ISNA(VLOOKUP(A713,RESULTS!$D$2:$D$1001,1,0)),"",VLOOKUP(A713,RESULTS!$D$2:$D$1001,1,0))=A713,"","X"))</f>
        <v/>
      </c>
    </row>
    <row r="714" spans="1:8" hidden="1" x14ac:dyDescent="0.3">
      <c r="A714" s="93">
        <f t="shared" si="23"/>
        <v>863</v>
      </c>
      <c r="B714" s="90"/>
      <c r="C714" s="90"/>
      <c r="D714" s="89"/>
      <c r="E714" s="94" t="str">
        <f t="shared" si="22"/>
        <v/>
      </c>
      <c r="F714" s="90"/>
      <c r="G714" s="89"/>
      <c r="H714" s="95" t="str">
        <f>IF(B714="","",IF(IF(ISNA(VLOOKUP(A714,RESULTS!$D$2:$D$1001,1,0)),"",VLOOKUP(A714,RESULTS!$D$2:$D$1001,1,0))=A714,"","X"))</f>
        <v/>
      </c>
    </row>
    <row r="715" spans="1:8" hidden="1" x14ac:dyDescent="0.3">
      <c r="A715" s="93">
        <f t="shared" si="23"/>
        <v>864</v>
      </c>
      <c r="B715" s="90"/>
      <c r="C715" s="90"/>
      <c r="D715" s="89"/>
      <c r="E715" s="94" t="str">
        <f t="shared" si="22"/>
        <v/>
      </c>
      <c r="F715" s="90"/>
      <c r="G715" s="89"/>
      <c r="H715" s="95" t="str">
        <f>IF(B715="","",IF(IF(ISNA(VLOOKUP(A715,RESULTS!$D$2:$D$1001,1,0)),"",VLOOKUP(A715,RESULTS!$D$2:$D$1001,1,0))=A715,"","X"))</f>
        <v/>
      </c>
    </row>
    <row r="716" spans="1:8" hidden="1" x14ac:dyDescent="0.3">
      <c r="A716" s="93">
        <f t="shared" si="23"/>
        <v>865</v>
      </c>
      <c r="B716" s="90"/>
      <c r="C716" s="90"/>
      <c r="D716" s="89"/>
      <c r="E716" s="94" t="str">
        <f t="shared" si="22"/>
        <v/>
      </c>
      <c r="F716" s="90"/>
      <c r="G716" s="89"/>
      <c r="H716" s="95" t="str">
        <f>IF(B716="","",IF(IF(ISNA(VLOOKUP(A716,RESULTS!$D$2:$D$1001,1,0)),"",VLOOKUP(A716,RESULTS!$D$2:$D$1001,1,0))=A716,"","X"))</f>
        <v/>
      </c>
    </row>
    <row r="717" spans="1:8" hidden="1" x14ac:dyDescent="0.3">
      <c r="A717" s="93">
        <f t="shared" si="23"/>
        <v>866</v>
      </c>
      <c r="B717" s="90"/>
      <c r="C717" s="90"/>
      <c r="D717" s="89"/>
      <c r="E717" s="94" t="str">
        <f t="shared" si="22"/>
        <v/>
      </c>
      <c r="F717" s="90"/>
      <c r="G717" s="89"/>
      <c r="H717" s="95" t="str">
        <f>IF(B717="","",IF(IF(ISNA(VLOOKUP(A717,RESULTS!$D$2:$D$1001,1,0)),"",VLOOKUP(A717,RESULTS!$D$2:$D$1001,1,0))=A717,"","X"))</f>
        <v/>
      </c>
    </row>
    <row r="718" spans="1:8" hidden="1" x14ac:dyDescent="0.3">
      <c r="A718" s="93">
        <f t="shared" si="23"/>
        <v>867</v>
      </c>
      <c r="B718" s="90"/>
      <c r="C718" s="90"/>
      <c r="D718" s="89"/>
      <c r="E718" s="94" t="str">
        <f t="shared" si="22"/>
        <v/>
      </c>
      <c r="F718" s="90"/>
      <c r="G718" s="89"/>
      <c r="H718" s="95" t="str">
        <f>IF(B718="","",IF(IF(ISNA(VLOOKUP(A718,RESULTS!$D$2:$D$1001,1,0)),"",VLOOKUP(A718,RESULTS!$D$2:$D$1001,1,0))=A718,"","X"))</f>
        <v/>
      </c>
    </row>
    <row r="719" spans="1:8" hidden="1" x14ac:dyDescent="0.3">
      <c r="A719" s="93">
        <f t="shared" si="23"/>
        <v>868</v>
      </c>
      <c r="B719" s="90"/>
      <c r="C719" s="90"/>
      <c r="D719" s="89"/>
      <c r="E719" s="94" t="str">
        <f t="shared" si="22"/>
        <v/>
      </c>
      <c r="F719" s="90"/>
      <c r="G719" s="89"/>
      <c r="H719" s="95" t="str">
        <f>IF(B719="","",IF(IF(ISNA(VLOOKUP(A719,RESULTS!$D$2:$D$1001,1,0)),"",VLOOKUP(A719,RESULTS!$D$2:$D$1001,1,0))=A719,"","X"))</f>
        <v/>
      </c>
    </row>
    <row r="720" spans="1:8" hidden="1" x14ac:dyDescent="0.3">
      <c r="A720" s="93">
        <f t="shared" si="23"/>
        <v>869</v>
      </c>
      <c r="B720" s="90"/>
      <c r="C720" s="90"/>
      <c r="D720" s="89"/>
      <c r="E720" s="94" t="str">
        <f t="shared" si="22"/>
        <v/>
      </c>
      <c r="F720" s="90"/>
      <c r="G720" s="89"/>
      <c r="H720" s="95" t="str">
        <f>IF(B720="","",IF(IF(ISNA(VLOOKUP(A720,RESULTS!$D$2:$D$1001,1,0)),"",VLOOKUP(A720,RESULTS!$D$2:$D$1001,1,0))=A720,"","X"))</f>
        <v/>
      </c>
    </row>
    <row r="721" spans="1:8" hidden="1" x14ac:dyDescent="0.3">
      <c r="A721" s="93">
        <f t="shared" si="23"/>
        <v>870</v>
      </c>
      <c r="B721" s="90"/>
      <c r="C721" s="90"/>
      <c r="D721" s="89"/>
      <c r="E721" s="94" t="str">
        <f t="shared" si="22"/>
        <v/>
      </c>
      <c r="F721" s="90"/>
      <c r="G721" s="89"/>
      <c r="H721" s="95" t="str">
        <f>IF(B721="","",IF(IF(ISNA(VLOOKUP(A721,RESULTS!$D$2:$D$1001,1,0)),"",VLOOKUP(A721,RESULTS!$D$2:$D$1001,1,0))=A721,"","X"))</f>
        <v/>
      </c>
    </row>
    <row r="722" spans="1:8" hidden="1" x14ac:dyDescent="0.3">
      <c r="A722" s="93">
        <f t="shared" si="23"/>
        <v>871</v>
      </c>
      <c r="B722" s="90"/>
      <c r="C722" s="90"/>
      <c r="D722" s="89"/>
      <c r="E722" s="94" t="str">
        <f t="shared" si="22"/>
        <v/>
      </c>
      <c r="F722" s="90"/>
      <c r="G722" s="89"/>
      <c r="H722" s="95" t="str">
        <f>IF(B722="","",IF(IF(ISNA(VLOOKUP(A722,RESULTS!$D$2:$D$1001,1,0)),"",VLOOKUP(A722,RESULTS!$D$2:$D$1001,1,0))=A722,"","X"))</f>
        <v/>
      </c>
    </row>
    <row r="723" spans="1:8" hidden="1" x14ac:dyDescent="0.3">
      <c r="A723" s="93">
        <f t="shared" si="23"/>
        <v>872</v>
      </c>
      <c r="B723" s="90"/>
      <c r="C723" s="90"/>
      <c r="D723" s="89"/>
      <c r="E723" s="94" t="str">
        <f t="shared" si="22"/>
        <v/>
      </c>
      <c r="F723" s="90"/>
      <c r="G723" s="89"/>
      <c r="H723" s="95" t="str">
        <f>IF(B723="","",IF(IF(ISNA(VLOOKUP(A723,RESULTS!$D$2:$D$1001,1,0)),"",VLOOKUP(A723,RESULTS!$D$2:$D$1001,1,0))=A723,"","X"))</f>
        <v/>
      </c>
    </row>
    <row r="724" spans="1:8" hidden="1" x14ac:dyDescent="0.3">
      <c r="A724" s="93">
        <f t="shared" si="23"/>
        <v>873</v>
      </c>
      <c r="B724" s="90"/>
      <c r="C724" s="90"/>
      <c r="D724" s="89"/>
      <c r="E724" s="94" t="str">
        <f t="shared" si="22"/>
        <v/>
      </c>
      <c r="F724" s="90"/>
      <c r="G724" s="89"/>
      <c r="H724" s="95" t="str">
        <f>IF(B724="","",IF(IF(ISNA(VLOOKUP(A724,RESULTS!$D$2:$D$1001,1,0)),"",VLOOKUP(A724,RESULTS!$D$2:$D$1001,1,0))=A724,"","X"))</f>
        <v/>
      </c>
    </row>
    <row r="725" spans="1:8" hidden="1" x14ac:dyDescent="0.3">
      <c r="A725" s="93">
        <f t="shared" si="23"/>
        <v>874</v>
      </c>
      <c r="B725" s="90"/>
      <c r="C725" s="90"/>
      <c r="D725" s="89"/>
      <c r="E725" s="94" t="str">
        <f t="shared" si="22"/>
        <v/>
      </c>
      <c r="F725" s="90"/>
      <c r="G725" s="89"/>
      <c r="H725" s="95" t="str">
        <f>IF(B725="","",IF(IF(ISNA(VLOOKUP(A725,RESULTS!$D$2:$D$1001,1,0)),"",VLOOKUP(A725,RESULTS!$D$2:$D$1001,1,0))=A725,"","X"))</f>
        <v/>
      </c>
    </row>
    <row r="726" spans="1:8" hidden="1" x14ac:dyDescent="0.3">
      <c r="A726" s="93">
        <f t="shared" si="23"/>
        <v>875</v>
      </c>
      <c r="B726" s="90"/>
      <c r="C726" s="90"/>
      <c r="D726" s="89"/>
      <c r="E726" s="94" t="str">
        <f t="shared" si="22"/>
        <v/>
      </c>
      <c r="F726" s="90"/>
      <c r="G726" s="89"/>
      <c r="H726" s="95" t="str">
        <f>IF(B726="","",IF(IF(ISNA(VLOOKUP(A726,RESULTS!$D$2:$D$1001,1,0)),"",VLOOKUP(A726,RESULTS!$D$2:$D$1001,1,0))=A726,"","X"))</f>
        <v/>
      </c>
    </row>
    <row r="727" spans="1:8" hidden="1" x14ac:dyDescent="0.3">
      <c r="A727" s="93">
        <f t="shared" si="23"/>
        <v>876</v>
      </c>
      <c r="B727" s="90"/>
      <c r="C727" s="90"/>
      <c r="D727" s="89"/>
      <c r="E727" s="94" t="str">
        <f t="shared" si="22"/>
        <v/>
      </c>
      <c r="F727" s="90"/>
      <c r="G727" s="89"/>
      <c r="H727" s="95" t="str">
        <f>IF(B727="","",IF(IF(ISNA(VLOOKUP(A727,RESULTS!$D$2:$D$1001,1,0)),"",VLOOKUP(A727,RESULTS!$D$2:$D$1001,1,0))=A727,"","X"))</f>
        <v/>
      </c>
    </row>
    <row r="728" spans="1:8" hidden="1" x14ac:dyDescent="0.3">
      <c r="A728" s="93">
        <f t="shared" si="23"/>
        <v>877</v>
      </c>
      <c r="B728" s="90"/>
      <c r="C728" s="90"/>
      <c r="D728" s="89"/>
      <c r="E728" s="94" t="str">
        <f t="shared" si="22"/>
        <v/>
      </c>
      <c r="F728" s="90"/>
      <c r="G728" s="89"/>
      <c r="H728" s="95" t="str">
        <f>IF(B728="","",IF(IF(ISNA(VLOOKUP(A728,RESULTS!$D$2:$D$1001,1,0)),"",VLOOKUP(A728,RESULTS!$D$2:$D$1001,1,0))=A728,"","X"))</f>
        <v/>
      </c>
    </row>
    <row r="729" spans="1:8" hidden="1" x14ac:dyDescent="0.3">
      <c r="A729" s="93">
        <f t="shared" si="23"/>
        <v>878</v>
      </c>
      <c r="B729" s="90"/>
      <c r="C729" s="90"/>
      <c r="D729" s="89"/>
      <c r="E729" s="94" t="str">
        <f t="shared" si="22"/>
        <v/>
      </c>
      <c r="F729" s="90"/>
      <c r="G729" s="89"/>
      <c r="H729" s="95" t="str">
        <f>IF(B729="","",IF(IF(ISNA(VLOOKUP(A729,RESULTS!$D$2:$D$1001,1,0)),"",VLOOKUP(A729,RESULTS!$D$2:$D$1001,1,0))=A729,"","X"))</f>
        <v/>
      </c>
    </row>
    <row r="730" spans="1:8" hidden="1" x14ac:dyDescent="0.3">
      <c r="A730" s="93">
        <f t="shared" si="23"/>
        <v>879</v>
      </c>
      <c r="B730" s="90"/>
      <c r="C730" s="90"/>
      <c r="D730" s="89"/>
      <c r="E730" s="94" t="str">
        <f t="shared" si="22"/>
        <v/>
      </c>
      <c r="F730" s="90"/>
      <c r="G730" s="89"/>
      <c r="H730" s="95" t="str">
        <f>IF(B730="","",IF(IF(ISNA(VLOOKUP(A730,RESULTS!$D$2:$D$1001,1,0)),"",VLOOKUP(A730,RESULTS!$D$2:$D$1001,1,0))=A730,"","X"))</f>
        <v/>
      </c>
    </row>
    <row r="731" spans="1:8" hidden="1" x14ac:dyDescent="0.3">
      <c r="A731" s="93">
        <f t="shared" si="23"/>
        <v>880</v>
      </c>
      <c r="B731" s="90"/>
      <c r="C731" s="90"/>
      <c r="D731" s="89"/>
      <c r="E731" s="94" t="str">
        <f t="shared" si="22"/>
        <v/>
      </c>
      <c r="F731" s="90"/>
      <c r="G731" s="89"/>
      <c r="H731" s="95" t="str">
        <f>IF(B731="","",IF(IF(ISNA(VLOOKUP(A731,RESULTS!$D$2:$D$1001,1,0)),"",VLOOKUP(A731,RESULTS!$D$2:$D$1001,1,0))=A731,"","X"))</f>
        <v/>
      </c>
    </row>
    <row r="732" spans="1:8" hidden="1" x14ac:dyDescent="0.3">
      <c r="A732" s="93">
        <f t="shared" si="23"/>
        <v>881</v>
      </c>
      <c r="B732" s="90"/>
      <c r="C732" s="90"/>
      <c r="D732" s="89"/>
      <c r="E732" s="94" t="str">
        <f t="shared" si="22"/>
        <v/>
      </c>
      <c r="F732" s="90"/>
      <c r="G732" s="89"/>
      <c r="H732" s="95" t="str">
        <f>IF(B732="","",IF(IF(ISNA(VLOOKUP(A732,RESULTS!$D$2:$D$1001,1,0)),"",VLOOKUP(A732,RESULTS!$D$2:$D$1001,1,0))=A732,"","X"))</f>
        <v/>
      </c>
    </row>
    <row r="733" spans="1:8" hidden="1" x14ac:dyDescent="0.3">
      <c r="A733" s="93">
        <f t="shared" si="23"/>
        <v>882</v>
      </c>
      <c r="B733" s="90"/>
      <c r="C733" s="90"/>
      <c r="D733" s="89"/>
      <c r="E733" s="94" t="str">
        <f t="shared" si="22"/>
        <v/>
      </c>
      <c r="F733" s="90"/>
      <c r="G733" s="89"/>
      <c r="H733" s="95" t="str">
        <f>IF(B733="","",IF(IF(ISNA(VLOOKUP(A733,RESULTS!$D$2:$D$1001,1,0)),"",VLOOKUP(A733,RESULTS!$D$2:$D$1001,1,0))=A733,"","X"))</f>
        <v/>
      </c>
    </row>
    <row r="734" spans="1:8" hidden="1" x14ac:dyDescent="0.3">
      <c r="A734" s="93">
        <f t="shared" si="23"/>
        <v>883</v>
      </c>
      <c r="B734" s="90"/>
      <c r="C734" s="90"/>
      <c r="D734" s="89"/>
      <c r="E734" s="94" t="str">
        <f t="shared" si="22"/>
        <v/>
      </c>
      <c r="F734" s="90"/>
      <c r="G734" s="89"/>
      <c r="H734" s="95" t="str">
        <f>IF(B734="","",IF(IF(ISNA(VLOOKUP(A734,RESULTS!$D$2:$D$1001,1,0)),"",VLOOKUP(A734,RESULTS!$D$2:$D$1001,1,0))=A734,"","X"))</f>
        <v/>
      </c>
    </row>
    <row r="735" spans="1:8" hidden="1" x14ac:dyDescent="0.3">
      <c r="A735" s="93">
        <f t="shared" si="23"/>
        <v>884</v>
      </c>
      <c r="B735" s="90"/>
      <c r="C735" s="90"/>
      <c r="D735" s="89"/>
      <c r="E735" s="94" t="str">
        <f t="shared" si="22"/>
        <v/>
      </c>
      <c r="F735" s="90"/>
      <c r="G735" s="89"/>
      <c r="H735" s="95" t="str">
        <f>IF(B735="","",IF(IF(ISNA(VLOOKUP(A735,RESULTS!$D$2:$D$1001,1,0)),"",VLOOKUP(A735,RESULTS!$D$2:$D$1001,1,0))=A735,"","X"))</f>
        <v/>
      </c>
    </row>
    <row r="736" spans="1:8" hidden="1" x14ac:dyDescent="0.3">
      <c r="A736" s="93">
        <f t="shared" si="23"/>
        <v>885</v>
      </c>
      <c r="B736" s="90"/>
      <c r="C736" s="90"/>
      <c r="D736" s="89"/>
      <c r="E736" s="94" t="str">
        <f t="shared" si="22"/>
        <v/>
      </c>
      <c r="F736" s="90"/>
      <c r="G736" s="89"/>
      <c r="H736" s="95" t="str">
        <f>IF(B736="","",IF(IF(ISNA(VLOOKUP(A736,RESULTS!$D$2:$D$1001,1,0)),"",VLOOKUP(A736,RESULTS!$D$2:$D$1001,1,0))=A736,"","X"))</f>
        <v/>
      </c>
    </row>
    <row r="737" spans="1:8" hidden="1" x14ac:dyDescent="0.3">
      <c r="A737" s="93">
        <f t="shared" si="23"/>
        <v>886</v>
      </c>
      <c r="B737" s="90"/>
      <c r="C737" s="90"/>
      <c r="D737" s="89"/>
      <c r="E737" s="94" t="str">
        <f t="shared" si="22"/>
        <v/>
      </c>
      <c r="F737" s="90"/>
      <c r="G737" s="89"/>
      <c r="H737" s="95" t="str">
        <f>IF(B737="","",IF(IF(ISNA(VLOOKUP(A737,RESULTS!$D$2:$D$1001,1,0)),"",VLOOKUP(A737,RESULTS!$D$2:$D$1001,1,0))=A737,"","X"))</f>
        <v/>
      </c>
    </row>
    <row r="738" spans="1:8" hidden="1" x14ac:dyDescent="0.3">
      <c r="A738" s="93">
        <f t="shared" si="23"/>
        <v>887</v>
      </c>
      <c r="B738" s="90"/>
      <c r="C738" s="90"/>
      <c r="D738" s="89"/>
      <c r="E738" s="94" t="str">
        <f t="shared" si="22"/>
        <v/>
      </c>
      <c r="F738" s="90"/>
      <c r="G738" s="89"/>
      <c r="H738" s="95" t="str">
        <f>IF(B738="","",IF(IF(ISNA(VLOOKUP(A738,RESULTS!$D$2:$D$1001,1,0)),"",VLOOKUP(A738,RESULTS!$D$2:$D$1001,1,0))=A738,"","X"))</f>
        <v/>
      </c>
    </row>
    <row r="739" spans="1:8" hidden="1" x14ac:dyDescent="0.3">
      <c r="A739" s="93">
        <f t="shared" si="23"/>
        <v>888</v>
      </c>
      <c r="B739" s="90"/>
      <c r="C739" s="90"/>
      <c r="D739" s="89"/>
      <c r="E739" s="94" t="str">
        <f t="shared" si="22"/>
        <v/>
      </c>
      <c r="F739" s="90"/>
      <c r="G739" s="89"/>
      <c r="H739" s="95" t="str">
        <f>IF(B739="","",IF(IF(ISNA(VLOOKUP(A739,RESULTS!$D$2:$D$1001,1,0)),"",VLOOKUP(A739,RESULTS!$D$2:$D$1001,1,0))=A739,"","X"))</f>
        <v/>
      </c>
    </row>
    <row r="740" spans="1:8" hidden="1" x14ac:dyDescent="0.3">
      <c r="A740" s="93">
        <f t="shared" si="23"/>
        <v>889</v>
      </c>
      <c r="B740" s="90"/>
      <c r="C740" s="90"/>
      <c r="D740" s="89"/>
      <c r="E740" s="94" t="str">
        <f t="shared" si="22"/>
        <v/>
      </c>
      <c r="F740" s="90"/>
      <c r="G740" s="89"/>
      <c r="H740" s="95" t="str">
        <f>IF(B740="","",IF(IF(ISNA(VLOOKUP(A740,RESULTS!$D$2:$D$1001,1,0)),"",VLOOKUP(A740,RESULTS!$D$2:$D$1001,1,0))=A740,"","X"))</f>
        <v/>
      </c>
    </row>
    <row r="741" spans="1:8" hidden="1" x14ac:dyDescent="0.3">
      <c r="A741" s="93">
        <f t="shared" si="23"/>
        <v>890</v>
      </c>
      <c r="B741" s="90"/>
      <c r="C741" s="90"/>
      <c r="D741" s="89"/>
      <c r="E741" s="94" t="str">
        <f t="shared" si="22"/>
        <v/>
      </c>
      <c r="F741" s="90"/>
      <c r="G741" s="89"/>
      <c r="H741" s="95" t="str">
        <f>IF(B741="","",IF(IF(ISNA(VLOOKUP(A741,RESULTS!$D$2:$D$1001,1,0)),"",VLOOKUP(A741,RESULTS!$D$2:$D$1001,1,0))=A741,"","X"))</f>
        <v/>
      </c>
    </row>
    <row r="742" spans="1:8" hidden="1" x14ac:dyDescent="0.3">
      <c r="A742" s="93">
        <f t="shared" si="23"/>
        <v>891</v>
      </c>
      <c r="B742" s="90"/>
      <c r="C742" s="90"/>
      <c r="D742" s="89"/>
      <c r="E742" s="94" t="str">
        <f t="shared" si="22"/>
        <v/>
      </c>
      <c r="F742" s="90"/>
      <c r="G742" s="89"/>
      <c r="H742" s="95" t="str">
        <f>IF(B742="","",IF(IF(ISNA(VLOOKUP(A742,RESULTS!$D$2:$D$1001,1,0)),"",VLOOKUP(A742,RESULTS!$D$2:$D$1001,1,0))=A742,"","X"))</f>
        <v/>
      </c>
    </row>
    <row r="743" spans="1:8" hidden="1" x14ac:dyDescent="0.3">
      <c r="A743" s="93">
        <f t="shared" si="23"/>
        <v>892</v>
      </c>
      <c r="B743" s="90"/>
      <c r="C743" s="90"/>
      <c r="D743" s="89"/>
      <c r="E743" s="94" t="str">
        <f t="shared" ref="E743:E806" si="24">LEFT(D743,1)</f>
        <v/>
      </c>
      <c r="F743" s="90"/>
      <c r="G743" s="89"/>
      <c r="H743" s="95" t="str">
        <f>IF(B743="","",IF(IF(ISNA(VLOOKUP(A743,RESULTS!$D$2:$D$1001,1,0)),"",VLOOKUP(A743,RESULTS!$D$2:$D$1001,1,0))=A743,"","X"))</f>
        <v/>
      </c>
    </row>
    <row r="744" spans="1:8" hidden="1" x14ac:dyDescent="0.3">
      <c r="A744" s="93">
        <f t="shared" si="23"/>
        <v>893</v>
      </c>
      <c r="B744" s="90"/>
      <c r="C744" s="90"/>
      <c r="D744" s="89"/>
      <c r="E744" s="94" t="str">
        <f t="shared" si="24"/>
        <v/>
      </c>
      <c r="F744" s="90"/>
      <c r="G744" s="89"/>
      <c r="H744" s="95" t="str">
        <f>IF(B744="","",IF(IF(ISNA(VLOOKUP(A744,RESULTS!$D$2:$D$1001,1,0)),"",VLOOKUP(A744,RESULTS!$D$2:$D$1001,1,0))=A744,"","X"))</f>
        <v/>
      </c>
    </row>
    <row r="745" spans="1:8" hidden="1" x14ac:dyDescent="0.3">
      <c r="A745" s="93">
        <f t="shared" si="23"/>
        <v>894</v>
      </c>
      <c r="B745" s="90"/>
      <c r="C745" s="90"/>
      <c r="D745" s="89"/>
      <c r="E745" s="94" t="str">
        <f t="shared" si="24"/>
        <v/>
      </c>
      <c r="F745" s="90"/>
      <c r="G745" s="89"/>
      <c r="H745" s="95" t="str">
        <f>IF(B745="","",IF(IF(ISNA(VLOOKUP(A745,RESULTS!$D$2:$D$1001,1,0)),"",VLOOKUP(A745,RESULTS!$D$2:$D$1001,1,0))=A745,"","X"))</f>
        <v/>
      </c>
    </row>
    <row r="746" spans="1:8" hidden="1" x14ac:dyDescent="0.3">
      <c r="A746" s="93">
        <f t="shared" si="23"/>
        <v>895</v>
      </c>
      <c r="B746" s="90"/>
      <c r="C746" s="90"/>
      <c r="D746" s="89"/>
      <c r="E746" s="94" t="str">
        <f t="shared" si="24"/>
        <v/>
      </c>
      <c r="F746" s="90"/>
      <c r="G746" s="89"/>
      <c r="H746" s="95" t="str">
        <f>IF(B746="","",IF(IF(ISNA(VLOOKUP(A746,RESULTS!$D$2:$D$1001,1,0)),"",VLOOKUP(A746,RESULTS!$D$2:$D$1001,1,0))=A746,"","X"))</f>
        <v/>
      </c>
    </row>
    <row r="747" spans="1:8" hidden="1" x14ac:dyDescent="0.3">
      <c r="A747" s="93">
        <f t="shared" si="23"/>
        <v>896</v>
      </c>
      <c r="B747" s="90"/>
      <c r="C747" s="90"/>
      <c r="D747" s="89"/>
      <c r="E747" s="94" t="str">
        <f t="shared" si="24"/>
        <v/>
      </c>
      <c r="F747" s="90"/>
      <c r="G747" s="89"/>
      <c r="H747" s="95" t="str">
        <f>IF(B747="","",IF(IF(ISNA(VLOOKUP(A747,RESULTS!$D$2:$D$1001,1,0)),"",VLOOKUP(A747,RESULTS!$D$2:$D$1001,1,0))=A747,"","X"))</f>
        <v/>
      </c>
    </row>
    <row r="748" spans="1:8" hidden="1" x14ac:dyDescent="0.3">
      <c r="A748" s="93">
        <f t="shared" si="23"/>
        <v>897</v>
      </c>
      <c r="B748" s="90"/>
      <c r="C748" s="90"/>
      <c r="D748" s="89"/>
      <c r="E748" s="94" t="str">
        <f t="shared" si="24"/>
        <v/>
      </c>
      <c r="F748" s="90"/>
      <c r="G748" s="89"/>
      <c r="H748" s="95" t="str">
        <f>IF(B748="","",IF(IF(ISNA(VLOOKUP(A748,RESULTS!$D$2:$D$1001,1,0)),"",VLOOKUP(A748,RESULTS!$D$2:$D$1001,1,0))=A748,"","X"))</f>
        <v/>
      </c>
    </row>
    <row r="749" spans="1:8" hidden="1" x14ac:dyDescent="0.3">
      <c r="A749" s="93">
        <f t="shared" si="23"/>
        <v>898</v>
      </c>
      <c r="B749" s="90"/>
      <c r="C749" s="90"/>
      <c r="D749" s="89"/>
      <c r="E749" s="94" t="str">
        <f t="shared" si="24"/>
        <v/>
      </c>
      <c r="F749" s="90"/>
      <c r="G749" s="89"/>
      <c r="H749" s="95" t="str">
        <f>IF(B749="","",IF(IF(ISNA(VLOOKUP(A749,RESULTS!$D$2:$D$1001,1,0)),"",VLOOKUP(A749,RESULTS!$D$2:$D$1001,1,0))=A749,"","X"))</f>
        <v/>
      </c>
    </row>
    <row r="750" spans="1:8" hidden="1" x14ac:dyDescent="0.3">
      <c r="A750" s="93">
        <f t="shared" si="23"/>
        <v>899</v>
      </c>
      <c r="B750" s="90"/>
      <c r="C750" s="90"/>
      <c r="D750" s="89"/>
      <c r="E750" s="94" t="str">
        <f t="shared" si="24"/>
        <v/>
      </c>
      <c r="F750" s="90"/>
      <c r="G750" s="89"/>
      <c r="H750" s="95" t="str">
        <f>IF(B750="","",IF(IF(ISNA(VLOOKUP(A750,RESULTS!$D$2:$D$1001,1,0)),"",VLOOKUP(A750,RESULTS!$D$2:$D$1001,1,0))=A750,"","X"))</f>
        <v/>
      </c>
    </row>
    <row r="751" spans="1:8" hidden="1" x14ac:dyDescent="0.3">
      <c r="A751" s="93">
        <f t="shared" si="23"/>
        <v>900</v>
      </c>
      <c r="B751" s="90"/>
      <c r="C751" s="90"/>
      <c r="D751" s="89"/>
      <c r="E751" s="94" t="str">
        <f t="shared" si="24"/>
        <v/>
      </c>
      <c r="F751" s="90"/>
      <c r="G751" s="89"/>
      <c r="H751" s="95" t="str">
        <f>IF(B751="","",IF(IF(ISNA(VLOOKUP(A751,RESULTS!$D$2:$D$1001,1,0)),"",VLOOKUP(A751,RESULTS!$D$2:$D$1001,1,0))=A751,"","X"))</f>
        <v/>
      </c>
    </row>
    <row r="752" spans="1:8" hidden="1" x14ac:dyDescent="0.3">
      <c r="A752" s="93">
        <f t="shared" si="23"/>
        <v>901</v>
      </c>
      <c r="B752" s="90"/>
      <c r="C752" s="90"/>
      <c r="D752" s="89"/>
      <c r="E752" s="94" t="str">
        <f t="shared" si="24"/>
        <v/>
      </c>
      <c r="F752" s="90"/>
      <c r="G752" s="89"/>
      <c r="H752" s="95" t="str">
        <f>IF(B752="","",IF(IF(ISNA(VLOOKUP(A752,RESULTS!$D$2:$D$1001,1,0)),"",VLOOKUP(A752,RESULTS!$D$2:$D$1001,1,0))=A752,"","X"))</f>
        <v/>
      </c>
    </row>
    <row r="753" spans="1:8" hidden="1" x14ac:dyDescent="0.3">
      <c r="A753" s="93">
        <f t="shared" si="23"/>
        <v>902</v>
      </c>
      <c r="B753" s="90"/>
      <c r="C753" s="90"/>
      <c r="D753" s="89"/>
      <c r="E753" s="94" t="str">
        <f t="shared" si="24"/>
        <v/>
      </c>
      <c r="F753" s="90"/>
      <c r="G753" s="89"/>
      <c r="H753" s="95" t="str">
        <f>IF(B753="","",IF(IF(ISNA(VLOOKUP(A753,RESULTS!$D$2:$D$1001,1,0)),"",VLOOKUP(A753,RESULTS!$D$2:$D$1001,1,0))=A753,"","X"))</f>
        <v/>
      </c>
    </row>
    <row r="754" spans="1:8" hidden="1" x14ac:dyDescent="0.3">
      <c r="A754" s="93">
        <f t="shared" si="23"/>
        <v>903</v>
      </c>
      <c r="B754" s="90"/>
      <c r="C754" s="90"/>
      <c r="D754" s="89"/>
      <c r="E754" s="94" t="str">
        <f t="shared" si="24"/>
        <v/>
      </c>
      <c r="F754" s="90"/>
      <c r="G754" s="89"/>
      <c r="H754" s="95" t="str">
        <f>IF(B754="","",IF(IF(ISNA(VLOOKUP(A754,RESULTS!$D$2:$D$1001,1,0)),"",VLOOKUP(A754,RESULTS!$D$2:$D$1001,1,0))=A754,"","X"))</f>
        <v/>
      </c>
    </row>
    <row r="755" spans="1:8" hidden="1" x14ac:dyDescent="0.3">
      <c r="A755" s="93">
        <f t="shared" si="23"/>
        <v>904</v>
      </c>
      <c r="B755" s="90"/>
      <c r="C755" s="90"/>
      <c r="D755" s="89"/>
      <c r="E755" s="94" t="str">
        <f t="shared" si="24"/>
        <v/>
      </c>
      <c r="F755" s="90"/>
      <c r="G755" s="89"/>
      <c r="H755" s="95" t="str">
        <f>IF(B755="","",IF(IF(ISNA(VLOOKUP(A755,RESULTS!$D$2:$D$1001,1,0)),"",VLOOKUP(A755,RESULTS!$D$2:$D$1001,1,0))=A755,"","X"))</f>
        <v/>
      </c>
    </row>
    <row r="756" spans="1:8" hidden="1" x14ac:dyDescent="0.3">
      <c r="A756" s="93">
        <f t="shared" si="23"/>
        <v>905</v>
      </c>
      <c r="B756" s="90"/>
      <c r="C756" s="90"/>
      <c r="D756" s="89"/>
      <c r="E756" s="94" t="str">
        <f t="shared" si="24"/>
        <v/>
      </c>
      <c r="F756" s="90"/>
      <c r="G756" s="89"/>
      <c r="H756" s="95" t="str">
        <f>IF(B756="","",IF(IF(ISNA(VLOOKUP(A756,RESULTS!$D$2:$D$1001,1,0)),"",VLOOKUP(A756,RESULTS!$D$2:$D$1001,1,0))=A756,"","X"))</f>
        <v/>
      </c>
    </row>
    <row r="757" spans="1:8" hidden="1" x14ac:dyDescent="0.3">
      <c r="A757" s="93">
        <f t="shared" si="23"/>
        <v>906</v>
      </c>
      <c r="B757" s="90"/>
      <c r="C757" s="90"/>
      <c r="D757" s="89"/>
      <c r="E757" s="94" t="str">
        <f t="shared" si="24"/>
        <v/>
      </c>
      <c r="F757" s="90"/>
      <c r="G757" s="89"/>
      <c r="H757" s="95" t="str">
        <f>IF(B757="","",IF(IF(ISNA(VLOOKUP(A757,RESULTS!$D$2:$D$1001,1,0)),"",VLOOKUP(A757,RESULTS!$D$2:$D$1001,1,0))=A757,"","X"))</f>
        <v/>
      </c>
    </row>
    <row r="758" spans="1:8" hidden="1" x14ac:dyDescent="0.3">
      <c r="A758" s="93">
        <f t="shared" si="23"/>
        <v>907</v>
      </c>
      <c r="B758" s="90"/>
      <c r="C758" s="90"/>
      <c r="D758" s="89"/>
      <c r="E758" s="94" t="str">
        <f t="shared" si="24"/>
        <v/>
      </c>
      <c r="F758" s="90"/>
      <c r="G758" s="89"/>
      <c r="H758" s="95" t="str">
        <f>IF(B758="","",IF(IF(ISNA(VLOOKUP(A758,RESULTS!$D$2:$D$1001,1,0)),"",VLOOKUP(A758,RESULTS!$D$2:$D$1001,1,0))=A758,"","X"))</f>
        <v/>
      </c>
    </row>
    <row r="759" spans="1:8" hidden="1" x14ac:dyDescent="0.3">
      <c r="A759" s="93">
        <f t="shared" si="23"/>
        <v>908</v>
      </c>
      <c r="B759" s="90"/>
      <c r="C759" s="90"/>
      <c r="D759" s="89"/>
      <c r="E759" s="94" t="str">
        <f t="shared" si="24"/>
        <v/>
      </c>
      <c r="F759" s="90"/>
      <c r="G759" s="89"/>
      <c r="H759" s="95" t="str">
        <f>IF(B759="","",IF(IF(ISNA(VLOOKUP(A759,RESULTS!$D$2:$D$1001,1,0)),"",VLOOKUP(A759,RESULTS!$D$2:$D$1001,1,0))=A759,"","X"))</f>
        <v/>
      </c>
    </row>
    <row r="760" spans="1:8" hidden="1" x14ac:dyDescent="0.3">
      <c r="A760" s="93">
        <f t="shared" si="23"/>
        <v>909</v>
      </c>
      <c r="B760" s="90"/>
      <c r="C760" s="90"/>
      <c r="D760" s="89"/>
      <c r="E760" s="94" t="str">
        <f t="shared" si="24"/>
        <v/>
      </c>
      <c r="F760" s="90"/>
      <c r="G760" s="89"/>
      <c r="H760" s="95" t="str">
        <f>IF(B760="","",IF(IF(ISNA(VLOOKUP(A760,RESULTS!$D$2:$D$1001,1,0)),"",VLOOKUP(A760,RESULTS!$D$2:$D$1001,1,0))=A760,"","X"))</f>
        <v/>
      </c>
    </row>
    <row r="761" spans="1:8" hidden="1" x14ac:dyDescent="0.3">
      <c r="A761" s="93">
        <f t="shared" si="23"/>
        <v>910</v>
      </c>
      <c r="B761" s="90"/>
      <c r="C761" s="90"/>
      <c r="D761" s="89"/>
      <c r="E761" s="94" t="str">
        <f t="shared" si="24"/>
        <v/>
      </c>
      <c r="F761" s="90"/>
      <c r="G761" s="89"/>
      <c r="H761" s="95" t="str">
        <f>IF(B761="","",IF(IF(ISNA(VLOOKUP(A761,RESULTS!$D$2:$D$1001,1,0)),"",VLOOKUP(A761,RESULTS!$D$2:$D$1001,1,0))=A761,"","X"))</f>
        <v/>
      </c>
    </row>
    <row r="762" spans="1:8" hidden="1" x14ac:dyDescent="0.3">
      <c r="A762" s="93">
        <f t="shared" si="23"/>
        <v>911</v>
      </c>
      <c r="B762" s="90"/>
      <c r="C762" s="90"/>
      <c r="D762" s="89"/>
      <c r="E762" s="94" t="str">
        <f t="shared" si="24"/>
        <v/>
      </c>
      <c r="F762" s="90"/>
      <c r="G762" s="89"/>
      <c r="H762" s="95" t="str">
        <f>IF(B762="","",IF(IF(ISNA(VLOOKUP(A762,RESULTS!$D$2:$D$1001,1,0)),"",VLOOKUP(A762,RESULTS!$D$2:$D$1001,1,0))=A762,"","X"))</f>
        <v/>
      </c>
    </row>
    <row r="763" spans="1:8" hidden="1" x14ac:dyDescent="0.3">
      <c r="A763" s="93">
        <f t="shared" si="23"/>
        <v>912</v>
      </c>
      <c r="B763" s="90"/>
      <c r="C763" s="90"/>
      <c r="D763" s="89"/>
      <c r="E763" s="94" t="str">
        <f t="shared" si="24"/>
        <v/>
      </c>
      <c r="F763" s="90"/>
      <c r="G763" s="89"/>
      <c r="H763" s="95" t="str">
        <f>IF(B763="","",IF(IF(ISNA(VLOOKUP(A763,RESULTS!$D$2:$D$1001,1,0)),"",VLOOKUP(A763,RESULTS!$D$2:$D$1001,1,0))=A763,"","X"))</f>
        <v/>
      </c>
    </row>
    <row r="764" spans="1:8" hidden="1" x14ac:dyDescent="0.3">
      <c r="A764" s="93">
        <f t="shared" si="23"/>
        <v>913</v>
      </c>
      <c r="B764" s="90"/>
      <c r="C764" s="90"/>
      <c r="D764" s="89"/>
      <c r="E764" s="94" t="str">
        <f t="shared" si="24"/>
        <v/>
      </c>
      <c r="F764" s="90"/>
      <c r="G764" s="89"/>
      <c r="H764" s="95" t="str">
        <f>IF(B764="","",IF(IF(ISNA(VLOOKUP(A764,RESULTS!$D$2:$D$1001,1,0)),"",VLOOKUP(A764,RESULTS!$D$2:$D$1001,1,0))=A764,"","X"))</f>
        <v/>
      </c>
    </row>
    <row r="765" spans="1:8" hidden="1" x14ac:dyDescent="0.3">
      <c r="A765" s="93">
        <f t="shared" si="23"/>
        <v>914</v>
      </c>
      <c r="B765" s="90"/>
      <c r="C765" s="90"/>
      <c r="D765" s="89"/>
      <c r="E765" s="94" t="str">
        <f t="shared" si="24"/>
        <v/>
      </c>
      <c r="F765" s="90"/>
      <c r="G765" s="89"/>
      <c r="H765" s="95" t="str">
        <f>IF(B765="","",IF(IF(ISNA(VLOOKUP(A765,RESULTS!$D$2:$D$1001,1,0)),"",VLOOKUP(A765,RESULTS!$D$2:$D$1001,1,0))=A765,"","X"))</f>
        <v/>
      </c>
    </row>
    <row r="766" spans="1:8" hidden="1" x14ac:dyDescent="0.3">
      <c r="A766" s="93">
        <f t="shared" si="23"/>
        <v>915</v>
      </c>
      <c r="B766" s="90"/>
      <c r="C766" s="90"/>
      <c r="D766" s="89"/>
      <c r="E766" s="94" t="str">
        <f t="shared" si="24"/>
        <v/>
      </c>
      <c r="F766" s="90"/>
      <c r="G766" s="89"/>
      <c r="H766" s="95" t="str">
        <f>IF(B766="","",IF(IF(ISNA(VLOOKUP(A766,RESULTS!$D$2:$D$1001,1,0)),"",VLOOKUP(A766,RESULTS!$D$2:$D$1001,1,0))=A766,"","X"))</f>
        <v/>
      </c>
    </row>
    <row r="767" spans="1:8" hidden="1" x14ac:dyDescent="0.3">
      <c r="A767" s="93">
        <f t="shared" si="23"/>
        <v>916</v>
      </c>
      <c r="B767" s="90"/>
      <c r="C767" s="90"/>
      <c r="D767" s="89"/>
      <c r="E767" s="94" t="str">
        <f t="shared" si="24"/>
        <v/>
      </c>
      <c r="F767" s="90"/>
      <c r="G767" s="89"/>
      <c r="H767" s="95" t="str">
        <f>IF(B767="","",IF(IF(ISNA(VLOOKUP(A767,RESULTS!$D$2:$D$1001,1,0)),"",VLOOKUP(A767,RESULTS!$D$2:$D$1001,1,0))=A767,"","X"))</f>
        <v/>
      </c>
    </row>
    <row r="768" spans="1:8" hidden="1" x14ac:dyDescent="0.3">
      <c r="A768" s="93">
        <f t="shared" si="23"/>
        <v>917</v>
      </c>
      <c r="B768" s="90"/>
      <c r="C768" s="90"/>
      <c r="D768" s="89"/>
      <c r="E768" s="94" t="str">
        <f t="shared" si="24"/>
        <v/>
      </c>
      <c r="F768" s="90"/>
      <c r="G768" s="89"/>
      <c r="H768" s="95" t="str">
        <f>IF(B768="","",IF(IF(ISNA(VLOOKUP(A768,RESULTS!$D$2:$D$1001,1,0)),"",VLOOKUP(A768,RESULTS!$D$2:$D$1001,1,0))=A768,"","X"))</f>
        <v/>
      </c>
    </row>
    <row r="769" spans="1:8" hidden="1" x14ac:dyDescent="0.3">
      <c r="A769" s="93">
        <f t="shared" si="23"/>
        <v>918</v>
      </c>
      <c r="B769" s="90"/>
      <c r="C769" s="90"/>
      <c r="D769" s="89"/>
      <c r="E769" s="94" t="str">
        <f t="shared" si="24"/>
        <v/>
      </c>
      <c r="F769" s="90"/>
      <c r="G769" s="89"/>
      <c r="H769" s="95" t="str">
        <f>IF(B769="","",IF(IF(ISNA(VLOOKUP(A769,RESULTS!$D$2:$D$1001,1,0)),"",VLOOKUP(A769,RESULTS!$D$2:$D$1001,1,0))=A769,"","X"))</f>
        <v/>
      </c>
    </row>
    <row r="770" spans="1:8" hidden="1" x14ac:dyDescent="0.3">
      <c r="A770" s="93">
        <f t="shared" si="23"/>
        <v>919</v>
      </c>
      <c r="B770" s="90"/>
      <c r="C770" s="90"/>
      <c r="D770" s="89"/>
      <c r="E770" s="94" t="str">
        <f t="shared" si="24"/>
        <v/>
      </c>
      <c r="F770" s="90"/>
      <c r="G770" s="89"/>
      <c r="H770" s="95" t="str">
        <f>IF(B770="","",IF(IF(ISNA(VLOOKUP(A770,RESULTS!$D$2:$D$1001,1,0)),"",VLOOKUP(A770,RESULTS!$D$2:$D$1001,1,0))=A770,"","X"))</f>
        <v/>
      </c>
    </row>
    <row r="771" spans="1:8" hidden="1" x14ac:dyDescent="0.3">
      <c r="A771" s="93">
        <f t="shared" ref="A771:A834" si="25">A770+1</f>
        <v>920</v>
      </c>
      <c r="B771" s="90"/>
      <c r="C771" s="90"/>
      <c r="D771" s="89"/>
      <c r="E771" s="94" t="str">
        <f t="shared" si="24"/>
        <v/>
      </c>
      <c r="F771" s="90"/>
      <c r="G771" s="89"/>
      <c r="H771" s="95" t="str">
        <f>IF(B771="","",IF(IF(ISNA(VLOOKUP(A771,RESULTS!$D$2:$D$1001,1,0)),"",VLOOKUP(A771,RESULTS!$D$2:$D$1001,1,0))=A771,"","X"))</f>
        <v/>
      </c>
    </row>
    <row r="772" spans="1:8" hidden="1" x14ac:dyDescent="0.3">
      <c r="A772" s="93">
        <f t="shared" si="25"/>
        <v>921</v>
      </c>
      <c r="B772" s="90"/>
      <c r="C772" s="90"/>
      <c r="D772" s="89"/>
      <c r="E772" s="94" t="str">
        <f t="shared" si="24"/>
        <v/>
      </c>
      <c r="F772" s="90"/>
      <c r="G772" s="89"/>
      <c r="H772" s="95" t="str">
        <f>IF(B772="","",IF(IF(ISNA(VLOOKUP(A772,RESULTS!$D$2:$D$1001,1,0)),"",VLOOKUP(A772,RESULTS!$D$2:$D$1001,1,0))=A772,"","X"))</f>
        <v/>
      </c>
    </row>
    <row r="773" spans="1:8" hidden="1" x14ac:dyDescent="0.3">
      <c r="A773" s="93">
        <f t="shared" si="25"/>
        <v>922</v>
      </c>
      <c r="B773" s="90"/>
      <c r="C773" s="90"/>
      <c r="D773" s="89"/>
      <c r="E773" s="94" t="str">
        <f t="shared" si="24"/>
        <v/>
      </c>
      <c r="F773" s="90"/>
      <c r="G773" s="89"/>
      <c r="H773" s="95" t="str">
        <f>IF(B773="","",IF(IF(ISNA(VLOOKUP(A773,RESULTS!$D$2:$D$1001,1,0)),"",VLOOKUP(A773,RESULTS!$D$2:$D$1001,1,0))=A773,"","X"))</f>
        <v/>
      </c>
    </row>
    <row r="774" spans="1:8" hidden="1" x14ac:dyDescent="0.3">
      <c r="A774" s="93">
        <f t="shared" si="25"/>
        <v>923</v>
      </c>
      <c r="B774" s="90"/>
      <c r="C774" s="90"/>
      <c r="D774" s="89"/>
      <c r="E774" s="94" t="str">
        <f t="shared" si="24"/>
        <v/>
      </c>
      <c r="F774" s="90"/>
      <c r="G774" s="89"/>
      <c r="H774" s="95" t="str">
        <f>IF(B774="","",IF(IF(ISNA(VLOOKUP(A774,RESULTS!$D$2:$D$1001,1,0)),"",VLOOKUP(A774,RESULTS!$D$2:$D$1001,1,0))=A774,"","X"))</f>
        <v/>
      </c>
    </row>
    <row r="775" spans="1:8" hidden="1" x14ac:dyDescent="0.3">
      <c r="A775" s="93">
        <f t="shared" si="25"/>
        <v>924</v>
      </c>
      <c r="B775" s="90"/>
      <c r="C775" s="90"/>
      <c r="D775" s="89"/>
      <c r="E775" s="94" t="str">
        <f t="shared" si="24"/>
        <v/>
      </c>
      <c r="F775" s="90"/>
      <c r="G775" s="89"/>
      <c r="H775" s="95" t="str">
        <f>IF(B775="","",IF(IF(ISNA(VLOOKUP(A775,RESULTS!$D$2:$D$1001,1,0)),"",VLOOKUP(A775,RESULTS!$D$2:$D$1001,1,0))=A775,"","X"))</f>
        <v/>
      </c>
    </row>
    <row r="776" spans="1:8" hidden="1" x14ac:dyDescent="0.3">
      <c r="A776" s="93">
        <f t="shared" si="25"/>
        <v>925</v>
      </c>
      <c r="B776" s="90"/>
      <c r="C776" s="90"/>
      <c r="D776" s="89"/>
      <c r="E776" s="94" t="str">
        <f t="shared" si="24"/>
        <v/>
      </c>
      <c r="F776" s="90"/>
      <c r="G776" s="89"/>
      <c r="H776" s="95" t="str">
        <f>IF(B776="","",IF(IF(ISNA(VLOOKUP(A776,RESULTS!$D$2:$D$1001,1,0)),"",VLOOKUP(A776,RESULTS!$D$2:$D$1001,1,0))=A776,"","X"))</f>
        <v/>
      </c>
    </row>
    <row r="777" spans="1:8" hidden="1" x14ac:dyDescent="0.3">
      <c r="A777" s="93">
        <f t="shared" si="25"/>
        <v>926</v>
      </c>
      <c r="B777" s="90"/>
      <c r="C777" s="90"/>
      <c r="D777" s="89"/>
      <c r="E777" s="94" t="str">
        <f t="shared" si="24"/>
        <v/>
      </c>
      <c r="F777" s="90"/>
      <c r="G777" s="89"/>
      <c r="H777" s="95" t="str">
        <f>IF(B777="","",IF(IF(ISNA(VLOOKUP(A777,RESULTS!$D$2:$D$1001,1,0)),"",VLOOKUP(A777,RESULTS!$D$2:$D$1001,1,0))=A777,"","X"))</f>
        <v/>
      </c>
    </row>
    <row r="778" spans="1:8" hidden="1" x14ac:dyDescent="0.3">
      <c r="A778" s="93">
        <f t="shared" si="25"/>
        <v>927</v>
      </c>
      <c r="B778" s="90"/>
      <c r="C778" s="90"/>
      <c r="D778" s="89"/>
      <c r="E778" s="94" t="str">
        <f t="shared" si="24"/>
        <v/>
      </c>
      <c r="F778" s="90"/>
      <c r="G778" s="89"/>
      <c r="H778" s="95" t="str">
        <f>IF(B778="","",IF(IF(ISNA(VLOOKUP(A778,RESULTS!$D$2:$D$1001,1,0)),"",VLOOKUP(A778,RESULTS!$D$2:$D$1001,1,0))=A778,"","X"))</f>
        <v/>
      </c>
    </row>
    <row r="779" spans="1:8" hidden="1" x14ac:dyDescent="0.3">
      <c r="A779" s="93">
        <f t="shared" si="25"/>
        <v>928</v>
      </c>
      <c r="B779" s="90"/>
      <c r="C779" s="90"/>
      <c r="D779" s="89"/>
      <c r="E779" s="94" t="str">
        <f t="shared" si="24"/>
        <v/>
      </c>
      <c r="F779" s="90"/>
      <c r="G779" s="89"/>
      <c r="H779" s="95" t="str">
        <f>IF(B779="","",IF(IF(ISNA(VLOOKUP(A779,RESULTS!$D$2:$D$1001,1,0)),"",VLOOKUP(A779,RESULTS!$D$2:$D$1001,1,0))=A779,"","X"))</f>
        <v/>
      </c>
    </row>
    <row r="780" spans="1:8" hidden="1" x14ac:dyDescent="0.3">
      <c r="A780" s="93">
        <f t="shared" si="25"/>
        <v>929</v>
      </c>
      <c r="B780" s="90"/>
      <c r="C780" s="90"/>
      <c r="D780" s="89"/>
      <c r="E780" s="94" t="str">
        <f t="shared" si="24"/>
        <v/>
      </c>
      <c r="F780" s="90"/>
      <c r="G780" s="89"/>
      <c r="H780" s="95" t="str">
        <f>IF(B780="","",IF(IF(ISNA(VLOOKUP(A780,RESULTS!$D$2:$D$1001,1,0)),"",VLOOKUP(A780,RESULTS!$D$2:$D$1001,1,0))=A780,"","X"))</f>
        <v/>
      </c>
    </row>
    <row r="781" spans="1:8" hidden="1" x14ac:dyDescent="0.3">
      <c r="A781" s="93">
        <f t="shared" si="25"/>
        <v>930</v>
      </c>
      <c r="B781" s="90"/>
      <c r="C781" s="90"/>
      <c r="D781" s="89"/>
      <c r="E781" s="94" t="str">
        <f t="shared" si="24"/>
        <v/>
      </c>
      <c r="F781" s="90"/>
      <c r="G781" s="89"/>
      <c r="H781" s="95" t="str">
        <f>IF(B781="","",IF(IF(ISNA(VLOOKUP(A781,RESULTS!$D$2:$D$1001,1,0)),"",VLOOKUP(A781,RESULTS!$D$2:$D$1001,1,0))=A781,"","X"))</f>
        <v/>
      </c>
    </row>
    <row r="782" spans="1:8" hidden="1" x14ac:dyDescent="0.3">
      <c r="A782" s="93">
        <f t="shared" si="25"/>
        <v>931</v>
      </c>
      <c r="B782" s="90"/>
      <c r="C782" s="90"/>
      <c r="D782" s="89"/>
      <c r="E782" s="94" t="str">
        <f t="shared" si="24"/>
        <v/>
      </c>
      <c r="F782" s="90"/>
      <c r="G782" s="89"/>
      <c r="H782" s="95" t="str">
        <f>IF(B782="","",IF(IF(ISNA(VLOOKUP(A782,RESULTS!$D$2:$D$1001,1,0)),"",VLOOKUP(A782,RESULTS!$D$2:$D$1001,1,0))=A782,"","X"))</f>
        <v/>
      </c>
    </row>
    <row r="783" spans="1:8" hidden="1" x14ac:dyDescent="0.3">
      <c r="A783" s="93">
        <f t="shared" si="25"/>
        <v>932</v>
      </c>
      <c r="B783" s="90"/>
      <c r="C783" s="90"/>
      <c r="D783" s="89"/>
      <c r="E783" s="94" t="str">
        <f t="shared" si="24"/>
        <v/>
      </c>
      <c r="F783" s="90"/>
      <c r="G783" s="89"/>
      <c r="H783" s="95" t="str">
        <f>IF(B783="","",IF(IF(ISNA(VLOOKUP(A783,RESULTS!$D$2:$D$1001,1,0)),"",VLOOKUP(A783,RESULTS!$D$2:$D$1001,1,0))=A783,"","X"))</f>
        <v/>
      </c>
    </row>
    <row r="784" spans="1:8" hidden="1" x14ac:dyDescent="0.3">
      <c r="A784" s="93">
        <f t="shared" si="25"/>
        <v>933</v>
      </c>
      <c r="B784" s="90"/>
      <c r="C784" s="90"/>
      <c r="D784" s="89"/>
      <c r="E784" s="94" t="str">
        <f t="shared" si="24"/>
        <v/>
      </c>
      <c r="F784" s="90"/>
      <c r="G784" s="89"/>
      <c r="H784" s="95" t="str">
        <f>IF(B784="","",IF(IF(ISNA(VLOOKUP(A784,RESULTS!$D$2:$D$1001,1,0)),"",VLOOKUP(A784,RESULTS!$D$2:$D$1001,1,0))=A784,"","X"))</f>
        <v/>
      </c>
    </row>
    <row r="785" spans="1:8" hidden="1" x14ac:dyDescent="0.3">
      <c r="A785" s="93">
        <f t="shared" si="25"/>
        <v>934</v>
      </c>
      <c r="B785" s="90"/>
      <c r="C785" s="90"/>
      <c r="D785" s="89"/>
      <c r="E785" s="94" t="str">
        <f t="shared" si="24"/>
        <v/>
      </c>
      <c r="F785" s="90"/>
      <c r="G785" s="89"/>
      <c r="H785" s="95" t="str">
        <f>IF(B785="","",IF(IF(ISNA(VLOOKUP(A785,RESULTS!$D$2:$D$1001,1,0)),"",VLOOKUP(A785,RESULTS!$D$2:$D$1001,1,0))=A785,"","X"))</f>
        <v/>
      </c>
    </row>
    <row r="786" spans="1:8" hidden="1" x14ac:dyDescent="0.3">
      <c r="A786" s="93">
        <f t="shared" si="25"/>
        <v>935</v>
      </c>
      <c r="B786" s="90"/>
      <c r="C786" s="90"/>
      <c r="D786" s="89"/>
      <c r="E786" s="94" t="str">
        <f t="shared" si="24"/>
        <v/>
      </c>
      <c r="F786" s="90"/>
      <c r="G786" s="89"/>
      <c r="H786" s="95" t="str">
        <f>IF(B786="","",IF(IF(ISNA(VLOOKUP(A786,RESULTS!$D$2:$D$1001,1,0)),"",VLOOKUP(A786,RESULTS!$D$2:$D$1001,1,0))=A786,"","X"))</f>
        <v/>
      </c>
    </row>
    <row r="787" spans="1:8" hidden="1" x14ac:dyDescent="0.3">
      <c r="A787" s="93">
        <f t="shared" si="25"/>
        <v>936</v>
      </c>
      <c r="B787" s="90"/>
      <c r="C787" s="90"/>
      <c r="D787" s="89"/>
      <c r="E787" s="94" t="str">
        <f t="shared" si="24"/>
        <v/>
      </c>
      <c r="F787" s="90"/>
      <c r="G787" s="89"/>
      <c r="H787" s="95" t="str">
        <f>IF(B787="","",IF(IF(ISNA(VLOOKUP(A787,RESULTS!$D$2:$D$1001,1,0)),"",VLOOKUP(A787,RESULTS!$D$2:$D$1001,1,0))=A787,"","X"))</f>
        <v/>
      </c>
    </row>
    <row r="788" spans="1:8" hidden="1" x14ac:dyDescent="0.3">
      <c r="A788" s="93">
        <f t="shared" si="25"/>
        <v>937</v>
      </c>
      <c r="B788" s="90"/>
      <c r="C788" s="90"/>
      <c r="D788" s="89"/>
      <c r="E788" s="94" t="str">
        <f t="shared" si="24"/>
        <v/>
      </c>
      <c r="F788" s="90"/>
      <c r="G788" s="89"/>
      <c r="H788" s="95" t="str">
        <f>IF(B788="","",IF(IF(ISNA(VLOOKUP(A788,RESULTS!$D$2:$D$1001,1,0)),"",VLOOKUP(A788,RESULTS!$D$2:$D$1001,1,0))=A788,"","X"))</f>
        <v/>
      </c>
    </row>
    <row r="789" spans="1:8" hidden="1" x14ac:dyDescent="0.3">
      <c r="A789" s="93">
        <f t="shared" si="25"/>
        <v>938</v>
      </c>
      <c r="B789" s="90"/>
      <c r="C789" s="90"/>
      <c r="D789" s="89"/>
      <c r="E789" s="94" t="str">
        <f t="shared" si="24"/>
        <v/>
      </c>
      <c r="F789" s="90"/>
      <c r="G789" s="89"/>
      <c r="H789" s="95" t="str">
        <f>IF(B789="","",IF(IF(ISNA(VLOOKUP(A789,RESULTS!$D$2:$D$1001,1,0)),"",VLOOKUP(A789,RESULTS!$D$2:$D$1001,1,0))=A789,"","X"))</f>
        <v/>
      </c>
    </row>
    <row r="790" spans="1:8" hidden="1" x14ac:dyDescent="0.3">
      <c r="A790" s="93">
        <f t="shared" si="25"/>
        <v>939</v>
      </c>
      <c r="B790" s="90"/>
      <c r="C790" s="90"/>
      <c r="D790" s="89"/>
      <c r="E790" s="94" t="str">
        <f t="shared" si="24"/>
        <v/>
      </c>
      <c r="F790" s="90"/>
      <c r="G790" s="89"/>
      <c r="H790" s="95" t="str">
        <f>IF(B790="","",IF(IF(ISNA(VLOOKUP(A790,RESULTS!$D$2:$D$1001,1,0)),"",VLOOKUP(A790,RESULTS!$D$2:$D$1001,1,0))=A790,"","X"))</f>
        <v/>
      </c>
    </row>
    <row r="791" spans="1:8" hidden="1" x14ac:dyDescent="0.3">
      <c r="A791" s="93">
        <f t="shared" si="25"/>
        <v>940</v>
      </c>
      <c r="B791" s="90"/>
      <c r="C791" s="90"/>
      <c r="D791" s="89"/>
      <c r="E791" s="94" t="str">
        <f t="shared" si="24"/>
        <v/>
      </c>
      <c r="F791" s="90"/>
      <c r="G791" s="89"/>
      <c r="H791" s="95" t="str">
        <f>IF(B791="","",IF(IF(ISNA(VLOOKUP(A791,RESULTS!$D$2:$D$1001,1,0)),"",VLOOKUP(A791,RESULTS!$D$2:$D$1001,1,0))=A791,"","X"))</f>
        <v/>
      </c>
    </row>
    <row r="792" spans="1:8" hidden="1" x14ac:dyDescent="0.3">
      <c r="A792" s="93">
        <f t="shared" si="25"/>
        <v>941</v>
      </c>
      <c r="B792" s="90"/>
      <c r="C792" s="90"/>
      <c r="D792" s="89"/>
      <c r="E792" s="94" t="str">
        <f t="shared" si="24"/>
        <v/>
      </c>
      <c r="F792" s="90"/>
      <c r="G792" s="89"/>
      <c r="H792" s="95" t="str">
        <f>IF(B792="","",IF(IF(ISNA(VLOOKUP(A792,RESULTS!$D$2:$D$1001,1,0)),"",VLOOKUP(A792,RESULTS!$D$2:$D$1001,1,0))=A792,"","X"))</f>
        <v/>
      </c>
    </row>
    <row r="793" spans="1:8" hidden="1" x14ac:dyDescent="0.3">
      <c r="A793" s="93">
        <f t="shared" si="25"/>
        <v>942</v>
      </c>
      <c r="B793" s="90"/>
      <c r="C793" s="90"/>
      <c r="D793" s="89"/>
      <c r="E793" s="94" t="str">
        <f t="shared" si="24"/>
        <v/>
      </c>
      <c r="F793" s="90"/>
      <c r="G793" s="89"/>
      <c r="H793" s="95" t="str">
        <f>IF(B793="","",IF(IF(ISNA(VLOOKUP(A793,RESULTS!$D$2:$D$1001,1,0)),"",VLOOKUP(A793,RESULTS!$D$2:$D$1001,1,0))=A793,"","X"))</f>
        <v/>
      </c>
    </row>
    <row r="794" spans="1:8" hidden="1" x14ac:dyDescent="0.3">
      <c r="A794" s="93">
        <f t="shared" si="25"/>
        <v>943</v>
      </c>
      <c r="B794" s="90"/>
      <c r="C794" s="90"/>
      <c r="D794" s="89"/>
      <c r="E794" s="94" t="str">
        <f t="shared" si="24"/>
        <v/>
      </c>
      <c r="F794" s="90"/>
      <c r="G794" s="89"/>
      <c r="H794" s="95" t="str">
        <f>IF(B794="","",IF(IF(ISNA(VLOOKUP(A794,RESULTS!$D$2:$D$1001,1,0)),"",VLOOKUP(A794,RESULTS!$D$2:$D$1001,1,0))=A794,"","X"))</f>
        <v/>
      </c>
    </row>
    <row r="795" spans="1:8" hidden="1" x14ac:dyDescent="0.3">
      <c r="A795" s="93">
        <f t="shared" si="25"/>
        <v>944</v>
      </c>
      <c r="B795" s="90"/>
      <c r="C795" s="90"/>
      <c r="D795" s="89"/>
      <c r="E795" s="94" t="str">
        <f t="shared" si="24"/>
        <v/>
      </c>
      <c r="F795" s="90"/>
      <c r="G795" s="89"/>
      <c r="H795" s="95" t="str">
        <f>IF(B795="","",IF(IF(ISNA(VLOOKUP(A795,RESULTS!$D$2:$D$1001,1,0)),"",VLOOKUP(A795,RESULTS!$D$2:$D$1001,1,0))=A795,"","X"))</f>
        <v/>
      </c>
    </row>
    <row r="796" spans="1:8" hidden="1" x14ac:dyDescent="0.3">
      <c r="A796" s="93">
        <f t="shared" si="25"/>
        <v>945</v>
      </c>
      <c r="B796" s="90"/>
      <c r="C796" s="90"/>
      <c r="D796" s="89"/>
      <c r="E796" s="94" t="str">
        <f t="shared" si="24"/>
        <v/>
      </c>
      <c r="F796" s="90"/>
      <c r="G796" s="89"/>
      <c r="H796" s="95" t="str">
        <f>IF(B796="","",IF(IF(ISNA(VLOOKUP(A796,RESULTS!$D$2:$D$1001,1,0)),"",VLOOKUP(A796,RESULTS!$D$2:$D$1001,1,0))=A796,"","X"))</f>
        <v/>
      </c>
    </row>
    <row r="797" spans="1:8" hidden="1" x14ac:dyDescent="0.3">
      <c r="A797" s="93">
        <f t="shared" si="25"/>
        <v>946</v>
      </c>
      <c r="B797" s="90"/>
      <c r="C797" s="90"/>
      <c r="D797" s="89"/>
      <c r="E797" s="94" t="str">
        <f t="shared" si="24"/>
        <v/>
      </c>
      <c r="F797" s="90"/>
      <c r="G797" s="89"/>
      <c r="H797" s="95" t="str">
        <f>IF(B797="","",IF(IF(ISNA(VLOOKUP(A797,RESULTS!$D$2:$D$1001,1,0)),"",VLOOKUP(A797,RESULTS!$D$2:$D$1001,1,0))=A797,"","X"))</f>
        <v/>
      </c>
    </row>
    <row r="798" spans="1:8" hidden="1" x14ac:dyDescent="0.3">
      <c r="A798" s="93">
        <f t="shared" si="25"/>
        <v>947</v>
      </c>
      <c r="B798" s="90"/>
      <c r="C798" s="90"/>
      <c r="D798" s="89"/>
      <c r="E798" s="94" t="str">
        <f t="shared" si="24"/>
        <v/>
      </c>
      <c r="F798" s="90"/>
      <c r="G798" s="89"/>
      <c r="H798" s="95" t="str">
        <f>IF(B798="","",IF(IF(ISNA(VLOOKUP(A798,RESULTS!$D$2:$D$1001,1,0)),"",VLOOKUP(A798,RESULTS!$D$2:$D$1001,1,0))=A798,"","X"))</f>
        <v/>
      </c>
    </row>
    <row r="799" spans="1:8" hidden="1" x14ac:dyDescent="0.3">
      <c r="A799" s="93">
        <f t="shared" si="25"/>
        <v>948</v>
      </c>
      <c r="B799" s="90"/>
      <c r="C799" s="90"/>
      <c r="D799" s="89"/>
      <c r="E799" s="94" t="str">
        <f t="shared" si="24"/>
        <v/>
      </c>
      <c r="F799" s="90"/>
      <c r="G799" s="89"/>
      <c r="H799" s="95" t="str">
        <f>IF(B799="","",IF(IF(ISNA(VLOOKUP(A799,RESULTS!$D$2:$D$1001,1,0)),"",VLOOKUP(A799,RESULTS!$D$2:$D$1001,1,0))=A799,"","X"))</f>
        <v/>
      </c>
    </row>
    <row r="800" spans="1:8" hidden="1" x14ac:dyDescent="0.3">
      <c r="A800" s="93">
        <f t="shared" si="25"/>
        <v>949</v>
      </c>
      <c r="B800" s="90"/>
      <c r="C800" s="90"/>
      <c r="D800" s="89"/>
      <c r="E800" s="94" t="str">
        <f t="shared" si="24"/>
        <v/>
      </c>
      <c r="F800" s="90"/>
      <c r="G800" s="89"/>
      <c r="H800" s="95" t="str">
        <f>IF(B800="","",IF(IF(ISNA(VLOOKUP(A800,RESULTS!$D$2:$D$1001,1,0)),"",VLOOKUP(A800,RESULTS!$D$2:$D$1001,1,0))=A800,"","X"))</f>
        <v/>
      </c>
    </row>
    <row r="801" spans="1:8" hidden="1" x14ac:dyDescent="0.3">
      <c r="A801" s="93">
        <f t="shared" si="25"/>
        <v>950</v>
      </c>
      <c r="B801" s="90"/>
      <c r="C801" s="90"/>
      <c r="D801" s="89"/>
      <c r="E801" s="94" t="str">
        <f t="shared" si="24"/>
        <v/>
      </c>
      <c r="F801" s="90"/>
      <c r="G801" s="89"/>
      <c r="H801" s="95" t="str">
        <f>IF(B801="","",IF(IF(ISNA(VLOOKUP(A801,RESULTS!$D$2:$D$1001,1,0)),"",VLOOKUP(A801,RESULTS!$D$2:$D$1001,1,0))=A801,"","X"))</f>
        <v/>
      </c>
    </row>
    <row r="802" spans="1:8" hidden="1" x14ac:dyDescent="0.3">
      <c r="A802" s="93">
        <f t="shared" si="25"/>
        <v>951</v>
      </c>
      <c r="B802" s="90"/>
      <c r="C802" s="90"/>
      <c r="D802" s="89"/>
      <c r="E802" s="94" t="str">
        <f t="shared" si="24"/>
        <v/>
      </c>
      <c r="F802" s="90"/>
      <c r="G802" s="89"/>
      <c r="H802" s="95" t="str">
        <f>IF(B802="","",IF(IF(ISNA(VLOOKUP(A802,RESULTS!$D$2:$D$1001,1,0)),"",VLOOKUP(A802,RESULTS!$D$2:$D$1001,1,0))=A802,"","X"))</f>
        <v/>
      </c>
    </row>
    <row r="803" spans="1:8" hidden="1" x14ac:dyDescent="0.3">
      <c r="A803" s="93">
        <f t="shared" si="25"/>
        <v>952</v>
      </c>
      <c r="B803" s="90"/>
      <c r="C803" s="90"/>
      <c r="D803" s="89"/>
      <c r="E803" s="94" t="str">
        <f t="shared" si="24"/>
        <v/>
      </c>
      <c r="F803" s="90"/>
      <c r="G803" s="89"/>
      <c r="H803" s="95" t="str">
        <f>IF(B803="","",IF(IF(ISNA(VLOOKUP(A803,RESULTS!$D$2:$D$1001,1,0)),"",VLOOKUP(A803,RESULTS!$D$2:$D$1001,1,0))=A803,"","X"))</f>
        <v/>
      </c>
    </row>
    <row r="804" spans="1:8" hidden="1" x14ac:dyDescent="0.3">
      <c r="A804" s="93">
        <f t="shared" si="25"/>
        <v>953</v>
      </c>
      <c r="B804" s="90"/>
      <c r="C804" s="90"/>
      <c r="D804" s="89"/>
      <c r="E804" s="94" t="str">
        <f t="shared" si="24"/>
        <v/>
      </c>
      <c r="F804" s="90"/>
      <c r="G804" s="89"/>
      <c r="H804" s="95" t="str">
        <f>IF(B804="","",IF(IF(ISNA(VLOOKUP(A804,RESULTS!$D$2:$D$1001,1,0)),"",VLOOKUP(A804,RESULTS!$D$2:$D$1001,1,0))=A804,"","X"))</f>
        <v/>
      </c>
    </row>
    <row r="805" spans="1:8" hidden="1" x14ac:dyDescent="0.3">
      <c r="A805" s="93">
        <f t="shared" si="25"/>
        <v>954</v>
      </c>
      <c r="B805" s="90"/>
      <c r="C805" s="90"/>
      <c r="D805" s="89"/>
      <c r="E805" s="94" t="str">
        <f t="shared" si="24"/>
        <v/>
      </c>
      <c r="F805" s="90"/>
      <c r="G805" s="89"/>
      <c r="H805" s="95" t="str">
        <f>IF(B805="","",IF(IF(ISNA(VLOOKUP(A805,RESULTS!$D$2:$D$1001,1,0)),"",VLOOKUP(A805,RESULTS!$D$2:$D$1001,1,0))=A805,"","X"))</f>
        <v/>
      </c>
    </row>
    <row r="806" spans="1:8" hidden="1" x14ac:dyDescent="0.3">
      <c r="A806" s="93">
        <f t="shared" si="25"/>
        <v>955</v>
      </c>
      <c r="B806" s="90"/>
      <c r="C806" s="90"/>
      <c r="D806" s="89"/>
      <c r="E806" s="94" t="str">
        <f t="shared" si="24"/>
        <v/>
      </c>
      <c r="F806" s="90"/>
      <c r="G806" s="89"/>
      <c r="H806" s="95" t="str">
        <f>IF(B806="","",IF(IF(ISNA(VLOOKUP(A806,RESULTS!$D$2:$D$1001,1,0)),"",VLOOKUP(A806,RESULTS!$D$2:$D$1001,1,0))=A806,"","X"))</f>
        <v/>
      </c>
    </row>
    <row r="807" spans="1:8" hidden="1" x14ac:dyDescent="0.3">
      <c r="A807" s="93">
        <f t="shared" si="25"/>
        <v>956</v>
      </c>
      <c r="B807" s="90"/>
      <c r="C807" s="90"/>
      <c r="D807" s="89"/>
      <c r="E807" s="94" t="str">
        <f t="shared" ref="E807:E870" si="26">LEFT(D807,1)</f>
        <v/>
      </c>
      <c r="F807" s="90"/>
      <c r="G807" s="89"/>
      <c r="H807" s="95" t="str">
        <f>IF(B807="","",IF(IF(ISNA(VLOOKUP(A807,RESULTS!$D$2:$D$1001,1,0)),"",VLOOKUP(A807,RESULTS!$D$2:$D$1001,1,0))=A807,"","X"))</f>
        <v/>
      </c>
    </row>
    <row r="808" spans="1:8" hidden="1" x14ac:dyDescent="0.3">
      <c r="A808" s="93">
        <f t="shared" si="25"/>
        <v>957</v>
      </c>
      <c r="B808" s="90"/>
      <c r="C808" s="90"/>
      <c r="D808" s="89"/>
      <c r="E808" s="94" t="str">
        <f t="shared" si="26"/>
        <v/>
      </c>
      <c r="F808" s="90"/>
      <c r="G808" s="89"/>
      <c r="H808" s="95" t="str">
        <f>IF(B808="","",IF(IF(ISNA(VLOOKUP(A808,RESULTS!$D$2:$D$1001,1,0)),"",VLOOKUP(A808,RESULTS!$D$2:$D$1001,1,0))=A808,"","X"))</f>
        <v/>
      </c>
    </row>
    <row r="809" spans="1:8" hidden="1" x14ac:dyDescent="0.3">
      <c r="A809" s="93">
        <f t="shared" si="25"/>
        <v>958</v>
      </c>
      <c r="B809" s="90"/>
      <c r="C809" s="90"/>
      <c r="D809" s="89"/>
      <c r="E809" s="94" t="str">
        <f t="shared" si="26"/>
        <v/>
      </c>
      <c r="F809" s="90"/>
      <c r="G809" s="89"/>
      <c r="H809" s="95" t="str">
        <f>IF(B809="","",IF(IF(ISNA(VLOOKUP(A809,RESULTS!$D$2:$D$1001,1,0)),"",VLOOKUP(A809,RESULTS!$D$2:$D$1001,1,0))=A809,"","X"))</f>
        <v/>
      </c>
    </row>
    <row r="810" spans="1:8" hidden="1" x14ac:dyDescent="0.3">
      <c r="A810" s="93">
        <f t="shared" si="25"/>
        <v>959</v>
      </c>
      <c r="B810" s="90"/>
      <c r="C810" s="90"/>
      <c r="D810" s="89"/>
      <c r="E810" s="94" t="str">
        <f t="shared" si="26"/>
        <v/>
      </c>
      <c r="F810" s="90"/>
      <c r="G810" s="89"/>
      <c r="H810" s="95" t="str">
        <f>IF(B810="","",IF(IF(ISNA(VLOOKUP(A810,RESULTS!$D$2:$D$1001,1,0)),"",VLOOKUP(A810,RESULTS!$D$2:$D$1001,1,0))=A810,"","X"))</f>
        <v/>
      </c>
    </row>
    <row r="811" spans="1:8" hidden="1" x14ac:dyDescent="0.3">
      <c r="A811" s="93">
        <f t="shared" si="25"/>
        <v>960</v>
      </c>
      <c r="B811" s="90"/>
      <c r="C811" s="90"/>
      <c r="D811" s="89"/>
      <c r="E811" s="94" t="str">
        <f t="shared" si="26"/>
        <v/>
      </c>
      <c r="F811" s="90"/>
      <c r="G811" s="89"/>
      <c r="H811" s="95" t="str">
        <f>IF(B811="","",IF(IF(ISNA(VLOOKUP(A811,RESULTS!$D$2:$D$1001,1,0)),"",VLOOKUP(A811,RESULTS!$D$2:$D$1001,1,0))=A811,"","X"))</f>
        <v/>
      </c>
    </row>
    <row r="812" spans="1:8" hidden="1" x14ac:dyDescent="0.3">
      <c r="A812" s="93">
        <f t="shared" si="25"/>
        <v>961</v>
      </c>
      <c r="B812" s="90"/>
      <c r="C812" s="90"/>
      <c r="D812" s="89"/>
      <c r="E812" s="94" t="str">
        <f t="shared" si="26"/>
        <v/>
      </c>
      <c r="F812" s="90"/>
      <c r="G812" s="89"/>
      <c r="H812" s="95" t="str">
        <f>IF(B812="","",IF(IF(ISNA(VLOOKUP(A812,RESULTS!$D$2:$D$1001,1,0)),"",VLOOKUP(A812,RESULTS!$D$2:$D$1001,1,0))=A812,"","X"))</f>
        <v/>
      </c>
    </row>
    <row r="813" spans="1:8" hidden="1" x14ac:dyDescent="0.3">
      <c r="A813" s="93">
        <f t="shared" si="25"/>
        <v>962</v>
      </c>
      <c r="B813" s="90"/>
      <c r="C813" s="90"/>
      <c r="D813" s="89"/>
      <c r="E813" s="94" t="str">
        <f t="shared" si="26"/>
        <v/>
      </c>
      <c r="F813" s="90"/>
      <c r="G813" s="89"/>
      <c r="H813" s="95" t="str">
        <f>IF(B813="","",IF(IF(ISNA(VLOOKUP(A813,RESULTS!$D$2:$D$1001,1,0)),"",VLOOKUP(A813,RESULTS!$D$2:$D$1001,1,0))=A813,"","X"))</f>
        <v/>
      </c>
    </row>
    <row r="814" spans="1:8" hidden="1" x14ac:dyDescent="0.3">
      <c r="A814" s="93">
        <f t="shared" si="25"/>
        <v>963</v>
      </c>
      <c r="B814" s="90"/>
      <c r="C814" s="90"/>
      <c r="D814" s="89"/>
      <c r="E814" s="94" t="str">
        <f t="shared" si="26"/>
        <v/>
      </c>
      <c r="F814" s="90"/>
      <c r="G814" s="89"/>
      <c r="H814" s="95" t="str">
        <f>IF(B814="","",IF(IF(ISNA(VLOOKUP(A814,RESULTS!$D$2:$D$1001,1,0)),"",VLOOKUP(A814,RESULTS!$D$2:$D$1001,1,0))=A814,"","X"))</f>
        <v/>
      </c>
    </row>
    <row r="815" spans="1:8" hidden="1" x14ac:dyDescent="0.3">
      <c r="A815" s="93">
        <f t="shared" si="25"/>
        <v>964</v>
      </c>
      <c r="B815" s="90"/>
      <c r="C815" s="90"/>
      <c r="D815" s="89"/>
      <c r="E815" s="94" t="str">
        <f t="shared" si="26"/>
        <v/>
      </c>
      <c r="F815" s="90"/>
      <c r="G815" s="89"/>
      <c r="H815" s="95" t="str">
        <f>IF(B815="","",IF(IF(ISNA(VLOOKUP(A815,RESULTS!$D$2:$D$1001,1,0)),"",VLOOKUP(A815,RESULTS!$D$2:$D$1001,1,0))=A815,"","X"))</f>
        <v/>
      </c>
    </row>
    <row r="816" spans="1:8" hidden="1" x14ac:dyDescent="0.3">
      <c r="A816" s="93">
        <f t="shared" si="25"/>
        <v>965</v>
      </c>
      <c r="B816" s="90"/>
      <c r="C816" s="90"/>
      <c r="D816" s="89"/>
      <c r="E816" s="94" t="str">
        <f t="shared" si="26"/>
        <v/>
      </c>
      <c r="F816" s="90"/>
      <c r="G816" s="89"/>
      <c r="H816" s="95" t="str">
        <f>IF(B816="","",IF(IF(ISNA(VLOOKUP(A816,RESULTS!$D$2:$D$1001,1,0)),"",VLOOKUP(A816,RESULTS!$D$2:$D$1001,1,0))=A816,"","X"))</f>
        <v/>
      </c>
    </row>
    <row r="817" spans="1:8" hidden="1" x14ac:dyDescent="0.3">
      <c r="A817" s="93">
        <f t="shared" si="25"/>
        <v>966</v>
      </c>
      <c r="B817" s="90"/>
      <c r="C817" s="90"/>
      <c r="D817" s="89"/>
      <c r="E817" s="94" t="str">
        <f t="shared" si="26"/>
        <v/>
      </c>
      <c r="F817" s="90"/>
      <c r="G817" s="89"/>
      <c r="H817" s="95" t="str">
        <f>IF(B817="","",IF(IF(ISNA(VLOOKUP(A817,RESULTS!$D$2:$D$1001,1,0)),"",VLOOKUP(A817,RESULTS!$D$2:$D$1001,1,0))=A817,"","X"))</f>
        <v/>
      </c>
    </row>
    <row r="818" spans="1:8" hidden="1" x14ac:dyDescent="0.3">
      <c r="A818" s="93">
        <f t="shared" si="25"/>
        <v>967</v>
      </c>
      <c r="B818" s="90"/>
      <c r="C818" s="90"/>
      <c r="D818" s="89"/>
      <c r="E818" s="94" t="str">
        <f t="shared" si="26"/>
        <v/>
      </c>
      <c r="F818" s="90"/>
      <c r="G818" s="89"/>
      <c r="H818" s="95" t="str">
        <f>IF(B818="","",IF(IF(ISNA(VLOOKUP(A818,RESULTS!$D$2:$D$1001,1,0)),"",VLOOKUP(A818,RESULTS!$D$2:$D$1001,1,0))=A818,"","X"))</f>
        <v/>
      </c>
    </row>
    <row r="819" spans="1:8" hidden="1" x14ac:dyDescent="0.3">
      <c r="A819" s="93">
        <f t="shared" si="25"/>
        <v>968</v>
      </c>
      <c r="B819" s="90"/>
      <c r="C819" s="90"/>
      <c r="D819" s="89"/>
      <c r="E819" s="94" t="str">
        <f t="shared" si="26"/>
        <v/>
      </c>
      <c r="F819" s="90"/>
      <c r="G819" s="89"/>
      <c r="H819" s="95" t="str">
        <f>IF(B819="","",IF(IF(ISNA(VLOOKUP(A819,RESULTS!$D$2:$D$1001,1,0)),"",VLOOKUP(A819,RESULTS!$D$2:$D$1001,1,0))=A819,"","X"))</f>
        <v/>
      </c>
    </row>
    <row r="820" spans="1:8" hidden="1" x14ac:dyDescent="0.3">
      <c r="A820" s="93">
        <f t="shared" si="25"/>
        <v>969</v>
      </c>
      <c r="B820" s="90"/>
      <c r="C820" s="90"/>
      <c r="D820" s="89"/>
      <c r="E820" s="94" t="str">
        <f t="shared" si="26"/>
        <v/>
      </c>
      <c r="F820" s="90"/>
      <c r="G820" s="89"/>
      <c r="H820" s="95" t="str">
        <f>IF(B820="","",IF(IF(ISNA(VLOOKUP(A820,RESULTS!$D$2:$D$1001,1,0)),"",VLOOKUP(A820,RESULTS!$D$2:$D$1001,1,0))=A820,"","X"))</f>
        <v/>
      </c>
    </row>
    <row r="821" spans="1:8" hidden="1" x14ac:dyDescent="0.3">
      <c r="A821" s="93">
        <f t="shared" si="25"/>
        <v>970</v>
      </c>
      <c r="B821" s="90"/>
      <c r="C821" s="90"/>
      <c r="D821" s="89"/>
      <c r="E821" s="94" t="str">
        <f t="shared" si="26"/>
        <v/>
      </c>
      <c r="F821" s="90"/>
      <c r="G821" s="89"/>
      <c r="H821" s="95" t="str">
        <f>IF(B821="","",IF(IF(ISNA(VLOOKUP(A821,RESULTS!$D$2:$D$1001,1,0)),"",VLOOKUP(A821,RESULTS!$D$2:$D$1001,1,0))=A821,"","X"))</f>
        <v/>
      </c>
    </row>
    <row r="822" spans="1:8" hidden="1" x14ac:dyDescent="0.3">
      <c r="A822" s="93">
        <f t="shared" si="25"/>
        <v>971</v>
      </c>
      <c r="B822" s="90"/>
      <c r="C822" s="90"/>
      <c r="D822" s="89"/>
      <c r="E822" s="94" t="str">
        <f t="shared" si="26"/>
        <v/>
      </c>
      <c r="F822" s="90"/>
      <c r="G822" s="89"/>
      <c r="H822" s="95" t="str">
        <f>IF(B822="","",IF(IF(ISNA(VLOOKUP(A822,RESULTS!$D$2:$D$1001,1,0)),"",VLOOKUP(A822,RESULTS!$D$2:$D$1001,1,0))=A822,"","X"))</f>
        <v/>
      </c>
    </row>
    <row r="823" spans="1:8" hidden="1" x14ac:dyDescent="0.3">
      <c r="A823" s="93">
        <f t="shared" si="25"/>
        <v>972</v>
      </c>
      <c r="B823" s="90"/>
      <c r="C823" s="90"/>
      <c r="D823" s="89"/>
      <c r="E823" s="94" t="str">
        <f t="shared" si="26"/>
        <v/>
      </c>
      <c r="F823" s="90"/>
      <c r="G823" s="89"/>
      <c r="H823" s="95" t="str">
        <f>IF(B823="","",IF(IF(ISNA(VLOOKUP(A823,RESULTS!$D$2:$D$1001,1,0)),"",VLOOKUP(A823,RESULTS!$D$2:$D$1001,1,0))=A823,"","X"))</f>
        <v/>
      </c>
    </row>
    <row r="824" spans="1:8" hidden="1" x14ac:dyDescent="0.3">
      <c r="A824" s="93">
        <f t="shared" si="25"/>
        <v>973</v>
      </c>
      <c r="B824" s="90"/>
      <c r="C824" s="90"/>
      <c r="D824" s="89"/>
      <c r="E824" s="94" t="str">
        <f t="shared" si="26"/>
        <v/>
      </c>
      <c r="F824" s="90"/>
      <c r="G824" s="89"/>
      <c r="H824" s="95" t="str">
        <f>IF(B824="","",IF(IF(ISNA(VLOOKUP(A824,RESULTS!$D$2:$D$1001,1,0)),"",VLOOKUP(A824,RESULTS!$D$2:$D$1001,1,0))=A824,"","X"))</f>
        <v/>
      </c>
    </row>
    <row r="825" spans="1:8" hidden="1" x14ac:dyDescent="0.3">
      <c r="A825" s="93">
        <f t="shared" si="25"/>
        <v>974</v>
      </c>
      <c r="B825" s="90"/>
      <c r="C825" s="90"/>
      <c r="D825" s="89"/>
      <c r="E825" s="94" t="str">
        <f t="shared" si="26"/>
        <v/>
      </c>
      <c r="F825" s="90"/>
      <c r="G825" s="89"/>
      <c r="H825" s="95" t="str">
        <f>IF(B825="","",IF(IF(ISNA(VLOOKUP(A825,RESULTS!$D$2:$D$1001,1,0)),"",VLOOKUP(A825,RESULTS!$D$2:$D$1001,1,0))=A825,"","X"))</f>
        <v/>
      </c>
    </row>
    <row r="826" spans="1:8" hidden="1" x14ac:dyDescent="0.3">
      <c r="A826" s="93">
        <f t="shared" si="25"/>
        <v>975</v>
      </c>
      <c r="B826" s="90"/>
      <c r="C826" s="90"/>
      <c r="D826" s="89"/>
      <c r="E826" s="94" t="str">
        <f t="shared" si="26"/>
        <v/>
      </c>
      <c r="F826" s="90"/>
      <c r="G826" s="89"/>
      <c r="H826" s="95" t="str">
        <f>IF(B826="","",IF(IF(ISNA(VLOOKUP(A826,RESULTS!$D$2:$D$1001,1,0)),"",VLOOKUP(A826,RESULTS!$D$2:$D$1001,1,0))=A826,"","X"))</f>
        <v/>
      </c>
    </row>
    <row r="827" spans="1:8" hidden="1" x14ac:dyDescent="0.3">
      <c r="A827" s="93">
        <f t="shared" si="25"/>
        <v>976</v>
      </c>
      <c r="B827" s="90"/>
      <c r="C827" s="90"/>
      <c r="D827" s="89"/>
      <c r="E827" s="94" t="str">
        <f t="shared" si="26"/>
        <v/>
      </c>
      <c r="F827" s="90"/>
      <c r="G827" s="89"/>
      <c r="H827" s="95" t="str">
        <f>IF(B827="","",IF(IF(ISNA(VLOOKUP(A827,RESULTS!$D$2:$D$1001,1,0)),"",VLOOKUP(A827,RESULTS!$D$2:$D$1001,1,0))=A827,"","X"))</f>
        <v/>
      </c>
    </row>
    <row r="828" spans="1:8" hidden="1" x14ac:dyDescent="0.3">
      <c r="A828" s="93">
        <f t="shared" si="25"/>
        <v>977</v>
      </c>
      <c r="B828" s="90"/>
      <c r="C828" s="90"/>
      <c r="D828" s="89"/>
      <c r="E828" s="94" t="str">
        <f t="shared" si="26"/>
        <v/>
      </c>
      <c r="F828" s="90"/>
      <c r="G828" s="89"/>
      <c r="H828" s="95" t="str">
        <f>IF(B828="","",IF(IF(ISNA(VLOOKUP(A828,RESULTS!$D$2:$D$1001,1,0)),"",VLOOKUP(A828,RESULTS!$D$2:$D$1001,1,0))=A828,"","X"))</f>
        <v/>
      </c>
    </row>
    <row r="829" spans="1:8" hidden="1" x14ac:dyDescent="0.3">
      <c r="A829" s="93">
        <f t="shared" si="25"/>
        <v>978</v>
      </c>
      <c r="B829" s="90"/>
      <c r="C829" s="90"/>
      <c r="D829" s="89"/>
      <c r="E829" s="94" t="str">
        <f t="shared" si="26"/>
        <v/>
      </c>
      <c r="F829" s="90"/>
      <c r="G829" s="89"/>
      <c r="H829" s="95" t="str">
        <f>IF(B829="","",IF(IF(ISNA(VLOOKUP(A829,RESULTS!$D$2:$D$1001,1,0)),"",VLOOKUP(A829,RESULTS!$D$2:$D$1001,1,0))=A829,"","X"))</f>
        <v/>
      </c>
    </row>
    <row r="830" spans="1:8" hidden="1" x14ac:dyDescent="0.3">
      <c r="A830" s="93">
        <f t="shared" si="25"/>
        <v>979</v>
      </c>
      <c r="B830" s="90"/>
      <c r="C830" s="90"/>
      <c r="D830" s="89"/>
      <c r="E830" s="94" t="str">
        <f t="shared" si="26"/>
        <v/>
      </c>
      <c r="F830" s="90"/>
      <c r="G830" s="89"/>
      <c r="H830" s="95" t="str">
        <f>IF(B830="","",IF(IF(ISNA(VLOOKUP(A830,RESULTS!$D$2:$D$1001,1,0)),"",VLOOKUP(A830,RESULTS!$D$2:$D$1001,1,0))=A830,"","X"))</f>
        <v/>
      </c>
    </row>
    <row r="831" spans="1:8" hidden="1" x14ac:dyDescent="0.3">
      <c r="A831" s="93">
        <f t="shared" si="25"/>
        <v>980</v>
      </c>
      <c r="B831" s="90"/>
      <c r="C831" s="90"/>
      <c r="D831" s="89"/>
      <c r="E831" s="94" t="str">
        <f t="shared" si="26"/>
        <v/>
      </c>
      <c r="F831" s="90"/>
      <c r="G831" s="89"/>
      <c r="H831" s="95" t="str">
        <f>IF(B831="","",IF(IF(ISNA(VLOOKUP(A831,RESULTS!$D$2:$D$1001,1,0)),"",VLOOKUP(A831,RESULTS!$D$2:$D$1001,1,0))=A831,"","X"))</f>
        <v/>
      </c>
    </row>
    <row r="832" spans="1:8" hidden="1" x14ac:dyDescent="0.3">
      <c r="A832" s="93">
        <f t="shared" si="25"/>
        <v>981</v>
      </c>
      <c r="B832" s="90"/>
      <c r="C832" s="90"/>
      <c r="D832" s="89"/>
      <c r="E832" s="94" t="str">
        <f t="shared" si="26"/>
        <v/>
      </c>
      <c r="F832" s="90"/>
      <c r="G832" s="89"/>
      <c r="H832" s="95" t="str">
        <f>IF(B832="","",IF(IF(ISNA(VLOOKUP(A832,RESULTS!$D$2:$D$1001,1,0)),"",VLOOKUP(A832,RESULTS!$D$2:$D$1001,1,0))=A832,"","X"))</f>
        <v/>
      </c>
    </row>
    <row r="833" spans="1:8" hidden="1" x14ac:dyDescent="0.3">
      <c r="A833" s="93">
        <f t="shared" si="25"/>
        <v>982</v>
      </c>
      <c r="B833" s="90"/>
      <c r="C833" s="90"/>
      <c r="D833" s="89"/>
      <c r="E833" s="94" t="str">
        <f t="shared" si="26"/>
        <v/>
      </c>
      <c r="F833" s="90"/>
      <c r="G833" s="89"/>
      <c r="H833" s="95" t="str">
        <f>IF(B833="","",IF(IF(ISNA(VLOOKUP(A833,RESULTS!$D$2:$D$1001,1,0)),"",VLOOKUP(A833,RESULTS!$D$2:$D$1001,1,0))=A833,"","X"))</f>
        <v/>
      </c>
    </row>
    <row r="834" spans="1:8" hidden="1" x14ac:dyDescent="0.3">
      <c r="A834" s="93">
        <f t="shared" si="25"/>
        <v>983</v>
      </c>
      <c r="B834" s="90"/>
      <c r="C834" s="90"/>
      <c r="D834" s="89"/>
      <c r="E834" s="94" t="str">
        <f t="shared" si="26"/>
        <v/>
      </c>
      <c r="F834" s="90"/>
      <c r="G834" s="89"/>
      <c r="H834" s="95" t="str">
        <f>IF(B834="","",IF(IF(ISNA(VLOOKUP(A834,RESULTS!$D$2:$D$1001,1,0)),"",VLOOKUP(A834,RESULTS!$D$2:$D$1001,1,0))=A834,"","X"))</f>
        <v/>
      </c>
    </row>
    <row r="835" spans="1:8" hidden="1" x14ac:dyDescent="0.3">
      <c r="A835" s="93">
        <f t="shared" ref="A835:A898" si="27">A834+1</f>
        <v>984</v>
      </c>
      <c r="B835" s="90"/>
      <c r="C835" s="90"/>
      <c r="D835" s="89"/>
      <c r="E835" s="94" t="str">
        <f t="shared" si="26"/>
        <v/>
      </c>
      <c r="F835" s="90"/>
      <c r="G835" s="89"/>
      <c r="H835" s="95" t="str">
        <f>IF(B835="","",IF(IF(ISNA(VLOOKUP(A835,RESULTS!$D$2:$D$1001,1,0)),"",VLOOKUP(A835,RESULTS!$D$2:$D$1001,1,0))=A835,"","X"))</f>
        <v/>
      </c>
    </row>
    <row r="836" spans="1:8" hidden="1" x14ac:dyDescent="0.3">
      <c r="A836" s="93">
        <f t="shared" si="27"/>
        <v>985</v>
      </c>
      <c r="B836" s="90"/>
      <c r="C836" s="90"/>
      <c r="D836" s="89"/>
      <c r="E836" s="94" t="str">
        <f t="shared" si="26"/>
        <v/>
      </c>
      <c r="F836" s="90"/>
      <c r="G836" s="89"/>
      <c r="H836" s="95" t="str">
        <f>IF(B836="","",IF(IF(ISNA(VLOOKUP(A836,RESULTS!$D$2:$D$1001,1,0)),"",VLOOKUP(A836,RESULTS!$D$2:$D$1001,1,0))=A836,"","X"))</f>
        <v/>
      </c>
    </row>
    <row r="837" spans="1:8" hidden="1" x14ac:dyDescent="0.3">
      <c r="A837" s="93">
        <f t="shared" si="27"/>
        <v>986</v>
      </c>
      <c r="B837" s="90"/>
      <c r="C837" s="90"/>
      <c r="D837" s="89"/>
      <c r="E837" s="94" t="str">
        <f t="shared" si="26"/>
        <v/>
      </c>
      <c r="F837" s="90"/>
      <c r="G837" s="89"/>
      <c r="H837" s="95" t="str">
        <f>IF(B837="","",IF(IF(ISNA(VLOOKUP(A837,RESULTS!$D$2:$D$1001,1,0)),"",VLOOKUP(A837,RESULTS!$D$2:$D$1001,1,0))=A837,"","X"))</f>
        <v/>
      </c>
    </row>
    <row r="838" spans="1:8" hidden="1" x14ac:dyDescent="0.3">
      <c r="A838" s="93">
        <f t="shared" si="27"/>
        <v>987</v>
      </c>
      <c r="B838" s="90"/>
      <c r="C838" s="90"/>
      <c r="D838" s="89"/>
      <c r="E838" s="94" t="str">
        <f t="shared" si="26"/>
        <v/>
      </c>
      <c r="F838" s="90"/>
      <c r="G838" s="89"/>
      <c r="H838" s="95" t="str">
        <f>IF(B838="","",IF(IF(ISNA(VLOOKUP(A838,RESULTS!$D$2:$D$1001,1,0)),"",VLOOKUP(A838,RESULTS!$D$2:$D$1001,1,0))=A838,"","X"))</f>
        <v/>
      </c>
    </row>
    <row r="839" spans="1:8" hidden="1" x14ac:dyDescent="0.3">
      <c r="A839" s="93">
        <f t="shared" si="27"/>
        <v>988</v>
      </c>
      <c r="B839" s="90"/>
      <c r="C839" s="90"/>
      <c r="D839" s="89"/>
      <c r="E839" s="94" t="str">
        <f t="shared" si="26"/>
        <v/>
      </c>
      <c r="F839" s="90"/>
      <c r="G839" s="89"/>
      <c r="H839" s="95" t="str">
        <f>IF(B839="","",IF(IF(ISNA(VLOOKUP(A839,RESULTS!$D$2:$D$1001,1,0)),"",VLOOKUP(A839,RESULTS!$D$2:$D$1001,1,0))=A839,"","X"))</f>
        <v/>
      </c>
    </row>
    <row r="840" spans="1:8" hidden="1" x14ac:dyDescent="0.3">
      <c r="A840" s="93">
        <f t="shared" si="27"/>
        <v>989</v>
      </c>
      <c r="B840" s="90"/>
      <c r="C840" s="90"/>
      <c r="D840" s="89"/>
      <c r="E840" s="94" t="str">
        <f t="shared" si="26"/>
        <v/>
      </c>
      <c r="F840" s="90"/>
      <c r="G840" s="89"/>
      <c r="H840" s="95" t="str">
        <f>IF(B840="","",IF(IF(ISNA(VLOOKUP(A840,RESULTS!$D$2:$D$1001,1,0)),"",VLOOKUP(A840,RESULTS!$D$2:$D$1001,1,0))=A840,"","X"))</f>
        <v/>
      </c>
    </row>
    <row r="841" spans="1:8" hidden="1" x14ac:dyDescent="0.3">
      <c r="A841" s="93">
        <f t="shared" si="27"/>
        <v>990</v>
      </c>
      <c r="B841" s="90"/>
      <c r="C841" s="90"/>
      <c r="D841" s="89"/>
      <c r="E841" s="94" t="str">
        <f t="shared" si="26"/>
        <v/>
      </c>
      <c r="F841" s="90"/>
      <c r="G841" s="89"/>
      <c r="H841" s="95" t="str">
        <f>IF(B841="","",IF(IF(ISNA(VLOOKUP(A841,RESULTS!$D$2:$D$1001,1,0)),"",VLOOKUP(A841,RESULTS!$D$2:$D$1001,1,0))=A841,"","X"))</f>
        <v/>
      </c>
    </row>
    <row r="842" spans="1:8" hidden="1" x14ac:dyDescent="0.3">
      <c r="A842" s="93">
        <f t="shared" si="27"/>
        <v>991</v>
      </c>
      <c r="B842" s="90"/>
      <c r="C842" s="90"/>
      <c r="D842" s="89"/>
      <c r="E842" s="94" t="str">
        <f t="shared" si="26"/>
        <v/>
      </c>
      <c r="F842" s="90"/>
      <c r="G842" s="89"/>
      <c r="H842" s="95" t="str">
        <f>IF(B842="","",IF(IF(ISNA(VLOOKUP(A842,RESULTS!$D$2:$D$1001,1,0)),"",VLOOKUP(A842,RESULTS!$D$2:$D$1001,1,0))=A842,"","X"))</f>
        <v/>
      </c>
    </row>
    <row r="843" spans="1:8" hidden="1" x14ac:dyDescent="0.3">
      <c r="A843" s="93">
        <f t="shared" si="27"/>
        <v>992</v>
      </c>
      <c r="B843" s="90"/>
      <c r="C843" s="90"/>
      <c r="D843" s="89"/>
      <c r="E843" s="94" t="str">
        <f t="shared" si="26"/>
        <v/>
      </c>
      <c r="F843" s="90"/>
      <c r="G843" s="89"/>
      <c r="H843" s="95" t="str">
        <f>IF(B843="","",IF(IF(ISNA(VLOOKUP(A843,RESULTS!$D$2:$D$1001,1,0)),"",VLOOKUP(A843,RESULTS!$D$2:$D$1001,1,0))=A843,"","X"))</f>
        <v/>
      </c>
    </row>
    <row r="844" spans="1:8" hidden="1" x14ac:dyDescent="0.3">
      <c r="A844" s="93">
        <f t="shared" si="27"/>
        <v>993</v>
      </c>
      <c r="B844" s="90"/>
      <c r="C844" s="90"/>
      <c r="D844" s="89"/>
      <c r="E844" s="94" t="str">
        <f t="shared" si="26"/>
        <v/>
      </c>
      <c r="F844" s="90"/>
      <c r="G844" s="89"/>
      <c r="H844" s="95" t="str">
        <f>IF(B844="","",IF(IF(ISNA(VLOOKUP(A844,RESULTS!$D$2:$D$1001,1,0)),"",VLOOKUP(A844,RESULTS!$D$2:$D$1001,1,0))=A844,"","X"))</f>
        <v/>
      </c>
    </row>
    <row r="845" spans="1:8" hidden="1" x14ac:dyDescent="0.3">
      <c r="A845" s="93">
        <f t="shared" si="27"/>
        <v>994</v>
      </c>
      <c r="B845" s="90"/>
      <c r="C845" s="90"/>
      <c r="D845" s="89"/>
      <c r="E845" s="94" t="str">
        <f t="shared" si="26"/>
        <v/>
      </c>
      <c r="F845" s="90"/>
      <c r="G845" s="89"/>
      <c r="H845" s="95" t="str">
        <f>IF(B845="","",IF(IF(ISNA(VLOOKUP(A845,RESULTS!$D$2:$D$1001,1,0)),"",VLOOKUP(A845,RESULTS!$D$2:$D$1001,1,0))=A845,"","X"))</f>
        <v/>
      </c>
    </row>
    <row r="846" spans="1:8" hidden="1" x14ac:dyDescent="0.3">
      <c r="A846" s="93">
        <f t="shared" si="27"/>
        <v>995</v>
      </c>
      <c r="B846" s="90"/>
      <c r="C846" s="90"/>
      <c r="D846" s="89"/>
      <c r="E846" s="94" t="str">
        <f t="shared" si="26"/>
        <v/>
      </c>
      <c r="F846" s="90"/>
      <c r="G846" s="89"/>
      <c r="H846" s="95" t="str">
        <f>IF(B846="","",IF(IF(ISNA(VLOOKUP(A846,RESULTS!$D$2:$D$1001,1,0)),"",VLOOKUP(A846,RESULTS!$D$2:$D$1001,1,0))=A846,"","X"))</f>
        <v/>
      </c>
    </row>
    <row r="847" spans="1:8" hidden="1" x14ac:dyDescent="0.3">
      <c r="A847" s="93">
        <f t="shared" si="27"/>
        <v>996</v>
      </c>
      <c r="B847" s="90"/>
      <c r="C847" s="90"/>
      <c r="D847" s="89"/>
      <c r="E847" s="94" t="str">
        <f t="shared" si="26"/>
        <v/>
      </c>
      <c r="F847" s="90"/>
      <c r="G847" s="89"/>
      <c r="H847" s="95" t="str">
        <f>IF(B847="","",IF(IF(ISNA(VLOOKUP(A847,RESULTS!$D$2:$D$1001,1,0)),"",VLOOKUP(A847,RESULTS!$D$2:$D$1001,1,0))=A847,"","X"))</f>
        <v/>
      </c>
    </row>
    <row r="848" spans="1:8" hidden="1" x14ac:dyDescent="0.3">
      <c r="A848" s="93">
        <f t="shared" si="27"/>
        <v>997</v>
      </c>
      <c r="B848" s="90"/>
      <c r="C848" s="90"/>
      <c r="D848" s="89"/>
      <c r="E848" s="94" t="str">
        <f t="shared" si="26"/>
        <v/>
      </c>
      <c r="F848" s="90"/>
      <c r="G848" s="89"/>
      <c r="H848" s="95" t="str">
        <f>IF(B848="","",IF(IF(ISNA(VLOOKUP(A848,RESULTS!$D$2:$D$1001,1,0)),"",VLOOKUP(A848,RESULTS!$D$2:$D$1001,1,0))=A848,"","X"))</f>
        <v/>
      </c>
    </row>
    <row r="849" spans="1:8" hidden="1" x14ac:dyDescent="0.3">
      <c r="A849" s="93">
        <f t="shared" si="27"/>
        <v>998</v>
      </c>
      <c r="B849" s="90"/>
      <c r="C849" s="90"/>
      <c r="D849" s="89"/>
      <c r="E849" s="94" t="str">
        <f t="shared" si="26"/>
        <v/>
      </c>
      <c r="F849" s="90"/>
      <c r="G849" s="89"/>
      <c r="H849" s="95" t="str">
        <f>IF(B849="","",IF(IF(ISNA(VLOOKUP(A849,RESULTS!$D$2:$D$1001,1,0)),"",VLOOKUP(A849,RESULTS!$D$2:$D$1001,1,0))=A849,"","X"))</f>
        <v/>
      </c>
    </row>
    <row r="850" spans="1:8" hidden="1" x14ac:dyDescent="0.3">
      <c r="A850" s="93">
        <f t="shared" si="27"/>
        <v>999</v>
      </c>
      <c r="B850" s="90"/>
      <c r="C850" s="90"/>
      <c r="D850" s="89"/>
      <c r="E850" s="94" t="str">
        <f t="shared" si="26"/>
        <v/>
      </c>
      <c r="F850" s="90"/>
      <c r="G850" s="89"/>
      <c r="H850" s="95" t="str">
        <f>IF(B850="","",IF(IF(ISNA(VLOOKUP(A850,RESULTS!$D$2:$D$1001,1,0)),"",VLOOKUP(A850,RESULTS!$D$2:$D$1001,1,0))=A850,"","X"))</f>
        <v/>
      </c>
    </row>
    <row r="851" spans="1:8" hidden="1" x14ac:dyDescent="0.3">
      <c r="A851" s="93">
        <f t="shared" si="27"/>
        <v>1000</v>
      </c>
      <c r="B851" s="90"/>
      <c r="C851" s="90"/>
      <c r="D851" s="89"/>
      <c r="E851" s="94" t="str">
        <f t="shared" si="26"/>
        <v/>
      </c>
      <c r="F851" s="90"/>
      <c r="G851" s="89"/>
      <c r="H851" s="95" t="str">
        <f>IF(B851="","",IF(IF(ISNA(VLOOKUP(A851,RESULTS!$D$2:$D$1001,1,0)),"",VLOOKUP(A851,RESULTS!$D$2:$D$1001,1,0))=A851,"","X"))</f>
        <v/>
      </c>
    </row>
    <row r="852" spans="1:8" hidden="1" x14ac:dyDescent="0.3">
      <c r="A852" s="93">
        <f t="shared" si="27"/>
        <v>1001</v>
      </c>
      <c r="B852" s="90"/>
      <c r="C852" s="90"/>
      <c r="D852" s="89"/>
      <c r="E852" s="94" t="str">
        <f t="shared" si="26"/>
        <v/>
      </c>
      <c r="F852" s="90"/>
      <c r="G852" s="89"/>
      <c r="H852" s="95" t="str">
        <f>IF(B852="","",IF(IF(ISNA(VLOOKUP(A852,RESULTS!$D$2:$D$1001,1,0)),"",VLOOKUP(A852,RESULTS!$D$2:$D$1001,1,0))=A852,"","X"))</f>
        <v/>
      </c>
    </row>
    <row r="853" spans="1:8" hidden="1" x14ac:dyDescent="0.3">
      <c r="A853" s="93">
        <f t="shared" si="27"/>
        <v>1002</v>
      </c>
      <c r="B853" s="90"/>
      <c r="C853" s="90"/>
      <c r="D853" s="89"/>
      <c r="E853" s="94" t="str">
        <f t="shared" si="26"/>
        <v/>
      </c>
      <c r="F853" s="90"/>
      <c r="G853" s="89"/>
      <c r="H853" s="95" t="str">
        <f>IF(B853="","",IF(IF(ISNA(VLOOKUP(A853,RESULTS!$D$2:$D$1001,1,0)),"",VLOOKUP(A853,RESULTS!$D$2:$D$1001,1,0))=A853,"","X"))</f>
        <v/>
      </c>
    </row>
    <row r="854" spans="1:8" hidden="1" x14ac:dyDescent="0.3">
      <c r="A854" s="93">
        <f t="shared" si="27"/>
        <v>1003</v>
      </c>
      <c r="B854" s="90"/>
      <c r="C854" s="90"/>
      <c r="D854" s="89"/>
      <c r="E854" s="94" t="str">
        <f t="shared" si="26"/>
        <v/>
      </c>
      <c r="F854" s="90"/>
      <c r="G854" s="89"/>
      <c r="H854" s="95" t="str">
        <f>IF(B854="","",IF(IF(ISNA(VLOOKUP(A854,RESULTS!$D$2:$D$1001,1,0)),"",VLOOKUP(A854,RESULTS!$D$2:$D$1001,1,0))=A854,"","X"))</f>
        <v/>
      </c>
    </row>
    <row r="855" spans="1:8" hidden="1" x14ac:dyDescent="0.3">
      <c r="A855" s="93">
        <f t="shared" si="27"/>
        <v>1004</v>
      </c>
      <c r="B855" s="90"/>
      <c r="C855" s="90"/>
      <c r="D855" s="89"/>
      <c r="E855" s="94" t="str">
        <f t="shared" si="26"/>
        <v/>
      </c>
      <c r="F855" s="90"/>
      <c r="G855" s="89"/>
      <c r="H855" s="95" t="str">
        <f>IF(B855="","",IF(IF(ISNA(VLOOKUP(A855,RESULTS!$D$2:$D$1001,1,0)),"",VLOOKUP(A855,RESULTS!$D$2:$D$1001,1,0))=A855,"","X"))</f>
        <v/>
      </c>
    </row>
    <row r="856" spans="1:8" hidden="1" x14ac:dyDescent="0.3">
      <c r="A856" s="93">
        <f t="shared" si="27"/>
        <v>1005</v>
      </c>
      <c r="B856" s="90"/>
      <c r="C856" s="90"/>
      <c r="D856" s="89"/>
      <c r="E856" s="94" t="str">
        <f t="shared" si="26"/>
        <v/>
      </c>
      <c r="F856" s="90"/>
      <c r="G856" s="89"/>
      <c r="H856" s="95" t="str">
        <f>IF(B856="","",IF(IF(ISNA(VLOOKUP(A856,RESULTS!$D$2:$D$1001,1,0)),"",VLOOKUP(A856,RESULTS!$D$2:$D$1001,1,0))=A856,"","X"))</f>
        <v/>
      </c>
    </row>
    <row r="857" spans="1:8" hidden="1" x14ac:dyDescent="0.3">
      <c r="A857" s="93">
        <f t="shared" si="27"/>
        <v>1006</v>
      </c>
      <c r="B857" s="90"/>
      <c r="C857" s="90"/>
      <c r="D857" s="89"/>
      <c r="E857" s="94" t="str">
        <f t="shared" si="26"/>
        <v/>
      </c>
      <c r="F857" s="90"/>
      <c r="G857" s="89"/>
      <c r="H857" s="95" t="str">
        <f>IF(B857="","",IF(IF(ISNA(VLOOKUP(A857,RESULTS!$D$2:$D$1001,1,0)),"",VLOOKUP(A857,RESULTS!$D$2:$D$1001,1,0))=A857,"","X"))</f>
        <v/>
      </c>
    </row>
    <row r="858" spans="1:8" hidden="1" x14ac:dyDescent="0.3">
      <c r="A858" s="93">
        <f t="shared" si="27"/>
        <v>1007</v>
      </c>
      <c r="B858" s="90"/>
      <c r="C858" s="90"/>
      <c r="D858" s="89"/>
      <c r="E858" s="94" t="str">
        <f t="shared" si="26"/>
        <v/>
      </c>
      <c r="F858" s="90"/>
      <c r="G858" s="89"/>
      <c r="H858" s="95" t="str">
        <f>IF(B858="","",IF(IF(ISNA(VLOOKUP(A858,RESULTS!$D$2:$D$1001,1,0)),"",VLOOKUP(A858,RESULTS!$D$2:$D$1001,1,0))=A858,"","X"))</f>
        <v/>
      </c>
    </row>
    <row r="859" spans="1:8" hidden="1" x14ac:dyDescent="0.3">
      <c r="A859" s="93">
        <f t="shared" si="27"/>
        <v>1008</v>
      </c>
      <c r="B859" s="90"/>
      <c r="C859" s="90"/>
      <c r="D859" s="89"/>
      <c r="E859" s="94" t="str">
        <f t="shared" si="26"/>
        <v/>
      </c>
      <c r="F859" s="90"/>
      <c r="G859" s="89"/>
      <c r="H859" s="95" t="str">
        <f>IF(B859="","",IF(IF(ISNA(VLOOKUP(A859,RESULTS!$D$2:$D$1001,1,0)),"",VLOOKUP(A859,RESULTS!$D$2:$D$1001,1,0))=A859,"","X"))</f>
        <v/>
      </c>
    </row>
    <row r="860" spans="1:8" hidden="1" x14ac:dyDescent="0.3">
      <c r="A860" s="93">
        <f t="shared" si="27"/>
        <v>1009</v>
      </c>
      <c r="B860" s="90"/>
      <c r="C860" s="90"/>
      <c r="D860" s="89"/>
      <c r="E860" s="94" t="str">
        <f t="shared" si="26"/>
        <v/>
      </c>
      <c r="F860" s="90"/>
      <c r="G860" s="89"/>
      <c r="H860" s="95" t="str">
        <f>IF(B860="","",IF(IF(ISNA(VLOOKUP(A860,RESULTS!$D$2:$D$1001,1,0)),"",VLOOKUP(A860,RESULTS!$D$2:$D$1001,1,0))=A860,"","X"))</f>
        <v/>
      </c>
    </row>
    <row r="861" spans="1:8" hidden="1" x14ac:dyDescent="0.3">
      <c r="A861" s="93">
        <f t="shared" si="27"/>
        <v>1010</v>
      </c>
      <c r="B861" s="90"/>
      <c r="C861" s="90"/>
      <c r="D861" s="89"/>
      <c r="E861" s="94" t="str">
        <f t="shared" si="26"/>
        <v/>
      </c>
      <c r="F861" s="90"/>
      <c r="G861" s="89"/>
      <c r="H861" s="95" t="str">
        <f>IF(B861="","",IF(IF(ISNA(VLOOKUP(A861,RESULTS!$D$2:$D$1001,1,0)),"",VLOOKUP(A861,RESULTS!$D$2:$D$1001,1,0))=A861,"","X"))</f>
        <v/>
      </c>
    </row>
    <row r="862" spans="1:8" hidden="1" x14ac:dyDescent="0.3">
      <c r="A862" s="93">
        <f t="shared" si="27"/>
        <v>1011</v>
      </c>
      <c r="B862" s="90"/>
      <c r="C862" s="90"/>
      <c r="D862" s="89"/>
      <c r="E862" s="94" t="str">
        <f t="shared" si="26"/>
        <v/>
      </c>
      <c r="F862" s="90"/>
      <c r="G862" s="89"/>
      <c r="H862" s="95" t="str">
        <f>IF(B862="","",IF(IF(ISNA(VLOOKUP(A862,RESULTS!$D$2:$D$1001,1,0)),"",VLOOKUP(A862,RESULTS!$D$2:$D$1001,1,0))=A862,"","X"))</f>
        <v/>
      </c>
    </row>
    <row r="863" spans="1:8" hidden="1" x14ac:dyDescent="0.3">
      <c r="A863" s="93">
        <f t="shared" si="27"/>
        <v>1012</v>
      </c>
      <c r="B863" s="90"/>
      <c r="C863" s="90"/>
      <c r="D863" s="89"/>
      <c r="E863" s="94" t="str">
        <f t="shared" si="26"/>
        <v/>
      </c>
      <c r="F863" s="90"/>
      <c r="G863" s="89"/>
      <c r="H863" s="95" t="str">
        <f>IF(B863="","",IF(IF(ISNA(VLOOKUP(A863,RESULTS!$D$2:$D$1001,1,0)),"",VLOOKUP(A863,RESULTS!$D$2:$D$1001,1,0))=A863,"","X"))</f>
        <v/>
      </c>
    </row>
    <row r="864" spans="1:8" hidden="1" x14ac:dyDescent="0.3">
      <c r="A864" s="93">
        <f t="shared" si="27"/>
        <v>1013</v>
      </c>
      <c r="B864" s="90"/>
      <c r="C864" s="90"/>
      <c r="D864" s="89"/>
      <c r="E864" s="94" t="str">
        <f t="shared" si="26"/>
        <v/>
      </c>
      <c r="F864" s="90"/>
      <c r="G864" s="89"/>
      <c r="H864" s="95" t="str">
        <f>IF(B864="","",IF(IF(ISNA(VLOOKUP(A864,RESULTS!$D$2:$D$1001,1,0)),"",VLOOKUP(A864,RESULTS!$D$2:$D$1001,1,0))=A864,"","X"))</f>
        <v/>
      </c>
    </row>
    <row r="865" spans="1:8" hidden="1" x14ac:dyDescent="0.3">
      <c r="A865" s="93">
        <f t="shared" si="27"/>
        <v>1014</v>
      </c>
      <c r="B865" s="90"/>
      <c r="C865" s="90"/>
      <c r="D865" s="89"/>
      <c r="E865" s="94" t="str">
        <f t="shared" si="26"/>
        <v/>
      </c>
      <c r="F865" s="90"/>
      <c r="G865" s="89"/>
      <c r="H865" s="95" t="str">
        <f>IF(B865="","",IF(IF(ISNA(VLOOKUP(A865,RESULTS!$D$2:$D$1001,1,0)),"",VLOOKUP(A865,RESULTS!$D$2:$D$1001,1,0))=A865,"","X"))</f>
        <v/>
      </c>
    </row>
    <row r="866" spans="1:8" hidden="1" x14ac:dyDescent="0.3">
      <c r="A866" s="93">
        <f t="shared" si="27"/>
        <v>1015</v>
      </c>
      <c r="B866" s="90"/>
      <c r="C866" s="90"/>
      <c r="D866" s="89"/>
      <c r="E866" s="94" t="str">
        <f t="shared" si="26"/>
        <v/>
      </c>
      <c r="F866" s="90"/>
      <c r="G866" s="89"/>
      <c r="H866" s="95" t="str">
        <f>IF(B866="","",IF(IF(ISNA(VLOOKUP(A866,RESULTS!$D$2:$D$1001,1,0)),"",VLOOKUP(A866,RESULTS!$D$2:$D$1001,1,0))=A866,"","X"))</f>
        <v/>
      </c>
    </row>
    <row r="867" spans="1:8" hidden="1" x14ac:dyDescent="0.3">
      <c r="A867" s="93">
        <f t="shared" si="27"/>
        <v>1016</v>
      </c>
      <c r="B867" s="90"/>
      <c r="C867" s="90"/>
      <c r="D867" s="89"/>
      <c r="E867" s="94" t="str">
        <f t="shared" si="26"/>
        <v/>
      </c>
      <c r="F867" s="90"/>
      <c r="G867" s="89"/>
      <c r="H867" s="95" t="str">
        <f>IF(B867="","",IF(IF(ISNA(VLOOKUP(A867,RESULTS!$D$2:$D$1001,1,0)),"",VLOOKUP(A867,RESULTS!$D$2:$D$1001,1,0))=A867,"","X"))</f>
        <v/>
      </c>
    </row>
    <row r="868" spans="1:8" hidden="1" x14ac:dyDescent="0.3">
      <c r="A868" s="93">
        <f t="shared" si="27"/>
        <v>1017</v>
      </c>
      <c r="B868" s="90"/>
      <c r="C868" s="90"/>
      <c r="D868" s="89"/>
      <c r="E868" s="94" t="str">
        <f t="shared" si="26"/>
        <v/>
      </c>
      <c r="F868" s="90"/>
      <c r="G868" s="89"/>
      <c r="H868" s="95" t="str">
        <f>IF(B868="","",IF(IF(ISNA(VLOOKUP(A868,RESULTS!$D$2:$D$1001,1,0)),"",VLOOKUP(A868,RESULTS!$D$2:$D$1001,1,0))=A868,"","X"))</f>
        <v/>
      </c>
    </row>
    <row r="869" spans="1:8" hidden="1" x14ac:dyDescent="0.3">
      <c r="A869" s="93">
        <f t="shared" si="27"/>
        <v>1018</v>
      </c>
      <c r="B869" s="90"/>
      <c r="C869" s="90"/>
      <c r="D869" s="89"/>
      <c r="E869" s="94" t="str">
        <f t="shared" si="26"/>
        <v/>
      </c>
      <c r="F869" s="90"/>
      <c r="G869" s="89"/>
      <c r="H869" s="95" t="str">
        <f>IF(B869="","",IF(IF(ISNA(VLOOKUP(A869,RESULTS!$D$2:$D$1001,1,0)),"",VLOOKUP(A869,RESULTS!$D$2:$D$1001,1,0))=A869,"","X"))</f>
        <v/>
      </c>
    </row>
    <row r="870" spans="1:8" hidden="1" x14ac:dyDescent="0.3">
      <c r="A870" s="93">
        <f t="shared" si="27"/>
        <v>1019</v>
      </c>
      <c r="B870" s="90"/>
      <c r="C870" s="90"/>
      <c r="D870" s="89"/>
      <c r="E870" s="94" t="str">
        <f t="shared" si="26"/>
        <v/>
      </c>
      <c r="F870" s="90"/>
      <c r="G870" s="89"/>
      <c r="H870" s="95" t="str">
        <f>IF(B870="","",IF(IF(ISNA(VLOOKUP(A870,RESULTS!$D$2:$D$1001,1,0)),"",VLOOKUP(A870,RESULTS!$D$2:$D$1001,1,0))=A870,"","X"))</f>
        <v/>
      </c>
    </row>
    <row r="871" spans="1:8" hidden="1" x14ac:dyDescent="0.3">
      <c r="A871" s="93">
        <f t="shared" si="27"/>
        <v>1020</v>
      </c>
      <c r="B871" s="90"/>
      <c r="C871" s="90"/>
      <c r="D871" s="89"/>
      <c r="E871" s="94" t="str">
        <f t="shared" ref="E871:E934" si="28">LEFT(D871,1)</f>
        <v/>
      </c>
      <c r="F871" s="90"/>
      <c r="G871" s="89"/>
      <c r="H871" s="95" t="str">
        <f>IF(B871="","",IF(IF(ISNA(VLOOKUP(A871,RESULTS!$D$2:$D$1001,1,0)),"",VLOOKUP(A871,RESULTS!$D$2:$D$1001,1,0))=A871,"","X"))</f>
        <v/>
      </c>
    </row>
    <row r="872" spans="1:8" hidden="1" x14ac:dyDescent="0.3">
      <c r="A872" s="93">
        <f t="shared" si="27"/>
        <v>1021</v>
      </c>
      <c r="B872" s="90"/>
      <c r="C872" s="90"/>
      <c r="D872" s="89"/>
      <c r="E872" s="94" t="str">
        <f t="shared" si="28"/>
        <v/>
      </c>
      <c r="F872" s="90"/>
      <c r="G872" s="89"/>
      <c r="H872" s="95" t="str">
        <f>IF(B872="","",IF(IF(ISNA(VLOOKUP(A872,RESULTS!$D$2:$D$1001,1,0)),"",VLOOKUP(A872,RESULTS!$D$2:$D$1001,1,0))=A872,"","X"))</f>
        <v/>
      </c>
    </row>
    <row r="873" spans="1:8" hidden="1" x14ac:dyDescent="0.3">
      <c r="A873" s="93">
        <f t="shared" si="27"/>
        <v>1022</v>
      </c>
      <c r="B873" s="90"/>
      <c r="C873" s="90"/>
      <c r="D873" s="89"/>
      <c r="E873" s="94" t="str">
        <f t="shared" si="28"/>
        <v/>
      </c>
      <c r="F873" s="90"/>
      <c r="G873" s="89"/>
      <c r="H873" s="95" t="str">
        <f>IF(B873="","",IF(IF(ISNA(VLOOKUP(A873,RESULTS!$D$2:$D$1001,1,0)),"",VLOOKUP(A873,RESULTS!$D$2:$D$1001,1,0))=A873,"","X"))</f>
        <v/>
      </c>
    </row>
    <row r="874" spans="1:8" hidden="1" x14ac:dyDescent="0.3">
      <c r="A874" s="93">
        <f t="shared" si="27"/>
        <v>1023</v>
      </c>
      <c r="B874" s="90"/>
      <c r="C874" s="90"/>
      <c r="D874" s="89"/>
      <c r="E874" s="94" t="str">
        <f t="shared" si="28"/>
        <v/>
      </c>
      <c r="F874" s="90"/>
      <c r="G874" s="89"/>
      <c r="H874" s="95" t="str">
        <f>IF(B874="","",IF(IF(ISNA(VLOOKUP(A874,RESULTS!$D$2:$D$1001,1,0)),"",VLOOKUP(A874,RESULTS!$D$2:$D$1001,1,0))=A874,"","X"))</f>
        <v/>
      </c>
    </row>
    <row r="875" spans="1:8" hidden="1" x14ac:dyDescent="0.3">
      <c r="A875" s="93">
        <f t="shared" si="27"/>
        <v>1024</v>
      </c>
      <c r="B875" s="90"/>
      <c r="C875" s="90"/>
      <c r="D875" s="89"/>
      <c r="E875" s="94" t="str">
        <f t="shared" si="28"/>
        <v/>
      </c>
      <c r="F875" s="90"/>
      <c r="G875" s="89"/>
      <c r="H875" s="95" t="str">
        <f>IF(B875="","",IF(IF(ISNA(VLOOKUP(A875,RESULTS!$D$2:$D$1001,1,0)),"",VLOOKUP(A875,RESULTS!$D$2:$D$1001,1,0))=A875,"","X"))</f>
        <v/>
      </c>
    </row>
    <row r="876" spans="1:8" hidden="1" x14ac:dyDescent="0.3">
      <c r="A876" s="93">
        <f t="shared" si="27"/>
        <v>1025</v>
      </c>
      <c r="B876" s="90"/>
      <c r="C876" s="90"/>
      <c r="D876" s="89"/>
      <c r="E876" s="94" t="str">
        <f t="shared" si="28"/>
        <v/>
      </c>
      <c r="F876" s="90"/>
      <c r="G876" s="89"/>
      <c r="H876" s="95" t="str">
        <f>IF(B876="","",IF(IF(ISNA(VLOOKUP(A876,RESULTS!$D$2:$D$1001,1,0)),"",VLOOKUP(A876,RESULTS!$D$2:$D$1001,1,0))=A876,"","X"))</f>
        <v/>
      </c>
    </row>
    <row r="877" spans="1:8" hidden="1" x14ac:dyDescent="0.3">
      <c r="A877" s="93">
        <f t="shared" si="27"/>
        <v>1026</v>
      </c>
      <c r="B877" s="90"/>
      <c r="C877" s="90"/>
      <c r="D877" s="89"/>
      <c r="E877" s="94" t="str">
        <f t="shared" si="28"/>
        <v/>
      </c>
      <c r="F877" s="90"/>
      <c r="G877" s="89"/>
      <c r="H877" s="95" t="str">
        <f>IF(B877="","",IF(IF(ISNA(VLOOKUP(A877,RESULTS!$D$2:$D$1001,1,0)),"",VLOOKUP(A877,RESULTS!$D$2:$D$1001,1,0))=A877,"","X"))</f>
        <v/>
      </c>
    </row>
    <row r="878" spans="1:8" hidden="1" x14ac:dyDescent="0.3">
      <c r="A878" s="93">
        <f t="shared" si="27"/>
        <v>1027</v>
      </c>
      <c r="B878" s="90"/>
      <c r="C878" s="90"/>
      <c r="D878" s="89"/>
      <c r="E878" s="94" t="str">
        <f t="shared" si="28"/>
        <v/>
      </c>
      <c r="F878" s="90"/>
      <c r="G878" s="89"/>
      <c r="H878" s="95" t="str">
        <f>IF(B878="","",IF(IF(ISNA(VLOOKUP(A878,RESULTS!$D$2:$D$1001,1,0)),"",VLOOKUP(A878,RESULTS!$D$2:$D$1001,1,0))=A878,"","X"))</f>
        <v/>
      </c>
    </row>
    <row r="879" spans="1:8" hidden="1" x14ac:dyDescent="0.3">
      <c r="A879" s="93">
        <f t="shared" si="27"/>
        <v>1028</v>
      </c>
      <c r="B879" s="90"/>
      <c r="C879" s="90"/>
      <c r="D879" s="89"/>
      <c r="E879" s="94" t="str">
        <f t="shared" si="28"/>
        <v/>
      </c>
      <c r="F879" s="90"/>
      <c r="G879" s="89"/>
      <c r="H879" s="95" t="str">
        <f>IF(B879="","",IF(IF(ISNA(VLOOKUP(A879,RESULTS!$D$2:$D$1001,1,0)),"",VLOOKUP(A879,RESULTS!$D$2:$D$1001,1,0))=A879,"","X"))</f>
        <v/>
      </c>
    </row>
    <row r="880" spans="1:8" hidden="1" x14ac:dyDescent="0.3">
      <c r="A880" s="93">
        <f t="shared" si="27"/>
        <v>1029</v>
      </c>
      <c r="B880" s="90"/>
      <c r="C880" s="90"/>
      <c r="D880" s="89"/>
      <c r="E880" s="94" t="str">
        <f t="shared" si="28"/>
        <v/>
      </c>
      <c r="F880" s="90"/>
      <c r="G880" s="89"/>
      <c r="H880" s="95" t="str">
        <f>IF(B880="","",IF(IF(ISNA(VLOOKUP(A880,RESULTS!$D$2:$D$1001,1,0)),"",VLOOKUP(A880,RESULTS!$D$2:$D$1001,1,0))=A880,"","X"))</f>
        <v/>
      </c>
    </row>
    <row r="881" spans="1:8" hidden="1" x14ac:dyDescent="0.3">
      <c r="A881" s="93">
        <f t="shared" si="27"/>
        <v>1030</v>
      </c>
      <c r="B881" s="90"/>
      <c r="C881" s="90"/>
      <c r="D881" s="89"/>
      <c r="E881" s="94" t="str">
        <f t="shared" si="28"/>
        <v/>
      </c>
      <c r="F881" s="90"/>
      <c r="G881" s="89"/>
      <c r="H881" s="95" t="str">
        <f>IF(B881="","",IF(IF(ISNA(VLOOKUP(A881,RESULTS!$D$2:$D$1001,1,0)),"",VLOOKUP(A881,RESULTS!$D$2:$D$1001,1,0))=A881,"","X"))</f>
        <v/>
      </c>
    </row>
    <row r="882" spans="1:8" hidden="1" x14ac:dyDescent="0.3">
      <c r="A882" s="93">
        <f t="shared" si="27"/>
        <v>1031</v>
      </c>
      <c r="B882" s="90"/>
      <c r="C882" s="90"/>
      <c r="D882" s="89"/>
      <c r="E882" s="94" t="str">
        <f t="shared" si="28"/>
        <v/>
      </c>
      <c r="F882" s="90"/>
      <c r="G882" s="89"/>
      <c r="H882" s="95" t="str">
        <f>IF(B882="","",IF(IF(ISNA(VLOOKUP(A882,RESULTS!$D$2:$D$1001,1,0)),"",VLOOKUP(A882,RESULTS!$D$2:$D$1001,1,0))=A882,"","X"))</f>
        <v/>
      </c>
    </row>
    <row r="883" spans="1:8" hidden="1" x14ac:dyDescent="0.3">
      <c r="A883" s="93">
        <f t="shared" si="27"/>
        <v>1032</v>
      </c>
      <c r="B883" s="90"/>
      <c r="C883" s="90"/>
      <c r="D883" s="89"/>
      <c r="E883" s="94" t="str">
        <f t="shared" si="28"/>
        <v/>
      </c>
      <c r="F883" s="90"/>
      <c r="G883" s="89"/>
      <c r="H883" s="95" t="str">
        <f>IF(B883="","",IF(IF(ISNA(VLOOKUP(A883,RESULTS!$D$2:$D$1001,1,0)),"",VLOOKUP(A883,RESULTS!$D$2:$D$1001,1,0))=A883,"","X"))</f>
        <v/>
      </c>
    </row>
    <row r="884" spans="1:8" hidden="1" x14ac:dyDescent="0.3">
      <c r="A884" s="93">
        <f t="shared" si="27"/>
        <v>1033</v>
      </c>
      <c r="B884" s="90"/>
      <c r="C884" s="90"/>
      <c r="D884" s="89"/>
      <c r="E884" s="94" t="str">
        <f t="shared" si="28"/>
        <v/>
      </c>
      <c r="F884" s="90"/>
      <c r="G884" s="89"/>
      <c r="H884" s="95" t="str">
        <f>IF(B884="","",IF(IF(ISNA(VLOOKUP(A884,RESULTS!$D$2:$D$1001,1,0)),"",VLOOKUP(A884,RESULTS!$D$2:$D$1001,1,0))=A884,"","X"))</f>
        <v/>
      </c>
    </row>
    <row r="885" spans="1:8" hidden="1" x14ac:dyDescent="0.3">
      <c r="A885" s="93">
        <f t="shared" si="27"/>
        <v>1034</v>
      </c>
      <c r="B885" s="90"/>
      <c r="C885" s="90"/>
      <c r="D885" s="89"/>
      <c r="E885" s="94" t="str">
        <f t="shared" si="28"/>
        <v/>
      </c>
      <c r="F885" s="90"/>
      <c r="G885" s="89"/>
      <c r="H885" s="95" t="str">
        <f>IF(B885="","",IF(IF(ISNA(VLOOKUP(A885,RESULTS!$D$2:$D$1001,1,0)),"",VLOOKUP(A885,RESULTS!$D$2:$D$1001,1,0))=A885,"","X"))</f>
        <v/>
      </c>
    </row>
    <row r="886" spans="1:8" hidden="1" x14ac:dyDescent="0.3">
      <c r="A886" s="93">
        <f t="shared" si="27"/>
        <v>1035</v>
      </c>
      <c r="B886" s="90"/>
      <c r="C886" s="90"/>
      <c r="D886" s="89"/>
      <c r="E886" s="94" t="str">
        <f t="shared" si="28"/>
        <v/>
      </c>
      <c r="F886" s="90"/>
      <c r="G886" s="89"/>
      <c r="H886" s="95" t="str">
        <f>IF(B886="","",IF(IF(ISNA(VLOOKUP(A886,RESULTS!$D$2:$D$1001,1,0)),"",VLOOKUP(A886,RESULTS!$D$2:$D$1001,1,0))=A886,"","X"))</f>
        <v/>
      </c>
    </row>
    <row r="887" spans="1:8" hidden="1" x14ac:dyDescent="0.3">
      <c r="A887" s="93">
        <f t="shared" si="27"/>
        <v>1036</v>
      </c>
      <c r="B887" s="90"/>
      <c r="C887" s="90"/>
      <c r="D887" s="89"/>
      <c r="E887" s="94" t="str">
        <f t="shared" si="28"/>
        <v/>
      </c>
      <c r="F887" s="90"/>
      <c r="G887" s="89"/>
      <c r="H887" s="95" t="str">
        <f>IF(B887="","",IF(IF(ISNA(VLOOKUP(A887,RESULTS!$D$2:$D$1001,1,0)),"",VLOOKUP(A887,RESULTS!$D$2:$D$1001,1,0))=A887,"","X"))</f>
        <v/>
      </c>
    </row>
    <row r="888" spans="1:8" hidden="1" x14ac:dyDescent="0.3">
      <c r="A888" s="93">
        <f t="shared" si="27"/>
        <v>1037</v>
      </c>
      <c r="B888" s="90"/>
      <c r="C888" s="90"/>
      <c r="D888" s="89"/>
      <c r="E888" s="94" t="str">
        <f t="shared" si="28"/>
        <v/>
      </c>
      <c r="F888" s="90"/>
      <c r="G888" s="89"/>
      <c r="H888" s="95" t="str">
        <f>IF(B888="","",IF(IF(ISNA(VLOOKUP(A888,RESULTS!$D$2:$D$1001,1,0)),"",VLOOKUP(A888,RESULTS!$D$2:$D$1001,1,0))=A888,"","X"))</f>
        <v/>
      </c>
    </row>
    <row r="889" spans="1:8" hidden="1" x14ac:dyDescent="0.3">
      <c r="A889" s="93">
        <f t="shared" si="27"/>
        <v>1038</v>
      </c>
      <c r="B889" s="90"/>
      <c r="C889" s="90"/>
      <c r="D889" s="89"/>
      <c r="E889" s="94" t="str">
        <f t="shared" si="28"/>
        <v/>
      </c>
      <c r="F889" s="90"/>
      <c r="G889" s="89"/>
      <c r="H889" s="95" t="str">
        <f>IF(B889="","",IF(IF(ISNA(VLOOKUP(A889,RESULTS!$D$2:$D$1001,1,0)),"",VLOOKUP(A889,RESULTS!$D$2:$D$1001,1,0))=A889,"","X"))</f>
        <v/>
      </c>
    </row>
    <row r="890" spans="1:8" hidden="1" x14ac:dyDescent="0.3">
      <c r="A890" s="93">
        <f t="shared" si="27"/>
        <v>1039</v>
      </c>
      <c r="B890" s="90"/>
      <c r="C890" s="90"/>
      <c r="D890" s="89"/>
      <c r="E890" s="94" t="str">
        <f t="shared" si="28"/>
        <v/>
      </c>
      <c r="F890" s="90"/>
      <c r="G890" s="89"/>
      <c r="H890" s="95" t="str">
        <f>IF(B890="","",IF(IF(ISNA(VLOOKUP(A890,RESULTS!$D$2:$D$1001,1,0)),"",VLOOKUP(A890,RESULTS!$D$2:$D$1001,1,0))=A890,"","X"))</f>
        <v/>
      </c>
    </row>
    <row r="891" spans="1:8" hidden="1" x14ac:dyDescent="0.3">
      <c r="A891" s="93">
        <f t="shared" si="27"/>
        <v>1040</v>
      </c>
      <c r="B891" s="90"/>
      <c r="C891" s="90"/>
      <c r="D891" s="89"/>
      <c r="E891" s="94" t="str">
        <f t="shared" si="28"/>
        <v/>
      </c>
      <c r="F891" s="90"/>
      <c r="G891" s="89"/>
      <c r="H891" s="95" t="str">
        <f>IF(B891="","",IF(IF(ISNA(VLOOKUP(A891,RESULTS!$D$2:$D$1001,1,0)),"",VLOOKUP(A891,RESULTS!$D$2:$D$1001,1,0))=A891,"","X"))</f>
        <v/>
      </c>
    </row>
    <row r="892" spans="1:8" hidden="1" x14ac:dyDescent="0.3">
      <c r="A892" s="93">
        <f t="shared" si="27"/>
        <v>1041</v>
      </c>
      <c r="B892" s="90"/>
      <c r="C892" s="90"/>
      <c r="D892" s="89"/>
      <c r="E892" s="94" t="str">
        <f t="shared" si="28"/>
        <v/>
      </c>
      <c r="F892" s="90"/>
      <c r="G892" s="89"/>
      <c r="H892" s="95" t="str">
        <f>IF(B892="","",IF(IF(ISNA(VLOOKUP(A892,RESULTS!$D$2:$D$1001,1,0)),"",VLOOKUP(A892,RESULTS!$D$2:$D$1001,1,0))=A892,"","X"))</f>
        <v/>
      </c>
    </row>
    <row r="893" spans="1:8" hidden="1" x14ac:dyDescent="0.3">
      <c r="A893" s="93">
        <f t="shared" si="27"/>
        <v>1042</v>
      </c>
      <c r="B893" s="90"/>
      <c r="C893" s="90"/>
      <c r="D893" s="89"/>
      <c r="E893" s="94" t="str">
        <f t="shared" si="28"/>
        <v/>
      </c>
      <c r="F893" s="90"/>
      <c r="G893" s="89"/>
      <c r="H893" s="95" t="str">
        <f>IF(B893="","",IF(IF(ISNA(VLOOKUP(A893,RESULTS!$D$2:$D$1001,1,0)),"",VLOOKUP(A893,RESULTS!$D$2:$D$1001,1,0))=A893,"","X"))</f>
        <v/>
      </c>
    </row>
    <row r="894" spans="1:8" hidden="1" x14ac:dyDescent="0.3">
      <c r="A894" s="93">
        <f t="shared" si="27"/>
        <v>1043</v>
      </c>
      <c r="B894" s="90"/>
      <c r="C894" s="90"/>
      <c r="D894" s="89"/>
      <c r="E894" s="94" t="str">
        <f t="shared" si="28"/>
        <v/>
      </c>
      <c r="F894" s="90"/>
      <c r="G894" s="89"/>
      <c r="H894" s="95" t="str">
        <f>IF(B894="","",IF(IF(ISNA(VLOOKUP(A894,RESULTS!$D$2:$D$1001,1,0)),"",VLOOKUP(A894,RESULTS!$D$2:$D$1001,1,0))=A894,"","X"))</f>
        <v/>
      </c>
    </row>
    <row r="895" spans="1:8" hidden="1" x14ac:dyDescent="0.3">
      <c r="A895" s="93">
        <f t="shared" si="27"/>
        <v>1044</v>
      </c>
      <c r="B895" s="90"/>
      <c r="C895" s="90"/>
      <c r="D895" s="89"/>
      <c r="E895" s="94" t="str">
        <f t="shared" si="28"/>
        <v/>
      </c>
      <c r="F895" s="90"/>
      <c r="G895" s="89"/>
      <c r="H895" s="95" t="str">
        <f>IF(B895="","",IF(IF(ISNA(VLOOKUP(A895,RESULTS!$D$2:$D$1001,1,0)),"",VLOOKUP(A895,RESULTS!$D$2:$D$1001,1,0))=A895,"","X"))</f>
        <v/>
      </c>
    </row>
    <row r="896" spans="1:8" hidden="1" x14ac:dyDescent="0.3">
      <c r="A896" s="93">
        <f t="shared" si="27"/>
        <v>1045</v>
      </c>
      <c r="B896" s="90"/>
      <c r="C896" s="90"/>
      <c r="D896" s="89"/>
      <c r="E896" s="94" t="str">
        <f t="shared" si="28"/>
        <v/>
      </c>
      <c r="F896" s="90"/>
      <c r="G896" s="89"/>
      <c r="H896" s="95" t="str">
        <f>IF(B896="","",IF(IF(ISNA(VLOOKUP(A896,RESULTS!$D$2:$D$1001,1,0)),"",VLOOKUP(A896,RESULTS!$D$2:$D$1001,1,0))=A896,"","X"))</f>
        <v/>
      </c>
    </row>
    <row r="897" spans="1:8" hidden="1" x14ac:dyDescent="0.3">
      <c r="A897" s="93">
        <f t="shared" si="27"/>
        <v>1046</v>
      </c>
      <c r="B897" s="90"/>
      <c r="C897" s="90"/>
      <c r="D897" s="89"/>
      <c r="E897" s="94" t="str">
        <f t="shared" si="28"/>
        <v/>
      </c>
      <c r="F897" s="90"/>
      <c r="G897" s="89"/>
      <c r="H897" s="95" t="str">
        <f>IF(B897="","",IF(IF(ISNA(VLOOKUP(A897,RESULTS!$D$2:$D$1001,1,0)),"",VLOOKUP(A897,RESULTS!$D$2:$D$1001,1,0))=A897,"","X"))</f>
        <v/>
      </c>
    </row>
    <row r="898" spans="1:8" hidden="1" x14ac:dyDescent="0.3">
      <c r="A898" s="93">
        <f t="shared" si="27"/>
        <v>1047</v>
      </c>
      <c r="B898" s="90"/>
      <c r="C898" s="90"/>
      <c r="D898" s="89"/>
      <c r="E898" s="94" t="str">
        <f t="shared" si="28"/>
        <v/>
      </c>
      <c r="F898" s="90"/>
      <c r="G898" s="89"/>
      <c r="H898" s="95" t="str">
        <f>IF(B898="","",IF(IF(ISNA(VLOOKUP(A898,RESULTS!$D$2:$D$1001,1,0)),"",VLOOKUP(A898,RESULTS!$D$2:$D$1001,1,0))=A898,"","X"))</f>
        <v/>
      </c>
    </row>
    <row r="899" spans="1:8" hidden="1" x14ac:dyDescent="0.3">
      <c r="A899" s="93">
        <f t="shared" ref="A899:A962" si="29">A898+1</f>
        <v>1048</v>
      </c>
      <c r="B899" s="90"/>
      <c r="C899" s="90"/>
      <c r="D899" s="89"/>
      <c r="E899" s="94" t="str">
        <f t="shared" si="28"/>
        <v/>
      </c>
      <c r="F899" s="90"/>
      <c r="G899" s="89"/>
      <c r="H899" s="95" t="str">
        <f>IF(B899="","",IF(IF(ISNA(VLOOKUP(A899,RESULTS!$D$2:$D$1001,1,0)),"",VLOOKUP(A899,RESULTS!$D$2:$D$1001,1,0))=A899,"","X"))</f>
        <v/>
      </c>
    </row>
    <row r="900" spans="1:8" hidden="1" x14ac:dyDescent="0.3">
      <c r="A900" s="93">
        <f t="shared" si="29"/>
        <v>1049</v>
      </c>
      <c r="B900" s="90"/>
      <c r="C900" s="90"/>
      <c r="D900" s="89"/>
      <c r="E900" s="94" t="str">
        <f t="shared" si="28"/>
        <v/>
      </c>
      <c r="F900" s="90"/>
      <c r="G900" s="89"/>
      <c r="H900" s="95" t="str">
        <f>IF(B900="","",IF(IF(ISNA(VLOOKUP(A900,RESULTS!$D$2:$D$1001,1,0)),"",VLOOKUP(A900,RESULTS!$D$2:$D$1001,1,0))=A900,"","X"))</f>
        <v/>
      </c>
    </row>
    <row r="901" spans="1:8" hidden="1" x14ac:dyDescent="0.3">
      <c r="A901" s="93">
        <f t="shared" si="29"/>
        <v>1050</v>
      </c>
      <c r="B901" s="90"/>
      <c r="C901" s="90"/>
      <c r="D901" s="89"/>
      <c r="E901" s="94" t="str">
        <f t="shared" si="28"/>
        <v/>
      </c>
      <c r="F901" s="90"/>
      <c r="G901" s="89"/>
      <c r="H901" s="95" t="str">
        <f>IF(B901="","",IF(IF(ISNA(VLOOKUP(A901,RESULTS!$D$2:$D$1001,1,0)),"",VLOOKUP(A901,RESULTS!$D$2:$D$1001,1,0))=A901,"","X"))</f>
        <v/>
      </c>
    </row>
    <row r="902" spans="1:8" hidden="1" x14ac:dyDescent="0.3">
      <c r="A902" s="93">
        <f t="shared" si="29"/>
        <v>1051</v>
      </c>
      <c r="B902" s="90"/>
      <c r="C902" s="90"/>
      <c r="D902" s="89"/>
      <c r="E902" s="94" t="str">
        <f t="shared" si="28"/>
        <v/>
      </c>
      <c r="F902" s="90"/>
      <c r="G902" s="89"/>
      <c r="H902" s="95" t="str">
        <f>IF(B902="","",IF(IF(ISNA(VLOOKUP(A902,RESULTS!$D$2:$D$1001,1,0)),"",VLOOKUP(A902,RESULTS!$D$2:$D$1001,1,0))=A902,"","X"))</f>
        <v/>
      </c>
    </row>
    <row r="903" spans="1:8" hidden="1" x14ac:dyDescent="0.3">
      <c r="A903" s="93">
        <f t="shared" si="29"/>
        <v>1052</v>
      </c>
      <c r="B903" s="90"/>
      <c r="C903" s="90"/>
      <c r="D903" s="89"/>
      <c r="E903" s="94" t="str">
        <f t="shared" si="28"/>
        <v/>
      </c>
      <c r="F903" s="90"/>
      <c r="G903" s="89"/>
      <c r="H903" s="95" t="str">
        <f>IF(B903="","",IF(IF(ISNA(VLOOKUP(A903,RESULTS!$D$2:$D$1001,1,0)),"",VLOOKUP(A903,RESULTS!$D$2:$D$1001,1,0))=A903,"","X"))</f>
        <v/>
      </c>
    </row>
    <row r="904" spans="1:8" hidden="1" x14ac:dyDescent="0.3">
      <c r="A904" s="93">
        <f t="shared" si="29"/>
        <v>1053</v>
      </c>
      <c r="B904" s="90"/>
      <c r="C904" s="90"/>
      <c r="D904" s="89"/>
      <c r="E904" s="94" t="str">
        <f t="shared" si="28"/>
        <v/>
      </c>
      <c r="F904" s="90"/>
      <c r="G904" s="89"/>
      <c r="H904" s="95" t="str">
        <f>IF(B904="","",IF(IF(ISNA(VLOOKUP(A904,RESULTS!$D$2:$D$1001,1,0)),"",VLOOKUP(A904,RESULTS!$D$2:$D$1001,1,0))=A904,"","X"))</f>
        <v/>
      </c>
    </row>
    <row r="905" spans="1:8" hidden="1" x14ac:dyDescent="0.3">
      <c r="A905" s="93">
        <f t="shared" si="29"/>
        <v>1054</v>
      </c>
      <c r="B905" s="90"/>
      <c r="C905" s="90"/>
      <c r="D905" s="89"/>
      <c r="E905" s="94" t="str">
        <f t="shared" si="28"/>
        <v/>
      </c>
      <c r="F905" s="90"/>
      <c r="G905" s="89"/>
      <c r="H905" s="95" t="str">
        <f>IF(B905="","",IF(IF(ISNA(VLOOKUP(A905,RESULTS!$D$2:$D$1001,1,0)),"",VLOOKUP(A905,RESULTS!$D$2:$D$1001,1,0))=A905,"","X"))</f>
        <v/>
      </c>
    </row>
    <row r="906" spans="1:8" hidden="1" x14ac:dyDescent="0.3">
      <c r="A906" s="93">
        <f t="shared" si="29"/>
        <v>1055</v>
      </c>
      <c r="B906" s="90"/>
      <c r="C906" s="90"/>
      <c r="D906" s="89"/>
      <c r="E906" s="94" t="str">
        <f t="shared" si="28"/>
        <v/>
      </c>
      <c r="F906" s="90"/>
      <c r="G906" s="89"/>
      <c r="H906" s="95" t="str">
        <f>IF(B906="","",IF(IF(ISNA(VLOOKUP(A906,RESULTS!$D$2:$D$1001,1,0)),"",VLOOKUP(A906,RESULTS!$D$2:$D$1001,1,0))=A906,"","X"))</f>
        <v/>
      </c>
    </row>
    <row r="907" spans="1:8" hidden="1" x14ac:dyDescent="0.3">
      <c r="A907" s="93">
        <f t="shared" si="29"/>
        <v>1056</v>
      </c>
      <c r="B907" s="90"/>
      <c r="C907" s="90"/>
      <c r="D907" s="89"/>
      <c r="E907" s="94" t="str">
        <f t="shared" si="28"/>
        <v/>
      </c>
      <c r="F907" s="90"/>
      <c r="G907" s="89"/>
      <c r="H907" s="95" t="str">
        <f>IF(B907="","",IF(IF(ISNA(VLOOKUP(A907,RESULTS!$D$2:$D$1001,1,0)),"",VLOOKUP(A907,RESULTS!$D$2:$D$1001,1,0))=A907,"","X"))</f>
        <v/>
      </c>
    </row>
    <row r="908" spans="1:8" hidden="1" x14ac:dyDescent="0.3">
      <c r="A908" s="93">
        <f t="shared" si="29"/>
        <v>1057</v>
      </c>
      <c r="B908" s="90"/>
      <c r="C908" s="90"/>
      <c r="D908" s="89"/>
      <c r="E908" s="94" t="str">
        <f t="shared" si="28"/>
        <v/>
      </c>
      <c r="F908" s="90"/>
      <c r="G908" s="89"/>
      <c r="H908" s="95" t="str">
        <f>IF(B908="","",IF(IF(ISNA(VLOOKUP(A908,RESULTS!$D$2:$D$1001,1,0)),"",VLOOKUP(A908,RESULTS!$D$2:$D$1001,1,0))=A908,"","X"))</f>
        <v/>
      </c>
    </row>
    <row r="909" spans="1:8" hidden="1" x14ac:dyDescent="0.3">
      <c r="A909" s="93">
        <f t="shared" si="29"/>
        <v>1058</v>
      </c>
      <c r="B909" s="90"/>
      <c r="C909" s="90"/>
      <c r="D909" s="89"/>
      <c r="E909" s="94" t="str">
        <f t="shared" si="28"/>
        <v/>
      </c>
      <c r="F909" s="90"/>
      <c r="G909" s="89"/>
      <c r="H909" s="95" t="str">
        <f>IF(B909="","",IF(IF(ISNA(VLOOKUP(A909,RESULTS!$D$2:$D$1001,1,0)),"",VLOOKUP(A909,RESULTS!$D$2:$D$1001,1,0))=A909,"","X"))</f>
        <v/>
      </c>
    </row>
    <row r="910" spans="1:8" hidden="1" x14ac:dyDescent="0.3">
      <c r="A910" s="93">
        <f t="shared" si="29"/>
        <v>1059</v>
      </c>
      <c r="B910" s="90"/>
      <c r="C910" s="90"/>
      <c r="D910" s="89"/>
      <c r="E910" s="94" t="str">
        <f t="shared" si="28"/>
        <v/>
      </c>
      <c r="F910" s="90"/>
      <c r="G910" s="89"/>
      <c r="H910" s="95" t="str">
        <f>IF(B910="","",IF(IF(ISNA(VLOOKUP(A910,RESULTS!$D$2:$D$1001,1,0)),"",VLOOKUP(A910,RESULTS!$D$2:$D$1001,1,0))=A910,"","X"))</f>
        <v/>
      </c>
    </row>
    <row r="911" spans="1:8" hidden="1" x14ac:dyDescent="0.3">
      <c r="A911" s="93">
        <f t="shared" si="29"/>
        <v>1060</v>
      </c>
      <c r="B911" s="90"/>
      <c r="C911" s="90"/>
      <c r="D911" s="89"/>
      <c r="E911" s="94" t="str">
        <f t="shared" si="28"/>
        <v/>
      </c>
      <c r="F911" s="90"/>
      <c r="G911" s="89"/>
      <c r="H911" s="95" t="str">
        <f>IF(B911="","",IF(IF(ISNA(VLOOKUP(A911,RESULTS!$D$2:$D$1001,1,0)),"",VLOOKUP(A911,RESULTS!$D$2:$D$1001,1,0))=A911,"","X"))</f>
        <v/>
      </c>
    </row>
    <row r="912" spans="1:8" hidden="1" x14ac:dyDescent="0.3">
      <c r="A912" s="93">
        <f t="shared" si="29"/>
        <v>1061</v>
      </c>
      <c r="B912" s="90"/>
      <c r="C912" s="90"/>
      <c r="D912" s="89"/>
      <c r="E912" s="94" t="str">
        <f t="shared" si="28"/>
        <v/>
      </c>
      <c r="F912" s="90"/>
      <c r="G912" s="89"/>
      <c r="H912" s="95" t="str">
        <f>IF(B912="","",IF(IF(ISNA(VLOOKUP(A912,RESULTS!$D$2:$D$1001,1,0)),"",VLOOKUP(A912,RESULTS!$D$2:$D$1001,1,0))=A912,"","X"))</f>
        <v/>
      </c>
    </row>
    <row r="913" spans="1:8" hidden="1" x14ac:dyDescent="0.3">
      <c r="A913" s="93">
        <f t="shared" si="29"/>
        <v>1062</v>
      </c>
      <c r="B913" s="90"/>
      <c r="C913" s="90"/>
      <c r="D913" s="89"/>
      <c r="E913" s="94" t="str">
        <f t="shared" si="28"/>
        <v/>
      </c>
      <c r="F913" s="90"/>
      <c r="G913" s="89"/>
      <c r="H913" s="95" t="str">
        <f>IF(B913="","",IF(IF(ISNA(VLOOKUP(A913,RESULTS!$D$2:$D$1001,1,0)),"",VLOOKUP(A913,RESULTS!$D$2:$D$1001,1,0))=A913,"","X"))</f>
        <v/>
      </c>
    </row>
    <row r="914" spans="1:8" hidden="1" x14ac:dyDescent="0.3">
      <c r="A914" s="93">
        <f t="shared" si="29"/>
        <v>1063</v>
      </c>
      <c r="B914" s="90"/>
      <c r="C914" s="90"/>
      <c r="D914" s="89"/>
      <c r="E914" s="94" t="str">
        <f t="shared" si="28"/>
        <v/>
      </c>
      <c r="F914" s="90"/>
      <c r="G914" s="89"/>
      <c r="H914" s="95" t="str">
        <f>IF(B914="","",IF(IF(ISNA(VLOOKUP(A914,RESULTS!$D$2:$D$1001,1,0)),"",VLOOKUP(A914,RESULTS!$D$2:$D$1001,1,0))=A914,"","X"))</f>
        <v/>
      </c>
    </row>
    <row r="915" spans="1:8" hidden="1" x14ac:dyDescent="0.3">
      <c r="A915" s="93">
        <f t="shared" si="29"/>
        <v>1064</v>
      </c>
      <c r="B915" s="90"/>
      <c r="C915" s="90"/>
      <c r="D915" s="89"/>
      <c r="E915" s="94" t="str">
        <f t="shared" si="28"/>
        <v/>
      </c>
      <c r="F915" s="90"/>
      <c r="G915" s="89"/>
      <c r="H915" s="95" t="str">
        <f>IF(B915="","",IF(IF(ISNA(VLOOKUP(A915,RESULTS!$D$2:$D$1001,1,0)),"",VLOOKUP(A915,RESULTS!$D$2:$D$1001,1,0))=A915,"","X"))</f>
        <v/>
      </c>
    </row>
    <row r="916" spans="1:8" hidden="1" x14ac:dyDescent="0.3">
      <c r="A916" s="93">
        <f t="shared" si="29"/>
        <v>1065</v>
      </c>
      <c r="B916" s="90"/>
      <c r="C916" s="90"/>
      <c r="D916" s="89"/>
      <c r="E916" s="94" t="str">
        <f t="shared" si="28"/>
        <v/>
      </c>
      <c r="F916" s="90"/>
      <c r="G916" s="89"/>
      <c r="H916" s="95" t="str">
        <f>IF(B916="","",IF(IF(ISNA(VLOOKUP(A916,RESULTS!$D$2:$D$1001,1,0)),"",VLOOKUP(A916,RESULTS!$D$2:$D$1001,1,0))=A916,"","X"))</f>
        <v/>
      </c>
    </row>
    <row r="917" spans="1:8" hidden="1" x14ac:dyDescent="0.3">
      <c r="A917" s="93">
        <f t="shared" si="29"/>
        <v>1066</v>
      </c>
      <c r="B917" s="90"/>
      <c r="C917" s="90"/>
      <c r="D917" s="89"/>
      <c r="E917" s="94" t="str">
        <f t="shared" si="28"/>
        <v/>
      </c>
      <c r="F917" s="90"/>
      <c r="G917" s="89"/>
      <c r="H917" s="95" t="str">
        <f>IF(B917="","",IF(IF(ISNA(VLOOKUP(A917,RESULTS!$D$2:$D$1001,1,0)),"",VLOOKUP(A917,RESULTS!$D$2:$D$1001,1,0))=A917,"","X"))</f>
        <v/>
      </c>
    </row>
    <row r="918" spans="1:8" hidden="1" x14ac:dyDescent="0.3">
      <c r="A918" s="93">
        <f t="shared" si="29"/>
        <v>1067</v>
      </c>
      <c r="B918" s="90"/>
      <c r="C918" s="90"/>
      <c r="D918" s="89"/>
      <c r="E918" s="94" t="str">
        <f t="shared" si="28"/>
        <v/>
      </c>
      <c r="F918" s="90"/>
      <c r="G918" s="89"/>
      <c r="H918" s="95" t="str">
        <f>IF(B918="","",IF(IF(ISNA(VLOOKUP(A918,RESULTS!$D$2:$D$1001,1,0)),"",VLOOKUP(A918,RESULTS!$D$2:$D$1001,1,0))=A918,"","X"))</f>
        <v/>
      </c>
    </row>
    <row r="919" spans="1:8" hidden="1" x14ac:dyDescent="0.3">
      <c r="A919" s="93">
        <f t="shared" si="29"/>
        <v>1068</v>
      </c>
      <c r="B919" s="90"/>
      <c r="C919" s="90"/>
      <c r="D919" s="89"/>
      <c r="E919" s="94" t="str">
        <f t="shared" si="28"/>
        <v/>
      </c>
      <c r="F919" s="90"/>
      <c r="G919" s="89"/>
      <c r="H919" s="95" t="str">
        <f>IF(B919="","",IF(IF(ISNA(VLOOKUP(A919,RESULTS!$D$2:$D$1001,1,0)),"",VLOOKUP(A919,RESULTS!$D$2:$D$1001,1,0))=A919,"","X"))</f>
        <v/>
      </c>
    </row>
    <row r="920" spans="1:8" hidden="1" x14ac:dyDescent="0.3">
      <c r="A920" s="93">
        <f t="shared" si="29"/>
        <v>1069</v>
      </c>
      <c r="B920" s="90"/>
      <c r="C920" s="90"/>
      <c r="D920" s="89"/>
      <c r="E920" s="94" t="str">
        <f t="shared" si="28"/>
        <v/>
      </c>
      <c r="F920" s="90"/>
      <c r="G920" s="89"/>
      <c r="H920" s="95" t="str">
        <f>IF(B920="","",IF(IF(ISNA(VLOOKUP(A920,RESULTS!$D$2:$D$1001,1,0)),"",VLOOKUP(A920,RESULTS!$D$2:$D$1001,1,0))=A920,"","X"))</f>
        <v/>
      </c>
    </row>
    <row r="921" spans="1:8" hidden="1" x14ac:dyDescent="0.3">
      <c r="A921" s="93">
        <f t="shared" si="29"/>
        <v>1070</v>
      </c>
      <c r="B921" s="90"/>
      <c r="C921" s="90"/>
      <c r="D921" s="89"/>
      <c r="E921" s="94" t="str">
        <f t="shared" si="28"/>
        <v/>
      </c>
      <c r="F921" s="90"/>
      <c r="G921" s="89"/>
      <c r="H921" s="95" t="str">
        <f>IF(B921="","",IF(IF(ISNA(VLOOKUP(A921,RESULTS!$D$2:$D$1001,1,0)),"",VLOOKUP(A921,RESULTS!$D$2:$D$1001,1,0))=A921,"","X"))</f>
        <v/>
      </c>
    </row>
    <row r="922" spans="1:8" hidden="1" x14ac:dyDescent="0.3">
      <c r="A922" s="93">
        <f t="shared" si="29"/>
        <v>1071</v>
      </c>
      <c r="B922" s="90"/>
      <c r="C922" s="90"/>
      <c r="D922" s="89"/>
      <c r="E922" s="94" t="str">
        <f t="shared" si="28"/>
        <v/>
      </c>
      <c r="F922" s="90"/>
      <c r="G922" s="89"/>
      <c r="H922" s="95" t="str">
        <f>IF(B922="","",IF(IF(ISNA(VLOOKUP(A922,RESULTS!$D$2:$D$1001,1,0)),"",VLOOKUP(A922,RESULTS!$D$2:$D$1001,1,0))=A922,"","X"))</f>
        <v/>
      </c>
    </row>
    <row r="923" spans="1:8" hidden="1" x14ac:dyDescent="0.3">
      <c r="A923" s="93">
        <f t="shared" si="29"/>
        <v>1072</v>
      </c>
      <c r="B923" s="90"/>
      <c r="C923" s="90"/>
      <c r="D923" s="89"/>
      <c r="E923" s="94" t="str">
        <f t="shared" si="28"/>
        <v/>
      </c>
      <c r="F923" s="90"/>
      <c r="G923" s="89"/>
      <c r="H923" s="95" t="str">
        <f>IF(B923="","",IF(IF(ISNA(VLOOKUP(A923,RESULTS!$D$2:$D$1001,1,0)),"",VLOOKUP(A923,RESULTS!$D$2:$D$1001,1,0))=A923,"","X"))</f>
        <v/>
      </c>
    </row>
    <row r="924" spans="1:8" hidden="1" x14ac:dyDescent="0.3">
      <c r="A924" s="93">
        <f t="shared" si="29"/>
        <v>1073</v>
      </c>
      <c r="B924" s="90"/>
      <c r="C924" s="90"/>
      <c r="D924" s="89"/>
      <c r="E924" s="94" t="str">
        <f t="shared" si="28"/>
        <v/>
      </c>
      <c r="F924" s="90"/>
      <c r="G924" s="89"/>
      <c r="H924" s="95" t="str">
        <f>IF(B924="","",IF(IF(ISNA(VLOOKUP(A924,RESULTS!$D$2:$D$1001,1,0)),"",VLOOKUP(A924,RESULTS!$D$2:$D$1001,1,0))=A924,"","X"))</f>
        <v/>
      </c>
    </row>
    <row r="925" spans="1:8" hidden="1" x14ac:dyDescent="0.3">
      <c r="A925" s="93">
        <f t="shared" si="29"/>
        <v>1074</v>
      </c>
      <c r="B925" s="90"/>
      <c r="C925" s="90"/>
      <c r="D925" s="89"/>
      <c r="E925" s="94" t="str">
        <f t="shared" si="28"/>
        <v/>
      </c>
      <c r="F925" s="90"/>
      <c r="G925" s="89"/>
      <c r="H925" s="95" t="str">
        <f>IF(B925="","",IF(IF(ISNA(VLOOKUP(A925,RESULTS!$D$2:$D$1001,1,0)),"",VLOOKUP(A925,RESULTS!$D$2:$D$1001,1,0))=A925,"","X"))</f>
        <v/>
      </c>
    </row>
    <row r="926" spans="1:8" hidden="1" x14ac:dyDescent="0.3">
      <c r="A926" s="93">
        <f t="shared" si="29"/>
        <v>1075</v>
      </c>
      <c r="B926" s="90"/>
      <c r="C926" s="90"/>
      <c r="D926" s="89"/>
      <c r="E926" s="94" t="str">
        <f t="shared" si="28"/>
        <v/>
      </c>
      <c r="F926" s="90"/>
      <c r="G926" s="89"/>
      <c r="H926" s="95" t="str">
        <f>IF(B926="","",IF(IF(ISNA(VLOOKUP(A926,RESULTS!$D$2:$D$1001,1,0)),"",VLOOKUP(A926,RESULTS!$D$2:$D$1001,1,0))=A926,"","X"))</f>
        <v/>
      </c>
    </row>
    <row r="927" spans="1:8" hidden="1" x14ac:dyDescent="0.3">
      <c r="A927" s="93">
        <f t="shared" si="29"/>
        <v>1076</v>
      </c>
      <c r="B927" s="90"/>
      <c r="C927" s="90"/>
      <c r="D927" s="89"/>
      <c r="E927" s="94" t="str">
        <f t="shared" si="28"/>
        <v/>
      </c>
      <c r="F927" s="90"/>
      <c r="G927" s="89"/>
      <c r="H927" s="95" t="str">
        <f>IF(B927="","",IF(IF(ISNA(VLOOKUP(A927,RESULTS!$D$2:$D$1001,1,0)),"",VLOOKUP(A927,RESULTS!$D$2:$D$1001,1,0))=A927,"","X"))</f>
        <v/>
      </c>
    </row>
    <row r="928" spans="1:8" hidden="1" x14ac:dyDescent="0.3">
      <c r="A928" s="93">
        <f t="shared" si="29"/>
        <v>1077</v>
      </c>
      <c r="B928" s="90"/>
      <c r="C928" s="90"/>
      <c r="D928" s="89"/>
      <c r="E928" s="94" t="str">
        <f t="shared" si="28"/>
        <v/>
      </c>
      <c r="F928" s="90"/>
      <c r="G928" s="89"/>
      <c r="H928" s="95" t="str">
        <f>IF(B928="","",IF(IF(ISNA(VLOOKUP(A928,RESULTS!$D$2:$D$1001,1,0)),"",VLOOKUP(A928,RESULTS!$D$2:$D$1001,1,0))=A928,"","X"))</f>
        <v/>
      </c>
    </row>
    <row r="929" spans="1:8" hidden="1" x14ac:dyDescent="0.3">
      <c r="A929" s="93">
        <f t="shared" si="29"/>
        <v>1078</v>
      </c>
      <c r="B929" s="90"/>
      <c r="C929" s="90"/>
      <c r="D929" s="89"/>
      <c r="E929" s="94" t="str">
        <f t="shared" si="28"/>
        <v/>
      </c>
      <c r="F929" s="90"/>
      <c r="G929" s="89"/>
      <c r="H929" s="95" t="str">
        <f>IF(B929="","",IF(IF(ISNA(VLOOKUP(A929,RESULTS!$D$2:$D$1001,1,0)),"",VLOOKUP(A929,RESULTS!$D$2:$D$1001,1,0))=A929,"","X"))</f>
        <v/>
      </c>
    </row>
    <row r="930" spans="1:8" hidden="1" x14ac:dyDescent="0.3">
      <c r="A930" s="93">
        <f t="shared" si="29"/>
        <v>1079</v>
      </c>
      <c r="B930" s="90"/>
      <c r="C930" s="90"/>
      <c r="D930" s="89"/>
      <c r="E930" s="94" t="str">
        <f t="shared" si="28"/>
        <v/>
      </c>
      <c r="F930" s="90"/>
      <c r="G930" s="89"/>
      <c r="H930" s="95" t="str">
        <f>IF(B930="","",IF(IF(ISNA(VLOOKUP(A930,RESULTS!$D$2:$D$1001,1,0)),"",VLOOKUP(A930,RESULTS!$D$2:$D$1001,1,0))=A930,"","X"))</f>
        <v/>
      </c>
    </row>
    <row r="931" spans="1:8" hidden="1" x14ac:dyDescent="0.3">
      <c r="A931" s="93">
        <f t="shared" si="29"/>
        <v>1080</v>
      </c>
      <c r="B931" s="90"/>
      <c r="C931" s="90"/>
      <c r="D931" s="89"/>
      <c r="E931" s="94" t="str">
        <f t="shared" si="28"/>
        <v/>
      </c>
      <c r="F931" s="90"/>
      <c r="G931" s="89"/>
      <c r="H931" s="95" t="str">
        <f>IF(B931="","",IF(IF(ISNA(VLOOKUP(A931,RESULTS!$D$2:$D$1001,1,0)),"",VLOOKUP(A931,RESULTS!$D$2:$D$1001,1,0))=A931,"","X"))</f>
        <v/>
      </c>
    </row>
    <row r="932" spans="1:8" hidden="1" x14ac:dyDescent="0.3">
      <c r="A932" s="93">
        <f t="shared" si="29"/>
        <v>1081</v>
      </c>
      <c r="B932" s="90"/>
      <c r="C932" s="90"/>
      <c r="D932" s="89"/>
      <c r="E932" s="94" t="str">
        <f t="shared" si="28"/>
        <v/>
      </c>
      <c r="F932" s="90"/>
      <c r="G932" s="89"/>
      <c r="H932" s="95" t="str">
        <f>IF(B932="","",IF(IF(ISNA(VLOOKUP(A932,RESULTS!$D$2:$D$1001,1,0)),"",VLOOKUP(A932,RESULTS!$D$2:$D$1001,1,0))=A932,"","X"))</f>
        <v/>
      </c>
    </row>
    <row r="933" spans="1:8" hidden="1" x14ac:dyDescent="0.3">
      <c r="A933" s="93">
        <f t="shared" si="29"/>
        <v>1082</v>
      </c>
      <c r="B933" s="90"/>
      <c r="C933" s="90"/>
      <c r="D933" s="89"/>
      <c r="E933" s="94" t="str">
        <f t="shared" si="28"/>
        <v/>
      </c>
      <c r="F933" s="90"/>
      <c r="G933" s="89"/>
      <c r="H933" s="95" t="str">
        <f>IF(B933="","",IF(IF(ISNA(VLOOKUP(A933,RESULTS!$D$2:$D$1001,1,0)),"",VLOOKUP(A933,RESULTS!$D$2:$D$1001,1,0))=A933,"","X"))</f>
        <v/>
      </c>
    </row>
    <row r="934" spans="1:8" hidden="1" x14ac:dyDescent="0.3">
      <c r="A934" s="93">
        <f t="shared" si="29"/>
        <v>1083</v>
      </c>
      <c r="B934" s="90"/>
      <c r="C934" s="90"/>
      <c r="D934" s="89"/>
      <c r="E934" s="94" t="str">
        <f t="shared" si="28"/>
        <v/>
      </c>
      <c r="F934" s="90"/>
      <c r="G934" s="89"/>
      <c r="H934" s="95" t="str">
        <f>IF(B934="","",IF(IF(ISNA(VLOOKUP(A934,RESULTS!$D$2:$D$1001,1,0)),"",VLOOKUP(A934,RESULTS!$D$2:$D$1001,1,0))=A934,"","X"))</f>
        <v/>
      </c>
    </row>
    <row r="935" spans="1:8" hidden="1" x14ac:dyDescent="0.3">
      <c r="A935" s="93">
        <f t="shared" si="29"/>
        <v>1084</v>
      </c>
      <c r="B935" s="90"/>
      <c r="C935" s="90"/>
      <c r="D935" s="89"/>
      <c r="E935" s="94" t="str">
        <f t="shared" ref="E935:E998" si="30">LEFT(D935,1)</f>
        <v/>
      </c>
      <c r="F935" s="90"/>
      <c r="G935" s="89"/>
      <c r="H935" s="95" t="str">
        <f>IF(B935="","",IF(IF(ISNA(VLOOKUP(A935,RESULTS!$D$2:$D$1001,1,0)),"",VLOOKUP(A935,RESULTS!$D$2:$D$1001,1,0))=A935,"","X"))</f>
        <v/>
      </c>
    </row>
    <row r="936" spans="1:8" hidden="1" x14ac:dyDescent="0.3">
      <c r="A936" s="93">
        <f t="shared" si="29"/>
        <v>1085</v>
      </c>
      <c r="B936" s="90"/>
      <c r="C936" s="90"/>
      <c r="D936" s="89"/>
      <c r="E936" s="94" t="str">
        <f t="shared" si="30"/>
        <v/>
      </c>
      <c r="F936" s="90"/>
      <c r="G936" s="89"/>
      <c r="H936" s="95" t="str">
        <f>IF(B936="","",IF(IF(ISNA(VLOOKUP(A936,RESULTS!$D$2:$D$1001,1,0)),"",VLOOKUP(A936,RESULTS!$D$2:$D$1001,1,0))=A936,"","X"))</f>
        <v/>
      </c>
    </row>
    <row r="937" spans="1:8" hidden="1" x14ac:dyDescent="0.3">
      <c r="A937" s="93">
        <f t="shared" si="29"/>
        <v>1086</v>
      </c>
      <c r="B937" s="90"/>
      <c r="C937" s="90"/>
      <c r="D937" s="89"/>
      <c r="E937" s="94" t="str">
        <f t="shared" si="30"/>
        <v/>
      </c>
      <c r="F937" s="90"/>
      <c r="G937" s="89"/>
      <c r="H937" s="95" t="str">
        <f>IF(B937="","",IF(IF(ISNA(VLOOKUP(A937,RESULTS!$D$2:$D$1001,1,0)),"",VLOOKUP(A937,RESULTS!$D$2:$D$1001,1,0))=A937,"","X"))</f>
        <v/>
      </c>
    </row>
    <row r="938" spans="1:8" hidden="1" x14ac:dyDescent="0.3">
      <c r="A938" s="93">
        <f t="shared" si="29"/>
        <v>1087</v>
      </c>
      <c r="B938" s="90"/>
      <c r="C938" s="90"/>
      <c r="D938" s="89"/>
      <c r="E938" s="94" t="str">
        <f t="shared" si="30"/>
        <v/>
      </c>
      <c r="F938" s="90"/>
      <c r="G938" s="89"/>
      <c r="H938" s="95" t="str">
        <f>IF(B938="","",IF(IF(ISNA(VLOOKUP(A938,RESULTS!$D$2:$D$1001,1,0)),"",VLOOKUP(A938,RESULTS!$D$2:$D$1001,1,0))=A938,"","X"))</f>
        <v/>
      </c>
    </row>
    <row r="939" spans="1:8" hidden="1" x14ac:dyDescent="0.3">
      <c r="A939" s="93">
        <f t="shared" si="29"/>
        <v>1088</v>
      </c>
      <c r="B939" s="90"/>
      <c r="C939" s="90"/>
      <c r="D939" s="89"/>
      <c r="E939" s="94" t="str">
        <f t="shared" si="30"/>
        <v/>
      </c>
      <c r="F939" s="90"/>
      <c r="G939" s="89"/>
      <c r="H939" s="95" t="str">
        <f>IF(B939="","",IF(IF(ISNA(VLOOKUP(A939,RESULTS!$D$2:$D$1001,1,0)),"",VLOOKUP(A939,RESULTS!$D$2:$D$1001,1,0))=A939,"","X"))</f>
        <v/>
      </c>
    </row>
    <row r="940" spans="1:8" hidden="1" x14ac:dyDescent="0.3">
      <c r="A940" s="93">
        <f t="shared" si="29"/>
        <v>1089</v>
      </c>
      <c r="B940" s="90"/>
      <c r="C940" s="90"/>
      <c r="D940" s="89"/>
      <c r="E940" s="94" t="str">
        <f t="shared" si="30"/>
        <v/>
      </c>
      <c r="F940" s="90"/>
      <c r="G940" s="89"/>
      <c r="H940" s="95" t="str">
        <f>IF(B940="","",IF(IF(ISNA(VLOOKUP(A940,RESULTS!$D$2:$D$1001,1,0)),"",VLOOKUP(A940,RESULTS!$D$2:$D$1001,1,0))=A940,"","X"))</f>
        <v/>
      </c>
    </row>
    <row r="941" spans="1:8" hidden="1" x14ac:dyDescent="0.3">
      <c r="A941" s="93">
        <f t="shared" si="29"/>
        <v>1090</v>
      </c>
      <c r="B941" s="90"/>
      <c r="C941" s="90"/>
      <c r="D941" s="89"/>
      <c r="E941" s="94" t="str">
        <f t="shared" si="30"/>
        <v/>
      </c>
      <c r="F941" s="90"/>
      <c r="G941" s="89"/>
      <c r="H941" s="95" t="str">
        <f>IF(B941="","",IF(IF(ISNA(VLOOKUP(A941,RESULTS!$D$2:$D$1001,1,0)),"",VLOOKUP(A941,RESULTS!$D$2:$D$1001,1,0))=A941,"","X"))</f>
        <v/>
      </c>
    </row>
    <row r="942" spans="1:8" hidden="1" x14ac:dyDescent="0.3">
      <c r="A942" s="93">
        <f t="shared" si="29"/>
        <v>1091</v>
      </c>
      <c r="B942" s="90"/>
      <c r="C942" s="90"/>
      <c r="D942" s="89"/>
      <c r="E942" s="94" t="str">
        <f t="shared" si="30"/>
        <v/>
      </c>
      <c r="F942" s="90"/>
      <c r="G942" s="89"/>
      <c r="H942" s="95" t="str">
        <f>IF(B942="","",IF(IF(ISNA(VLOOKUP(A942,RESULTS!$D$2:$D$1001,1,0)),"",VLOOKUP(A942,RESULTS!$D$2:$D$1001,1,0))=A942,"","X"))</f>
        <v/>
      </c>
    </row>
    <row r="943" spans="1:8" hidden="1" x14ac:dyDescent="0.3">
      <c r="A943" s="93">
        <f t="shared" si="29"/>
        <v>1092</v>
      </c>
      <c r="B943" s="90"/>
      <c r="C943" s="90"/>
      <c r="D943" s="89"/>
      <c r="E943" s="94" t="str">
        <f t="shared" si="30"/>
        <v/>
      </c>
      <c r="F943" s="90"/>
      <c r="G943" s="89"/>
      <c r="H943" s="95" t="str">
        <f>IF(B943="","",IF(IF(ISNA(VLOOKUP(A943,RESULTS!$D$2:$D$1001,1,0)),"",VLOOKUP(A943,RESULTS!$D$2:$D$1001,1,0))=A943,"","X"))</f>
        <v/>
      </c>
    </row>
    <row r="944" spans="1:8" hidden="1" x14ac:dyDescent="0.3">
      <c r="A944" s="93">
        <f t="shared" si="29"/>
        <v>1093</v>
      </c>
      <c r="B944" s="90"/>
      <c r="C944" s="90"/>
      <c r="D944" s="89"/>
      <c r="E944" s="94" t="str">
        <f t="shared" si="30"/>
        <v/>
      </c>
      <c r="F944" s="90"/>
      <c r="G944" s="89"/>
      <c r="H944" s="95" t="str">
        <f>IF(B944="","",IF(IF(ISNA(VLOOKUP(A944,RESULTS!$D$2:$D$1001,1,0)),"",VLOOKUP(A944,RESULTS!$D$2:$D$1001,1,0))=A944,"","X"))</f>
        <v/>
      </c>
    </row>
    <row r="945" spans="1:8" hidden="1" x14ac:dyDescent="0.3">
      <c r="A945" s="93">
        <f t="shared" si="29"/>
        <v>1094</v>
      </c>
      <c r="B945" s="90"/>
      <c r="C945" s="90"/>
      <c r="D945" s="89"/>
      <c r="E945" s="94" t="str">
        <f t="shared" si="30"/>
        <v/>
      </c>
      <c r="F945" s="90"/>
      <c r="G945" s="89"/>
      <c r="H945" s="95" t="str">
        <f>IF(B945="","",IF(IF(ISNA(VLOOKUP(A945,RESULTS!$D$2:$D$1001,1,0)),"",VLOOKUP(A945,RESULTS!$D$2:$D$1001,1,0))=A945,"","X"))</f>
        <v/>
      </c>
    </row>
    <row r="946" spans="1:8" hidden="1" x14ac:dyDescent="0.3">
      <c r="A946" s="93">
        <f t="shared" si="29"/>
        <v>1095</v>
      </c>
      <c r="B946" s="90"/>
      <c r="C946" s="90"/>
      <c r="D946" s="89"/>
      <c r="E946" s="94" t="str">
        <f t="shared" si="30"/>
        <v/>
      </c>
      <c r="F946" s="90"/>
      <c r="G946" s="89"/>
      <c r="H946" s="95" t="str">
        <f>IF(B946="","",IF(IF(ISNA(VLOOKUP(A946,RESULTS!$D$2:$D$1001,1,0)),"",VLOOKUP(A946,RESULTS!$D$2:$D$1001,1,0))=A946,"","X"))</f>
        <v/>
      </c>
    </row>
    <row r="947" spans="1:8" hidden="1" x14ac:dyDescent="0.3">
      <c r="A947" s="93">
        <f t="shared" si="29"/>
        <v>1096</v>
      </c>
      <c r="B947" s="90"/>
      <c r="C947" s="90"/>
      <c r="D947" s="89"/>
      <c r="E947" s="94" t="str">
        <f t="shared" si="30"/>
        <v/>
      </c>
      <c r="F947" s="90"/>
      <c r="G947" s="89"/>
      <c r="H947" s="95" t="str">
        <f>IF(B947="","",IF(IF(ISNA(VLOOKUP(A947,RESULTS!$D$2:$D$1001,1,0)),"",VLOOKUP(A947,RESULTS!$D$2:$D$1001,1,0))=A947,"","X"))</f>
        <v/>
      </c>
    </row>
    <row r="948" spans="1:8" hidden="1" x14ac:dyDescent="0.3">
      <c r="A948" s="93">
        <f t="shared" si="29"/>
        <v>1097</v>
      </c>
      <c r="B948" s="90"/>
      <c r="C948" s="90"/>
      <c r="D948" s="89"/>
      <c r="E948" s="94" t="str">
        <f t="shared" si="30"/>
        <v/>
      </c>
      <c r="F948" s="90"/>
      <c r="G948" s="89"/>
      <c r="H948" s="95" t="str">
        <f>IF(B948="","",IF(IF(ISNA(VLOOKUP(A948,RESULTS!$D$2:$D$1001,1,0)),"",VLOOKUP(A948,RESULTS!$D$2:$D$1001,1,0))=A948,"","X"))</f>
        <v/>
      </c>
    </row>
    <row r="949" spans="1:8" hidden="1" x14ac:dyDescent="0.3">
      <c r="A949" s="93">
        <f t="shared" si="29"/>
        <v>1098</v>
      </c>
      <c r="B949" s="90"/>
      <c r="C949" s="90"/>
      <c r="D949" s="89"/>
      <c r="E949" s="94" t="str">
        <f t="shared" si="30"/>
        <v/>
      </c>
      <c r="F949" s="90"/>
      <c r="G949" s="89"/>
      <c r="H949" s="95" t="str">
        <f>IF(B949="","",IF(IF(ISNA(VLOOKUP(A949,RESULTS!$D$2:$D$1001,1,0)),"",VLOOKUP(A949,RESULTS!$D$2:$D$1001,1,0))=A949,"","X"))</f>
        <v/>
      </c>
    </row>
    <row r="950" spans="1:8" hidden="1" x14ac:dyDescent="0.3">
      <c r="A950" s="93">
        <f t="shared" si="29"/>
        <v>1099</v>
      </c>
      <c r="B950" s="90"/>
      <c r="C950" s="90"/>
      <c r="D950" s="89"/>
      <c r="E950" s="94" t="str">
        <f t="shared" si="30"/>
        <v/>
      </c>
      <c r="F950" s="90"/>
      <c r="G950" s="89"/>
      <c r="H950" s="95" t="str">
        <f>IF(B950="","",IF(IF(ISNA(VLOOKUP(A950,RESULTS!$D$2:$D$1001,1,0)),"",VLOOKUP(A950,RESULTS!$D$2:$D$1001,1,0))=A950,"","X"))</f>
        <v/>
      </c>
    </row>
    <row r="951" spans="1:8" hidden="1" x14ac:dyDescent="0.3">
      <c r="A951" s="93">
        <f t="shared" si="29"/>
        <v>1100</v>
      </c>
      <c r="B951" s="90"/>
      <c r="C951" s="90"/>
      <c r="D951" s="89"/>
      <c r="E951" s="94" t="str">
        <f t="shared" si="30"/>
        <v/>
      </c>
      <c r="F951" s="90"/>
      <c r="G951" s="89"/>
      <c r="H951" s="95" t="str">
        <f>IF(B951="","",IF(IF(ISNA(VLOOKUP(A951,RESULTS!$D$2:$D$1001,1,0)),"",VLOOKUP(A951,RESULTS!$D$2:$D$1001,1,0))=A951,"","X"))</f>
        <v/>
      </c>
    </row>
    <row r="952" spans="1:8" hidden="1" x14ac:dyDescent="0.3">
      <c r="A952" s="93">
        <f t="shared" si="29"/>
        <v>1101</v>
      </c>
      <c r="B952" s="90"/>
      <c r="C952" s="90"/>
      <c r="D952" s="89"/>
      <c r="E952" s="94" t="str">
        <f t="shared" si="30"/>
        <v/>
      </c>
      <c r="F952" s="90"/>
      <c r="G952" s="89"/>
      <c r="H952" s="95" t="str">
        <f>IF(B952="","",IF(IF(ISNA(VLOOKUP(A952,RESULTS!$D$2:$D$1001,1,0)),"",VLOOKUP(A952,RESULTS!$D$2:$D$1001,1,0))=A952,"","X"))</f>
        <v/>
      </c>
    </row>
    <row r="953" spans="1:8" hidden="1" x14ac:dyDescent="0.3">
      <c r="A953" s="93">
        <f t="shared" si="29"/>
        <v>1102</v>
      </c>
      <c r="B953" s="90"/>
      <c r="C953" s="90"/>
      <c r="D953" s="89"/>
      <c r="E953" s="94" t="str">
        <f t="shared" si="30"/>
        <v/>
      </c>
      <c r="F953" s="90"/>
      <c r="G953" s="89"/>
      <c r="H953" s="95" t="str">
        <f>IF(B953="","",IF(IF(ISNA(VLOOKUP(A953,RESULTS!$D$2:$D$1001,1,0)),"",VLOOKUP(A953,RESULTS!$D$2:$D$1001,1,0))=A953,"","X"))</f>
        <v/>
      </c>
    </row>
    <row r="954" spans="1:8" hidden="1" x14ac:dyDescent="0.3">
      <c r="A954" s="93">
        <f t="shared" si="29"/>
        <v>1103</v>
      </c>
      <c r="B954" s="90"/>
      <c r="C954" s="90"/>
      <c r="D954" s="89"/>
      <c r="E954" s="94" t="str">
        <f t="shared" si="30"/>
        <v/>
      </c>
      <c r="F954" s="90"/>
      <c r="G954" s="89"/>
      <c r="H954" s="95" t="str">
        <f>IF(B954="","",IF(IF(ISNA(VLOOKUP(A954,RESULTS!$D$2:$D$1001,1,0)),"",VLOOKUP(A954,RESULTS!$D$2:$D$1001,1,0))=A954,"","X"))</f>
        <v/>
      </c>
    </row>
    <row r="955" spans="1:8" hidden="1" x14ac:dyDescent="0.3">
      <c r="A955" s="93">
        <f t="shared" si="29"/>
        <v>1104</v>
      </c>
      <c r="B955" s="90"/>
      <c r="C955" s="90"/>
      <c r="D955" s="89"/>
      <c r="E955" s="94" t="str">
        <f t="shared" si="30"/>
        <v/>
      </c>
      <c r="F955" s="90"/>
      <c r="G955" s="89"/>
      <c r="H955" s="95" t="str">
        <f>IF(B955="","",IF(IF(ISNA(VLOOKUP(A955,RESULTS!$D$2:$D$1001,1,0)),"",VLOOKUP(A955,RESULTS!$D$2:$D$1001,1,0))=A955,"","X"))</f>
        <v/>
      </c>
    </row>
    <row r="956" spans="1:8" hidden="1" x14ac:dyDescent="0.3">
      <c r="A956" s="93">
        <f t="shared" si="29"/>
        <v>1105</v>
      </c>
      <c r="B956" s="90"/>
      <c r="C956" s="90"/>
      <c r="D956" s="89"/>
      <c r="E956" s="94" t="str">
        <f t="shared" si="30"/>
        <v/>
      </c>
      <c r="F956" s="90"/>
      <c r="G956" s="89"/>
      <c r="H956" s="95" t="str">
        <f>IF(B956="","",IF(IF(ISNA(VLOOKUP(A956,RESULTS!$D$2:$D$1001,1,0)),"",VLOOKUP(A956,RESULTS!$D$2:$D$1001,1,0))=A956,"","X"))</f>
        <v/>
      </c>
    </row>
    <row r="957" spans="1:8" hidden="1" x14ac:dyDescent="0.3">
      <c r="A957" s="93">
        <f t="shared" si="29"/>
        <v>1106</v>
      </c>
      <c r="B957" s="90"/>
      <c r="C957" s="90"/>
      <c r="D957" s="89"/>
      <c r="E957" s="94" t="str">
        <f t="shared" si="30"/>
        <v/>
      </c>
      <c r="F957" s="90"/>
      <c r="G957" s="89"/>
      <c r="H957" s="95" t="str">
        <f>IF(B957="","",IF(IF(ISNA(VLOOKUP(A957,RESULTS!$D$2:$D$1001,1,0)),"",VLOOKUP(A957,RESULTS!$D$2:$D$1001,1,0))=A957,"","X"))</f>
        <v/>
      </c>
    </row>
    <row r="958" spans="1:8" hidden="1" x14ac:dyDescent="0.3">
      <c r="A958" s="93">
        <f t="shared" si="29"/>
        <v>1107</v>
      </c>
      <c r="B958" s="90"/>
      <c r="C958" s="90"/>
      <c r="D958" s="89"/>
      <c r="E958" s="94" t="str">
        <f t="shared" si="30"/>
        <v/>
      </c>
      <c r="F958" s="90"/>
      <c r="G958" s="89"/>
      <c r="H958" s="95" t="str">
        <f>IF(B958="","",IF(IF(ISNA(VLOOKUP(A958,RESULTS!$D$2:$D$1001,1,0)),"",VLOOKUP(A958,RESULTS!$D$2:$D$1001,1,0))=A958,"","X"))</f>
        <v/>
      </c>
    </row>
    <row r="959" spans="1:8" hidden="1" x14ac:dyDescent="0.3">
      <c r="A959" s="93">
        <f t="shared" si="29"/>
        <v>1108</v>
      </c>
      <c r="B959" s="90"/>
      <c r="C959" s="90"/>
      <c r="D959" s="89"/>
      <c r="E959" s="94" t="str">
        <f t="shared" si="30"/>
        <v/>
      </c>
      <c r="F959" s="90"/>
      <c r="G959" s="89"/>
      <c r="H959" s="95" t="str">
        <f>IF(B959="","",IF(IF(ISNA(VLOOKUP(A959,RESULTS!$D$2:$D$1001,1,0)),"",VLOOKUP(A959,RESULTS!$D$2:$D$1001,1,0))=A959,"","X"))</f>
        <v/>
      </c>
    </row>
    <row r="960" spans="1:8" hidden="1" x14ac:dyDescent="0.3">
      <c r="A960" s="93">
        <f t="shared" si="29"/>
        <v>1109</v>
      </c>
      <c r="B960" s="90"/>
      <c r="C960" s="90"/>
      <c r="D960" s="89"/>
      <c r="E960" s="94" t="str">
        <f t="shared" si="30"/>
        <v/>
      </c>
      <c r="F960" s="90"/>
      <c r="G960" s="89"/>
      <c r="H960" s="95" t="str">
        <f>IF(B960="","",IF(IF(ISNA(VLOOKUP(A960,RESULTS!$D$2:$D$1001,1,0)),"",VLOOKUP(A960,RESULTS!$D$2:$D$1001,1,0))=A960,"","X"))</f>
        <v/>
      </c>
    </row>
    <row r="961" spans="1:8" hidden="1" x14ac:dyDescent="0.3">
      <c r="A961" s="93">
        <f t="shared" si="29"/>
        <v>1110</v>
      </c>
      <c r="B961" s="90"/>
      <c r="C961" s="90"/>
      <c r="D961" s="89"/>
      <c r="E961" s="94" t="str">
        <f t="shared" si="30"/>
        <v/>
      </c>
      <c r="F961" s="90"/>
      <c r="G961" s="89"/>
      <c r="H961" s="95" t="str">
        <f>IF(B961="","",IF(IF(ISNA(VLOOKUP(A961,RESULTS!$D$2:$D$1001,1,0)),"",VLOOKUP(A961,RESULTS!$D$2:$D$1001,1,0))=A961,"","X"))</f>
        <v/>
      </c>
    </row>
    <row r="962" spans="1:8" hidden="1" x14ac:dyDescent="0.3">
      <c r="A962" s="93">
        <f t="shared" si="29"/>
        <v>1111</v>
      </c>
      <c r="B962" s="90"/>
      <c r="C962" s="90"/>
      <c r="D962" s="89"/>
      <c r="E962" s="94" t="str">
        <f t="shared" si="30"/>
        <v/>
      </c>
      <c r="F962" s="90"/>
      <c r="G962" s="89"/>
      <c r="H962" s="95" t="str">
        <f>IF(B962="","",IF(IF(ISNA(VLOOKUP(A962,RESULTS!$D$2:$D$1001,1,0)),"",VLOOKUP(A962,RESULTS!$D$2:$D$1001,1,0))=A962,"","X"))</f>
        <v/>
      </c>
    </row>
    <row r="963" spans="1:8" hidden="1" x14ac:dyDescent="0.3">
      <c r="A963" s="93">
        <f t="shared" ref="A963:A1001" si="31">A962+1</f>
        <v>1112</v>
      </c>
      <c r="B963" s="90"/>
      <c r="C963" s="90"/>
      <c r="D963" s="89"/>
      <c r="E963" s="94" t="str">
        <f t="shared" si="30"/>
        <v/>
      </c>
      <c r="F963" s="90"/>
      <c r="G963" s="89"/>
      <c r="H963" s="95" t="str">
        <f>IF(B963="","",IF(IF(ISNA(VLOOKUP(A963,RESULTS!$D$2:$D$1001,1,0)),"",VLOOKUP(A963,RESULTS!$D$2:$D$1001,1,0))=A963,"","X"))</f>
        <v/>
      </c>
    </row>
    <row r="964" spans="1:8" hidden="1" x14ac:dyDescent="0.3">
      <c r="A964" s="93">
        <f t="shared" si="31"/>
        <v>1113</v>
      </c>
      <c r="B964" s="90"/>
      <c r="C964" s="90"/>
      <c r="D964" s="89"/>
      <c r="E964" s="94" t="str">
        <f t="shared" si="30"/>
        <v/>
      </c>
      <c r="F964" s="90"/>
      <c r="G964" s="89"/>
      <c r="H964" s="95" t="str">
        <f>IF(B964="","",IF(IF(ISNA(VLOOKUP(A964,RESULTS!$D$2:$D$1001,1,0)),"",VLOOKUP(A964,RESULTS!$D$2:$D$1001,1,0))=A964,"","X"))</f>
        <v/>
      </c>
    </row>
    <row r="965" spans="1:8" hidden="1" x14ac:dyDescent="0.3">
      <c r="A965" s="93">
        <f t="shared" si="31"/>
        <v>1114</v>
      </c>
      <c r="B965" s="90"/>
      <c r="C965" s="90"/>
      <c r="D965" s="89"/>
      <c r="E965" s="94" t="str">
        <f t="shared" si="30"/>
        <v/>
      </c>
      <c r="F965" s="90"/>
      <c r="G965" s="89"/>
      <c r="H965" s="95" t="str">
        <f>IF(B965="","",IF(IF(ISNA(VLOOKUP(A965,RESULTS!$D$2:$D$1001,1,0)),"",VLOOKUP(A965,RESULTS!$D$2:$D$1001,1,0))=A965,"","X"))</f>
        <v/>
      </c>
    </row>
    <row r="966" spans="1:8" hidden="1" x14ac:dyDescent="0.3">
      <c r="A966" s="93">
        <f t="shared" si="31"/>
        <v>1115</v>
      </c>
      <c r="B966" s="90"/>
      <c r="C966" s="90"/>
      <c r="D966" s="89"/>
      <c r="E966" s="94" t="str">
        <f t="shared" si="30"/>
        <v/>
      </c>
      <c r="F966" s="90"/>
      <c r="G966" s="89"/>
      <c r="H966" s="95" t="str">
        <f>IF(B966="","",IF(IF(ISNA(VLOOKUP(A966,RESULTS!$D$2:$D$1001,1,0)),"",VLOOKUP(A966,RESULTS!$D$2:$D$1001,1,0))=A966,"","X"))</f>
        <v/>
      </c>
    </row>
    <row r="967" spans="1:8" hidden="1" x14ac:dyDescent="0.3">
      <c r="A967" s="93">
        <f t="shared" si="31"/>
        <v>1116</v>
      </c>
      <c r="B967" s="90"/>
      <c r="C967" s="90"/>
      <c r="D967" s="89"/>
      <c r="E967" s="94" t="str">
        <f t="shared" si="30"/>
        <v/>
      </c>
      <c r="F967" s="90"/>
      <c r="G967" s="89"/>
      <c r="H967" s="95" t="str">
        <f>IF(B967="","",IF(IF(ISNA(VLOOKUP(A967,RESULTS!$D$2:$D$1001,1,0)),"",VLOOKUP(A967,RESULTS!$D$2:$D$1001,1,0))=A967,"","X"))</f>
        <v/>
      </c>
    </row>
    <row r="968" spans="1:8" hidden="1" x14ac:dyDescent="0.3">
      <c r="A968" s="93">
        <f t="shared" si="31"/>
        <v>1117</v>
      </c>
      <c r="B968" s="90"/>
      <c r="C968" s="90"/>
      <c r="D968" s="89"/>
      <c r="E968" s="94" t="str">
        <f t="shared" si="30"/>
        <v/>
      </c>
      <c r="F968" s="90"/>
      <c r="G968" s="89"/>
      <c r="H968" s="95" t="str">
        <f>IF(B968="","",IF(IF(ISNA(VLOOKUP(A968,RESULTS!$D$2:$D$1001,1,0)),"",VLOOKUP(A968,RESULTS!$D$2:$D$1001,1,0))=A968,"","X"))</f>
        <v/>
      </c>
    </row>
    <row r="969" spans="1:8" hidden="1" x14ac:dyDescent="0.3">
      <c r="A969" s="93">
        <f t="shared" si="31"/>
        <v>1118</v>
      </c>
      <c r="B969" s="90"/>
      <c r="C969" s="90"/>
      <c r="D969" s="89"/>
      <c r="E969" s="94" t="str">
        <f t="shared" si="30"/>
        <v/>
      </c>
      <c r="F969" s="90"/>
      <c r="G969" s="89"/>
      <c r="H969" s="95" t="str">
        <f>IF(B969="","",IF(IF(ISNA(VLOOKUP(A969,RESULTS!$D$2:$D$1001,1,0)),"",VLOOKUP(A969,RESULTS!$D$2:$D$1001,1,0))=A969,"","X"))</f>
        <v/>
      </c>
    </row>
    <row r="970" spans="1:8" hidden="1" x14ac:dyDescent="0.3">
      <c r="A970" s="93">
        <f t="shared" si="31"/>
        <v>1119</v>
      </c>
      <c r="B970" s="90"/>
      <c r="C970" s="90"/>
      <c r="D970" s="89"/>
      <c r="E970" s="94" t="str">
        <f t="shared" si="30"/>
        <v/>
      </c>
      <c r="F970" s="90"/>
      <c r="G970" s="89"/>
      <c r="H970" s="95" t="str">
        <f>IF(B970="","",IF(IF(ISNA(VLOOKUP(A970,RESULTS!$D$2:$D$1001,1,0)),"",VLOOKUP(A970,RESULTS!$D$2:$D$1001,1,0))=A970,"","X"))</f>
        <v/>
      </c>
    </row>
    <row r="971" spans="1:8" hidden="1" x14ac:dyDescent="0.3">
      <c r="A971" s="93">
        <f t="shared" si="31"/>
        <v>1120</v>
      </c>
      <c r="B971" s="90"/>
      <c r="C971" s="90"/>
      <c r="D971" s="89"/>
      <c r="E971" s="94" t="str">
        <f t="shared" si="30"/>
        <v/>
      </c>
      <c r="F971" s="90"/>
      <c r="G971" s="89"/>
      <c r="H971" s="95" t="str">
        <f>IF(B971="","",IF(IF(ISNA(VLOOKUP(A971,RESULTS!$D$2:$D$1001,1,0)),"",VLOOKUP(A971,RESULTS!$D$2:$D$1001,1,0))=A971,"","X"))</f>
        <v/>
      </c>
    </row>
    <row r="972" spans="1:8" hidden="1" x14ac:dyDescent="0.3">
      <c r="A972" s="93">
        <f t="shared" si="31"/>
        <v>1121</v>
      </c>
      <c r="B972" s="90"/>
      <c r="C972" s="90"/>
      <c r="D972" s="89"/>
      <c r="E972" s="94" t="str">
        <f t="shared" si="30"/>
        <v/>
      </c>
      <c r="F972" s="90"/>
      <c r="G972" s="89"/>
      <c r="H972" s="95" t="str">
        <f>IF(B972="","",IF(IF(ISNA(VLOOKUP(A972,RESULTS!$D$2:$D$1001,1,0)),"",VLOOKUP(A972,RESULTS!$D$2:$D$1001,1,0))=A972,"","X"))</f>
        <v/>
      </c>
    </row>
    <row r="973" spans="1:8" hidden="1" x14ac:dyDescent="0.3">
      <c r="A973" s="93">
        <f t="shared" si="31"/>
        <v>1122</v>
      </c>
      <c r="B973" s="90"/>
      <c r="C973" s="90"/>
      <c r="D973" s="89"/>
      <c r="E973" s="94" t="str">
        <f t="shared" si="30"/>
        <v/>
      </c>
      <c r="F973" s="90"/>
      <c r="G973" s="89"/>
      <c r="H973" s="95" t="str">
        <f>IF(B973="","",IF(IF(ISNA(VLOOKUP(A973,RESULTS!$D$2:$D$1001,1,0)),"",VLOOKUP(A973,RESULTS!$D$2:$D$1001,1,0))=A973,"","X"))</f>
        <v/>
      </c>
    </row>
    <row r="974" spans="1:8" hidden="1" x14ac:dyDescent="0.3">
      <c r="A974" s="93">
        <f t="shared" si="31"/>
        <v>1123</v>
      </c>
      <c r="B974" s="90"/>
      <c r="C974" s="90"/>
      <c r="D974" s="89"/>
      <c r="E974" s="94" t="str">
        <f t="shared" si="30"/>
        <v/>
      </c>
      <c r="F974" s="90"/>
      <c r="G974" s="89"/>
      <c r="H974" s="95" t="str">
        <f>IF(B974="","",IF(IF(ISNA(VLOOKUP(A974,RESULTS!$D$2:$D$1001,1,0)),"",VLOOKUP(A974,RESULTS!$D$2:$D$1001,1,0))=A974,"","X"))</f>
        <v/>
      </c>
    </row>
    <row r="975" spans="1:8" hidden="1" x14ac:dyDescent="0.3">
      <c r="A975" s="93">
        <f t="shared" si="31"/>
        <v>1124</v>
      </c>
      <c r="B975" s="90"/>
      <c r="C975" s="90"/>
      <c r="D975" s="89"/>
      <c r="E975" s="94" t="str">
        <f t="shared" si="30"/>
        <v/>
      </c>
      <c r="F975" s="90"/>
      <c r="G975" s="89"/>
      <c r="H975" s="95" t="str">
        <f>IF(B975="","",IF(IF(ISNA(VLOOKUP(A975,RESULTS!$D$2:$D$1001,1,0)),"",VLOOKUP(A975,RESULTS!$D$2:$D$1001,1,0))=A975,"","X"))</f>
        <v/>
      </c>
    </row>
    <row r="976" spans="1:8" hidden="1" x14ac:dyDescent="0.3">
      <c r="A976" s="93">
        <f t="shared" si="31"/>
        <v>1125</v>
      </c>
      <c r="B976" s="90"/>
      <c r="C976" s="90"/>
      <c r="D976" s="89"/>
      <c r="E976" s="94" t="str">
        <f t="shared" si="30"/>
        <v/>
      </c>
      <c r="F976" s="90"/>
      <c r="G976" s="89"/>
      <c r="H976" s="95" t="str">
        <f>IF(B976="","",IF(IF(ISNA(VLOOKUP(A976,RESULTS!$D$2:$D$1001,1,0)),"",VLOOKUP(A976,RESULTS!$D$2:$D$1001,1,0))=A976,"","X"))</f>
        <v/>
      </c>
    </row>
    <row r="977" spans="1:8" hidden="1" x14ac:dyDescent="0.3">
      <c r="A977" s="93">
        <f t="shared" si="31"/>
        <v>1126</v>
      </c>
      <c r="B977" s="90"/>
      <c r="C977" s="90"/>
      <c r="D977" s="89"/>
      <c r="E977" s="94" t="str">
        <f t="shared" si="30"/>
        <v/>
      </c>
      <c r="F977" s="90"/>
      <c r="G977" s="89"/>
      <c r="H977" s="95" t="str">
        <f>IF(B977="","",IF(IF(ISNA(VLOOKUP(A977,RESULTS!$D$2:$D$1001,1,0)),"",VLOOKUP(A977,RESULTS!$D$2:$D$1001,1,0))=A977,"","X"))</f>
        <v/>
      </c>
    </row>
    <row r="978" spans="1:8" hidden="1" x14ac:dyDescent="0.3">
      <c r="A978" s="93">
        <f t="shared" si="31"/>
        <v>1127</v>
      </c>
      <c r="B978" s="90"/>
      <c r="C978" s="90"/>
      <c r="D978" s="89"/>
      <c r="E978" s="94" t="str">
        <f t="shared" si="30"/>
        <v/>
      </c>
      <c r="F978" s="90"/>
      <c r="G978" s="89"/>
      <c r="H978" s="95" t="str">
        <f>IF(B978="","",IF(IF(ISNA(VLOOKUP(A978,RESULTS!$D$2:$D$1001,1,0)),"",VLOOKUP(A978,RESULTS!$D$2:$D$1001,1,0))=A978,"","X"))</f>
        <v/>
      </c>
    </row>
    <row r="979" spans="1:8" hidden="1" x14ac:dyDescent="0.3">
      <c r="A979" s="93">
        <f t="shared" si="31"/>
        <v>1128</v>
      </c>
      <c r="B979" s="90"/>
      <c r="C979" s="90"/>
      <c r="D979" s="89"/>
      <c r="E979" s="94" t="str">
        <f t="shared" si="30"/>
        <v/>
      </c>
      <c r="F979" s="90"/>
      <c r="G979" s="89"/>
      <c r="H979" s="95" t="str">
        <f>IF(B979="","",IF(IF(ISNA(VLOOKUP(A979,RESULTS!$D$2:$D$1001,1,0)),"",VLOOKUP(A979,RESULTS!$D$2:$D$1001,1,0))=A979,"","X"))</f>
        <v/>
      </c>
    </row>
    <row r="980" spans="1:8" hidden="1" x14ac:dyDescent="0.3">
      <c r="A980" s="93">
        <f t="shared" si="31"/>
        <v>1129</v>
      </c>
      <c r="B980" s="90"/>
      <c r="C980" s="90"/>
      <c r="D980" s="89"/>
      <c r="E980" s="94" t="str">
        <f t="shared" si="30"/>
        <v/>
      </c>
      <c r="F980" s="90"/>
      <c r="G980" s="89"/>
      <c r="H980" s="95" t="str">
        <f>IF(B980="","",IF(IF(ISNA(VLOOKUP(A980,RESULTS!$D$2:$D$1001,1,0)),"",VLOOKUP(A980,RESULTS!$D$2:$D$1001,1,0))=A980,"","X"))</f>
        <v/>
      </c>
    </row>
    <row r="981" spans="1:8" hidden="1" x14ac:dyDescent="0.3">
      <c r="A981" s="93">
        <f t="shared" si="31"/>
        <v>1130</v>
      </c>
      <c r="B981" s="90"/>
      <c r="C981" s="90"/>
      <c r="D981" s="89"/>
      <c r="E981" s="94" t="str">
        <f t="shared" si="30"/>
        <v/>
      </c>
      <c r="F981" s="90"/>
      <c r="G981" s="89"/>
      <c r="H981" s="95" t="str">
        <f>IF(B981="","",IF(IF(ISNA(VLOOKUP(A981,RESULTS!$D$2:$D$1001,1,0)),"",VLOOKUP(A981,RESULTS!$D$2:$D$1001,1,0))=A981,"","X"))</f>
        <v/>
      </c>
    </row>
    <row r="982" spans="1:8" hidden="1" x14ac:dyDescent="0.3">
      <c r="A982" s="93">
        <f t="shared" si="31"/>
        <v>1131</v>
      </c>
      <c r="B982" s="90"/>
      <c r="C982" s="90"/>
      <c r="D982" s="89"/>
      <c r="E982" s="94" t="str">
        <f t="shared" si="30"/>
        <v/>
      </c>
      <c r="F982" s="90"/>
      <c r="G982" s="89"/>
      <c r="H982" s="95" t="str">
        <f>IF(B982="","",IF(IF(ISNA(VLOOKUP(A982,RESULTS!$D$2:$D$1001,1,0)),"",VLOOKUP(A982,RESULTS!$D$2:$D$1001,1,0))=A982,"","X"))</f>
        <v/>
      </c>
    </row>
    <row r="983" spans="1:8" hidden="1" x14ac:dyDescent="0.3">
      <c r="A983" s="93">
        <f t="shared" si="31"/>
        <v>1132</v>
      </c>
      <c r="B983" s="90"/>
      <c r="C983" s="90"/>
      <c r="D983" s="89"/>
      <c r="E983" s="94" t="str">
        <f t="shared" si="30"/>
        <v/>
      </c>
      <c r="F983" s="90"/>
      <c r="G983" s="89"/>
      <c r="H983" s="95" t="str">
        <f>IF(B983="","",IF(IF(ISNA(VLOOKUP(A983,RESULTS!$D$2:$D$1001,1,0)),"",VLOOKUP(A983,RESULTS!$D$2:$D$1001,1,0))=A983,"","X"))</f>
        <v/>
      </c>
    </row>
    <row r="984" spans="1:8" hidden="1" x14ac:dyDescent="0.3">
      <c r="A984" s="93">
        <f t="shared" si="31"/>
        <v>1133</v>
      </c>
      <c r="B984" s="90"/>
      <c r="C984" s="90"/>
      <c r="D984" s="89"/>
      <c r="E984" s="94" t="str">
        <f t="shared" si="30"/>
        <v/>
      </c>
      <c r="F984" s="90"/>
      <c r="G984" s="89"/>
      <c r="H984" s="95" t="str">
        <f>IF(B984="","",IF(IF(ISNA(VLOOKUP(A984,RESULTS!$D$2:$D$1001,1,0)),"",VLOOKUP(A984,RESULTS!$D$2:$D$1001,1,0))=A984,"","X"))</f>
        <v/>
      </c>
    </row>
    <row r="985" spans="1:8" hidden="1" x14ac:dyDescent="0.3">
      <c r="A985" s="93">
        <f t="shared" si="31"/>
        <v>1134</v>
      </c>
      <c r="B985" s="90"/>
      <c r="C985" s="90"/>
      <c r="D985" s="89"/>
      <c r="E985" s="94" t="str">
        <f t="shared" si="30"/>
        <v/>
      </c>
      <c r="F985" s="90"/>
      <c r="G985" s="89"/>
      <c r="H985" s="95" t="str">
        <f>IF(B985="","",IF(IF(ISNA(VLOOKUP(A985,RESULTS!$D$2:$D$1001,1,0)),"",VLOOKUP(A985,RESULTS!$D$2:$D$1001,1,0))=A985,"","X"))</f>
        <v/>
      </c>
    </row>
    <row r="986" spans="1:8" hidden="1" x14ac:dyDescent="0.3">
      <c r="A986" s="93">
        <f t="shared" si="31"/>
        <v>1135</v>
      </c>
      <c r="B986" s="90"/>
      <c r="C986" s="90"/>
      <c r="D986" s="89"/>
      <c r="E986" s="94" t="str">
        <f t="shared" si="30"/>
        <v/>
      </c>
      <c r="F986" s="90"/>
      <c r="G986" s="89"/>
      <c r="H986" s="95" t="str">
        <f>IF(B986="","",IF(IF(ISNA(VLOOKUP(A986,RESULTS!$D$2:$D$1001,1,0)),"",VLOOKUP(A986,RESULTS!$D$2:$D$1001,1,0))=A986,"","X"))</f>
        <v/>
      </c>
    </row>
    <row r="987" spans="1:8" hidden="1" x14ac:dyDescent="0.3">
      <c r="A987" s="93">
        <f t="shared" si="31"/>
        <v>1136</v>
      </c>
      <c r="B987" s="90"/>
      <c r="C987" s="90"/>
      <c r="D987" s="89"/>
      <c r="E987" s="94" t="str">
        <f t="shared" si="30"/>
        <v/>
      </c>
      <c r="F987" s="90"/>
      <c r="G987" s="89"/>
      <c r="H987" s="95" t="str">
        <f>IF(B987="","",IF(IF(ISNA(VLOOKUP(A987,RESULTS!$D$2:$D$1001,1,0)),"",VLOOKUP(A987,RESULTS!$D$2:$D$1001,1,0))=A987,"","X"))</f>
        <v/>
      </c>
    </row>
    <row r="988" spans="1:8" hidden="1" x14ac:dyDescent="0.3">
      <c r="A988" s="93">
        <f t="shared" si="31"/>
        <v>1137</v>
      </c>
      <c r="B988" s="90"/>
      <c r="C988" s="90"/>
      <c r="D988" s="89"/>
      <c r="E988" s="94" t="str">
        <f t="shared" si="30"/>
        <v/>
      </c>
      <c r="F988" s="90"/>
      <c r="G988" s="89"/>
      <c r="H988" s="95" t="str">
        <f>IF(B988="","",IF(IF(ISNA(VLOOKUP(A988,RESULTS!$D$2:$D$1001,1,0)),"",VLOOKUP(A988,RESULTS!$D$2:$D$1001,1,0))=A988,"","X"))</f>
        <v/>
      </c>
    </row>
    <row r="989" spans="1:8" hidden="1" x14ac:dyDescent="0.3">
      <c r="A989" s="93">
        <f t="shared" si="31"/>
        <v>1138</v>
      </c>
      <c r="B989" s="90"/>
      <c r="C989" s="90"/>
      <c r="D989" s="89"/>
      <c r="E989" s="94" t="str">
        <f t="shared" si="30"/>
        <v/>
      </c>
      <c r="F989" s="90"/>
      <c r="G989" s="89"/>
      <c r="H989" s="95" t="str">
        <f>IF(B989="","",IF(IF(ISNA(VLOOKUP(A989,RESULTS!$D$2:$D$1001,1,0)),"",VLOOKUP(A989,RESULTS!$D$2:$D$1001,1,0))=A989,"","X"))</f>
        <v/>
      </c>
    </row>
    <row r="990" spans="1:8" hidden="1" x14ac:dyDescent="0.3">
      <c r="A990" s="93">
        <f t="shared" si="31"/>
        <v>1139</v>
      </c>
      <c r="B990" s="90"/>
      <c r="C990" s="90"/>
      <c r="D990" s="89"/>
      <c r="E990" s="94" t="str">
        <f t="shared" si="30"/>
        <v/>
      </c>
      <c r="F990" s="90"/>
      <c r="G990" s="89"/>
      <c r="H990" s="95" t="str">
        <f>IF(B990="","",IF(IF(ISNA(VLOOKUP(A990,RESULTS!$D$2:$D$1001,1,0)),"",VLOOKUP(A990,RESULTS!$D$2:$D$1001,1,0))=A990,"","X"))</f>
        <v/>
      </c>
    </row>
    <row r="991" spans="1:8" hidden="1" x14ac:dyDescent="0.3">
      <c r="A991" s="93">
        <f t="shared" si="31"/>
        <v>1140</v>
      </c>
      <c r="B991" s="90"/>
      <c r="C991" s="90"/>
      <c r="D991" s="89"/>
      <c r="E991" s="94" t="str">
        <f t="shared" si="30"/>
        <v/>
      </c>
      <c r="F991" s="90"/>
      <c r="G991" s="89"/>
      <c r="H991" s="95" t="str">
        <f>IF(B991="","",IF(IF(ISNA(VLOOKUP(A991,RESULTS!$D$2:$D$1001,1,0)),"",VLOOKUP(A991,RESULTS!$D$2:$D$1001,1,0))=A991,"","X"))</f>
        <v/>
      </c>
    </row>
    <row r="992" spans="1:8" hidden="1" x14ac:dyDescent="0.3">
      <c r="A992" s="93">
        <f t="shared" si="31"/>
        <v>1141</v>
      </c>
      <c r="B992" s="90"/>
      <c r="C992" s="90"/>
      <c r="D992" s="89"/>
      <c r="E992" s="94" t="str">
        <f t="shared" si="30"/>
        <v/>
      </c>
      <c r="F992" s="90"/>
      <c r="G992" s="89"/>
      <c r="H992" s="95" t="str">
        <f>IF(B992="","",IF(IF(ISNA(VLOOKUP(A992,RESULTS!$D$2:$D$1001,1,0)),"",VLOOKUP(A992,RESULTS!$D$2:$D$1001,1,0))=A992,"","X"))</f>
        <v/>
      </c>
    </row>
    <row r="993" spans="1:17" hidden="1" x14ac:dyDescent="0.3">
      <c r="A993" s="93">
        <f t="shared" si="31"/>
        <v>1142</v>
      </c>
      <c r="B993" s="90"/>
      <c r="C993" s="90"/>
      <c r="D993" s="89"/>
      <c r="E993" s="94" t="str">
        <f t="shared" si="30"/>
        <v/>
      </c>
      <c r="F993" s="90"/>
      <c r="G993" s="89"/>
      <c r="H993" s="95" t="str">
        <f>IF(B993="","",IF(IF(ISNA(VLOOKUP(A993,RESULTS!$D$2:$D$1001,1,0)),"",VLOOKUP(A993,RESULTS!$D$2:$D$1001,1,0))=A993,"","X"))</f>
        <v/>
      </c>
    </row>
    <row r="994" spans="1:17" hidden="1" x14ac:dyDescent="0.3">
      <c r="A994" s="93">
        <f t="shared" si="31"/>
        <v>1143</v>
      </c>
      <c r="B994" s="90"/>
      <c r="C994" s="90"/>
      <c r="D994" s="89"/>
      <c r="E994" s="94" t="str">
        <f t="shared" si="30"/>
        <v/>
      </c>
      <c r="F994" s="90"/>
      <c r="G994" s="89"/>
      <c r="H994" s="95" t="str">
        <f>IF(B994="","",IF(IF(ISNA(VLOOKUP(A994,RESULTS!$D$2:$D$1001,1,0)),"",VLOOKUP(A994,RESULTS!$D$2:$D$1001,1,0))=A994,"","X"))</f>
        <v/>
      </c>
    </row>
    <row r="995" spans="1:17" hidden="1" x14ac:dyDescent="0.3">
      <c r="A995" s="93">
        <f t="shared" si="31"/>
        <v>1144</v>
      </c>
      <c r="B995" s="90"/>
      <c r="C995" s="90"/>
      <c r="D995" s="89"/>
      <c r="E995" s="94" t="str">
        <f t="shared" si="30"/>
        <v/>
      </c>
      <c r="F995" s="90"/>
      <c r="G995" s="89"/>
      <c r="H995" s="95" t="str">
        <f>IF(B995="","",IF(IF(ISNA(VLOOKUP(A995,RESULTS!$D$2:$D$1001,1,0)),"",VLOOKUP(A995,RESULTS!$D$2:$D$1001,1,0))=A995,"","X"))</f>
        <v/>
      </c>
    </row>
    <row r="996" spans="1:17" hidden="1" x14ac:dyDescent="0.3">
      <c r="A996" s="93">
        <f t="shared" si="31"/>
        <v>1145</v>
      </c>
      <c r="B996" s="90"/>
      <c r="C996" s="90"/>
      <c r="D996" s="89"/>
      <c r="E996" s="94" t="str">
        <f t="shared" si="30"/>
        <v/>
      </c>
      <c r="F996" s="90"/>
      <c r="G996" s="89"/>
      <c r="H996" s="95" t="str">
        <f>IF(B996="","",IF(IF(ISNA(VLOOKUP(A996,RESULTS!$D$2:$D$1001,1,0)),"",VLOOKUP(A996,RESULTS!$D$2:$D$1001,1,0))=A996,"","X"))</f>
        <v/>
      </c>
    </row>
    <row r="997" spans="1:17" hidden="1" x14ac:dyDescent="0.3">
      <c r="A997" s="93">
        <f t="shared" si="31"/>
        <v>1146</v>
      </c>
      <c r="B997" s="90"/>
      <c r="C997" s="90"/>
      <c r="D997" s="89"/>
      <c r="E997" s="94" t="str">
        <f t="shared" si="30"/>
        <v/>
      </c>
      <c r="F997" s="90"/>
      <c r="G997" s="89"/>
      <c r="H997" s="95" t="str">
        <f>IF(B997="","",IF(IF(ISNA(VLOOKUP(A997,RESULTS!$D$2:$D$1001,1,0)),"",VLOOKUP(A997,RESULTS!$D$2:$D$1001,1,0))=A997,"","X"))</f>
        <v/>
      </c>
    </row>
    <row r="998" spans="1:17" hidden="1" x14ac:dyDescent="0.3">
      <c r="A998" s="93">
        <f t="shared" si="31"/>
        <v>1147</v>
      </c>
      <c r="B998" s="90"/>
      <c r="C998" s="90"/>
      <c r="D998" s="89"/>
      <c r="E998" s="94" t="str">
        <f t="shared" si="30"/>
        <v/>
      </c>
      <c r="F998" s="90"/>
      <c r="G998" s="89"/>
      <c r="H998" s="95" t="str">
        <f>IF(B998="","",IF(IF(ISNA(VLOOKUP(A998,RESULTS!$D$2:$D$1001,1,0)),"",VLOOKUP(A998,RESULTS!$D$2:$D$1001,1,0))=A998,"","X"))</f>
        <v/>
      </c>
    </row>
    <row r="999" spans="1:17" hidden="1" x14ac:dyDescent="0.3">
      <c r="A999" s="93">
        <f t="shared" si="31"/>
        <v>1148</v>
      </c>
      <c r="B999" s="90"/>
      <c r="C999" s="90"/>
      <c r="D999" s="89"/>
      <c r="E999" s="94" t="str">
        <f t="shared" ref="E999:E1001" si="32">LEFT(D999,1)</f>
        <v/>
      </c>
      <c r="F999" s="90"/>
      <c r="G999" s="89"/>
      <c r="H999" s="95" t="str">
        <f>IF(B999="","",IF(IF(ISNA(VLOOKUP(A999,RESULTS!$D$2:$D$1001,1,0)),"",VLOOKUP(A999,RESULTS!$D$2:$D$1001,1,0))=A999,"","X"))</f>
        <v/>
      </c>
    </row>
    <row r="1000" spans="1:17" hidden="1" x14ac:dyDescent="0.3">
      <c r="A1000" s="93">
        <f t="shared" si="31"/>
        <v>1149</v>
      </c>
      <c r="B1000" s="90"/>
      <c r="C1000" s="90"/>
      <c r="D1000" s="89"/>
      <c r="E1000" s="94" t="str">
        <f t="shared" si="32"/>
        <v/>
      </c>
      <c r="F1000" s="90"/>
      <c r="G1000" s="89"/>
      <c r="H1000" s="95" t="str">
        <f>IF(B1000="","",IF(IF(ISNA(VLOOKUP(A1000,RESULTS!$D$2:$D$1001,1,0)),"",VLOOKUP(A1000,RESULTS!$D$2:$D$1001,1,0))=A1000,"","X"))</f>
        <v/>
      </c>
    </row>
    <row r="1001" spans="1:17" hidden="1" x14ac:dyDescent="0.3">
      <c r="A1001" s="93">
        <f t="shared" si="31"/>
        <v>1150</v>
      </c>
      <c r="B1001" s="90"/>
      <c r="C1001" s="90"/>
      <c r="D1001" s="89"/>
      <c r="E1001" s="94" t="str">
        <f t="shared" si="32"/>
        <v/>
      </c>
      <c r="F1001" s="90"/>
      <c r="G1001" s="89"/>
      <c r="H1001" s="95" t="str">
        <f>IF(B1001="","",IF(IF(ISNA(VLOOKUP(A1001,RESULTS!$D$2:$D$1001,1,0)),"",VLOOKUP(A1001,RESULTS!$D$2:$D$1001,1,0))=A1001,"","X"))</f>
        <v/>
      </c>
    </row>
    <row r="1002" spans="1:17" x14ac:dyDescent="0.3">
      <c r="A1002" s="27"/>
      <c r="B1002" s="52"/>
      <c r="C1002" s="52"/>
      <c r="D1002" s="27"/>
      <c r="E1002" s="78"/>
      <c r="F1002" s="52"/>
      <c r="G1002" s="27"/>
      <c r="H1002" s="56"/>
      <c r="I1002" s="38"/>
      <c r="J1002" s="38"/>
      <c r="K1002" s="38"/>
      <c r="L1002" s="38"/>
      <c r="M1002" s="38"/>
      <c r="N1002" s="38"/>
      <c r="O1002" s="38"/>
      <c r="P1002" s="38"/>
      <c r="Q1002" s="38"/>
    </row>
    <row r="1003" spans="1:17" ht="15" thickBot="1" x14ac:dyDescent="0.35">
      <c r="A1003" s="49"/>
      <c r="B1003" s="51"/>
      <c r="C1003" s="51"/>
      <c r="D1003" s="39" t="s">
        <v>3</v>
      </c>
      <c r="E1003" s="79"/>
      <c r="F1003" s="51"/>
      <c r="G1003" s="49"/>
      <c r="H1003" s="57"/>
      <c r="I1003" s="50"/>
      <c r="J1003" s="50"/>
      <c r="K1003" s="50"/>
      <c r="L1003" s="50"/>
      <c r="M1003" s="50"/>
      <c r="N1003" s="50"/>
      <c r="O1003" s="50"/>
      <c r="P1003" s="50"/>
      <c r="Q1003" s="50"/>
    </row>
    <row r="1004" spans="1:17" x14ac:dyDescent="0.3">
      <c r="D1004" s="40" t="s">
        <v>52</v>
      </c>
    </row>
    <row r="1005" spans="1:17" x14ac:dyDescent="0.3">
      <c r="D1005" s="41" t="s">
        <v>41</v>
      </c>
    </row>
    <row r="1006" spans="1:17" x14ac:dyDescent="0.3">
      <c r="D1006" s="41" t="s">
        <v>53</v>
      </c>
    </row>
    <row r="1007" spans="1:17" x14ac:dyDescent="0.3">
      <c r="D1007" s="41" t="s">
        <v>6</v>
      </c>
    </row>
    <row r="1008" spans="1:17" x14ac:dyDescent="0.3">
      <c r="D1008" s="41" t="s">
        <v>7</v>
      </c>
    </row>
    <row r="1009" spans="4:10" x14ac:dyDescent="0.3">
      <c r="D1009" s="41" t="s">
        <v>33</v>
      </c>
    </row>
    <row r="1010" spans="4:10" x14ac:dyDescent="0.3">
      <c r="D1010" s="41" t="s">
        <v>8</v>
      </c>
    </row>
    <row r="1011" spans="4:10" x14ac:dyDescent="0.3">
      <c r="D1011" s="41" t="s">
        <v>36</v>
      </c>
    </row>
    <row r="1012" spans="4:10" x14ac:dyDescent="0.3">
      <c r="D1012" s="41" t="s">
        <v>9</v>
      </c>
    </row>
    <row r="1013" spans="4:10" x14ac:dyDescent="0.3">
      <c r="D1013" s="41" t="s">
        <v>38</v>
      </c>
    </row>
    <row r="1014" spans="4:10" x14ac:dyDescent="0.3">
      <c r="D1014" s="42" t="s">
        <v>19</v>
      </c>
      <c r="H1014" s="90"/>
      <c r="I1014" s="90"/>
      <c r="J1014" s="89"/>
    </row>
    <row r="1015" spans="4:10" x14ac:dyDescent="0.3">
      <c r="D1015" s="41" t="s">
        <v>54</v>
      </c>
    </row>
    <row r="1016" spans="4:10" x14ac:dyDescent="0.3">
      <c r="D1016" s="41" t="s">
        <v>42</v>
      </c>
    </row>
    <row r="1017" spans="4:10" x14ac:dyDescent="0.3">
      <c r="D1017" s="41" t="s">
        <v>55</v>
      </c>
    </row>
    <row r="1018" spans="4:10" x14ac:dyDescent="0.3">
      <c r="D1018" s="41" t="s">
        <v>12</v>
      </c>
    </row>
    <row r="1019" spans="4:10" x14ac:dyDescent="0.3">
      <c r="D1019" s="41" t="s">
        <v>43</v>
      </c>
    </row>
    <row r="1020" spans="4:10" x14ac:dyDescent="0.3">
      <c r="D1020" s="41" t="s">
        <v>16</v>
      </c>
    </row>
    <row r="1021" spans="4:10" x14ac:dyDescent="0.3">
      <c r="D1021" s="41" t="s">
        <v>34</v>
      </c>
    </row>
    <row r="1022" spans="4:10" x14ac:dyDescent="0.3">
      <c r="D1022" s="41" t="s">
        <v>21</v>
      </c>
    </row>
    <row r="1023" spans="4:10" x14ac:dyDescent="0.3">
      <c r="D1023" s="41" t="s">
        <v>35</v>
      </c>
    </row>
    <row r="1024" spans="4:10" x14ac:dyDescent="0.3">
      <c r="D1024" s="41" t="s">
        <v>22</v>
      </c>
    </row>
    <row r="1025" spans="4:4" x14ac:dyDescent="0.3">
      <c r="D1025" s="41" t="s">
        <v>37</v>
      </c>
    </row>
    <row r="1026" spans="4:4" ht="15" thickBot="1" x14ac:dyDescent="0.35">
      <c r="D1026" s="43" t="s">
        <v>20</v>
      </c>
    </row>
  </sheetData>
  <sheetProtection sheet="1" autoFilter="0"/>
  <autoFilter ref="A1:H1001" xr:uid="{00000000-0009-0000-0000-000000000000}">
    <filterColumn colId="1">
      <filters>
        <filter val="Liam"/>
      </filters>
    </filterColumn>
  </autoFilter>
  <dataValidations count="1">
    <dataValidation type="list" errorStyle="information" allowBlank="1" showErrorMessage="1" errorTitle="Are you sure?" error="This category will NOT be included in the results and rankings._x000a__x000a_Use the drop down menu to select a valid category." sqref="D103:D1001 D2:D101 J1014" xr:uid="{00000000-0002-0000-0000-000000000000}">
      <formula1>$D$1004:$D$1026</formula1>
    </dataValidation>
  </dataValidations>
  <printOptions horizontalCentered="1"/>
  <pageMargins left="0.19685039370078741" right="0.19685039370078741" top="0.35433070866141736" bottom="0.19685039370078741" header="0.15748031496062992" footer="0.15748031496062992"/>
  <pageSetup paperSize="9" scale="72" fitToHeight="4" orientation="portrait" r:id="rId1"/>
  <headerFooter>
    <oddHeader>&amp;C &amp;F - &amp;A</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A1:AL1002"/>
  <sheetViews>
    <sheetView topLeftCell="C1" workbookViewId="0">
      <pane xSplit="13" ySplit="1" topLeftCell="P58" activePane="bottomRight" state="frozen"/>
      <selection activeCell="C1" sqref="C1"/>
      <selection pane="topRight" activeCell="P1" sqref="P1"/>
      <selection pane="bottomLeft" activeCell="C2" sqref="C2"/>
      <selection pane="bottomRight" activeCell="D76" sqref="D76"/>
    </sheetView>
  </sheetViews>
  <sheetFormatPr defaultRowHeight="14.4" x14ac:dyDescent="0.3"/>
  <cols>
    <col min="1" max="2" width="8" style="64" hidden="1" customWidth="1"/>
    <col min="3" max="3" width="8" style="100" customWidth="1"/>
    <col min="4" max="7" width="8" style="59" customWidth="1"/>
    <col min="8" max="8" width="10.109375" style="106" bestFit="1" customWidth="1"/>
    <col min="9" max="10" width="14" style="105" customWidth="1"/>
    <col min="11" max="12" width="8" style="100" customWidth="1"/>
    <col min="13" max="13" width="8.5546875" style="100" customWidth="1"/>
    <col min="14" max="14" width="8" style="100" customWidth="1"/>
    <col min="15" max="15" width="24.33203125" style="105" bestFit="1" customWidth="1"/>
    <col min="16" max="16" width="6.6640625" style="83" bestFit="1" customWidth="1"/>
    <col min="17" max="17" width="6.5546875" style="28" bestFit="1" customWidth="1"/>
    <col min="18" max="18" width="24" style="2" bestFit="1" customWidth="1"/>
    <col min="19" max="19" width="9.44140625" style="2" customWidth="1"/>
    <col min="20" max="22" width="9.109375" style="4" customWidth="1"/>
    <col min="23" max="23" width="9.109375" style="34" customWidth="1"/>
    <col min="24" max="24" width="22" style="5" bestFit="1" customWidth="1"/>
    <col min="25" max="25" width="66.6640625" style="5" bestFit="1" customWidth="1"/>
    <col min="26" max="26" width="22.44140625" style="32" customWidth="1"/>
    <col min="27" max="31" width="18.33203125" style="32" customWidth="1"/>
    <col min="32" max="36" width="8.6640625" style="109" customWidth="1"/>
    <col min="37" max="38" width="9.109375" style="109"/>
  </cols>
  <sheetData>
    <row r="1" spans="1:38" s="1" customFormat="1" ht="57" customHeight="1" thickBot="1" x14ac:dyDescent="0.35">
      <c r="A1" s="62" t="s">
        <v>17</v>
      </c>
      <c r="B1" s="63" t="s">
        <v>18</v>
      </c>
      <c r="C1" s="99" t="s">
        <v>0</v>
      </c>
      <c r="D1" s="66" t="s">
        <v>50</v>
      </c>
      <c r="E1" s="66" t="s">
        <v>68</v>
      </c>
      <c r="F1" s="66" t="s">
        <v>69</v>
      </c>
      <c r="G1" s="66" t="s">
        <v>70</v>
      </c>
      <c r="H1" s="101" t="s">
        <v>1</v>
      </c>
      <c r="I1" s="102" t="s">
        <v>24</v>
      </c>
      <c r="J1" s="102" t="s">
        <v>25</v>
      </c>
      <c r="K1" s="102" t="s">
        <v>2</v>
      </c>
      <c r="L1" s="102" t="s">
        <v>10</v>
      </c>
      <c r="M1" s="102" t="s">
        <v>39</v>
      </c>
      <c r="N1" s="102" t="s">
        <v>11</v>
      </c>
      <c r="O1" s="103" t="s">
        <v>4</v>
      </c>
      <c r="P1" s="86" t="s">
        <v>64</v>
      </c>
      <c r="Q1" s="86" t="s">
        <v>62</v>
      </c>
      <c r="R1" s="23" t="s">
        <v>26</v>
      </c>
      <c r="S1" s="24" t="s">
        <v>27</v>
      </c>
      <c r="T1" s="24" t="s">
        <v>28</v>
      </c>
      <c r="U1" s="87" t="s">
        <v>65</v>
      </c>
      <c r="V1" s="24" t="s">
        <v>29</v>
      </c>
      <c r="W1" s="80" t="s">
        <v>40</v>
      </c>
      <c r="X1" s="24" t="s">
        <v>4</v>
      </c>
      <c r="Y1" s="87" t="s">
        <v>47</v>
      </c>
      <c r="Z1" s="31" t="s">
        <v>44</v>
      </c>
      <c r="AA1" s="88" t="s">
        <v>45</v>
      </c>
      <c r="AB1" s="88" t="s">
        <v>46</v>
      </c>
      <c r="AC1" s="88" t="s">
        <v>66</v>
      </c>
      <c r="AD1" s="31" t="s">
        <v>32</v>
      </c>
      <c r="AE1" s="102" t="s">
        <v>96</v>
      </c>
      <c r="AF1" s="102" t="str">
        <f>"Open Series Points: "&amp;Params!B18</f>
        <v>Open Series Points: Pilgrims Cross</v>
      </c>
      <c r="AG1" s="102" t="str">
        <f>"Category Series Points: "&amp;Params!B18</f>
        <v>Category Series Points: Pilgrims Cross</v>
      </c>
      <c r="AH1" s="102" t="s">
        <v>87</v>
      </c>
      <c r="AI1" s="102" t="s">
        <v>88</v>
      </c>
      <c r="AJ1" s="103" t="s">
        <v>89</v>
      </c>
      <c r="AK1" s="102" t="s">
        <v>91</v>
      </c>
      <c r="AL1" s="102" t="s">
        <v>92</v>
      </c>
    </row>
    <row r="2" spans="1:38" x14ac:dyDescent="0.3">
      <c r="A2" s="64" t="str">
        <f t="shared" ref="A2:A65" si="0">IF(C2&lt;1,"",CONCATENATE(K2,L2))</f>
        <v>M1</v>
      </c>
      <c r="B2" s="64" t="str">
        <f t="shared" ref="B2:B9" si="1">IF(C2&lt;1,"",CONCATENATE(M2,N2))</f>
        <v>M1</v>
      </c>
      <c r="C2" s="100">
        <v>1</v>
      </c>
      <c r="D2" s="96">
        <v>208</v>
      </c>
      <c r="E2" s="97">
        <v>0</v>
      </c>
      <c r="F2" s="97">
        <v>53</v>
      </c>
      <c r="G2" s="97">
        <v>42</v>
      </c>
      <c r="H2" s="104">
        <f>IF(D2="","",($E2+$F2/60+$G2/3600)/24)</f>
        <v>3.7291666666666667E-2</v>
      </c>
      <c r="I2" s="105" t="str">
        <f>IF(D2="","",VLOOKUP(D2,ENTRANTS!$A$1:$H$1000,2,0))</f>
        <v>Harry</v>
      </c>
      <c r="J2" s="105" t="str">
        <f>IF(D2="","",VLOOKUP(D2,ENTRANTS!$A$1:$H$1000,3,0))</f>
        <v>Brierley</v>
      </c>
      <c r="K2" s="100" t="str">
        <f>IF(D2="","",LEFT(VLOOKUP(D2,ENTRANTS!$A$1:$H$1000,5,0),1))</f>
        <v>M</v>
      </c>
      <c r="L2" s="100">
        <f>IF(D2="","",COUNTIF($K$2:K2,K2))</f>
        <v>1</v>
      </c>
      <c r="M2" s="100" t="str">
        <f>IF(D2="","",VLOOKUP(D2,ENTRANTS!$A$1:$H$1000,4,0))</f>
        <v>M</v>
      </c>
      <c r="N2" s="100">
        <f>IF(D2="","",COUNTIF($M$2:M2,M2))</f>
        <v>1</v>
      </c>
      <c r="O2" s="105" t="str">
        <f>IF(D2="","",VLOOKUP(D2,ENTRANTS!$A$1:$H$1000,6,0))</f>
        <v>Queens Park Harriers</v>
      </c>
      <c r="P2" s="83" t="str">
        <f t="shared" ref="P2:P7" si="2">IF(D2&lt;1,"",IF(COUNTIF($D$2:$D$501,D2)=1,"","DUPLICATE"))</f>
        <v/>
      </c>
      <c r="Q2" s="30"/>
      <c r="R2" s="2" t="str">
        <f t="shared" ref="R2:R7" si="3">IF(D2="","",CONCATENATE(K2," ",O2))</f>
        <v>M Queens Park Harriers</v>
      </c>
      <c r="S2" s="3">
        <f>IF(D2="","",COUNTIF($R$2:R2,R2))</f>
        <v>1</v>
      </c>
      <c r="T2" s="4" t="str">
        <f t="shared" ref="T2:T7" si="4">IF(U2="","",RANK(U2,$U$2:$U$1000,1))</f>
        <v/>
      </c>
      <c r="U2" s="34" t="str">
        <f>IF(AND(S2=4,K2="M",NOT(O2="Unattached")),SUMIF(R$2:R2,R2,L$2:L2),"")</f>
        <v/>
      </c>
      <c r="V2" s="4" t="str">
        <f t="shared" ref="V2:V7" si="5">IF(W2="","",RANK(W2,$W$2:$W$1000,1))</f>
        <v/>
      </c>
      <c r="W2" s="34" t="str">
        <f>IF(AND(S2=3,K2="F",NOT(O2="Unattached")),SUMIF(R$2:R2,R2,L$2:L2),"")</f>
        <v/>
      </c>
      <c r="X2" s="5" t="str">
        <f t="shared" ref="X2:X7" si="6">IF(AND(O2&lt;&gt;"Unattached",OR(T2&lt;&gt;"",V2&lt;&gt;"")),O2,"")</f>
        <v/>
      </c>
      <c r="Y2" s="5" t="str">
        <f t="shared" ref="Y2:Y7" si="7">IF(X2="","",IF(K2="M",CONCATENATE(X2," (",AA2,", ",AB2,", ",AC2,", ",AD2,")"),CONCATENATE(X2," (",AA2,", ",AB2,", ",AC2,")")))</f>
        <v/>
      </c>
      <c r="Z2" s="32" t="str">
        <f t="shared" ref="Z2:Z7" si="8">CONCATENATE(R2," ",S2)</f>
        <v>M Queens Park Harriers 1</v>
      </c>
      <c r="AA2" s="32" t="str">
        <f>IF(K2="M",IF(S2&lt;&gt;4,"",VLOOKUP(CONCATENATE(R2," ",(S2-3)),$Z$2:AD2,5,0)),IF(S2&lt;&gt;3,"",VLOOKUP(CONCATENATE(R2," ",(S2-2)),$Z$2:AD2,5,0)))</f>
        <v/>
      </c>
      <c r="AB2" s="32" t="str">
        <f>IF(K2="M",IF(S2&lt;&gt;4,"",VLOOKUP(CONCATENATE(R2," ",(S2-2)),$Z$2:AD2,5,0)),IF(S2&lt;&gt;3,"",VLOOKUP(CONCATENATE(R2," ",(S2-1)),$Z$2:AD2,5,0)))</f>
        <v/>
      </c>
      <c r="AC2" s="32" t="str">
        <f>IF(K2="M",IF(S2&lt;&gt;4,"",VLOOKUP(CONCATENATE(R2," ",(S2-1)),$Z$2:AD2,5,0)),IF(S2&lt;&gt;3,"",VLOOKUP(CONCATENATE(R2," ",(S2)),$Z$2:AD2,5,0)))</f>
        <v/>
      </c>
      <c r="AD2" s="32" t="str">
        <f t="shared" ref="AD2:AD7" si="9">IF(AND(O2&lt;&gt;"Unattached",S2&lt;=4),CONCATENATE(I2," ",J2),"")</f>
        <v>Harry Brierley</v>
      </c>
      <c r="AE2" s="32" t="str">
        <f>TRIM(I2)&amp;" "&amp;TRIM(J2)</f>
        <v>Harry Brierley</v>
      </c>
      <c r="AF2" s="109">
        <f>IF($K2="M",IF($L2&gt;Params!D$3,0,Params!F$3-$L2+1)+IF($L2=1,2,0),IF($L2&gt;Params!E$3,0,Params!G$3-$L2+1)+IF($L2=1,2,0))</f>
        <v>52</v>
      </c>
      <c r="AG2" s="109">
        <f t="shared" ref="AG2:AG65" si="10">IF(AH2=0,0,IF($K2="M",IF($N2&gt;AI2,0,AI2-$N2+1)+IF($N2=1,2,0),IF($N2&gt;AJ2,0,AJ2-$N2+1)+IF($N2=1,2,0)))</f>
        <v>0</v>
      </c>
      <c r="AH2" s="109">
        <f>IF(LEN(M2)&gt;1,MATCH(MID(M2,2,3),Params!$A$4:$A$14,0),0)</f>
        <v>0</v>
      </c>
      <c r="AI2" s="109" cm="1">
        <f t="array" ref="AI2">IF(AH2=0,0,INDEX(Params!F$4:F$14,RESULTS!$AH2))</f>
        <v>0</v>
      </c>
      <c r="AJ2" s="109" cm="1">
        <f t="array" ref="AJ2">IF(AI2=0,0,INDEX(Params!G$4:G$14,RESULTS!$AH2))</f>
        <v>0</v>
      </c>
      <c r="AK2" s="109">
        <f t="shared" ref="AK2:AK65" si="11">IF(O2="Unattached",0,IF(Z2="M "&amp;O2&amp;" 1",1,0))</f>
        <v>1</v>
      </c>
      <c r="AL2" s="109">
        <f t="shared" ref="AL2:AL65" si="12">IF(O2="Unattached",0,IF(Z2="F "&amp;O2&amp;" 1",1,0))</f>
        <v>0</v>
      </c>
    </row>
    <row r="3" spans="1:38" x14ac:dyDescent="0.3">
      <c r="A3" s="64" t="str">
        <f t="shared" si="0"/>
        <v>M2</v>
      </c>
      <c r="B3" s="64" t="str">
        <f t="shared" si="1"/>
        <v>MU231</v>
      </c>
      <c r="C3" s="100">
        <v>2</v>
      </c>
      <c r="D3" s="96">
        <v>159</v>
      </c>
      <c r="E3" s="97">
        <v>0</v>
      </c>
      <c r="F3" s="97">
        <v>55</v>
      </c>
      <c r="G3" s="97">
        <v>12</v>
      </c>
      <c r="H3" s="104">
        <f t="shared" ref="H3:H66" si="13">IF(D3="","",($E3+$F3/60+$G3/3600)/24)</f>
        <v>3.833333333333333E-2</v>
      </c>
      <c r="I3" s="105" t="str">
        <f>IF(D3="","",VLOOKUP(D3,ENTRANTS!$A$1:$H$1000,2,0))</f>
        <v>Charlie</v>
      </c>
      <c r="J3" s="105" t="str">
        <f>IF(D3="","",VLOOKUP(D3,ENTRANTS!$A$1:$H$1000,3,0))</f>
        <v>Parkinson</v>
      </c>
      <c r="K3" s="100" t="str">
        <f>IF(D3="","",LEFT(VLOOKUP(D3,ENTRANTS!$A$1:$H$1000,5,0),1))</f>
        <v>M</v>
      </c>
      <c r="L3" s="100">
        <f>IF(D3="","",COUNTIF($K$2:K3,K3))</f>
        <v>2</v>
      </c>
      <c r="M3" s="100" t="str">
        <f>IF(D3="","",VLOOKUP(D3,ENTRANTS!$A$1:$H$1000,4,0))</f>
        <v>MU23</v>
      </c>
      <c r="N3" s="100">
        <f>IF(D3="","",COUNTIF($M$2:M3,M3))</f>
        <v>1</v>
      </c>
      <c r="O3" s="105" t="str">
        <f>IF(D3="","",VLOOKUP(D3,ENTRANTS!$A$1:$H$1000,6,0))</f>
        <v>Rossendale Harriers</v>
      </c>
      <c r="P3" s="83" t="str">
        <f>IF(D3&lt;1,"",IF(COUNTIF($D$2:$D$501,D3)=1,"","DUPLICATE"))</f>
        <v/>
      </c>
      <c r="Q3" s="30"/>
      <c r="R3" s="2" t="str">
        <f t="shared" si="3"/>
        <v>M Rossendale Harriers</v>
      </c>
      <c r="S3" s="3">
        <f>IF(D3="","",COUNTIF($R$2:R3,R3))</f>
        <v>1</v>
      </c>
      <c r="T3" s="4" t="str">
        <f t="shared" si="4"/>
        <v/>
      </c>
      <c r="U3" s="34" t="str">
        <f>IF(AND(S3=4,K3="M",NOT(O3="Unattached")),SUMIF(R$2:R3,R3,L$2:L3),"")</f>
        <v/>
      </c>
      <c r="V3" s="4" t="str">
        <f t="shared" si="5"/>
        <v/>
      </c>
      <c r="W3" s="34" t="str">
        <f>IF(AND(S3=3,K3="F",NOT(O3="Unattached")),SUMIF(R$2:R3,R3,L$2:L3),"")</f>
        <v/>
      </c>
      <c r="X3" s="5" t="str">
        <f t="shared" si="6"/>
        <v/>
      </c>
      <c r="Y3" s="5" t="str">
        <f t="shared" si="7"/>
        <v/>
      </c>
      <c r="Z3" s="32" t="str">
        <f t="shared" si="8"/>
        <v>M Rossendale Harriers 1</v>
      </c>
      <c r="AA3" s="32" t="str">
        <f>IF(K3="M",IF(S3&lt;&gt;4,"",VLOOKUP(CONCATENATE(R3," ",(S3-3)),$Z$2:AD3,5,0)),IF(S3&lt;&gt;3,"",VLOOKUP(CONCATENATE(R3," ",(S3-2)),$Z$2:AD3,5,0)))</f>
        <v/>
      </c>
      <c r="AB3" s="32" t="str">
        <f>IF(K3="M",IF(S3&lt;&gt;4,"",VLOOKUP(CONCATENATE(R3," ",(S3-2)),$Z$2:AD3,5,0)),IF(S3&lt;&gt;3,"",VLOOKUP(CONCATENATE(R3," ",(S3-1)),$Z$2:AD3,5,0)))</f>
        <v/>
      </c>
      <c r="AC3" s="32" t="str">
        <f>IF(K3="M",IF(S3&lt;&gt;4,"",VLOOKUP(CONCATENATE(R3," ",(S3-1)),$Z$2:AD3,5,0)),IF(S3&lt;&gt;3,"",VLOOKUP(CONCATENATE(R3," ",(S3)),$Z$2:AD3,5,0)))</f>
        <v/>
      </c>
      <c r="AD3" s="32" t="str">
        <f t="shared" si="9"/>
        <v>Charlie Parkinson</v>
      </c>
      <c r="AE3" s="32" t="str">
        <f t="shared" ref="AE3:AE66" si="14">TRIM(I3)&amp;" "&amp;TRIM(J3)</f>
        <v>Charlie Parkinson</v>
      </c>
      <c r="AF3" s="109">
        <f>IF($K3="M",IF($L3&gt;Params!D$3,0,Params!F$3-$L3+1)+IF($L3=1,2,0),IF($L3&gt;Params!E$3,0,Params!G$3-$L3+1)+IF($L3=1,2,0))</f>
        <v>49</v>
      </c>
      <c r="AG3" s="109">
        <f t="shared" si="10"/>
        <v>6</v>
      </c>
      <c r="AH3" s="109">
        <f>IF(LEN(M3)&gt;1,MATCH(MID(M3,2,3),Params!$A$4:$A$14,0),0)</f>
        <v>3</v>
      </c>
      <c r="AI3" s="109" cm="1">
        <f t="array" ref="AI3">IF(AH3=0,0,INDEX(Params!F$4:F$14,RESULTS!$AH3))</f>
        <v>4</v>
      </c>
      <c r="AJ3" s="109" cm="1">
        <f t="array" ref="AJ3">IF(AI3=0,0,INDEX(Params!G$4:G$14,RESULTS!$AH3))</f>
        <v>0</v>
      </c>
      <c r="AK3" s="109">
        <f t="shared" si="11"/>
        <v>1</v>
      </c>
      <c r="AL3" s="109">
        <f t="shared" si="12"/>
        <v>0</v>
      </c>
    </row>
    <row r="4" spans="1:38" x14ac:dyDescent="0.3">
      <c r="A4" s="64" t="str">
        <f t="shared" si="0"/>
        <v>M3</v>
      </c>
      <c r="B4" s="64" t="str">
        <f t="shared" si="1"/>
        <v>MU232</v>
      </c>
      <c r="C4" s="100">
        <v>3</v>
      </c>
      <c r="D4" s="96">
        <v>226</v>
      </c>
      <c r="E4" s="97">
        <f t="shared" ref="E4:E67" si="15">E3</f>
        <v>0</v>
      </c>
      <c r="F4" s="97">
        <v>55</v>
      </c>
      <c r="G4" s="97">
        <v>47</v>
      </c>
      <c r="H4" s="104">
        <f t="shared" si="13"/>
        <v>3.8738425925925926E-2</v>
      </c>
      <c r="I4" s="105" t="str">
        <f>IF(D4="","",VLOOKUP(D4,ENTRANTS!$A$1:$H$1000,2,0))</f>
        <v>Joseph</v>
      </c>
      <c r="J4" s="105" t="str">
        <f>IF(D4="","",VLOOKUP(D4,ENTRANTS!$A$1:$H$1000,3,0))</f>
        <v>Ormrod</v>
      </c>
      <c r="K4" s="100" t="str">
        <f>IF(D4="","",LEFT(VLOOKUP(D4,ENTRANTS!$A$1:$H$1000,5,0),1))</f>
        <v>M</v>
      </c>
      <c r="L4" s="100">
        <f>IF(D4="","",COUNTIF($K$2:K4,K4))</f>
        <v>3</v>
      </c>
      <c r="M4" s="100" t="str">
        <f>IF(D4="","",VLOOKUP(D4,ENTRANTS!$A$1:$H$1000,4,0))</f>
        <v>MU23</v>
      </c>
      <c r="N4" s="100">
        <f>IF(D4="","",COUNTIF($M$2:M4,M4))</f>
        <v>2</v>
      </c>
      <c r="O4" s="105" t="str">
        <f>IF(D4="","",VLOOKUP(D4,ENTRANTS!$A$1:$H$1000,6,0))</f>
        <v>Rossendale Harriers</v>
      </c>
      <c r="P4" s="83" t="str">
        <f t="shared" si="2"/>
        <v/>
      </c>
      <c r="Q4" s="30"/>
      <c r="R4" s="2" t="str">
        <f t="shared" si="3"/>
        <v>M Rossendale Harriers</v>
      </c>
      <c r="S4" s="3">
        <f>IF(D4="","",COUNTIF($R$2:R4,R4))</f>
        <v>2</v>
      </c>
      <c r="T4" s="4" t="str">
        <f t="shared" si="4"/>
        <v/>
      </c>
      <c r="U4" s="34" t="str">
        <f>IF(AND(S4=4,K4="M",NOT(O4="Unattached")),SUMIF(R$2:R4,R4,L$2:L4),"")</f>
        <v/>
      </c>
      <c r="V4" s="4" t="str">
        <f t="shared" si="5"/>
        <v/>
      </c>
      <c r="W4" s="34" t="str">
        <f>IF(AND(S4=3,K4="F",NOT(O4="Unattached")),SUMIF(R$2:R4,R4,L$2:L4),"")</f>
        <v/>
      </c>
      <c r="X4" s="5" t="str">
        <f t="shared" si="6"/>
        <v/>
      </c>
      <c r="Y4" s="5" t="str">
        <f t="shared" si="7"/>
        <v/>
      </c>
      <c r="Z4" s="32" t="str">
        <f t="shared" si="8"/>
        <v>M Rossendale Harriers 2</v>
      </c>
      <c r="AA4" s="32" t="str">
        <f>IF(K4="M",IF(S4&lt;&gt;4,"",VLOOKUP(CONCATENATE(R4," ",(S4-3)),$Z$2:AD4,5,0)),IF(S4&lt;&gt;3,"",VLOOKUP(CONCATENATE(R4," ",(S4-2)),$Z$2:AD4,5,0)))</f>
        <v/>
      </c>
      <c r="AB4" s="32" t="str">
        <f>IF(K4="M",IF(S4&lt;&gt;4,"",VLOOKUP(CONCATENATE(R4," ",(S4-2)),$Z$2:AD4,5,0)),IF(S4&lt;&gt;3,"",VLOOKUP(CONCATENATE(R4," ",(S4-1)),$Z$2:AD4,5,0)))</f>
        <v/>
      </c>
      <c r="AC4" s="32" t="str">
        <f>IF(K4="M",IF(S4&lt;&gt;4,"",VLOOKUP(CONCATENATE(R4," ",(S4-1)),$Z$2:AD4,5,0)),IF(S4&lt;&gt;3,"",VLOOKUP(CONCATENATE(R4," ",(S4)),$Z$2:AD4,5,0)))</f>
        <v/>
      </c>
      <c r="AD4" s="32" t="str">
        <f t="shared" si="9"/>
        <v>Joseph Ormrod</v>
      </c>
      <c r="AE4" s="32" t="str">
        <f t="shared" si="14"/>
        <v>Joseph Ormrod</v>
      </c>
      <c r="AF4" s="109">
        <f>IF($K4="M",IF($L4&gt;Params!D$3,0,Params!F$3-$L4+1)+IF($L4=1,2,0),IF($L4&gt;Params!E$3,0,Params!G$3-$L4+1)+IF($L4=1,2,0))</f>
        <v>48</v>
      </c>
      <c r="AG4" s="109">
        <f t="shared" si="10"/>
        <v>3</v>
      </c>
      <c r="AH4" s="109">
        <f>IF(LEN(M4)&gt;1,MATCH(MID(M4,2,3),Params!$A$4:$A$14,0),0)</f>
        <v>3</v>
      </c>
      <c r="AI4" s="109" cm="1">
        <f t="array" ref="AI4">IF(AH4=0,0,INDEX(Params!F$4:F$14,RESULTS!$AH4))</f>
        <v>4</v>
      </c>
      <c r="AJ4" s="109" cm="1">
        <f t="array" ref="AJ4">IF(AI4=0,0,INDEX(Params!G$4:G$14,RESULTS!$AH4))</f>
        <v>0</v>
      </c>
      <c r="AK4" s="109">
        <f t="shared" si="11"/>
        <v>0</v>
      </c>
      <c r="AL4" s="109">
        <f t="shared" si="12"/>
        <v>0</v>
      </c>
    </row>
    <row r="5" spans="1:38" x14ac:dyDescent="0.3">
      <c r="A5" s="64" t="str">
        <f t="shared" si="0"/>
        <v>M4</v>
      </c>
      <c r="B5" s="64" t="str">
        <f t="shared" si="1"/>
        <v>M401</v>
      </c>
      <c r="C5" s="100">
        <v>4</v>
      </c>
      <c r="D5" s="96">
        <v>218</v>
      </c>
      <c r="E5" s="97">
        <f t="shared" si="15"/>
        <v>0</v>
      </c>
      <c r="F5" s="97">
        <v>56</v>
      </c>
      <c r="G5" s="97">
        <v>45</v>
      </c>
      <c r="H5" s="104">
        <f t="shared" si="13"/>
        <v>3.9409722222222221E-2</v>
      </c>
      <c r="I5" s="105" t="str">
        <f>IF(D5="","",VLOOKUP(D5,ENTRANTS!$A$1:$H$1000,2,0))</f>
        <v>David</v>
      </c>
      <c r="J5" s="105" t="str">
        <f>IF(D5="","",VLOOKUP(D5,ENTRANTS!$A$1:$H$1000,3,0))</f>
        <v>Poole</v>
      </c>
      <c r="K5" s="100" t="str">
        <f>IF(D5="","",LEFT(VLOOKUP(D5,ENTRANTS!$A$1:$H$1000,5,0),1))</f>
        <v>M</v>
      </c>
      <c r="L5" s="100">
        <f>IF(D5="","",COUNTIF($K$2:K5,K5))</f>
        <v>4</v>
      </c>
      <c r="M5" s="100" t="str">
        <f>IF(D5="","",VLOOKUP(D5,ENTRANTS!$A$1:$H$1000,4,0))</f>
        <v>M40</v>
      </c>
      <c r="N5" s="100">
        <f>IF(D5="","",COUNTIF($M$2:M5,M5))</f>
        <v>1</v>
      </c>
      <c r="O5" s="105" t="str">
        <f>IF(D5="","",VLOOKUP(D5,ENTRANTS!$A$1:$H$1000,6,0))</f>
        <v>Barlick Fell Runners</v>
      </c>
      <c r="P5" s="83" t="str">
        <f t="shared" si="2"/>
        <v/>
      </c>
      <c r="Q5" s="30"/>
      <c r="R5" s="2" t="str">
        <f t="shared" si="3"/>
        <v>M Barlick Fell Runners</v>
      </c>
      <c r="S5" s="3">
        <f>IF(D5="","",COUNTIF($R$2:R5,R5))</f>
        <v>1</v>
      </c>
      <c r="T5" s="4" t="str">
        <f t="shared" si="4"/>
        <v/>
      </c>
      <c r="U5" s="34" t="str">
        <f>IF(AND(S5=4,K5="M",NOT(O5="Unattached")),SUMIF(R$2:R5,R5,L$2:L5),"")</f>
        <v/>
      </c>
      <c r="V5" s="4" t="str">
        <f t="shared" si="5"/>
        <v/>
      </c>
      <c r="W5" s="34" t="str">
        <f>IF(AND(S5=3,K5="F",NOT(O5="Unattached")),SUMIF(R$2:R5,R5,L$2:L5),"")</f>
        <v/>
      </c>
      <c r="X5" s="5" t="str">
        <f t="shared" si="6"/>
        <v/>
      </c>
      <c r="Y5" s="5" t="str">
        <f t="shared" si="7"/>
        <v/>
      </c>
      <c r="Z5" s="32" t="str">
        <f t="shared" si="8"/>
        <v>M Barlick Fell Runners 1</v>
      </c>
      <c r="AA5" s="32" t="str">
        <f>IF(K5="M",IF(S5&lt;&gt;4,"",VLOOKUP(CONCATENATE(R5," ",(S5-3)),$Z$2:AD5,5,0)),IF(S5&lt;&gt;3,"",VLOOKUP(CONCATENATE(R5," ",(S5-2)),$Z$2:AD5,5,0)))</f>
        <v/>
      </c>
      <c r="AB5" s="32" t="str">
        <f>IF(K5="M",IF(S5&lt;&gt;4,"",VLOOKUP(CONCATENATE(R5," ",(S5-2)),$Z$2:AD5,5,0)),IF(S5&lt;&gt;3,"",VLOOKUP(CONCATENATE(R5," ",(S5-1)),$Z$2:AD5,5,0)))</f>
        <v/>
      </c>
      <c r="AC5" s="32" t="str">
        <f>IF(K5="M",IF(S5&lt;&gt;4,"",VLOOKUP(CONCATENATE(R5," ",(S5-1)),$Z$2:AD5,5,0)),IF(S5&lt;&gt;3,"",VLOOKUP(CONCATENATE(R5," ",(S5)),$Z$2:AD5,5,0)))</f>
        <v/>
      </c>
      <c r="AD5" s="32" t="str">
        <f t="shared" si="9"/>
        <v>David Poole</v>
      </c>
      <c r="AE5" s="32" t="str">
        <f t="shared" si="14"/>
        <v>David Poole</v>
      </c>
      <c r="AF5" s="109">
        <f>IF($K5="M",IF($L5&gt;Params!D$3,0,Params!F$3-$L5+1)+IF($L5=1,2,0),IF($L5&gt;Params!E$3,0,Params!G$3-$L5+1)+IF($L5=1,2,0))</f>
        <v>47</v>
      </c>
      <c r="AG5" s="109">
        <f t="shared" si="10"/>
        <v>8</v>
      </c>
      <c r="AH5" s="109">
        <f>IF(LEN(M5)&gt;1,MATCH(MID(M5,2,3),Params!$A$4:$A$14,0),0)</f>
        <v>5</v>
      </c>
      <c r="AI5" s="109" cm="1">
        <f t="array" ref="AI5">IF(AH5=0,0,INDEX(Params!F$4:F$14,RESULTS!$AH5))</f>
        <v>6</v>
      </c>
      <c r="AJ5" s="109" cm="1">
        <f t="array" ref="AJ5">IF(AI5=0,0,INDEX(Params!G$4:G$14,RESULTS!$AH5))</f>
        <v>3</v>
      </c>
      <c r="AK5" s="109">
        <f t="shared" si="11"/>
        <v>1</v>
      </c>
      <c r="AL5" s="109">
        <f t="shared" si="12"/>
        <v>0</v>
      </c>
    </row>
    <row r="6" spans="1:38" x14ac:dyDescent="0.3">
      <c r="A6" s="64" t="str">
        <f t="shared" si="0"/>
        <v>M5</v>
      </c>
      <c r="B6" s="64" t="str">
        <f t="shared" si="1"/>
        <v>M402</v>
      </c>
      <c r="C6" s="100">
        <v>5</v>
      </c>
      <c r="D6" s="96">
        <v>227</v>
      </c>
      <c r="E6" s="97">
        <f t="shared" si="15"/>
        <v>0</v>
      </c>
      <c r="F6" s="97">
        <v>57</v>
      </c>
      <c r="G6" s="97">
        <v>27</v>
      </c>
      <c r="H6" s="104">
        <f t="shared" si="13"/>
        <v>3.9895833333333332E-2</v>
      </c>
      <c r="I6" s="105" t="str">
        <f>IF(D6="","",VLOOKUP(D6,ENTRANTS!$A$1:$H$1000,2,0))</f>
        <v>Ryan</v>
      </c>
      <c r="J6" s="105" t="str">
        <f>IF(D6="","",VLOOKUP(D6,ENTRANTS!$A$1:$H$1000,3,0))</f>
        <v>Keenan</v>
      </c>
      <c r="K6" s="100" t="str">
        <f>IF(D6="","",LEFT(VLOOKUP(D6,ENTRANTS!$A$1:$H$1000,5,0),1))</f>
        <v>M</v>
      </c>
      <c r="L6" s="100">
        <f>IF(D6="","",COUNTIF($K$2:K6,K6))</f>
        <v>5</v>
      </c>
      <c r="M6" s="100" t="str">
        <f>IF(D6="","",VLOOKUP(D6,ENTRANTS!$A$1:$H$1000,4,0))</f>
        <v>M40</v>
      </c>
      <c r="N6" s="100">
        <f>IF(D6="","",COUNTIF($M$2:M6,M6))</f>
        <v>2</v>
      </c>
      <c r="O6" s="105" t="str">
        <f>IF(D6="","",VLOOKUP(D6,ENTRANTS!$A$1:$H$1000,6,0))</f>
        <v>Rochdale Harriers</v>
      </c>
      <c r="P6" s="83" t="str">
        <f t="shared" si="2"/>
        <v/>
      </c>
      <c r="Q6" s="30"/>
      <c r="R6" s="2" t="str">
        <f t="shared" si="3"/>
        <v>M Rochdale Harriers</v>
      </c>
      <c r="S6" s="3">
        <f>IF(D6="","",COUNTIF($R$2:R6,R6))</f>
        <v>1</v>
      </c>
      <c r="T6" s="4" t="str">
        <f t="shared" si="4"/>
        <v/>
      </c>
      <c r="U6" s="34" t="str">
        <f>IF(AND(S6=4,K6="M",NOT(O6="Unattached")),SUMIF(R$2:R6,R6,L$2:L6),"")</f>
        <v/>
      </c>
      <c r="V6" s="4" t="str">
        <f t="shared" si="5"/>
        <v/>
      </c>
      <c r="W6" s="34" t="str">
        <f>IF(AND(S6=3,K6="F",NOT(O6="Unattached")),SUMIF(R$2:R6,R6,L$2:L6),"")</f>
        <v/>
      </c>
      <c r="X6" s="5" t="str">
        <f t="shared" si="6"/>
        <v/>
      </c>
      <c r="Y6" s="5" t="str">
        <f t="shared" si="7"/>
        <v/>
      </c>
      <c r="Z6" s="32" t="str">
        <f t="shared" si="8"/>
        <v>M Rochdale Harriers 1</v>
      </c>
      <c r="AA6" s="32" t="str">
        <f>IF(K6="M",IF(S6&lt;&gt;4,"",VLOOKUP(CONCATENATE(R6," ",(S6-3)),$Z$2:AD6,5,0)),IF(S6&lt;&gt;3,"",VLOOKUP(CONCATENATE(R6," ",(S6-2)),$Z$2:AD6,5,0)))</f>
        <v/>
      </c>
      <c r="AB6" s="32" t="str">
        <f>IF(K6="M",IF(S6&lt;&gt;4,"",VLOOKUP(CONCATENATE(R6," ",(S6-2)),$Z$2:AD6,5,0)),IF(S6&lt;&gt;3,"",VLOOKUP(CONCATENATE(R6," ",(S6-1)),$Z$2:AD6,5,0)))</f>
        <v/>
      </c>
      <c r="AC6" s="32" t="str">
        <f>IF(K6="M",IF(S6&lt;&gt;4,"",VLOOKUP(CONCATENATE(R6," ",(S6-1)),$Z$2:AD6,5,0)),IF(S6&lt;&gt;3,"",VLOOKUP(CONCATENATE(R6," ",(S6)),$Z$2:AD6,5,0)))</f>
        <v/>
      </c>
      <c r="AD6" s="32" t="str">
        <f t="shared" si="9"/>
        <v>Ryan Keenan</v>
      </c>
      <c r="AE6" s="32" t="str">
        <f t="shared" si="14"/>
        <v>Ryan Keenan</v>
      </c>
      <c r="AF6" s="109">
        <f>IF($K6="M",IF($L6&gt;Params!D$3,0,Params!F$3-$L6+1)+IF($L6=1,2,0),IF($L6&gt;Params!E$3,0,Params!G$3-$L6+1)+IF($L6=1,2,0))</f>
        <v>46</v>
      </c>
      <c r="AG6" s="109">
        <f t="shared" si="10"/>
        <v>5</v>
      </c>
      <c r="AH6" s="109">
        <f>IF(LEN(M6)&gt;1,MATCH(MID(M6,2,3),Params!$A$4:$A$14,0),0)</f>
        <v>5</v>
      </c>
      <c r="AI6" s="109" cm="1">
        <f t="array" ref="AI6">IF(AH6=0,0,INDEX(Params!F$4:F$14,RESULTS!$AH6))</f>
        <v>6</v>
      </c>
      <c r="AJ6" s="109" cm="1">
        <f t="array" ref="AJ6">IF(AI6=0,0,INDEX(Params!G$4:G$14,RESULTS!$AH6))</f>
        <v>3</v>
      </c>
      <c r="AK6" s="109">
        <f t="shared" si="11"/>
        <v>1</v>
      </c>
      <c r="AL6" s="109">
        <f t="shared" si="12"/>
        <v>0</v>
      </c>
    </row>
    <row r="7" spans="1:38" x14ac:dyDescent="0.3">
      <c r="A7" s="64" t="str">
        <f t="shared" si="0"/>
        <v>M6</v>
      </c>
      <c r="B7" s="64" t="str">
        <f t="shared" si="1"/>
        <v>M551</v>
      </c>
      <c r="C7" s="100">
        <v>6</v>
      </c>
      <c r="D7" s="96">
        <v>183</v>
      </c>
      <c r="E7" s="97">
        <f t="shared" si="15"/>
        <v>0</v>
      </c>
      <c r="F7" s="97">
        <v>57</v>
      </c>
      <c r="G7" s="97">
        <v>42</v>
      </c>
      <c r="H7" s="104">
        <f t="shared" si="13"/>
        <v>4.0069444444444442E-2</v>
      </c>
      <c r="I7" s="105" t="str">
        <f>IF(D7="","",VLOOKUP(D7,ENTRANTS!$A$1:$H$1000,2,0))</f>
        <v>Brian</v>
      </c>
      <c r="J7" s="105" t="str">
        <f>IF(D7="","",VLOOKUP(D7,ENTRANTS!$A$1:$H$1000,3,0))</f>
        <v>Shaw</v>
      </c>
      <c r="K7" s="100" t="str">
        <f>IF(D7="","",LEFT(VLOOKUP(D7,ENTRANTS!$A$1:$H$1000,5,0),1))</f>
        <v>M</v>
      </c>
      <c r="L7" s="100">
        <f>IF(D7="","",COUNTIF($K$2:K7,K7))</f>
        <v>6</v>
      </c>
      <c r="M7" s="100" t="str">
        <f>IF(D7="","",VLOOKUP(D7,ENTRANTS!$A$1:$H$1000,4,0))</f>
        <v>M55</v>
      </c>
      <c r="N7" s="100">
        <f>IF(D7="","",COUNTIF($M$2:M7,M7))</f>
        <v>1</v>
      </c>
      <c r="O7" s="105" t="str">
        <f>IF(D7="","",VLOOKUP(D7,ENTRANTS!$A$1:$H$1000,6,0))</f>
        <v>Darwen Dashers</v>
      </c>
      <c r="P7" s="83" t="str">
        <f t="shared" si="2"/>
        <v/>
      </c>
      <c r="Q7" s="30"/>
      <c r="R7" s="2" t="str">
        <f t="shared" si="3"/>
        <v>M Darwen Dashers</v>
      </c>
      <c r="S7" s="3">
        <f>IF(D7="","",COUNTIF($R$2:R7,R7))</f>
        <v>1</v>
      </c>
      <c r="T7" s="4" t="str">
        <f t="shared" si="4"/>
        <v/>
      </c>
      <c r="U7" s="34" t="str">
        <f>IF(AND(S7=4,K7="M",NOT(O7="Unattached")),SUMIF(R$2:R7,R7,L$2:L7),"")</f>
        <v/>
      </c>
      <c r="V7" s="4" t="str">
        <f t="shared" si="5"/>
        <v/>
      </c>
      <c r="W7" s="34" t="str">
        <f>IF(AND(S7=3,K7="F",NOT(O7="Unattached")),SUMIF(R$2:R7,R7,L$2:L7),"")</f>
        <v/>
      </c>
      <c r="X7" s="5" t="str">
        <f t="shared" si="6"/>
        <v/>
      </c>
      <c r="Y7" s="5" t="str">
        <f t="shared" si="7"/>
        <v/>
      </c>
      <c r="Z7" s="32" t="str">
        <f t="shared" si="8"/>
        <v>M Darwen Dashers 1</v>
      </c>
      <c r="AA7" s="32" t="str">
        <f>IF(K7="M",IF(S7&lt;&gt;4,"",VLOOKUP(CONCATENATE(R7," ",(S7-3)),$Z$2:AD7,5,0)),IF(S7&lt;&gt;3,"",VLOOKUP(CONCATENATE(R7," ",(S7-2)),$Z$2:AD7,5,0)))</f>
        <v/>
      </c>
      <c r="AB7" s="32" t="str">
        <f>IF(K7="M",IF(S7&lt;&gt;4,"",VLOOKUP(CONCATENATE(R7," ",(S7-2)),$Z$2:AD7,5,0)),IF(S7&lt;&gt;3,"",VLOOKUP(CONCATENATE(R7," ",(S7-1)),$Z$2:AD7,5,0)))</f>
        <v/>
      </c>
      <c r="AC7" s="32" t="str">
        <f>IF(K7="M",IF(S7&lt;&gt;4,"",VLOOKUP(CONCATENATE(R7," ",(S7-1)),$Z$2:AD7,5,0)),IF(S7&lt;&gt;3,"",VLOOKUP(CONCATENATE(R7," ",(S7)),$Z$2:AD7,5,0)))</f>
        <v/>
      </c>
      <c r="AD7" s="32" t="str">
        <f t="shared" si="9"/>
        <v>Brian Shaw</v>
      </c>
      <c r="AE7" s="32" t="str">
        <f t="shared" si="14"/>
        <v>Brian Shaw</v>
      </c>
      <c r="AF7" s="109">
        <f>IF($K7="M",IF($L7&gt;Params!D$3,0,Params!F$3-$L7+1)+IF($L7=1,2,0),IF($L7&gt;Params!E$3,0,Params!G$3-$L7+1)+IF($L7=1,2,0))</f>
        <v>45</v>
      </c>
      <c r="AG7" s="109">
        <f t="shared" si="10"/>
        <v>10</v>
      </c>
      <c r="AH7" s="109">
        <f>IF(LEN(M7)&gt;1,MATCH(MID(M7,2,3),Params!$A$4:$A$14,0),0)</f>
        <v>8</v>
      </c>
      <c r="AI7" s="109" cm="1">
        <f t="array" ref="AI7">IF(AH7=0,0,INDEX(Params!F$4:F$14,RESULTS!$AH7))</f>
        <v>8</v>
      </c>
      <c r="AJ7" s="109" cm="1">
        <f t="array" ref="AJ7">IF(AI7=0,0,INDEX(Params!G$4:G$14,RESULTS!$AH7))</f>
        <v>3</v>
      </c>
      <c r="AK7" s="109">
        <f t="shared" si="11"/>
        <v>1</v>
      </c>
      <c r="AL7" s="109">
        <f t="shared" si="12"/>
        <v>0</v>
      </c>
    </row>
    <row r="8" spans="1:38" x14ac:dyDescent="0.3">
      <c r="A8" s="64" t="str">
        <f t="shared" si="0"/>
        <v>M7</v>
      </c>
      <c r="B8" s="64" t="str">
        <f t="shared" si="1"/>
        <v>M451</v>
      </c>
      <c r="C8" s="100">
        <v>7</v>
      </c>
      <c r="D8" s="96">
        <v>217</v>
      </c>
      <c r="E8" s="97">
        <f t="shared" si="15"/>
        <v>0</v>
      </c>
      <c r="F8" s="97">
        <v>57</v>
      </c>
      <c r="G8" s="97">
        <v>49</v>
      </c>
      <c r="H8" s="104">
        <f t="shared" si="13"/>
        <v>4.0150462962962964E-2</v>
      </c>
      <c r="I8" s="105" t="str">
        <f>IF(D8="","",VLOOKUP(D8,ENTRANTS!$A$1:$H$1000,2,0))</f>
        <v>Andy</v>
      </c>
      <c r="J8" s="105" t="str">
        <f>IF(D8="","",VLOOKUP(D8,ENTRANTS!$A$1:$H$1000,3,0))</f>
        <v>Berry</v>
      </c>
      <c r="K8" s="100" t="str">
        <f>IF(D8="","",LEFT(VLOOKUP(D8,ENTRANTS!$A$1:$H$1000,5,0),1))</f>
        <v>M</v>
      </c>
      <c r="L8" s="100">
        <f>IF(D8="","",COUNTIF($K$2:K8,K8))</f>
        <v>7</v>
      </c>
      <c r="M8" s="100" t="str">
        <f>IF(D8="","",VLOOKUP(D8,ENTRANTS!$A$1:$H$1000,4,0))</f>
        <v>M45</v>
      </c>
      <c r="N8" s="100">
        <f>IF(D8="","",COUNTIF($M$2:M8,M8))</f>
        <v>1</v>
      </c>
      <c r="O8" s="105" t="str">
        <f>IF(D8="","",VLOOKUP(D8,ENTRANTS!$A$1:$H$1000,6,0))</f>
        <v>Barlick Fell Runners</v>
      </c>
      <c r="P8" s="83" t="str">
        <f t="shared" ref="P8:P66" si="16">IF(D8&lt;1,"",IF(COUNTIF($D$2:$D$501,D8)=1,"","DUPLICATE"))</f>
        <v/>
      </c>
      <c r="Q8" s="30"/>
      <c r="R8" s="2" t="str">
        <f t="shared" ref="R8:R66" si="17">IF(D8="","",CONCATENATE(K8," ",O8))</f>
        <v>M Barlick Fell Runners</v>
      </c>
      <c r="S8" s="3">
        <f>IF(D8="","",COUNTIF($R$2:R8,R8))</f>
        <v>2</v>
      </c>
      <c r="T8" s="4" t="str">
        <f t="shared" ref="T8:T21" si="18">IF(U8="","",RANK(U8,$U$2:$U$1000,1))</f>
        <v/>
      </c>
      <c r="U8" s="34" t="str">
        <f>IF(AND(S8=4,K8="M",NOT(O8="Unattached")),SUMIF(R$2:R8,R8,L$2:L8),"")</f>
        <v/>
      </c>
      <c r="V8" s="4" t="str">
        <f t="shared" ref="V8:V21" si="19">IF(W8="","",RANK(W8,$W$2:$W$1000,1))</f>
        <v/>
      </c>
      <c r="W8" s="34" t="str">
        <f>IF(AND(S8=3,K8="F",NOT(O8="Unattached")),SUMIF(R$2:R8,R8,L$2:L8),"")</f>
        <v/>
      </c>
      <c r="X8" s="5" t="str">
        <f t="shared" ref="X8:X65" si="20">IF(AND(O8&lt;&gt;"Unattached",OR(T8&lt;&gt;"",V8&lt;&gt;"")),O8,"")</f>
        <v/>
      </c>
      <c r="Y8" s="5" t="str">
        <f t="shared" ref="Y8:Y66" si="21">IF(X8="","",IF(K8="M",CONCATENATE(X8," (",AA8,", ",AB8,", ",AC8,", ",AD8,")"),CONCATENATE(X8," (",AA8,", ",AB8,", ",AC8,")")))</f>
        <v/>
      </c>
      <c r="Z8" s="32" t="str">
        <f t="shared" ref="Z8:Z65" si="22">CONCATENATE(R8," ",S8)</f>
        <v>M Barlick Fell Runners 2</v>
      </c>
      <c r="AA8" s="32" t="str">
        <f>IF(K8="M",IF(S8&lt;&gt;4,"",VLOOKUP(CONCATENATE(R8," ",(S8-3)),$Z$2:AD8,5,0)),IF(S8&lt;&gt;3,"",VLOOKUP(CONCATENATE(R8," ",(S8-2)),$Z$2:AD8,5,0)))</f>
        <v/>
      </c>
      <c r="AB8" s="32" t="str">
        <f>IF(K8="M",IF(S8&lt;&gt;4,"",VLOOKUP(CONCATENATE(R8," ",(S8-2)),$Z$2:AD8,5,0)),IF(S8&lt;&gt;3,"",VLOOKUP(CONCATENATE(R8," ",(S8-1)),$Z$2:AD8,5,0)))</f>
        <v/>
      </c>
      <c r="AC8" s="32" t="str">
        <f>IF(K8="M",IF(S8&lt;&gt;4,"",VLOOKUP(CONCATENATE(R8," ",(S8-1)),$Z$2:AD8,5,0)),IF(S8&lt;&gt;3,"",VLOOKUP(CONCATENATE(R8," ",(S8)),$Z$2:AD8,5,0)))</f>
        <v/>
      </c>
      <c r="AD8" s="32" t="str">
        <f t="shared" ref="AD8:AD66" si="23">IF(AND(O8&lt;&gt;"Unattached",S8&lt;=4),CONCATENATE(I8," ",J8),"")</f>
        <v>Andy Berry</v>
      </c>
      <c r="AE8" s="32" t="str">
        <f t="shared" si="14"/>
        <v>Andy Berry</v>
      </c>
      <c r="AF8" s="109">
        <f>IF($K8="M",IF($L8&gt;Params!D$3,0,Params!F$3-$L8+1)+IF($L8=1,2,0),IF($L8&gt;Params!E$3,0,Params!G$3-$L8+1)+IF($L8=1,2,0))</f>
        <v>44</v>
      </c>
      <c r="AG8" s="109">
        <f t="shared" si="10"/>
        <v>11</v>
      </c>
      <c r="AH8" s="109">
        <f>IF(LEN(M8)&gt;1,MATCH(MID(M8,2,3),Params!$A$4:$A$14,0),0)</f>
        <v>6</v>
      </c>
      <c r="AI8" s="109" cm="1">
        <f t="array" ref="AI8">IF(AH8=0,0,INDEX(Params!F$4:F$14,RESULTS!$AH8))</f>
        <v>9</v>
      </c>
      <c r="AJ8" s="109" cm="1">
        <f t="array" ref="AJ8">IF(AI8=0,0,INDEX(Params!G$4:G$14,RESULTS!$AH8))</f>
        <v>2</v>
      </c>
      <c r="AK8" s="109">
        <f t="shared" si="11"/>
        <v>0</v>
      </c>
      <c r="AL8" s="109">
        <f t="shared" si="12"/>
        <v>0</v>
      </c>
    </row>
    <row r="9" spans="1:38" x14ac:dyDescent="0.3">
      <c r="A9" s="64" t="str">
        <f t="shared" si="0"/>
        <v>M8</v>
      </c>
      <c r="B9" s="64" t="str">
        <f t="shared" si="1"/>
        <v>M501</v>
      </c>
      <c r="C9" s="100">
        <v>8</v>
      </c>
      <c r="D9" s="96">
        <v>158</v>
      </c>
      <c r="E9" s="97">
        <f t="shared" si="15"/>
        <v>0</v>
      </c>
      <c r="F9" s="97">
        <v>58</v>
      </c>
      <c r="G9" s="97">
        <v>5</v>
      </c>
      <c r="H9" s="104">
        <f t="shared" si="13"/>
        <v>4.0335648148148148E-2</v>
      </c>
      <c r="I9" s="105" t="str">
        <f>IF(D9="","",VLOOKUP(D9,ENTRANTS!$A$1:$H$1000,2,0))</f>
        <v>Thomas</v>
      </c>
      <c r="J9" s="105" t="str">
        <f>IF(D9="","",VLOOKUP(D9,ENTRANTS!$A$1:$H$1000,3,0))</f>
        <v>Harkin</v>
      </c>
      <c r="K9" s="100" t="str">
        <f>IF(D9="","",LEFT(VLOOKUP(D9,ENTRANTS!$A$1:$H$1000,5,0),1))</f>
        <v>M</v>
      </c>
      <c r="L9" s="100">
        <f>IF(D9="","",COUNTIF($K$2:K9,K9))</f>
        <v>8</v>
      </c>
      <c r="M9" s="100" t="str">
        <f>IF(D9="","",VLOOKUP(D9,ENTRANTS!$A$1:$H$1000,4,0))</f>
        <v>M50</v>
      </c>
      <c r="N9" s="100">
        <f>IF(D9="","",COUNTIF($M$2:M9,M9))</f>
        <v>1</v>
      </c>
      <c r="O9" s="105" t="str">
        <f>IF(D9="","",VLOOKUP(D9,ENTRANTS!$A$1:$H$1000,6,0))</f>
        <v>Liverpool Pembroke Sefton Harriers</v>
      </c>
      <c r="P9" s="83" t="str">
        <f t="shared" si="16"/>
        <v/>
      </c>
      <c r="Q9" s="30"/>
      <c r="R9" s="2" t="str">
        <f>IF(D9="","",CONCATENATE(K9," ",O9))</f>
        <v>M Liverpool Pembroke Sefton Harriers</v>
      </c>
      <c r="S9" s="3">
        <f>IF(D9="","",COUNTIF($R$2:R9,R9))</f>
        <v>1</v>
      </c>
      <c r="T9" s="4" t="str">
        <f t="shared" si="18"/>
        <v/>
      </c>
      <c r="U9" s="34" t="str">
        <f>IF(AND(S9=4,K9="M",NOT(O9="Unattached")),SUMIF(R$2:R9,R9,L$2:L9),"")</f>
        <v/>
      </c>
      <c r="V9" s="4" t="str">
        <f t="shared" si="19"/>
        <v/>
      </c>
      <c r="W9" s="34" t="str">
        <f>IF(AND(S9=3,K9="F",NOT(O9="Unattached")),SUMIF(R$2:R9,R9,L$2:L9),"")</f>
        <v/>
      </c>
      <c r="X9" s="5" t="str">
        <f t="shared" si="20"/>
        <v/>
      </c>
      <c r="Y9" s="5" t="str">
        <f t="shared" si="21"/>
        <v/>
      </c>
      <c r="Z9" s="32" t="str">
        <f t="shared" si="22"/>
        <v>M Liverpool Pembroke Sefton Harriers 1</v>
      </c>
      <c r="AA9" s="32" t="str">
        <f>IF(K9="M",IF(S9&lt;&gt;4,"",VLOOKUP(CONCATENATE(R9," ",(S9-3)),$Z$2:AD9,5,0)),IF(S9&lt;&gt;3,"",VLOOKUP(CONCATENATE(R9," ",(S9-2)),$Z$2:AD9,5,0)))</f>
        <v/>
      </c>
      <c r="AB9" s="32" t="str">
        <f>IF(K9="M",IF(S9&lt;&gt;4,"",VLOOKUP(CONCATENATE(R9," ",(S9-2)),$Z$2:AD9,5,0)),IF(S9&lt;&gt;3,"",VLOOKUP(CONCATENATE(R9," ",(S9-1)),$Z$2:AD9,5,0)))</f>
        <v/>
      </c>
      <c r="AC9" s="32" t="str">
        <f>IF(K9="M",IF(S9&lt;&gt;4,"",VLOOKUP(CONCATENATE(R9," ",(S9-1)),$Z$2:AD9,5,0)),IF(S9&lt;&gt;3,"",VLOOKUP(CONCATENATE(R9," ",(S9)),$Z$2:AD9,5,0)))</f>
        <v/>
      </c>
      <c r="AD9" s="32" t="str">
        <f t="shared" si="23"/>
        <v>Thomas Harkin</v>
      </c>
      <c r="AE9" s="32" t="str">
        <f t="shared" si="14"/>
        <v>Thomas Harkin</v>
      </c>
      <c r="AF9" s="109">
        <f>IF($K9="M",IF($L9&gt;Params!D$3,0,Params!F$3-$L9+1)+IF($L9=1,2,0),IF($L9&gt;Params!E$3,0,Params!G$3-$L9+1)+IF($L9=1,2,0))</f>
        <v>43</v>
      </c>
      <c r="AG9" s="109">
        <f t="shared" si="10"/>
        <v>10</v>
      </c>
      <c r="AH9" s="109">
        <f>IF(LEN(M9)&gt;1,MATCH(MID(M9,2,3),Params!$A$4:$A$14,0),0)</f>
        <v>7</v>
      </c>
      <c r="AI9" s="109" cm="1">
        <f t="array" ref="AI9">IF(AH9=0,0,INDEX(Params!F$4:F$14,RESULTS!$AH9))</f>
        <v>8</v>
      </c>
      <c r="AJ9" s="109" cm="1">
        <f t="array" ref="AJ9">IF(AI9=0,0,INDEX(Params!G$4:G$14,RESULTS!$AH9))</f>
        <v>1</v>
      </c>
      <c r="AK9" s="109">
        <f t="shared" si="11"/>
        <v>1</v>
      </c>
      <c r="AL9" s="109">
        <f t="shared" si="12"/>
        <v>0</v>
      </c>
    </row>
    <row r="10" spans="1:38" x14ac:dyDescent="0.3">
      <c r="A10" s="64" t="str">
        <f t="shared" si="0"/>
        <v>M9</v>
      </c>
      <c r="B10" s="64" t="str">
        <f t="shared" ref="B10:B65" si="24">IF(C10&lt;1,"",CONCATENATE(M10,N10))</f>
        <v>M2</v>
      </c>
      <c r="C10" s="100">
        <v>9</v>
      </c>
      <c r="D10" s="96">
        <v>211</v>
      </c>
      <c r="E10" s="97">
        <f t="shared" si="15"/>
        <v>0</v>
      </c>
      <c r="F10" s="97">
        <v>58</v>
      </c>
      <c r="G10" s="97">
        <v>49</v>
      </c>
      <c r="H10" s="104">
        <f t="shared" si="13"/>
        <v>4.0844907407407406E-2</v>
      </c>
      <c r="I10" s="105" t="str">
        <f>IF(D10="","",VLOOKUP(D10,ENTRANTS!$A$1:$H$1000,2,0))</f>
        <v>John</v>
      </c>
      <c r="J10" s="105" t="str">
        <f>IF(D10="","",VLOOKUP(D10,ENTRANTS!$A$1:$H$1000,3,0))</f>
        <v>Horrocks</v>
      </c>
      <c r="K10" s="100" t="str">
        <f>IF(D10="","",LEFT(VLOOKUP(D10,ENTRANTS!$A$1:$H$1000,5,0),1))</f>
        <v>M</v>
      </c>
      <c r="L10" s="100">
        <f>IF(D10="","",COUNTIF($K$2:K10,K10))</f>
        <v>9</v>
      </c>
      <c r="M10" s="100" t="str">
        <f>IF(D10="","",VLOOKUP(D10,ENTRANTS!$A$1:$H$1000,4,0))</f>
        <v>M</v>
      </c>
      <c r="N10" s="100">
        <f>IF(D10="","",COUNTIF($M$2:M10,M10))</f>
        <v>2</v>
      </c>
      <c r="O10" s="105" t="str">
        <f>IF(D10="","",VLOOKUP(D10,ENTRANTS!$A$1:$H$1000,6,0))</f>
        <v>Rossendale Harriers</v>
      </c>
      <c r="P10" s="83" t="str">
        <f t="shared" si="16"/>
        <v/>
      </c>
      <c r="Q10" s="30"/>
      <c r="R10" s="2" t="str">
        <f t="shared" si="17"/>
        <v>M Rossendale Harriers</v>
      </c>
      <c r="S10" s="3">
        <f>IF(D10="","",COUNTIF($R$2:R10,R10))</f>
        <v>3</v>
      </c>
      <c r="T10" s="4" t="str">
        <f t="shared" si="18"/>
        <v/>
      </c>
      <c r="U10" s="34" t="str">
        <f>IF(AND(S10=4,K10="M",NOT(O10="Unattached")),SUMIF(R$2:R10,R10,L$2:L10),"")</f>
        <v/>
      </c>
      <c r="V10" s="4" t="str">
        <f t="shared" si="19"/>
        <v/>
      </c>
      <c r="W10" s="34" t="str">
        <f>IF(AND(S10=3,K10="F",NOT(O10="Unattached")),SUMIF(R$2:R10,R10,L$2:L10),"")</f>
        <v/>
      </c>
      <c r="X10" s="5" t="str">
        <f t="shared" si="20"/>
        <v/>
      </c>
      <c r="Y10" s="5" t="str">
        <f t="shared" si="21"/>
        <v/>
      </c>
      <c r="Z10" s="32" t="str">
        <f t="shared" si="22"/>
        <v>M Rossendale Harriers 3</v>
      </c>
      <c r="AA10" s="32" t="str">
        <f>IF(K10="M",IF(S10&lt;&gt;4,"",VLOOKUP(CONCATENATE(R10," ",(S10-3)),$Z$2:AD10,5,0)),IF(S10&lt;&gt;3,"",VLOOKUP(CONCATENATE(R10," ",(S10-2)),$Z$2:AD10,5,0)))</f>
        <v/>
      </c>
      <c r="AB10" s="32" t="str">
        <f>IF(K10="M",IF(S10&lt;&gt;4,"",VLOOKUP(CONCATENATE(R10," ",(S10-2)),$Z$2:AD10,5,0)),IF(S10&lt;&gt;3,"",VLOOKUP(CONCATENATE(R10," ",(S10-1)),$Z$2:AD10,5,0)))</f>
        <v/>
      </c>
      <c r="AC10" s="32" t="str">
        <f>IF(K10="M",IF(S10&lt;&gt;4,"",VLOOKUP(CONCATENATE(R10," ",(S10-1)),$Z$2:AD10,5,0)),IF(S10&lt;&gt;3,"",VLOOKUP(CONCATENATE(R10," ",(S10)),$Z$2:AD10,5,0)))</f>
        <v/>
      </c>
      <c r="AD10" s="32" t="str">
        <f t="shared" si="23"/>
        <v>John Horrocks</v>
      </c>
      <c r="AE10" s="32" t="str">
        <f t="shared" si="14"/>
        <v>John Horrocks</v>
      </c>
      <c r="AF10" s="109">
        <f>IF($K10="M",IF($L10&gt;Params!D$3,0,Params!F$3-$L10+1)+IF($L10=1,2,0),IF($L10&gt;Params!E$3,0,Params!G$3-$L10+1)+IF($L10=1,2,0))</f>
        <v>42</v>
      </c>
      <c r="AG10" s="109">
        <f t="shared" si="10"/>
        <v>0</v>
      </c>
      <c r="AH10" s="109">
        <f>IF(LEN(M10)&gt;1,MATCH(MID(M10,2,3),Params!$A$4:$A$14,0),0)</f>
        <v>0</v>
      </c>
      <c r="AI10" s="109" cm="1">
        <f t="array" ref="AI10">IF(AH10=0,0,INDEX(Params!F$4:F$14,RESULTS!$AH10))</f>
        <v>0</v>
      </c>
      <c r="AJ10" s="109" cm="1">
        <f t="array" ref="AJ10">IF(AI10=0,0,INDEX(Params!G$4:G$14,RESULTS!$AH10))</f>
        <v>0</v>
      </c>
      <c r="AK10" s="109">
        <f t="shared" si="11"/>
        <v>0</v>
      </c>
      <c r="AL10" s="109">
        <f t="shared" si="12"/>
        <v>0</v>
      </c>
    </row>
    <row r="11" spans="1:38" x14ac:dyDescent="0.3">
      <c r="A11" s="64" t="str">
        <f t="shared" si="0"/>
        <v>M10</v>
      </c>
      <c r="B11" s="64" t="str">
        <f t="shared" si="24"/>
        <v>M403</v>
      </c>
      <c r="C11" s="100">
        <v>10</v>
      </c>
      <c r="D11" s="96">
        <v>165</v>
      </c>
      <c r="E11" s="97">
        <f t="shared" si="15"/>
        <v>0</v>
      </c>
      <c r="F11" s="97">
        <v>59</v>
      </c>
      <c r="G11" s="97">
        <v>1</v>
      </c>
      <c r="H11" s="104">
        <f t="shared" si="13"/>
        <v>4.0983796296296296E-2</v>
      </c>
      <c r="I11" s="105" t="str">
        <f>IF(D11="","",VLOOKUP(D11,ENTRANTS!$A$1:$H$1000,2,0))</f>
        <v>Craig</v>
      </c>
      <c r="J11" s="105" t="str">
        <f>IF(D11="","",VLOOKUP(D11,ENTRANTS!$A$1:$H$1000,3,0))</f>
        <v>Storozuk</v>
      </c>
      <c r="K11" s="100" t="str">
        <f>IF(D11="","",LEFT(VLOOKUP(D11,ENTRANTS!$A$1:$H$1000,5,0),1))</f>
        <v>M</v>
      </c>
      <c r="L11" s="100">
        <f>IF(D11="","",COUNTIF($K$2:K11,K11))</f>
        <v>10</v>
      </c>
      <c r="M11" s="100" t="str">
        <f>IF(D11="","",VLOOKUP(D11,ENTRANTS!$A$1:$H$1000,4,0))</f>
        <v>M40</v>
      </c>
      <c r="N11" s="100">
        <f>IF(D11="","",COUNTIF($M$2:M11,M11))</f>
        <v>3</v>
      </c>
      <c r="O11" s="105" t="str">
        <f>IF(D11="","",VLOOKUP(D11,ENTRANTS!$A$1:$H$1000,6,0))</f>
        <v>Clayton-Le-Moors</v>
      </c>
      <c r="P11" s="83" t="str">
        <f t="shared" si="16"/>
        <v/>
      </c>
      <c r="Q11" s="30"/>
      <c r="R11" s="2" t="str">
        <f t="shared" si="17"/>
        <v>M Clayton-Le-Moors</v>
      </c>
      <c r="S11" s="3">
        <f>IF(D11="","",COUNTIF($R$2:R11,R11))</f>
        <v>1</v>
      </c>
      <c r="T11" s="4" t="str">
        <f t="shared" si="18"/>
        <v/>
      </c>
      <c r="U11" s="34" t="str">
        <f>IF(AND(S11=4,K11="M",NOT(O11="Unattached")),SUMIF(R$2:R11,R11,L$2:L11),"")</f>
        <v/>
      </c>
      <c r="V11" s="4" t="str">
        <f t="shared" si="19"/>
        <v/>
      </c>
      <c r="W11" s="34" t="str">
        <f>IF(AND(S11=3,K11="F",NOT(O11="Unattached")),SUMIF(R$2:R11,R11,L$2:L11),"")</f>
        <v/>
      </c>
      <c r="X11" s="5" t="str">
        <f t="shared" si="20"/>
        <v/>
      </c>
      <c r="Y11" s="5" t="str">
        <f t="shared" si="21"/>
        <v/>
      </c>
      <c r="Z11" s="32" t="str">
        <f t="shared" si="22"/>
        <v>M Clayton-Le-Moors 1</v>
      </c>
      <c r="AA11" s="32" t="str">
        <f>IF(K11="M",IF(S11&lt;&gt;4,"",VLOOKUP(CONCATENATE(R11," ",(S11-3)),$Z$2:AD11,5,0)),IF(S11&lt;&gt;3,"",VLOOKUP(CONCATENATE(R11," ",(S11-2)),$Z$2:AD11,5,0)))</f>
        <v/>
      </c>
      <c r="AB11" s="32" t="str">
        <f>IF(K11="M",IF(S11&lt;&gt;4,"",VLOOKUP(CONCATENATE(R11," ",(S11-2)),$Z$2:AD11,5,0)),IF(S11&lt;&gt;3,"",VLOOKUP(CONCATENATE(R11," ",(S11-1)),$Z$2:AD11,5,0)))</f>
        <v/>
      </c>
      <c r="AC11" s="32" t="str">
        <f>IF(K11="M",IF(S11&lt;&gt;4,"",VLOOKUP(CONCATENATE(R11," ",(S11-1)),$Z$2:AD11,5,0)),IF(S11&lt;&gt;3,"",VLOOKUP(CONCATENATE(R11," ",(S11)),$Z$2:AD11,5,0)))</f>
        <v/>
      </c>
      <c r="AD11" s="32" t="str">
        <f t="shared" si="23"/>
        <v>Craig Storozuk</v>
      </c>
      <c r="AE11" s="32" t="str">
        <f t="shared" si="14"/>
        <v>Craig Storozuk</v>
      </c>
      <c r="AF11" s="109">
        <f>IF($K11="M",IF($L11&gt;Params!D$3,0,Params!F$3-$L11+1)+IF($L11=1,2,0),IF($L11&gt;Params!E$3,0,Params!G$3-$L11+1)+IF($L11=1,2,0))</f>
        <v>41</v>
      </c>
      <c r="AG11" s="109">
        <f t="shared" si="10"/>
        <v>4</v>
      </c>
      <c r="AH11" s="109">
        <f>IF(LEN(M11)&gt;1,MATCH(MID(M11,2,3),Params!$A$4:$A$14,0),0)</f>
        <v>5</v>
      </c>
      <c r="AI11" s="109" cm="1">
        <f t="array" ref="AI11">IF(AH11=0,0,INDEX(Params!F$4:F$14,RESULTS!$AH11))</f>
        <v>6</v>
      </c>
      <c r="AJ11" s="109" cm="1">
        <f t="array" ref="AJ11">IF(AI11=0,0,INDEX(Params!G$4:G$14,RESULTS!$AH11))</f>
        <v>3</v>
      </c>
      <c r="AK11" s="109">
        <f t="shared" si="11"/>
        <v>1</v>
      </c>
      <c r="AL11" s="109">
        <f t="shared" si="12"/>
        <v>0</v>
      </c>
    </row>
    <row r="12" spans="1:38" x14ac:dyDescent="0.3">
      <c r="A12" s="64" t="str">
        <f t="shared" si="0"/>
        <v>M11</v>
      </c>
      <c r="B12" s="64" t="str">
        <f t="shared" si="24"/>
        <v>M3</v>
      </c>
      <c r="C12" s="100">
        <v>11</v>
      </c>
      <c r="D12" s="96">
        <v>220</v>
      </c>
      <c r="E12" s="97">
        <v>1</v>
      </c>
      <c r="F12" s="97">
        <v>0</v>
      </c>
      <c r="G12" s="97">
        <v>34</v>
      </c>
      <c r="H12" s="104">
        <f t="shared" si="13"/>
        <v>4.206018518518518E-2</v>
      </c>
      <c r="I12" s="105" t="str">
        <f>IF(D12="","",VLOOKUP(D12,ENTRANTS!$A$1:$H$1000,2,0))</f>
        <v>Declan</v>
      </c>
      <c r="J12" s="105" t="str">
        <f>IF(D12="","",VLOOKUP(D12,ENTRANTS!$A$1:$H$1000,3,0))</f>
        <v>Tattersall</v>
      </c>
      <c r="K12" s="100" t="str">
        <f>IF(D12="","",LEFT(VLOOKUP(D12,ENTRANTS!$A$1:$H$1000,5,0),1))</f>
        <v>M</v>
      </c>
      <c r="L12" s="100">
        <f>IF(D12="","",COUNTIF($K$2:K12,K12))</f>
        <v>11</v>
      </c>
      <c r="M12" s="100" t="str">
        <f>IF(D12="","",VLOOKUP(D12,ENTRANTS!$A$1:$H$1000,4,0))</f>
        <v>M</v>
      </c>
      <c r="N12" s="100">
        <f>IF(D12="","",COUNTIF($M$2:M12,M12))</f>
        <v>3</v>
      </c>
      <c r="O12" s="105" t="str">
        <f>IF(D12="","",VLOOKUP(D12,ENTRANTS!$A$1:$H$1000,6,0))</f>
        <v>Bury AC</v>
      </c>
      <c r="P12" s="83" t="str">
        <f t="shared" si="16"/>
        <v/>
      </c>
      <c r="Q12" s="30"/>
      <c r="R12" s="2" t="str">
        <f t="shared" si="17"/>
        <v>M Bury AC</v>
      </c>
      <c r="S12" s="3">
        <f>IF(D12="","",COUNTIF($R$2:R12,R12))</f>
        <v>1</v>
      </c>
      <c r="T12" s="4" t="str">
        <f t="shared" si="18"/>
        <v/>
      </c>
      <c r="U12" s="34" t="str">
        <f>IF(AND(S12=4,K12="M",NOT(O12="Unattached")),SUMIF(R$2:R12,R12,L$2:L12),"")</f>
        <v/>
      </c>
      <c r="V12" s="4" t="str">
        <f t="shared" si="19"/>
        <v/>
      </c>
      <c r="W12" s="34" t="str">
        <f>IF(AND(S12=3,K12="F",NOT(O12="Unattached")),SUMIF(R$2:R12,R12,L$2:L12),"")</f>
        <v/>
      </c>
      <c r="X12" s="5" t="str">
        <f t="shared" si="20"/>
        <v/>
      </c>
      <c r="Y12" s="5" t="str">
        <f t="shared" si="21"/>
        <v/>
      </c>
      <c r="Z12" s="32" t="str">
        <f t="shared" si="22"/>
        <v>M Bury AC 1</v>
      </c>
      <c r="AA12" s="32" t="str">
        <f>IF(K12="M",IF(S12&lt;&gt;4,"",VLOOKUP(CONCATENATE(R12," ",(S12-3)),$Z$2:AD12,5,0)),IF(S12&lt;&gt;3,"",VLOOKUP(CONCATENATE(R12," ",(S12-2)),$Z$2:AD12,5,0)))</f>
        <v/>
      </c>
      <c r="AB12" s="32" t="str">
        <f>IF(K12="M",IF(S12&lt;&gt;4,"",VLOOKUP(CONCATENATE(R12," ",(S12-2)),$Z$2:AD12,5,0)),IF(S12&lt;&gt;3,"",VLOOKUP(CONCATENATE(R12," ",(S12-1)),$Z$2:AD12,5,0)))</f>
        <v/>
      </c>
      <c r="AC12" s="32" t="str">
        <f>IF(K12="M",IF(S12&lt;&gt;4,"",VLOOKUP(CONCATENATE(R12," ",(S12-1)),$Z$2:AD12,5,0)),IF(S12&lt;&gt;3,"",VLOOKUP(CONCATENATE(R12," ",(S12)),$Z$2:AD12,5,0)))</f>
        <v/>
      </c>
      <c r="AD12" s="32" t="str">
        <f t="shared" si="23"/>
        <v>Declan Tattersall</v>
      </c>
      <c r="AE12" s="32" t="str">
        <f t="shared" si="14"/>
        <v>Declan Tattersall</v>
      </c>
      <c r="AF12" s="109">
        <f>IF($K12="M",IF($L12&gt;Params!D$3,0,Params!F$3-$L12+1)+IF($L12=1,2,0),IF($L12&gt;Params!E$3,0,Params!G$3-$L12+1)+IF($L12=1,2,0))</f>
        <v>40</v>
      </c>
      <c r="AG12" s="109">
        <f t="shared" si="10"/>
        <v>0</v>
      </c>
      <c r="AH12" s="109">
        <f>IF(LEN(M12)&gt;1,MATCH(MID(M12,2,3),Params!$A$4:$A$14,0),0)</f>
        <v>0</v>
      </c>
      <c r="AI12" s="109" cm="1">
        <f t="array" ref="AI12">IF(AH12=0,0,INDEX(Params!F$4:F$14,RESULTS!$AH12))</f>
        <v>0</v>
      </c>
      <c r="AJ12" s="109" cm="1">
        <f t="array" ref="AJ12">IF(AI12=0,0,INDEX(Params!G$4:G$14,RESULTS!$AH12))</f>
        <v>0</v>
      </c>
      <c r="AK12" s="109">
        <f t="shared" si="11"/>
        <v>1</v>
      </c>
      <c r="AL12" s="109">
        <f t="shared" si="12"/>
        <v>0</v>
      </c>
    </row>
    <row r="13" spans="1:38" x14ac:dyDescent="0.3">
      <c r="A13" s="64" t="str">
        <f t="shared" si="0"/>
        <v>M12</v>
      </c>
      <c r="B13" s="64" t="str">
        <f t="shared" si="24"/>
        <v>MU233</v>
      </c>
      <c r="C13" s="100">
        <v>12</v>
      </c>
      <c r="D13" s="96">
        <v>215</v>
      </c>
      <c r="E13" s="97">
        <f t="shared" si="15"/>
        <v>1</v>
      </c>
      <c r="F13" s="97">
        <v>1</v>
      </c>
      <c r="G13" s="97">
        <v>6</v>
      </c>
      <c r="H13" s="104">
        <f t="shared" si="13"/>
        <v>4.2430555555555555E-2</v>
      </c>
      <c r="I13" s="105" t="str">
        <f>IF(D13="","",VLOOKUP(D13,ENTRANTS!$A$1:$H$1000,2,0))</f>
        <v>Angus</v>
      </c>
      <c r="J13" s="105" t="str">
        <f>IF(D13="","",VLOOKUP(D13,ENTRANTS!$A$1:$H$1000,3,0))</f>
        <v>Bigmore</v>
      </c>
      <c r="K13" s="100" t="str">
        <f>IF(D13="","",LEFT(VLOOKUP(D13,ENTRANTS!$A$1:$H$1000,5,0),1))</f>
        <v>M</v>
      </c>
      <c r="L13" s="100">
        <f>IF(D13="","",COUNTIF($K$2:K13,K13))</f>
        <v>12</v>
      </c>
      <c r="M13" s="100" t="str">
        <f>IF(D13="","",VLOOKUP(D13,ENTRANTS!$A$1:$H$1000,4,0))</f>
        <v>MU23</v>
      </c>
      <c r="N13" s="100">
        <f>IF(D13="","",COUNTIF($M$2:M13,M13))</f>
        <v>3</v>
      </c>
      <c r="O13" s="105" t="str">
        <f>IF(D13="","",VLOOKUP(D13,ENTRANTS!$A$1:$H$1000,6,0))</f>
        <v>Clayton-Le-Moors</v>
      </c>
      <c r="P13" s="83" t="str">
        <f t="shared" si="16"/>
        <v/>
      </c>
      <c r="Q13" s="30"/>
      <c r="R13" s="2" t="str">
        <f t="shared" si="17"/>
        <v>M Clayton-Le-Moors</v>
      </c>
      <c r="S13" s="3">
        <f>IF(D13="","",COUNTIF($R$2:R13,R13))</f>
        <v>2</v>
      </c>
      <c r="T13" s="4" t="str">
        <f t="shared" si="18"/>
        <v/>
      </c>
      <c r="U13" s="34" t="str">
        <f>IF(AND(S13=4,K13="M",NOT(O13="Unattached")),SUMIF(R$2:R13,R13,L$2:L13),"")</f>
        <v/>
      </c>
      <c r="V13" s="4" t="str">
        <f t="shared" si="19"/>
        <v/>
      </c>
      <c r="W13" s="34" t="str">
        <f>IF(AND(S13=3,K13="F",NOT(O13="Unattached")),SUMIF(R$2:R13,R13,L$2:L13),"")</f>
        <v/>
      </c>
      <c r="X13" s="5" t="str">
        <f t="shared" si="20"/>
        <v/>
      </c>
      <c r="Y13" s="5" t="str">
        <f t="shared" si="21"/>
        <v/>
      </c>
      <c r="Z13" s="32" t="str">
        <f t="shared" si="22"/>
        <v>M Clayton-Le-Moors 2</v>
      </c>
      <c r="AA13" s="32" t="str">
        <f>IF(K13="M",IF(S13&lt;&gt;4,"",VLOOKUP(CONCATENATE(R13," ",(S13-3)),$Z$2:AD13,5,0)),IF(S13&lt;&gt;3,"",VLOOKUP(CONCATENATE(R13," ",(S13-2)),$Z$2:AD13,5,0)))</f>
        <v/>
      </c>
      <c r="AB13" s="32" t="str">
        <f>IF(K13="M",IF(S13&lt;&gt;4,"",VLOOKUP(CONCATENATE(R13," ",(S13-2)),$Z$2:AD13,5,0)),IF(S13&lt;&gt;3,"",VLOOKUP(CONCATENATE(R13," ",(S13-1)),$Z$2:AD13,5,0)))</f>
        <v/>
      </c>
      <c r="AC13" s="32" t="str">
        <f>IF(K13="M",IF(S13&lt;&gt;4,"",VLOOKUP(CONCATENATE(R13," ",(S13-1)),$Z$2:AD13,5,0)),IF(S13&lt;&gt;3,"",VLOOKUP(CONCATENATE(R13," ",(S13)),$Z$2:AD13,5,0)))</f>
        <v/>
      </c>
      <c r="AD13" s="32" t="str">
        <f t="shared" si="23"/>
        <v>Angus Bigmore</v>
      </c>
      <c r="AE13" s="32" t="str">
        <f t="shared" si="14"/>
        <v>Angus Bigmore</v>
      </c>
      <c r="AF13" s="109">
        <f>IF($K13="M",IF($L13&gt;Params!D$3,0,Params!F$3-$L13+1)+IF($L13=1,2,0),IF($L13&gt;Params!E$3,0,Params!G$3-$L13+1)+IF($L13=1,2,0))</f>
        <v>39</v>
      </c>
      <c r="AG13" s="109">
        <f t="shared" si="10"/>
        <v>2</v>
      </c>
      <c r="AH13" s="109">
        <f>IF(LEN(M13)&gt;1,MATCH(MID(M13,2,3),Params!$A$4:$A$14,0),0)</f>
        <v>3</v>
      </c>
      <c r="AI13" s="109" cm="1">
        <f t="array" ref="AI13">IF(AH13=0,0,INDEX(Params!F$4:F$14,RESULTS!$AH13))</f>
        <v>4</v>
      </c>
      <c r="AJ13" s="109" cm="1">
        <f t="array" ref="AJ13">IF(AI13=0,0,INDEX(Params!G$4:G$14,RESULTS!$AH13))</f>
        <v>0</v>
      </c>
      <c r="AK13" s="109">
        <f t="shared" si="11"/>
        <v>0</v>
      </c>
      <c r="AL13" s="109">
        <f t="shared" si="12"/>
        <v>0</v>
      </c>
    </row>
    <row r="14" spans="1:38" x14ac:dyDescent="0.3">
      <c r="A14" s="64" t="str">
        <f t="shared" si="0"/>
        <v>M13</v>
      </c>
      <c r="B14" s="64" t="str">
        <f t="shared" si="24"/>
        <v>M452</v>
      </c>
      <c r="C14" s="100">
        <v>13</v>
      </c>
      <c r="D14" s="96">
        <v>193</v>
      </c>
      <c r="E14" s="97">
        <f t="shared" si="15"/>
        <v>1</v>
      </c>
      <c r="F14" s="97">
        <v>1</v>
      </c>
      <c r="G14" s="97">
        <v>37</v>
      </c>
      <c r="H14" s="104">
        <f t="shared" si="13"/>
        <v>4.2789351851851849E-2</v>
      </c>
      <c r="I14" s="105" t="str">
        <f>IF(D14="","",VLOOKUP(D14,ENTRANTS!$A$1:$H$1000,2,0))</f>
        <v>Dan</v>
      </c>
      <c r="J14" s="105" t="str">
        <f>IF(D14="","",VLOOKUP(D14,ENTRANTS!$A$1:$H$1000,3,0))</f>
        <v>Taylor</v>
      </c>
      <c r="K14" s="100" t="str">
        <f>IF(D14="","",LEFT(VLOOKUP(D14,ENTRANTS!$A$1:$H$1000,5,0),1))</f>
        <v>M</v>
      </c>
      <c r="L14" s="100">
        <f>IF(D14="","",COUNTIF($K$2:K14,K14))</f>
        <v>13</v>
      </c>
      <c r="M14" s="100" t="str">
        <f>IF(D14="","",VLOOKUP(D14,ENTRANTS!$A$1:$H$1000,4,0))</f>
        <v>M45</v>
      </c>
      <c r="N14" s="100">
        <f>IF(D14="","",COUNTIF($M$2:M14,M14))</f>
        <v>2</v>
      </c>
      <c r="O14" s="105" t="str">
        <f>IF(D14="","",VLOOKUP(D14,ENTRANTS!$A$1:$H$1000,6,0))</f>
        <v>Todmorden Harriers</v>
      </c>
      <c r="P14" s="83" t="str">
        <f t="shared" si="16"/>
        <v/>
      </c>
      <c r="Q14" s="30"/>
      <c r="R14" s="2" t="str">
        <f t="shared" si="17"/>
        <v>M Todmorden Harriers</v>
      </c>
      <c r="S14" s="3">
        <f>IF(D14="","",COUNTIF($R$2:R14,R14))</f>
        <v>1</v>
      </c>
      <c r="T14" s="4" t="str">
        <f t="shared" si="18"/>
        <v/>
      </c>
      <c r="U14" s="34" t="str">
        <f>IF(AND(S14=4,K14="M",NOT(O14="Unattached")),SUMIF(R$2:R14,R14,L$2:L14),"")</f>
        <v/>
      </c>
      <c r="V14" s="4" t="str">
        <f t="shared" si="19"/>
        <v/>
      </c>
      <c r="W14" s="34" t="str">
        <f>IF(AND(S14=3,K14="F",NOT(O14="Unattached")),SUMIF(R$2:R14,R14,L$2:L14),"")</f>
        <v/>
      </c>
      <c r="X14" s="5" t="str">
        <f t="shared" si="20"/>
        <v/>
      </c>
      <c r="Y14" s="5" t="str">
        <f t="shared" si="21"/>
        <v/>
      </c>
      <c r="Z14" s="32" t="str">
        <f t="shared" si="22"/>
        <v>M Todmorden Harriers 1</v>
      </c>
      <c r="AA14" s="32" t="str">
        <f>IF(K14="M",IF(S14&lt;&gt;4,"",VLOOKUP(CONCATENATE(R14," ",(S14-3)),$Z$2:AD14,5,0)),IF(S14&lt;&gt;3,"",VLOOKUP(CONCATENATE(R14," ",(S14-2)),$Z$2:AD14,5,0)))</f>
        <v/>
      </c>
      <c r="AB14" s="32" t="str">
        <f>IF(K14="M",IF(S14&lt;&gt;4,"",VLOOKUP(CONCATENATE(R14," ",(S14-2)),$Z$2:AD14,5,0)),IF(S14&lt;&gt;3,"",VLOOKUP(CONCATENATE(R14," ",(S14-1)),$Z$2:AD14,5,0)))</f>
        <v/>
      </c>
      <c r="AC14" s="32" t="str">
        <f>IF(K14="M",IF(S14&lt;&gt;4,"",VLOOKUP(CONCATENATE(R14," ",(S14-1)),$Z$2:AD14,5,0)),IF(S14&lt;&gt;3,"",VLOOKUP(CONCATENATE(R14," ",(S14)),$Z$2:AD14,5,0)))</f>
        <v/>
      </c>
      <c r="AD14" s="32" t="str">
        <f t="shared" si="23"/>
        <v>Dan Taylor</v>
      </c>
      <c r="AE14" s="32" t="str">
        <f t="shared" si="14"/>
        <v>Dan Taylor</v>
      </c>
      <c r="AF14" s="109">
        <f>IF($K14="M",IF($L14&gt;Params!D$3,0,Params!F$3-$L14+1)+IF($L14=1,2,0),IF($L14&gt;Params!E$3,0,Params!G$3-$L14+1)+IF($L14=1,2,0))</f>
        <v>38</v>
      </c>
      <c r="AG14" s="109">
        <f t="shared" si="10"/>
        <v>8</v>
      </c>
      <c r="AH14" s="109">
        <f>IF(LEN(M14)&gt;1,MATCH(MID(M14,2,3),Params!$A$4:$A$14,0),0)</f>
        <v>6</v>
      </c>
      <c r="AI14" s="109" cm="1">
        <f t="array" ref="AI14">IF(AH14=0,0,INDEX(Params!F$4:F$14,RESULTS!$AH14))</f>
        <v>9</v>
      </c>
      <c r="AJ14" s="109" cm="1">
        <f t="array" ref="AJ14">IF(AI14=0,0,INDEX(Params!G$4:G$14,RESULTS!$AH14))</f>
        <v>2</v>
      </c>
      <c r="AK14" s="109">
        <f t="shared" si="11"/>
        <v>1</v>
      </c>
      <c r="AL14" s="109">
        <f t="shared" si="12"/>
        <v>0</v>
      </c>
    </row>
    <row r="15" spans="1:38" x14ac:dyDescent="0.3">
      <c r="A15" s="64" t="str">
        <f t="shared" si="0"/>
        <v>M14</v>
      </c>
      <c r="B15" s="64" t="str">
        <f t="shared" si="24"/>
        <v>M4</v>
      </c>
      <c r="C15" s="100">
        <v>14</v>
      </c>
      <c r="D15" s="96">
        <v>164</v>
      </c>
      <c r="E15" s="97">
        <f t="shared" si="15"/>
        <v>1</v>
      </c>
      <c r="F15" s="97">
        <v>2</v>
      </c>
      <c r="G15" s="97">
        <v>12</v>
      </c>
      <c r="H15" s="104">
        <f t="shared" si="13"/>
        <v>4.3194444444444452E-2</v>
      </c>
      <c r="I15" s="105" t="str">
        <f>IF(D15="","",VLOOKUP(D15,ENTRANTS!$A$1:$H$1000,2,0))</f>
        <v>Chris</v>
      </c>
      <c r="J15" s="105" t="str">
        <f>IF(D15="","",VLOOKUP(D15,ENTRANTS!$A$1:$H$1000,3,0))</f>
        <v>Banks</v>
      </c>
      <c r="K15" s="100" t="str">
        <f>IF(D15="","",LEFT(VLOOKUP(D15,ENTRANTS!$A$1:$H$1000,5,0),1))</f>
        <v>M</v>
      </c>
      <c r="L15" s="100">
        <f>IF(D15="","",COUNTIF($K$2:K15,K15))</f>
        <v>14</v>
      </c>
      <c r="M15" s="100" t="str">
        <f>IF(D15="","",VLOOKUP(D15,ENTRANTS!$A$1:$H$1000,4,0))</f>
        <v>M</v>
      </c>
      <c r="N15" s="100">
        <f>IF(D15="","",COUNTIF($M$2:M15,M15))</f>
        <v>4</v>
      </c>
      <c r="O15" s="105" t="str">
        <f>IF(D15="","",VLOOKUP(D15,ENTRANTS!$A$1:$H$1000,6,0))</f>
        <v>Newburgh Nomads</v>
      </c>
      <c r="P15" s="83" t="str">
        <f t="shared" si="16"/>
        <v/>
      </c>
      <c r="Q15" s="30"/>
      <c r="R15" s="2" t="str">
        <f t="shared" si="17"/>
        <v>M Newburgh Nomads</v>
      </c>
      <c r="S15" s="3">
        <f>IF(D15="","",COUNTIF($R$2:R15,R15))</f>
        <v>1</v>
      </c>
      <c r="T15" s="4" t="str">
        <f t="shared" si="18"/>
        <v/>
      </c>
      <c r="U15" s="34" t="str">
        <f>IF(AND(S15=4,K15="M",NOT(O15="Unattached")),SUMIF(R$2:R15,R15,L$2:L15),"")</f>
        <v/>
      </c>
      <c r="V15" s="4" t="str">
        <f t="shared" si="19"/>
        <v/>
      </c>
      <c r="W15" s="34" t="str">
        <f>IF(AND(S15=3,K15="F",NOT(O15="Unattached")),SUMIF(R$2:R15,R15,L$2:L15),"")</f>
        <v/>
      </c>
      <c r="X15" s="5" t="str">
        <f t="shared" si="20"/>
        <v/>
      </c>
      <c r="Y15" s="5" t="str">
        <f t="shared" si="21"/>
        <v/>
      </c>
      <c r="Z15" s="32" t="str">
        <f t="shared" si="22"/>
        <v>M Newburgh Nomads 1</v>
      </c>
      <c r="AA15" s="32" t="str">
        <f>IF(K15="M",IF(S15&lt;&gt;4,"",VLOOKUP(CONCATENATE(R15," ",(S15-3)),$Z$2:AD15,5,0)),IF(S15&lt;&gt;3,"",VLOOKUP(CONCATENATE(R15," ",(S15-2)),$Z$2:AD15,5,0)))</f>
        <v/>
      </c>
      <c r="AB15" s="32" t="str">
        <f>IF(K15="M",IF(S15&lt;&gt;4,"",VLOOKUP(CONCATENATE(R15," ",(S15-2)),$Z$2:AD15,5,0)),IF(S15&lt;&gt;3,"",VLOOKUP(CONCATENATE(R15," ",(S15-1)),$Z$2:AD15,5,0)))</f>
        <v/>
      </c>
      <c r="AC15" s="32" t="str">
        <f>IF(K15="M",IF(S15&lt;&gt;4,"",VLOOKUP(CONCATENATE(R15," ",(S15-1)),$Z$2:AD15,5,0)),IF(S15&lt;&gt;3,"",VLOOKUP(CONCATENATE(R15," ",(S15)),$Z$2:AD15,5,0)))</f>
        <v/>
      </c>
      <c r="AD15" s="32" t="str">
        <f t="shared" si="23"/>
        <v>Chris Banks</v>
      </c>
      <c r="AE15" s="32" t="str">
        <f t="shared" si="14"/>
        <v>Chris Banks</v>
      </c>
      <c r="AF15" s="109">
        <f>IF($K15="M",IF($L15&gt;Params!D$3,0,Params!F$3-$L15+1)+IF($L15=1,2,0),IF($L15&gt;Params!E$3,0,Params!G$3-$L15+1)+IF($L15=1,2,0))</f>
        <v>37</v>
      </c>
      <c r="AG15" s="109">
        <f t="shared" si="10"/>
        <v>0</v>
      </c>
      <c r="AH15" s="109">
        <f>IF(LEN(M15)&gt;1,MATCH(MID(M15,2,3),Params!$A$4:$A$14,0),0)</f>
        <v>0</v>
      </c>
      <c r="AI15" s="109" cm="1">
        <f t="array" ref="AI15">IF(AH15=0,0,INDEX(Params!F$4:F$14,RESULTS!$AH15))</f>
        <v>0</v>
      </c>
      <c r="AJ15" s="109" cm="1">
        <f t="array" ref="AJ15">IF(AI15=0,0,INDEX(Params!G$4:G$14,RESULTS!$AH15))</f>
        <v>0</v>
      </c>
      <c r="AK15" s="109">
        <f t="shared" si="11"/>
        <v>1</v>
      </c>
      <c r="AL15" s="109">
        <f t="shared" si="12"/>
        <v>0</v>
      </c>
    </row>
    <row r="16" spans="1:38" x14ac:dyDescent="0.3">
      <c r="A16" s="64" t="str">
        <f t="shared" si="0"/>
        <v>M15</v>
      </c>
      <c r="B16" s="64" t="str">
        <f t="shared" si="24"/>
        <v>M502</v>
      </c>
      <c r="C16" s="100">
        <v>15</v>
      </c>
      <c r="D16" s="96">
        <v>166</v>
      </c>
      <c r="E16" s="97">
        <v>1</v>
      </c>
      <c r="F16" s="97">
        <v>2</v>
      </c>
      <c r="G16" s="97">
        <v>19</v>
      </c>
      <c r="H16" s="104">
        <f t="shared" si="13"/>
        <v>4.3275462962962967E-2</v>
      </c>
      <c r="I16" s="105" t="str">
        <f>IF(D16="","",VLOOKUP(D16,ENTRANTS!$A$1:$H$1000,2,0))</f>
        <v>James</v>
      </c>
      <c r="J16" s="105" t="str">
        <f>IF(D16="","",VLOOKUP(D16,ENTRANTS!$A$1:$H$1000,3,0))</f>
        <v>Crook</v>
      </c>
      <c r="K16" s="100" t="str">
        <f>IF(D16="","",LEFT(VLOOKUP(D16,ENTRANTS!$A$1:$H$1000,5,0),1))</f>
        <v>M</v>
      </c>
      <c r="L16" s="100">
        <f>IF(D16="","",COUNTIF($K$2:K16,K16))</f>
        <v>15</v>
      </c>
      <c r="M16" s="100" t="str">
        <f>IF(D16="","",VLOOKUP(D16,ENTRANTS!$A$1:$H$1000,4,0))</f>
        <v>M50</v>
      </c>
      <c r="N16" s="100">
        <f>IF(D16="","",COUNTIF($M$2:M16,M16))</f>
        <v>2</v>
      </c>
      <c r="O16" s="105" t="str">
        <f>IF(D16="","",VLOOKUP(D16,ENTRANTS!$A$1:$H$1000,6,0))</f>
        <v>Clayton-Le-Moors</v>
      </c>
      <c r="P16" s="83" t="str">
        <f t="shared" si="16"/>
        <v/>
      </c>
      <c r="Q16" s="30"/>
      <c r="R16" s="2" t="str">
        <f t="shared" si="17"/>
        <v>M Clayton-Le-Moors</v>
      </c>
      <c r="S16" s="3">
        <f>IF(D16="","",COUNTIF($R$2:R16,R16))</f>
        <v>3</v>
      </c>
      <c r="T16" s="4" t="str">
        <f t="shared" si="18"/>
        <v/>
      </c>
      <c r="U16" s="34" t="str">
        <f>IF(AND(S16=4,K16="M",NOT(O16="Unattached")),SUMIF(R$2:R16,R16,L$2:L16),"")</f>
        <v/>
      </c>
      <c r="V16" s="4" t="str">
        <f t="shared" si="19"/>
        <v/>
      </c>
      <c r="W16" s="34" t="str">
        <f>IF(AND(S16=3,K16="F",NOT(O16="Unattached")),SUMIF(R$2:R16,R16,L$2:L16),"")</f>
        <v/>
      </c>
      <c r="X16" s="5" t="str">
        <f t="shared" si="20"/>
        <v/>
      </c>
      <c r="Y16" s="5" t="str">
        <f t="shared" si="21"/>
        <v/>
      </c>
      <c r="Z16" s="32" t="str">
        <f t="shared" si="22"/>
        <v>M Clayton-Le-Moors 3</v>
      </c>
      <c r="AA16" s="32" t="str">
        <f>IF(K16="M",IF(S16&lt;&gt;4,"",VLOOKUP(CONCATENATE(R16," ",(S16-3)),$Z$2:AD16,5,0)),IF(S16&lt;&gt;3,"",VLOOKUP(CONCATENATE(R16," ",(S16-2)),$Z$2:AD16,5,0)))</f>
        <v/>
      </c>
      <c r="AB16" s="32" t="str">
        <f>IF(K16="M",IF(S16&lt;&gt;4,"",VLOOKUP(CONCATENATE(R16," ",(S16-2)),$Z$2:AD16,5,0)),IF(S16&lt;&gt;3,"",VLOOKUP(CONCATENATE(R16," ",(S16-1)),$Z$2:AD16,5,0)))</f>
        <v/>
      </c>
      <c r="AC16" s="32" t="str">
        <f>IF(K16="M",IF(S16&lt;&gt;4,"",VLOOKUP(CONCATENATE(R16," ",(S16-1)),$Z$2:AD16,5,0)),IF(S16&lt;&gt;3,"",VLOOKUP(CONCATENATE(R16," ",(S16)),$Z$2:AD16,5,0)))</f>
        <v/>
      </c>
      <c r="AD16" s="32" t="str">
        <f t="shared" si="23"/>
        <v>James Crook</v>
      </c>
      <c r="AE16" s="32" t="str">
        <f t="shared" si="14"/>
        <v>James Crook</v>
      </c>
      <c r="AF16" s="109">
        <f>IF($K16="M",IF($L16&gt;Params!D$3,0,Params!F$3-$L16+1)+IF($L16=1,2,0),IF($L16&gt;Params!E$3,0,Params!G$3-$L16+1)+IF($L16=1,2,0))</f>
        <v>36</v>
      </c>
      <c r="AG16" s="109">
        <f t="shared" si="10"/>
        <v>7</v>
      </c>
      <c r="AH16" s="109">
        <f>IF(LEN(M16)&gt;1,MATCH(MID(M16,2,3),Params!$A$4:$A$14,0),0)</f>
        <v>7</v>
      </c>
      <c r="AI16" s="109" cm="1">
        <f t="array" ref="AI16">IF(AH16=0,0,INDEX(Params!F$4:F$14,RESULTS!$AH16))</f>
        <v>8</v>
      </c>
      <c r="AJ16" s="109" cm="1">
        <f t="array" ref="AJ16">IF(AI16=0,0,INDEX(Params!G$4:G$14,RESULTS!$AH16))</f>
        <v>1</v>
      </c>
      <c r="AK16" s="109">
        <f t="shared" si="11"/>
        <v>0</v>
      </c>
      <c r="AL16" s="109">
        <f t="shared" si="12"/>
        <v>0</v>
      </c>
    </row>
    <row r="17" spans="1:38" x14ac:dyDescent="0.3">
      <c r="A17" s="64" t="str">
        <f t="shared" si="0"/>
        <v>M16</v>
      </c>
      <c r="B17" s="64" t="str">
        <f t="shared" si="24"/>
        <v>M5</v>
      </c>
      <c r="C17" s="100">
        <v>16</v>
      </c>
      <c r="D17" s="96">
        <v>224</v>
      </c>
      <c r="E17" s="97">
        <f t="shared" si="15"/>
        <v>1</v>
      </c>
      <c r="F17" s="97">
        <v>2</v>
      </c>
      <c r="G17" s="97">
        <v>25</v>
      </c>
      <c r="H17" s="104">
        <f t="shared" si="13"/>
        <v>4.3344907407407408E-2</v>
      </c>
      <c r="I17" s="105" t="str">
        <f>IF(D17="","",VLOOKUP(D17,ENTRANTS!$A$1:$H$1000,2,0))</f>
        <v>Sam</v>
      </c>
      <c r="J17" s="105" t="str">
        <f>IF(D17="","",VLOOKUP(D17,ENTRANTS!$A$1:$H$1000,3,0))</f>
        <v>Gilmore</v>
      </c>
      <c r="K17" s="100" t="str">
        <f>IF(D17="","",LEFT(VLOOKUP(D17,ENTRANTS!$A$1:$H$1000,5,0),1))</f>
        <v>M</v>
      </c>
      <c r="L17" s="100">
        <f>IF(D17="","",COUNTIF($K$2:K17,K17))</f>
        <v>16</v>
      </c>
      <c r="M17" s="100" t="str">
        <f>IF(D17="","",VLOOKUP(D17,ENTRANTS!$A$1:$H$1000,4,0))</f>
        <v>M</v>
      </c>
      <c r="N17" s="100">
        <f>IF(D17="","",COUNTIF($M$2:M17,M17))</f>
        <v>5</v>
      </c>
      <c r="O17" s="105" t="str">
        <f>IF(D17="","",VLOOKUP(D17,ENTRANTS!$A$1:$H$1000,6,0))</f>
        <v>Manchester YMCA Harriers</v>
      </c>
      <c r="P17" s="83" t="str">
        <f t="shared" si="16"/>
        <v/>
      </c>
      <c r="Q17" s="30"/>
      <c r="R17" s="2" t="str">
        <f t="shared" si="17"/>
        <v>M Manchester YMCA Harriers</v>
      </c>
      <c r="S17" s="3">
        <f>IF(D17="","",COUNTIF($R$2:R17,R17))</f>
        <v>1</v>
      </c>
      <c r="T17" s="4" t="str">
        <f t="shared" si="18"/>
        <v/>
      </c>
      <c r="U17" s="34" t="str">
        <f>IF(AND(S17=4,K17="M",NOT(O17="Unattached")),SUMIF(R$2:R17,R17,L$2:L17),"")</f>
        <v/>
      </c>
      <c r="V17" s="4" t="str">
        <f t="shared" si="19"/>
        <v/>
      </c>
      <c r="W17" s="34" t="str">
        <f>IF(AND(S17=3,K17="F",NOT(O17="Unattached")),SUMIF(R$2:R17,R17,L$2:L17),"")</f>
        <v/>
      </c>
      <c r="X17" s="5" t="str">
        <f t="shared" si="20"/>
        <v/>
      </c>
      <c r="Y17" s="5" t="str">
        <f t="shared" si="21"/>
        <v/>
      </c>
      <c r="Z17" s="32" t="str">
        <f t="shared" si="22"/>
        <v>M Manchester YMCA Harriers 1</v>
      </c>
      <c r="AA17" s="32" t="str">
        <f>IF(K17="M",IF(S17&lt;&gt;4,"",VLOOKUP(CONCATENATE(R17," ",(S17-3)),$Z$2:AD17,5,0)),IF(S17&lt;&gt;3,"",VLOOKUP(CONCATENATE(R17," ",(S17-2)),$Z$2:AD17,5,0)))</f>
        <v/>
      </c>
      <c r="AB17" s="32" t="str">
        <f>IF(K17="M",IF(S17&lt;&gt;4,"",VLOOKUP(CONCATENATE(R17," ",(S17-2)),$Z$2:AD17,5,0)),IF(S17&lt;&gt;3,"",VLOOKUP(CONCATENATE(R17," ",(S17-1)),$Z$2:AD17,5,0)))</f>
        <v/>
      </c>
      <c r="AC17" s="32" t="str">
        <f>IF(K17="M",IF(S17&lt;&gt;4,"",VLOOKUP(CONCATENATE(R17," ",(S17-1)),$Z$2:AD17,5,0)),IF(S17&lt;&gt;3,"",VLOOKUP(CONCATENATE(R17," ",(S17)),$Z$2:AD17,5,0)))</f>
        <v/>
      </c>
      <c r="AD17" s="32" t="str">
        <f t="shared" si="23"/>
        <v>Sam Gilmore</v>
      </c>
      <c r="AE17" s="32" t="str">
        <f t="shared" si="14"/>
        <v>Sam Gilmore</v>
      </c>
      <c r="AF17" s="109">
        <f>IF($K17="M",IF($L17&gt;Params!D$3,0,Params!F$3-$L17+1)+IF($L17=1,2,0),IF($L17&gt;Params!E$3,0,Params!G$3-$L17+1)+IF($L17=1,2,0))</f>
        <v>35</v>
      </c>
      <c r="AG17" s="109">
        <f t="shared" si="10"/>
        <v>0</v>
      </c>
      <c r="AH17" s="109">
        <f>IF(LEN(M17)&gt;1,MATCH(MID(M17,2,3),Params!$A$4:$A$14,0),0)</f>
        <v>0</v>
      </c>
      <c r="AI17" s="109" cm="1">
        <f t="array" ref="AI17">IF(AH17=0,0,INDEX(Params!F$4:F$14,RESULTS!$AH17))</f>
        <v>0</v>
      </c>
      <c r="AJ17" s="109" cm="1">
        <f t="array" ref="AJ17">IF(AI17=0,0,INDEX(Params!G$4:G$14,RESULTS!$AH17))</f>
        <v>0</v>
      </c>
      <c r="AK17" s="109">
        <f t="shared" si="11"/>
        <v>1</v>
      </c>
      <c r="AL17" s="109">
        <f t="shared" si="12"/>
        <v>0</v>
      </c>
    </row>
    <row r="18" spans="1:38" x14ac:dyDescent="0.3">
      <c r="A18" s="64" t="str">
        <f t="shared" si="0"/>
        <v>M17</v>
      </c>
      <c r="B18" s="64" t="str">
        <f t="shared" si="24"/>
        <v>M6</v>
      </c>
      <c r="C18" s="100">
        <v>17</v>
      </c>
      <c r="D18" s="96">
        <v>201</v>
      </c>
      <c r="E18" s="97">
        <f t="shared" si="15"/>
        <v>1</v>
      </c>
      <c r="F18" s="97">
        <v>2</v>
      </c>
      <c r="G18" s="97">
        <v>36</v>
      </c>
      <c r="H18" s="104">
        <f t="shared" si="13"/>
        <v>4.3472222222222225E-2</v>
      </c>
      <c r="I18" s="105" t="str">
        <f>IF(D18="","",VLOOKUP(D18,ENTRANTS!$A$1:$H$1000,2,0))</f>
        <v>Daniel</v>
      </c>
      <c r="J18" s="105" t="str">
        <f>IF(D18="","",VLOOKUP(D18,ENTRANTS!$A$1:$H$1000,3,0))</f>
        <v>Bailey</v>
      </c>
      <c r="K18" s="100" t="str">
        <f>IF(D18="","",LEFT(VLOOKUP(D18,ENTRANTS!$A$1:$H$1000,5,0),1))</f>
        <v>M</v>
      </c>
      <c r="L18" s="100">
        <f>IF(D18="","",COUNTIF($K$2:K18,K18))</f>
        <v>17</v>
      </c>
      <c r="M18" s="100" t="str">
        <f>IF(D18="","",VLOOKUP(D18,ENTRANTS!$A$1:$H$1000,4,0))</f>
        <v>M</v>
      </c>
      <c r="N18" s="100">
        <f>IF(D18="","",COUNTIF($M$2:M18,M18))</f>
        <v>6</v>
      </c>
      <c r="O18" s="105" t="str">
        <f>IF(D18="","",VLOOKUP(D18,ENTRANTS!$A$1:$H$1000,6,0))</f>
        <v>Manchester YMCA Harriers</v>
      </c>
      <c r="P18" s="83" t="str">
        <f t="shared" si="16"/>
        <v/>
      </c>
      <c r="Q18" s="30"/>
      <c r="R18" s="2" t="str">
        <f t="shared" si="17"/>
        <v>M Manchester YMCA Harriers</v>
      </c>
      <c r="S18" s="3">
        <f>IF(D18="","",COUNTIF($R$2:R18,R18))</f>
        <v>2</v>
      </c>
      <c r="T18" s="4" t="str">
        <f t="shared" si="18"/>
        <v/>
      </c>
      <c r="U18" s="34" t="str">
        <f>IF(AND(S18=4,K18="M",NOT(O18="Unattached")),SUMIF(R$2:R18,R18,L$2:L18),"")</f>
        <v/>
      </c>
      <c r="V18" s="4" t="str">
        <f t="shared" si="19"/>
        <v/>
      </c>
      <c r="W18" s="34" t="str">
        <f>IF(AND(S18=3,K18="F",NOT(O18="Unattached")),SUMIF(R$2:R18,R18,L$2:L18),"")</f>
        <v/>
      </c>
      <c r="X18" s="5" t="str">
        <f t="shared" si="20"/>
        <v/>
      </c>
      <c r="Y18" s="5" t="str">
        <f t="shared" si="21"/>
        <v/>
      </c>
      <c r="Z18" s="32" t="str">
        <f t="shared" si="22"/>
        <v>M Manchester YMCA Harriers 2</v>
      </c>
      <c r="AA18" s="32" t="str">
        <f>IF(K18="M",IF(S18&lt;&gt;4,"",VLOOKUP(CONCATENATE(R18," ",(S18-3)),$Z$2:AD18,5,0)),IF(S18&lt;&gt;3,"",VLOOKUP(CONCATENATE(R18," ",(S18-2)),$Z$2:AD18,5,0)))</f>
        <v/>
      </c>
      <c r="AB18" s="32" t="str">
        <f>IF(K18="M",IF(S18&lt;&gt;4,"",VLOOKUP(CONCATENATE(R18," ",(S18-2)),$Z$2:AD18,5,0)),IF(S18&lt;&gt;3,"",VLOOKUP(CONCATENATE(R18," ",(S18-1)),$Z$2:AD18,5,0)))</f>
        <v/>
      </c>
      <c r="AC18" s="32" t="str">
        <f>IF(K18="M",IF(S18&lt;&gt;4,"",VLOOKUP(CONCATENATE(R18," ",(S18-1)),$Z$2:AD18,5,0)),IF(S18&lt;&gt;3,"",VLOOKUP(CONCATENATE(R18," ",(S18)),$Z$2:AD18,5,0)))</f>
        <v/>
      </c>
      <c r="AD18" s="32" t="str">
        <f t="shared" si="23"/>
        <v>Daniel Bailey</v>
      </c>
      <c r="AE18" s="32" t="str">
        <f t="shared" si="14"/>
        <v>Daniel Bailey</v>
      </c>
      <c r="AF18" s="109">
        <f>IF($K18="M",IF($L18&gt;Params!D$3,0,Params!F$3-$L18+1)+IF($L18=1,2,0),IF($L18&gt;Params!E$3,0,Params!G$3-$L18+1)+IF($L18=1,2,0))</f>
        <v>34</v>
      </c>
      <c r="AG18" s="109">
        <f t="shared" si="10"/>
        <v>0</v>
      </c>
      <c r="AH18" s="109">
        <f>IF(LEN(M18)&gt;1,MATCH(MID(M18,2,3),Params!$A$4:$A$14,0),0)</f>
        <v>0</v>
      </c>
      <c r="AI18" s="109" cm="1">
        <f t="array" ref="AI18">IF(AH18=0,0,INDEX(Params!F$4:F$14,RESULTS!$AH18))</f>
        <v>0</v>
      </c>
      <c r="AJ18" s="109" cm="1">
        <f t="array" ref="AJ18">IF(AI18=0,0,INDEX(Params!G$4:G$14,RESULTS!$AH18))</f>
        <v>0</v>
      </c>
      <c r="AK18" s="109">
        <f t="shared" si="11"/>
        <v>0</v>
      </c>
      <c r="AL18" s="109">
        <f t="shared" si="12"/>
        <v>0</v>
      </c>
    </row>
    <row r="19" spans="1:38" x14ac:dyDescent="0.3">
      <c r="A19" s="64" t="str">
        <f t="shared" si="0"/>
        <v>M18</v>
      </c>
      <c r="B19" s="64" t="str">
        <f t="shared" si="24"/>
        <v>M7</v>
      </c>
      <c r="C19" s="100">
        <v>18</v>
      </c>
      <c r="D19" s="96">
        <v>167</v>
      </c>
      <c r="E19" s="97">
        <f t="shared" si="15"/>
        <v>1</v>
      </c>
      <c r="F19" s="97">
        <v>3</v>
      </c>
      <c r="G19" s="97">
        <v>29</v>
      </c>
      <c r="H19" s="104">
        <f t="shared" si="13"/>
        <v>4.4085648148148145E-2</v>
      </c>
      <c r="I19" s="105" t="str">
        <f>IF(D19="","",VLOOKUP(D19,ENTRANTS!$A$1:$H$1000,2,0))</f>
        <v>Patrick</v>
      </c>
      <c r="J19" s="105" t="str">
        <f>IF(D19="","",VLOOKUP(D19,ENTRANTS!$A$1:$H$1000,3,0))</f>
        <v>Brown</v>
      </c>
      <c r="K19" s="100" t="str">
        <f>IF(D19="","",LEFT(VLOOKUP(D19,ENTRANTS!$A$1:$H$1000,5,0),1))</f>
        <v>M</v>
      </c>
      <c r="L19" s="100">
        <f>IF(D19="","",COUNTIF($K$2:K19,K19))</f>
        <v>18</v>
      </c>
      <c r="M19" s="100" t="str">
        <f>IF(D19="","",VLOOKUP(D19,ENTRANTS!$A$1:$H$1000,4,0))</f>
        <v>M</v>
      </c>
      <c r="N19" s="100">
        <f>IF(D19="","",COUNTIF($M$2:M19,M19))</f>
        <v>7</v>
      </c>
      <c r="O19" s="105" t="str">
        <f>IF(D19="","",VLOOKUP(D19,ENTRANTS!$A$1:$H$1000,6,0))</f>
        <v>Unattached</v>
      </c>
      <c r="P19" s="83" t="str">
        <f t="shared" si="16"/>
        <v/>
      </c>
      <c r="Q19" s="30"/>
      <c r="R19" s="2" t="str">
        <f t="shared" si="17"/>
        <v>M Unattached</v>
      </c>
      <c r="S19" s="3">
        <f>IF(D19="","",COUNTIF($R$2:R19,R19))</f>
        <v>1</v>
      </c>
      <c r="T19" s="4" t="str">
        <f t="shared" si="18"/>
        <v/>
      </c>
      <c r="U19" s="34" t="str">
        <f>IF(AND(S19=4,K19="M",NOT(O19="Unattached")),SUMIF(R$2:R19,R19,L$2:L19),"")</f>
        <v/>
      </c>
      <c r="V19" s="4" t="str">
        <f t="shared" si="19"/>
        <v/>
      </c>
      <c r="W19" s="34" t="str">
        <f>IF(AND(S19=3,K19="F",NOT(O19="Unattached")),SUMIF(R$2:R19,R19,L$2:L19),"")</f>
        <v/>
      </c>
      <c r="X19" s="5" t="str">
        <f t="shared" si="20"/>
        <v/>
      </c>
      <c r="Y19" s="5" t="str">
        <f t="shared" si="21"/>
        <v/>
      </c>
      <c r="Z19" s="32" t="str">
        <f t="shared" si="22"/>
        <v>M Unattached 1</v>
      </c>
      <c r="AA19" s="32" t="str">
        <f>IF(K19="M",IF(S19&lt;&gt;4,"",VLOOKUP(CONCATENATE(R19," ",(S19-3)),$Z$2:AD19,5,0)),IF(S19&lt;&gt;3,"",VLOOKUP(CONCATENATE(R19," ",(S19-2)),$Z$2:AD19,5,0)))</f>
        <v/>
      </c>
      <c r="AB19" s="32" t="str">
        <f>IF(K19="M",IF(S19&lt;&gt;4,"",VLOOKUP(CONCATENATE(R19," ",(S19-2)),$Z$2:AD19,5,0)),IF(S19&lt;&gt;3,"",VLOOKUP(CONCATENATE(R19," ",(S19-1)),$Z$2:AD19,5,0)))</f>
        <v/>
      </c>
      <c r="AC19" s="32" t="str">
        <f>IF(K19="M",IF(S19&lt;&gt;4,"",VLOOKUP(CONCATENATE(R19," ",(S19-1)),$Z$2:AD19,5,0)),IF(S19&lt;&gt;3,"",VLOOKUP(CONCATENATE(R19," ",(S19)),$Z$2:AD19,5,0)))</f>
        <v/>
      </c>
      <c r="AD19" s="32" t="str">
        <f t="shared" si="23"/>
        <v/>
      </c>
      <c r="AE19" s="32" t="str">
        <f t="shared" si="14"/>
        <v>Patrick Brown</v>
      </c>
      <c r="AF19" s="109">
        <f>IF($K19="M",IF($L19&gt;Params!D$3,0,Params!F$3-$L19+1)+IF($L19=1,2,0),IF($L19&gt;Params!E$3,0,Params!G$3-$L19+1)+IF($L19=1,2,0))</f>
        <v>33</v>
      </c>
      <c r="AG19" s="109">
        <f t="shared" si="10"/>
        <v>0</v>
      </c>
      <c r="AH19" s="109">
        <f>IF(LEN(M19)&gt;1,MATCH(MID(M19,2,3),Params!$A$4:$A$14,0),0)</f>
        <v>0</v>
      </c>
      <c r="AI19" s="109" cm="1">
        <f t="array" ref="AI19">IF(AH19=0,0,INDEX(Params!F$4:F$14,RESULTS!$AH19))</f>
        <v>0</v>
      </c>
      <c r="AJ19" s="109" cm="1">
        <f t="array" ref="AJ19">IF(AI19=0,0,INDEX(Params!G$4:G$14,RESULTS!$AH19))</f>
        <v>0</v>
      </c>
      <c r="AK19" s="109">
        <f t="shared" si="11"/>
        <v>0</v>
      </c>
      <c r="AL19" s="109">
        <f t="shared" si="12"/>
        <v>0</v>
      </c>
    </row>
    <row r="20" spans="1:38" x14ac:dyDescent="0.3">
      <c r="A20" s="64" t="str">
        <f t="shared" si="0"/>
        <v>M19</v>
      </c>
      <c r="B20" s="64" t="str">
        <f t="shared" si="24"/>
        <v>M8</v>
      </c>
      <c r="C20" s="100">
        <v>19</v>
      </c>
      <c r="D20" s="96">
        <v>186</v>
      </c>
      <c r="E20" s="97">
        <f t="shared" si="15"/>
        <v>1</v>
      </c>
      <c r="F20" s="97">
        <v>3</v>
      </c>
      <c r="G20" s="97">
        <v>39</v>
      </c>
      <c r="H20" s="104">
        <f t="shared" si="13"/>
        <v>4.4201388888888887E-2</v>
      </c>
      <c r="I20" s="105" t="str">
        <f>IF(D20="","",VLOOKUP(D20,ENTRANTS!$A$1:$H$1000,2,0))</f>
        <v>Conor</v>
      </c>
      <c r="J20" s="105" t="str">
        <f>IF(D20="","",VLOOKUP(D20,ENTRANTS!$A$1:$H$1000,3,0))</f>
        <v>Tyndall</v>
      </c>
      <c r="K20" s="100" t="str">
        <f>IF(D20="","",LEFT(VLOOKUP(D20,ENTRANTS!$A$1:$H$1000,5,0),1))</f>
        <v>M</v>
      </c>
      <c r="L20" s="100">
        <f>IF(D20="","",COUNTIF($K$2:K20,K20))</f>
        <v>19</v>
      </c>
      <c r="M20" s="100" t="str">
        <f>IF(D20="","",VLOOKUP(D20,ENTRANTS!$A$1:$H$1000,4,0))</f>
        <v>M</v>
      </c>
      <c r="N20" s="100">
        <f>IF(D20="","",COUNTIF($M$2:M20,M20))</f>
        <v>8</v>
      </c>
      <c r="O20" s="105" t="str">
        <f>IF(D20="","",VLOOKUP(D20,ENTRANTS!$A$1:$H$1000,6,0))</f>
        <v>Unattached</v>
      </c>
      <c r="P20" s="83" t="str">
        <f t="shared" si="16"/>
        <v/>
      </c>
      <c r="Q20" s="30"/>
      <c r="R20" s="2" t="str">
        <f t="shared" si="17"/>
        <v>M Unattached</v>
      </c>
      <c r="S20" s="3">
        <f>IF(D20="","",COUNTIF($R$2:R20,R20))</f>
        <v>2</v>
      </c>
      <c r="T20" s="4" t="str">
        <f t="shared" si="18"/>
        <v/>
      </c>
      <c r="U20" s="34" t="str">
        <f>IF(AND(S20=4,K20="M",NOT(O20="Unattached")),SUMIF(R$2:R20,R20,L$2:L20),"")</f>
        <v/>
      </c>
      <c r="V20" s="4" t="str">
        <f t="shared" si="19"/>
        <v/>
      </c>
      <c r="W20" s="34" t="str">
        <f>IF(AND(S20=3,K20="F",NOT(O20="Unattached")),SUMIF(R$2:R20,R20,L$2:L20),"")</f>
        <v/>
      </c>
      <c r="X20" s="5" t="str">
        <f t="shared" si="20"/>
        <v/>
      </c>
      <c r="Y20" s="5" t="str">
        <f t="shared" si="21"/>
        <v/>
      </c>
      <c r="Z20" s="32" t="str">
        <f t="shared" si="22"/>
        <v>M Unattached 2</v>
      </c>
      <c r="AA20" s="32" t="str">
        <f>IF(K20="M",IF(S20&lt;&gt;4,"",VLOOKUP(CONCATENATE(R20," ",(S20-3)),$Z$2:AD20,5,0)),IF(S20&lt;&gt;3,"",VLOOKUP(CONCATENATE(R20," ",(S20-2)),$Z$2:AD20,5,0)))</f>
        <v/>
      </c>
      <c r="AB20" s="32" t="str">
        <f>IF(K20="M",IF(S20&lt;&gt;4,"",VLOOKUP(CONCATENATE(R20," ",(S20-2)),$Z$2:AD20,5,0)),IF(S20&lt;&gt;3,"",VLOOKUP(CONCATENATE(R20," ",(S20-1)),$Z$2:AD20,5,0)))</f>
        <v/>
      </c>
      <c r="AC20" s="32" t="str">
        <f>IF(K20="M",IF(S20&lt;&gt;4,"",VLOOKUP(CONCATENATE(R20," ",(S20-1)),$Z$2:AD20,5,0)),IF(S20&lt;&gt;3,"",VLOOKUP(CONCATENATE(R20," ",(S20)),$Z$2:AD20,5,0)))</f>
        <v/>
      </c>
      <c r="AD20" s="32" t="str">
        <f t="shared" si="23"/>
        <v/>
      </c>
      <c r="AE20" s="32" t="str">
        <f t="shared" si="14"/>
        <v>Conor Tyndall</v>
      </c>
      <c r="AF20" s="109">
        <f>IF($K20="M",IF($L20&gt;Params!D$3,0,Params!F$3-$L20+1)+IF($L20=1,2,0),IF($L20&gt;Params!E$3,0,Params!G$3-$L20+1)+IF($L20=1,2,0))</f>
        <v>32</v>
      </c>
      <c r="AG20" s="109">
        <f t="shared" si="10"/>
        <v>0</v>
      </c>
      <c r="AH20" s="109">
        <f>IF(LEN(M20)&gt;1,MATCH(MID(M20,2,3),Params!$A$4:$A$14,0),0)</f>
        <v>0</v>
      </c>
      <c r="AI20" s="109" cm="1">
        <f t="array" ref="AI20">IF(AH20=0,0,INDEX(Params!F$4:F$14,RESULTS!$AH20))</f>
        <v>0</v>
      </c>
      <c r="AJ20" s="109" cm="1">
        <f t="array" ref="AJ20">IF(AI20=0,0,INDEX(Params!G$4:G$14,RESULTS!$AH20))</f>
        <v>0</v>
      </c>
      <c r="AK20" s="109">
        <f t="shared" si="11"/>
        <v>0</v>
      </c>
      <c r="AL20" s="109">
        <f t="shared" si="12"/>
        <v>0</v>
      </c>
    </row>
    <row r="21" spans="1:38" x14ac:dyDescent="0.3">
      <c r="A21" s="64" t="str">
        <f t="shared" si="0"/>
        <v>M20</v>
      </c>
      <c r="B21" s="64" t="str">
        <f t="shared" si="24"/>
        <v>M9</v>
      </c>
      <c r="C21" s="100">
        <v>20</v>
      </c>
      <c r="D21" s="96">
        <v>210</v>
      </c>
      <c r="E21" s="97">
        <f t="shared" si="15"/>
        <v>1</v>
      </c>
      <c r="F21" s="97">
        <v>4</v>
      </c>
      <c r="G21" s="97">
        <v>12</v>
      </c>
      <c r="H21" s="104">
        <f t="shared" si="13"/>
        <v>4.4583333333333336E-2</v>
      </c>
      <c r="I21" s="105" t="str">
        <f>IF(D21="","",VLOOKUP(D21,ENTRANTS!$A$1:$H$1000,2,0))</f>
        <v>Duncan</v>
      </c>
      <c r="J21" s="105" t="str">
        <f>IF(D21="","",VLOOKUP(D21,ENTRANTS!$A$1:$H$1000,3,0))</f>
        <v>Moores</v>
      </c>
      <c r="K21" s="100" t="str">
        <f>IF(D21="","",LEFT(VLOOKUP(D21,ENTRANTS!$A$1:$H$1000,5,0),1))</f>
        <v>M</v>
      </c>
      <c r="L21" s="100">
        <f>IF(D21="","",COUNTIF($K$2:K21,K21))</f>
        <v>20</v>
      </c>
      <c r="M21" s="100" t="str">
        <f>IF(D21="","",VLOOKUP(D21,ENTRANTS!$A$1:$H$1000,4,0))</f>
        <v>M</v>
      </c>
      <c r="N21" s="100">
        <f>IF(D21="","",COUNTIF($M$2:M21,M21))</f>
        <v>9</v>
      </c>
      <c r="O21" s="105" t="str">
        <f>IF(D21="","",VLOOKUP(D21,ENTRANTS!$A$1:$H$1000,6,0))</f>
        <v>Blackburn Road Runners</v>
      </c>
      <c r="P21" s="83" t="str">
        <f t="shared" si="16"/>
        <v/>
      </c>
      <c r="Q21" s="30"/>
      <c r="R21" s="2" t="str">
        <f t="shared" si="17"/>
        <v>M Blackburn Road Runners</v>
      </c>
      <c r="S21" s="3">
        <f>IF(D21="","",COUNTIF($R$2:R21,R21))</f>
        <v>1</v>
      </c>
      <c r="T21" s="4" t="str">
        <f t="shared" si="18"/>
        <v/>
      </c>
      <c r="U21" s="34" t="str">
        <f>IF(AND(S21=4,K21="M",NOT(O21="Unattached")),SUMIF(R$2:R21,R21,L$2:L21),"")</f>
        <v/>
      </c>
      <c r="V21" s="4" t="str">
        <f t="shared" si="19"/>
        <v/>
      </c>
      <c r="W21" s="34" t="str">
        <f>IF(AND(S21=3,K21="F",NOT(O21="Unattached")),SUMIF(R$2:R21,R21,L$2:L21),"")</f>
        <v/>
      </c>
      <c r="X21" s="5" t="str">
        <f t="shared" si="20"/>
        <v/>
      </c>
      <c r="Y21" s="5" t="str">
        <f t="shared" si="21"/>
        <v/>
      </c>
      <c r="Z21" s="32" t="str">
        <f t="shared" si="22"/>
        <v>M Blackburn Road Runners 1</v>
      </c>
      <c r="AA21" s="32" t="str">
        <f>IF(K21="M",IF(S21&lt;&gt;4,"",VLOOKUP(CONCATENATE(R21," ",(S21-3)),$Z$2:AD21,5,0)),IF(S21&lt;&gt;3,"",VLOOKUP(CONCATENATE(R21," ",(S21-2)),$Z$2:AD21,5,0)))</f>
        <v/>
      </c>
      <c r="AB21" s="32" t="str">
        <f>IF(K21="M",IF(S21&lt;&gt;4,"",VLOOKUP(CONCATENATE(R21," ",(S21-2)),$Z$2:AD21,5,0)),IF(S21&lt;&gt;3,"",VLOOKUP(CONCATENATE(R21," ",(S21-1)),$Z$2:AD21,5,0)))</f>
        <v/>
      </c>
      <c r="AC21" s="32" t="str">
        <f>IF(K21="M",IF(S21&lt;&gt;4,"",VLOOKUP(CONCATENATE(R21," ",(S21-1)),$Z$2:AD21,5,0)),IF(S21&lt;&gt;3,"",VLOOKUP(CONCATENATE(R21," ",(S21)),$Z$2:AD21,5,0)))</f>
        <v/>
      </c>
      <c r="AD21" s="32" t="str">
        <f t="shared" si="23"/>
        <v>Duncan Moores</v>
      </c>
      <c r="AE21" s="32" t="str">
        <f t="shared" si="14"/>
        <v>Duncan Moores</v>
      </c>
      <c r="AF21" s="109">
        <f>IF($K21="M",IF($L21&gt;Params!D$3,0,Params!F$3-$L21+1)+IF($L21=1,2,0),IF($L21&gt;Params!E$3,0,Params!G$3-$L21+1)+IF($L21=1,2,0))</f>
        <v>31</v>
      </c>
      <c r="AG21" s="109">
        <f t="shared" si="10"/>
        <v>0</v>
      </c>
      <c r="AH21" s="109">
        <f>IF(LEN(M21)&gt;1,MATCH(MID(M21,2,3),Params!$A$4:$A$14,0),0)</f>
        <v>0</v>
      </c>
      <c r="AI21" s="109" cm="1">
        <f t="array" ref="AI21">IF(AH21=0,0,INDEX(Params!F$4:F$14,RESULTS!$AH21))</f>
        <v>0</v>
      </c>
      <c r="AJ21" s="109" cm="1">
        <f t="array" ref="AJ21">IF(AI21=0,0,INDEX(Params!G$4:G$14,RESULTS!$AH21))</f>
        <v>0</v>
      </c>
      <c r="AK21" s="109">
        <f t="shared" si="11"/>
        <v>1</v>
      </c>
      <c r="AL21" s="109">
        <f t="shared" si="12"/>
        <v>0</v>
      </c>
    </row>
    <row r="22" spans="1:38" x14ac:dyDescent="0.3">
      <c r="A22" s="64" t="str">
        <f t="shared" si="0"/>
        <v>M21</v>
      </c>
      <c r="B22" s="64" t="str">
        <f t="shared" si="24"/>
        <v>M552</v>
      </c>
      <c r="C22" s="100">
        <v>21</v>
      </c>
      <c r="D22" s="96">
        <v>157</v>
      </c>
      <c r="E22" s="97">
        <f t="shared" si="15"/>
        <v>1</v>
      </c>
      <c r="F22" s="97">
        <v>4</v>
      </c>
      <c r="G22" s="97">
        <v>25</v>
      </c>
      <c r="H22" s="104">
        <f t="shared" si="13"/>
        <v>4.4733796296296292E-2</v>
      </c>
      <c r="I22" s="105" t="str">
        <f>IF(D22="","",VLOOKUP(D22,ENTRANTS!$A$1:$H$1000,2,0))</f>
        <v>Michael</v>
      </c>
      <c r="J22" s="105" t="str">
        <f>IF(D22="","",VLOOKUP(D22,ENTRANTS!$A$1:$H$1000,3,0))</f>
        <v>Toman</v>
      </c>
      <c r="K22" s="100" t="str">
        <f>IF(D22="","",LEFT(VLOOKUP(D22,ENTRANTS!$A$1:$H$1000,5,0),1))</f>
        <v>M</v>
      </c>
      <c r="L22" s="100">
        <f>IF(D22="","",COUNTIF($K$2:K22,K22))</f>
        <v>21</v>
      </c>
      <c r="M22" s="100" t="str">
        <f>IF(D22="","",VLOOKUP(D22,ENTRANTS!$A$1:$H$1000,4,0))</f>
        <v>M55</v>
      </c>
      <c r="N22" s="100">
        <f>IF(D22="","",COUNTIF($M$2:M22,M22))</f>
        <v>2</v>
      </c>
      <c r="O22" s="105" t="str">
        <f>IF(D22="","",VLOOKUP(D22,ENTRANTS!$A$1:$H$1000,6,0))</f>
        <v>Rossendale Harriers</v>
      </c>
      <c r="P22" s="83" t="str">
        <f t="shared" si="16"/>
        <v/>
      </c>
      <c r="Q22" s="30"/>
      <c r="R22" s="2" t="str">
        <f t="shared" si="17"/>
        <v>M Rossendale Harriers</v>
      </c>
      <c r="S22" s="3">
        <f>IF(D22="","",COUNTIF($R$2:R22,R22))</f>
        <v>4</v>
      </c>
      <c r="T22" s="4">
        <f t="shared" ref="T22:T85" si="25">IF(U22="","",RANK(U22,$U$2:$U$1000,1))</f>
        <v>1</v>
      </c>
      <c r="U22" s="34">
        <f>IF(AND(S22=4,K22="M",NOT(O22="Unattached")),SUMIF(R$2:R22,R22,L$2:L22),"")</f>
        <v>35</v>
      </c>
      <c r="V22" s="4" t="str">
        <f t="shared" ref="V22:V85" si="26">IF(W22="","",RANK(W22,$W$2:$W$1000,1))</f>
        <v/>
      </c>
      <c r="W22" s="34" t="str">
        <f>IF(AND(S22=3,K22="F",NOT(O22="Unattached")),SUMIF(R$2:R22,R22,L$2:L22),"")</f>
        <v/>
      </c>
      <c r="X22" s="5" t="str">
        <f t="shared" si="20"/>
        <v>Rossendale Harriers</v>
      </c>
      <c r="Y22" s="5" t="str">
        <f t="shared" si="21"/>
        <v>Rossendale Harriers (Charlie Parkinson, Joseph Ormrod, John Horrocks, Michael Toman)</v>
      </c>
      <c r="Z22" s="32" t="str">
        <f t="shared" si="22"/>
        <v>M Rossendale Harriers 4</v>
      </c>
      <c r="AA22" s="32" t="str">
        <f>IF(K22="M",IF(S22&lt;&gt;4,"",VLOOKUP(CONCATENATE(R22," ",(S22-3)),$Z$2:AD22,5,0)),IF(S22&lt;&gt;3,"",VLOOKUP(CONCATENATE(R22," ",(S22-2)),$Z$2:AD22,5,0)))</f>
        <v>Charlie Parkinson</v>
      </c>
      <c r="AB22" s="32" t="str">
        <f>IF(K22="M",IF(S22&lt;&gt;4,"",VLOOKUP(CONCATENATE(R22," ",(S22-2)),$Z$2:AD22,5,0)),IF(S22&lt;&gt;3,"",VLOOKUP(CONCATENATE(R22," ",(S22-1)),$Z$2:AD22,5,0)))</f>
        <v>Joseph Ormrod</v>
      </c>
      <c r="AC22" s="32" t="str">
        <f>IF(K22="M",IF(S22&lt;&gt;4,"",VLOOKUP(CONCATENATE(R22," ",(S22-1)),$Z$2:AD22,5,0)),IF(S22&lt;&gt;3,"",VLOOKUP(CONCATENATE(R22," ",(S22)),$Z$2:AD22,5,0)))</f>
        <v>John Horrocks</v>
      </c>
      <c r="AD22" s="32" t="str">
        <f t="shared" si="23"/>
        <v>Michael Toman</v>
      </c>
      <c r="AE22" s="32" t="str">
        <f t="shared" si="14"/>
        <v>Michael Toman</v>
      </c>
      <c r="AF22" s="109">
        <f>IF($K22="M",IF($L22&gt;Params!D$3,0,Params!F$3-$L22+1)+IF($L22=1,2,0),IF($L22&gt;Params!E$3,0,Params!G$3-$L22+1)+IF($L22=1,2,0))</f>
        <v>30</v>
      </c>
      <c r="AG22" s="109">
        <f t="shared" si="10"/>
        <v>7</v>
      </c>
      <c r="AH22" s="109">
        <f>IF(LEN(M22)&gt;1,MATCH(MID(M22,2,3),Params!$A$4:$A$14,0),0)</f>
        <v>8</v>
      </c>
      <c r="AI22" s="109" cm="1">
        <f t="array" ref="AI22">IF(AH22=0,0,INDEX(Params!F$4:F$14,RESULTS!$AH22))</f>
        <v>8</v>
      </c>
      <c r="AJ22" s="109" cm="1">
        <f t="array" ref="AJ22">IF(AI22=0,0,INDEX(Params!G$4:G$14,RESULTS!$AH22))</f>
        <v>3</v>
      </c>
      <c r="AK22" s="109">
        <f t="shared" si="11"/>
        <v>0</v>
      </c>
      <c r="AL22" s="109">
        <f t="shared" si="12"/>
        <v>0</v>
      </c>
    </row>
    <row r="23" spans="1:38" x14ac:dyDescent="0.3">
      <c r="A23" s="64" t="str">
        <f t="shared" si="0"/>
        <v>M22</v>
      </c>
      <c r="B23" s="64" t="str">
        <f t="shared" si="24"/>
        <v>M10</v>
      </c>
      <c r="C23" s="100">
        <v>22</v>
      </c>
      <c r="D23" s="96">
        <v>222</v>
      </c>
      <c r="E23" s="97">
        <f t="shared" si="15"/>
        <v>1</v>
      </c>
      <c r="F23" s="97">
        <v>4</v>
      </c>
      <c r="G23" s="97">
        <v>29</v>
      </c>
      <c r="H23" s="104">
        <f t="shared" si="13"/>
        <v>4.4780092592592587E-2</v>
      </c>
      <c r="I23" s="105" t="str">
        <f>IF(D23="","",VLOOKUP(D23,ENTRANTS!$A$1:$H$1000,2,0))</f>
        <v>Ashley</v>
      </c>
      <c r="J23" s="105" t="str">
        <f>IF(D23="","",VLOOKUP(D23,ENTRANTS!$A$1:$H$1000,3,0))</f>
        <v>McCabe</v>
      </c>
      <c r="K23" s="100" t="str">
        <f>IF(D23="","",LEFT(VLOOKUP(D23,ENTRANTS!$A$1:$H$1000,5,0),1))</f>
        <v>M</v>
      </c>
      <c r="L23" s="100">
        <f>IF(D23="","",COUNTIF($K$2:K23,K23))</f>
        <v>22</v>
      </c>
      <c r="M23" s="100" t="str">
        <f>IF(D23="","",VLOOKUP(D23,ENTRANTS!$A$1:$H$1000,4,0))</f>
        <v>M</v>
      </c>
      <c r="N23" s="100">
        <f>IF(D23="","",COUNTIF($M$2:M23,M23))</f>
        <v>10</v>
      </c>
      <c r="O23" s="105" t="str">
        <f>IF(D23="","",VLOOKUP(D23,ENTRANTS!$A$1:$H$1000,6,0))</f>
        <v>Middleton Harriers</v>
      </c>
      <c r="P23" s="83" t="str">
        <f t="shared" si="16"/>
        <v/>
      </c>
      <c r="Q23" s="30"/>
      <c r="R23" s="2" t="str">
        <f t="shared" si="17"/>
        <v>M Middleton Harriers</v>
      </c>
      <c r="S23" s="3">
        <f>IF(D23="","",COUNTIF($R$2:R23,R23))</f>
        <v>1</v>
      </c>
      <c r="T23" s="4" t="str">
        <f t="shared" si="25"/>
        <v/>
      </c>
      <c r="U23" s="34" t="str">
        <f>IF(AND(S23=4,K23="M",NOT(O23="Unattached")),SUMIF(R$2:R23,R23,L$2:L23),"")</f>
        <v/>
      </c>
      <c r="V23" s="4" t="str">
        <f t="shared" si="26"/>
        <v/>
      </c>
      <c r="W23" s="34" t="str">
        <f>IF(AND(S23=3,K23="F",NOT(O23="Unattached")),SUMIF(R$2:R23,R23,L$2:L23),"")</f>
        <v/>
      </c>
      <c r="X23" s="5" t="str">
        <f t="shared" si="20"/>
        <v/>
      </c>
      <c r="Y23" s="5" t="str">
        <f t="shared" si="21"/>
        <v/>
      </c>
      <c r="Z23" s="32" t="str">
        <f t="shared" si="22"/>
        <v>M Middleton Harriers 1</v>
      </c>
      <c r="AA23" s="32" t="str">
        <f>IF(K23="M",IF(S23&lt;&gt;4,"",VLOOKUP(CONCATENATE(R23," ",(S23-3)),$Z$2:AD23,5,0)),IF(S23&lt;&gt;3,"",VLOOKUP(CONCATENATE(R23," ",(S23-2)),$Z$2:AD23,5,0)))</f>
        <v/>
      </c>
      <c r="AB23" s="32" t="str">
        <f>IF(K23="M",IF(S23&lt;&gt;4,"",VLOOKUP(CONCATENATE(R23," ",(S23-2)),$Z$2:AD23,5,0)),IF(S23&lt;&gt;3,"",VLOOKUP(CONCATENATE(R23," ",(S23-1)),$Z$2:AD23,5,0)))</f>
        <v/>
      </c>
      <c r="AC23" s="32" t="str">
        <f>IF(K23="M",IF(S23&lt;&gt;4,"",VLOOKUP(CONCATENATE(R23," ",(S23-1)),$Z$2:AD23,5,0)),IF(S23&lt;&gt;3,"",VLOOKUP(CONCATENATE(R23," ",(S23)),$Z$2:AD23,5,0)))</f>
        <v/>
      </c>
      <c r="AD23" s="32" t="str">
        <f t="shared" si="23"/>
        <v>Ashley McCabe</v>
      </c>
      <c r="AE23" s="32" t="str">
        <f t="shared" si="14"/>
        <v>Ashley McCabe</v>
      </c>
      <c r="AF23" s="109">
        <f>IF($K23="M",IF($L23&gt;Params!D$3,0,Params!F$3-$L23+1)+IF($L23=1,2,0),IF($L23&gt;Params!E$3,0,Params!G$3-$L23+1)+IF($L23=1,2,0))</f>
        <v>29</v>
      </c>
      <c r="AG23" s="109">
        <f t="shared" si="10"/>
        <v>0</v>
      </c>
      <c r="AH23" s="109">
        <f>IF(LEN(M23)&gt;1,MATCH(MID(M23,2,3),Params!$A$4:$A$14,0),0)</f>
        <v>0</v>
      </c>
      <c r="AI23" s="109" cm="1">
        <f t="array" ref="AI23">IF(AH23=0,0,INDEX(Params!F$4:F$14,RESULTS!$AH23))</f>
        <v>0</v>
      </c>
      <c r="AJ23" s="109" cm="1">
        <f t="array" ref="AJ23">IF(AI23=0,0,INDEX(Params!G$4:G$14,RESULTS!$AH23))</f>
        <v>0</v>
      </c>
      <c r="AK23" s="109">
        <f t="shared" si="11"/>
        <v>1</v>
      </c>
      <c r="AL23" s="109">
        <f t="shared" si="12"/>
        <v>0</v>
      </c>
    </row>
    <row r="24" spans="1:38" x14ac:dyDescent="0.3">
      <c r="A24" s="64" t="str">
        <f t="shared" si="0"/>
        <v>F1</v>
      </c>
      <c r="B24" s="64" t="str">
        <f t="shared" si="24"/>
        <v>F451</v>
      </c>
      <c r="C24" s="100">
        <v>23</v>
      </c>
      <c r="D24" s="96">
        <v>156</v>
      </c>
      <c r="E24" s="97">
        <f t="shared" si="15"/>
        <v>1</v>
      </c>
      <c r="F24" s="97">
        <v>6</v>
      </c>
      <c r="G24" s="97">
        <v>27</v>
      </c>
      <c r="H24" s="104">
        <f t="shared" si="13"/>
        <v>4.6145833333333337E-2</v>
      </c>
      <c r="I24" s="105" t="str">
        <f>IF(D24="","",VLOOKUP(D24,ENTRANTS!$A$1:$H$1000,2,0))</f>
        <v>Lisa</v>
      </c>
      <c r="J24" s="105" t="str">
        <f>IF(D24="","",VLOOKUP(D24,ENTRANTS!$A$1:$H$1000,3,0))</f>
        <v>Parker</v>
      </c>
      <c r="K24" s="100" t="str">
        <f>IF(D24="","",LEFT(VLOOKUP(D24,ENTRANTS!$A$1:$H$1000,5,0),1))</f>
        <v>F</v>
      </c>
      <c r="L24" s="100">
        <f>IF(D24="","",COUNTIF($K$2:K24,K24))</f>
        <v>1</v>
      </c>
      <c r="M24" s="100" t="str">
        <f>IF(D24="","",VLOOKUP(D24,ENTRANTS!$A$1:$H$1000,4,0))</f>
        <v>F45</v>
      </c>
      <c r="N24" s="100">
        <f>IF(D24="","",COUNTIF($M$2:M24,M24))</f>
        <v>1</v>
      </c>
      <c r="O24" s="105" t="str">
        <f>IF(D24="","",VLOOKUP(D24,ENTRANTS!$A$1:$H$1000,6,0))</f>
        <v>Rossendale Harriers</v>
      </c>
      <c r="P24" s="83" t="str">
        <f t="shared" si="16"/>
        <v/>
      </c>
      <c r="Q24" s="30"/>
      <c r="R24" s="2" t="str">
        <f t="shared" si="17"/>
        <v>F Rossendale Harriers</v>
      </c>
      <c r="S24" s="3">
        <f>IF(D24="","",COUNTIF($R$2:R24,R24))</f>
        <v>1</v>
      </c>
      <c r="T24" s="4" t="str">
        <f t="shared" si="25"/>
        <v/>
      </c>
      <c r="U24" s="34" t="str">
        <f>IF(AND(S24=4,K24="M",NOT(O24="Unattached")),SUMIF(R$2:R24,R24,L$2:L24),"")</f>
        <v/>
      </c>
      <c r="V24" s="4" t="str">
        <f t="shared" si="26"/>
        <v/>
      </c>
      <c r="W24" s="34" t="str">
        <f>IF(AND(S24=3,K24="F",NOT(O24="Unattached")),SUMIF(R$2:R24,R24,L$2:L24),"")</f>
        <v/>
      </c>
      <c r="X24" s="5" t="str">
        <f t="shared" si="20"/>
        <v/>
      </c>
      <c r="Y24" s="5" t="str">
        <f t="shared" si="21"/>
        <v/>
      </c>
      <c r="Z24" s="32" t="str">
        <f t="shared" si="22"/>
        <v>F Rossendale Harriers 1</v>
      </c>
      <c r="AA24" s="32" t="str">
        <f>IF(K24="M",IF(S24&lt;&gt;4,"",VLOOKUP(CONCATENATE(R24," ",(S24-3)),$Z$2:AD24,5,0)),IF(S24&lt;&gt;3,"",VLOOKUP(CONCATENATE(R24," ",(S24-2)),$Z$2:AD24,5,0)))</f>
        <v/>
      </c>
      <c r="AB24" s="32" t="str">
        <f>IF(K24="M",IF(S24&lt;&gt;4,"",VLOOKUP(CONCATENATE(R24," ",(S24-2)),$Z$2:AD24,5,0)),IF(S24&lt;&gt;3,"",VLOOKUP(CONCATENATE(R24," ",(S24-1)),$Z$2:AD24,5,0)))</f>
        <v/>
      </c>
      <c r="AC24" s="32" t="str">
        <f>IF(K24="M",IF(S24&lt;&gt;4,"",VLOOKUP(CONCATENATE(R24," ",(S24-1)),$Z$2:AD24,5,0)),IF(S24&lt;&gt;3,"",VLOOKUP(CONCATENATE(R24," ",(S24)),$Z$2:AD24,5,0)))</f>
        <v/>
      </c>
      <c r="AD24" s="32" t="str">
        <f t="shared" si="23"/>
        <v>Lisa Parker</v>
      </c>
      <c r="AE24" s="32" t="str">
        <f t="shared" si="14"/>
        <v>Lisa Parker</v>
      </c>
      <c r="AF24" s="109">
        <f>IF($K24="M",IF($L24&gt;Params!D$3,0,Params!F$3-$L24+1)+IF($L24=1,2,0),IF($L24&gt;Params!E$3,0,Params!G$3-$L24+1)+IF($L24=1,2,0))</f>
        <v>17</v>
      </c>
      <c r="AG24" s="109">
        <f t="shared" si="10"/>
        <v>4</v>
      </c>
      <c r="AH24" s="109">
        <f>IF(LEN(M24)&gt;1,MATCH(MID(M24,2,3),Params!$A$4:$A$14,0),0)</f>
        <v>6</v>
      </c>
      <c r="AI24" s="109" cm="1">
        <f t="array" ref="AI24">IF(AH24=0,0,INDEX(Params!F$4:F$14,RESULTS!$AH24))</f>
        <v>9</v>
      </c>
      <c r="AJ24" s="109" cm="1">
        <f t="array" ref="AJ24">IF(AI24=0,0,INDEX(Params!G$4:G$14,RESULTS!$AH24))</f>
        <v>2</v>
      </c>
      <c r="AK24" s="109">
        <f t="shared" si="11"/>
        <v>0</v>
      </c>
      <c r="AL24" s="109">
        <f t="shared" si="12"/>
        <v>1</v>
      </c>
    </row>
    <row r="25" spans="1:38" x14ac:dyDescent="0.3">
      <c r="A25" s="64" t="str">
        <f t="shared" si="0"/>
        <v>M23</v>
      </c>
      <c r="B25" s="64" t="str">
        <f t="shared" si="24"/>
        <v>M404</v>
      </c>
      <c r="C25" s="100">
        <v>24</v>
      </c>
      <c r="D25" s="96">
        <v>223</v>
      </c>
      <c r="E25" s="97">
        <f t="shared" si="15"/>
        <v>1</v>
      </c>
      <c r="F25" s="97">
        <v>6</v>
      </c>
      <c r="G25" s="97">
        <v>51</v>
      </c>
      <c r="H25" s="104">
        <f t="shared" si="13"/>
        <v>4.6423611111111117E-2</v>
      </c>
      <c r="I25" s="105" t="str">
        <f>IF(D25="","",VLOOKUP(D25,ENTRANTS!$A$1:$H$1000,2,0))</f>
        <v>John</v>
      </c>
      <c r="J25" s="105" t="str">
        <f>IF(D25="","",VLOOKUP(D25,ENTRANTS!$A$1:$H$1000,3,0))</f>
        <v>Weaver</v>
      </c>
      <c r="K25" s="100" t="str">
        <f>IF(D25="","",LEFT(VLOOKUP(D25,ENTRANTS!$A$1:$H$1000,5,0),1))</f>
        <v>M</v>
      </c>
      <c r="L25" s="100">
        <f>IF(D25="","",COUNTIF($K$2:K25,K25))</f>
        <v>23</v>
      </c>
      <c r="M25" s="100" t="str">
        <f>IF(D25="","",VLOOKUP(D25,ENTRANTS!$A$1:$H$1000,4,0))</f>
        <v>M40</v>
      </c>
      <c r="N25" s="100">
        <f>IF(D25="","",COUNTIF($M$2:M25,M25))</f>
        <v>4</v>
      </c>
      <c r="O25" s="105" t="str">
        <f>IF(D25="","",VLOOKUP(D25,ENTRANTS!$A$1:$H$1000,6,0))</f>
        <v>Middleton Harriers</v>
      </c>
      <c r="P25" s="83" t="str">
        <f t="shared" si="16"/>
        <v/>
      </c>
      <c r="Q25" s="30"/>
      <c r="R25" s="2" t="str">
        <f t="shared" si="17"/>
        <v>M Middleton Harriers</v>
      </c>
      <c r="S25" s="3">
        <f>IF(D25="","",COUNTIF($R$2:R25,R25))</f>
        <v>2</v>
      </c>
      <c r="T25" s="4" t="str">
        <f t="shared" si="25"/>
        <v/>
      </c>
      <c r="U25" s="34" t="str">
        <f>IF(AND(S25=4,K25="M",NOT(O25="Unattached")),SUMIF(R$2:R25,R25,L$2:L25),"")</f>
        <v/>
      </c>
      <c r="V25" s="4" t="str">
        <f t="shared" si="26"/>
        <v/>
      </c>
      <c r="W25" s="34" t="str">
        <f>IF(AND(S25=3,K25="F",NOT(O25="Unattached")),SUMIF(R$2:R25,R25,L$2:L25),"")</f>
        <v/>
      </c>
      <c r="X25" s="5" t="str">
        <f t="shared" si="20"/>
        <v/>
      </c>
      <c r="Y25" s="5" t="str">
        <f t="shared" si="21"/>
        <v/>
      </c>
      <c r="Z25" s="32" t="str">
        <f t="shared" si="22"/>
        <v>M Middleton Harriers 2</v>
      </c>
      <c r="AA25" s="32" t="str">
        <f>IF(K25="M",IF(S25&lt;&gt;4,"",VLOOKUP(CONCATENATE(R25," ",(S25-3)),$Z$2:AD25,5,0)),IF(S25&lt;&gt;3,"",VLOOKUP(CONCATENATE(R25," ",(S25-2)),$Z$2:AD25,5,0)))</f>
        <v/>
      </c>
      <c r="AB25" s="32" t="str">
        <f>IF(K25="M",IF(S25&lt;&gt;4,"",VLOOKUP(CONCATENATE(R25," ",(S25-2)),$Z$2:AD25,5,0)),IF(S25&lt;&gt;3,"",VLOOKUP(CONCATENATE(R25," ",(S25-1)),$Z$2:AD25,5,0)))</f>
        <v/>
      </c>
      <c r="AC25" s="32" t="str">
        <f>IF(K25="M",IF(S25&lt;&gt;4,"",VLOOKUP(CONCATENATE(R25," ",(S25-1)),$Z$2:AD25,5,0)),IF(S25&lt;&gt;3,"",VLOOKUP(CONCATENATE(R25," ",(S25)),$Z$2:AD25,5,0)))</f>
        <v/>
      </c>
      <c r="AD25" s="32" t="str">
        <f t="shared" si="23"/>
        <v>John Weaver</v>
      </c>
      <c r="AE25" s="32" t="str">
        <f t="shared" si="14"/>
        <v>John Weaver</v>
      </c>
      <c r="AF25" s="109">
        <f>IF($K25="M",IF($L25&gt;Params!D$3,0,Params!F$3-$L25+1)+IF($L25=1,2,0),IF($L25&gt;Params!E$3,0,Params!G$3-$L25+1)+IF($L25=1,2,0))</f>
        <v>28</v>
      </c>
      <c r="AG25" s="109">
        <f t="shared" si="10"/>
        <v>3</v>
      </c>
      <c r="AH25" s="109">
        <f>IF(LEN(M25)&gt;1,MATCH(MID(M25,2,3),Params!$A$4:$A$14,0),0)</f>
        <v>5</v>
      </c>
      <c r="AI25" s="109" cm="1">
        <f t="array" ref="AI25">IF(AH25=0,0,INDEX(Params!F$4:F$14,RESULTS!$AH25))</f>
        <v>6</v>
      </c>
      <c r="AJ25" s="109" cm="1">
        <f t="array" ref="AJ25">IF(AI25=0,0,INDEX(Params!G$4:G$14,RESULTS!$AH25))</f>
        <v>3</v>
      </c>
      <c r="AK25" s="109">
        <f t="shared" si="11"/>
        <v>0</v>
      </c>
      <c r="AL25" s="109">
        <f t="shared" si="12"/>
        <v>0</v>
      </c>
    </row>
    <row r="26" spans="1:38" x14ac:dyDescent="0.3">
      <c r="A26" s="64" t="str">
        <f t="shared" si="0"/>
        <v>M24</v>
      </c>
      <c r="B26" s="64" t="str">
        <f t="shared" si="24"/>
        <v>M553</v>
      </c>
      <c r="C26" s="100">
        <v>25</v>
      </c>
      <c r="D26" s="96">
        <v>162</v>
      </c>
      <c r="E26" s="97">
        <f t="shared" si="15"/>
        <v>1</v>
      </c>
      <c r="F26" s="97">
        <v>7</v>
      </c>
      <c r="G26" s="97">
        <v>21</v>
      </c>
      <c r="H26" s="104">
        <f t="shared" si="13"/>
        <v>4.6770833333333338E-2</v>
      </c>
      <c r="I26" s="105" t="str">
        <f>IF(D26="","",VLOOKUP(D26,ENTRANTS!$A$1:$H$1000,2,0))</f>
        <v xml:space="preserve">Alex </v>
      </c>
      <c r="J26" s="105" t="str">
        <f>IF(D26="","",VLOOKUP(D26,ENTRANTS!$A$1:$H$1000,3,0))</f>
        <v>Frost</v>
      </c>
      <c r="K26" s="100" t="str">
        <f>IF(D26="","",LEFT(VLOOKUP(D26,ENTRANTS!$A$1:$H$1000,5,0),1))</f>
        <v>M</v>
      </c>
      <c r="L26" s="100">
        <f>IF(D26="","",COUNTIF($K$2:K26,K26))</f>
        <v>24</v>
      </c>
      <c r="M26" s="100" t="str">
        <f>IF(D26="","",VLOOKUP(D26,ENTRANTS!$A$1:$H$1000,4,0))</f>
        <v>M55</v>
      </c>
      <c r="N26" s="100">
        <f>IF(D26="","",COUNTIF($M$2:M26,M26))</f>
        <v>3</v>
      </c>
      <c r="O26" s="105" t="str">
        <f>IF(D26="","",VLOOKUP(D26,ENTRANTS!$A$1:$H$1000,6,0))</f>
        <v>Rossendale Harriers</v>
      </c>
      <c r="P26" s="83" t="str">
        <f t="shared" si="16"/>
        <v/>
      </c>
      <c r="Q26" s="30"/>
      <c r="R26" s="2" t="str">
        <f t="shared" si="17"/>
        <v>M Rossendale Harriers</v>
      </c>
      <c r="S26" s="3">
        <f>IF(D26="","",COUNTIF($R$2:R26,R26))</f>
        <v>5</v>
      </c>
      <c r="T26" s="4" t="str">
        <f t="shared" si="25"/>
        <v/>
      </c>
      <c r="U26" s="34" t="str">
        <f>IF(AND(S26=4,K26="M",NOT(O26="Unattached")),SUMIF(R$2:R26,R26,L$2:L26),"")</f>
        <v/>
      </c>
      <c r="V26" s="4" t="str">
        <f t="shared" si="26"/>
        <v/>
      </c>
      <c r="W26" s="34" t="str">
        <f>IF(AND(S26=3,K26="F",NOT(O26="Unattached")),SUMIF(R$2:R26,R26,L$2:L26),"")</f>
        <v/>
      </c>
      <c r="X26" s="5" t="str">
        <f t="shared" si="20"/>
        <v/>
      </c>
      <c r="Y26" s="5" t="str">
        <f t="shared" si="21"/>
        <v/>
      </c>
      <c r="Z26" s="32" t="str">
        <f t="shared" si="22"/>
        <v>M Rossendale Harriers 5</v>
      </c>
      <c r="AA26" s="32" t="str">
        <f>IF(K26="M",IF(S26&lt;&gt;4,"",VLOOKUP(CONCATENATE(R26," ",(S26-3)),$Z$2:AD26,5,0)),IF(S26&lt;&gt;3,"",VLOOKUP(CONCATENATE(R26," ",(S26-2)),$Z$2:AD26,5,0)))</f>
        <v/>
      </c>
      <c r="AB26" s="32" t="str">
        <f>IF(K26="M",IF(S26&lt;&gt;4,"",VLOOKUP(CONCATENATE(R26," ",(S26-2)),$Z$2:AD26,5,0)),IF(S26&lt;&gt;3,"",VLOOKUP(CONCATENATE(R26," ",(S26-1)),$Z$2:AD26,5,0)))</f>
        <v/>
      </c>
      <c r="AC26" s="32" t="str">
        <f>IF(K26="M",IF(S26&lt;&gt;4,"",VLOOKUP(CONCATENATE(R26," ",(S26-1)),$Z$2:AD26,5,0)),IF(S26&lt;&gt;3,"",VLOOKUP(CONCATENATE(R26," ",(S26)),$Z$2:AD26,5,0)))</f>
        <v/>
      </c>
      <c r="AD26" s="32" t="str">
        <f t="shared" si="23"/>
        <v/>
      </c>
      <c r="AE26" s="32" t="str">
        <f t="shared" si="14"/>
        <v>Alex Frost</v>
      </c>
      <c r="AF26" s="109">
        <f>IF($K26="M",IF($L26&gt;Params!D$3,0,Params!F$3-$L26+1)+IF($L26=1,2,0),IF($L26&gt;Params!E$3,0,Params!G$3-$L26+1)+IF($L26=1,2,0))</f>
        <v>27</v>
      </c>
      <c r="AG26" s="109">
        <f t="shared" si="10"/>
        <v>6</v>
      </c>
      <c r="AH26" s="109">
        <f>IF(LEN(M26)&gt;1,MATCH(MID(M26,2,3),Params!$A$4:$A$14,0),0)</f>
        <v>8</v>
      </c>
      <c r="AI26" s="109" cm="1">
        <f t="array" ref="AI26">IF(AH26=0,0,INDEX(Params!F$4:F$14,RESULTS!$AH26))</f>
        <v>8</v>
      </c>
      <c r="AJ26" s="109" cm="1">
        <f t="array" ref="AJ26">IF(AI26=0,0,INDEX(Params!G$4:G$14,RESULTS!$AH26))</f>
        <v>3</v>
      </c>
      <c r="AK26" s="109">
        <f t="shared" si="11"/>
        <v>0</v>
      </c>
      <c r="AL26" s="109">
        <f t="shared" si="12"/>
        <v>0</v>
      </c>
    </row>
    <row r="27" spans="1:38" x14ac:dyDescent="0.3">
      <c r="A27" s="64" t="str">
        <f t="shared" si="0"/>
        <v>M25</v>
      </c>
      <c r="B27" s="64" t="str">
        <f t="shared" si="24"/>
        <v>M453</v>
      </c>
      <c r="C27" s="100">
        <v>26</v>
      </c>
      <c r="D27" s="96">
        <v>185</v>
      </c>
      <c r="E27" s="97">
        <f t="shared" si="15"/>
        <v>1</v>
      </c>
      <c r="F27" s="97">
        <v>8</v>
      </c>
      <c r="G27" s="97">
        <v>6</v>
      </c>
      <c r="H27" s="104">
        <f t="shared" si="13"/>
        <v>4.7291666666666669E-2</v>
      </c>
      <c r="I27" s="105" t="str">
        <f>IF(D27="","",VLOOKUP(D27,ENTRANTS!$A$1:$H$1000,2,0))</f>
        <v>Ian</v>
      </c>
      <c r="J27" s="105" t="str">
        <f>IF(D27="","",VLOOKUP(D27,ENTRANTS!$A$1:$H$1000,3,0))</f>
        <v>Carruthers</v>
      </c>
      <c r="K27" s="100" t="str">
        <f>IF(D27="","",LEFT(VLOOKUP(D27,ENTRANTS!$A$1:$H$1000,5,0),1))</f>
        <v>M</v>
      </c>
      <c r="L27" s="100">
        <f>IF(D27="","",COUNTIF($K$2:K27,K27))</f>
        <v>25</v>
      </c>
      <c r="M27" s="100" t="str">
        <f>IF(D27="","",VLOOKUP(D27,ENTRANTS!$A$1:$H$1000,4,0))</f>
        <v>M45</v>
      </c>
      <c r="N27" s="100">
        <f>IF(D27="","",COUNTIF($M$2:M27,M27))</f>
        <v>3</v>
      </c>
      <c r="O27" s="105" t="str">
        <f>IF(D27="","",VLOOKUP(D27,ENTRANTS!$A$1:$H$1000,6,0))</f>
        <v>Unattached</v>
      </c>
      <c r="P27" s="83" t="str">
        <f t="shared" si="16"/>
        <v/>
      </c>
      <c r="Q27" s="30"/>
      <c r="R27" s="2" t="str">
        <f t="shared" si="17"/>
        <v>M Unattached</v>
      </c>
      <c r="S27" s="3">
        <f>IF(D27="","",COUNTIF($R$2:R27,R27))</f>
        <v>3</v>
      </c>
      <c r="T27" s="4" t="str">
        <f t="shared" si="25"/>
        <v/>
      </c>
      <c r="U27" s="34" t="str">
        <f>IF(AND(S27=4,K27="M",NOT(O27="Unattached")),SUMIF(R$2:R27,R27,L$2:L27),"")</f>
        <v/>
      </c>
      <c r="V27" s="4" t="str">
        <f t="shared" si="26"/>
        <v/>
      </c>
      <c r="W27" s="34" t="str">
        <f>IF(AND(S27=3,K27="F",NOT(O27="Unattached")),SUMIF(R$2:R27,R27,L$2:L27),"")</f>
        <v/>
      </c>
      <c r="X27" s="5" t="str">
        <f t="shared" si="20"/>
        <v/>
      </c>
      <c r="Y27" s="5" t="str">
        <f t="shared" si="21"/>
        <v/>
      </c>
      <c r="Z27" s="32" t="str">
        <f t="shared" si="22"/>
        <v>M Unattached 3</v>
      </c>
      <c r="AA27" s="32" t="str">
        <f>IF(K27="M",IF(S27&lt;&gt;4,"",VLOOKUP(CONCATENATE(R27," ",(S27-3)),$Z$2:AD27,5,0)),IF(S27&lt;&gt;3,"",VLOOKUP(CONCATENATE(R27," ",(S27-2)),$Z$2:AD27,5,0)))</f>
        <v/>
      </c>
      <c r="AB27" s="32" t="str">
        <f>IF(K27="M",IF(S27&lt;&gt;4,"",VLOOKUP(CONCATENATE(R27," ",(S27-2)),$Z$2:AD27,5,0)),IF(S27&lt;&gt;3,"",VLOOKUP(CONCATENATE(R27," ",(S27-1)),$Z$2:AD27,5,0)))</f>
        <v/>
      </c>
      <c r="AC27" s="32" t="str">
        <f>IF(K27="M",IF(S27&lt;&gt;4,"",VLOOKUP(CONCATENATE(R27," ",(S27-1)),$Z$2:AD27,5,0)),IF(S27&lt;&gt;3,"",VLOOKUP(CONCATENATE(R27," ",(S27)),$Z$2:AD27,5,0)))</f>
        <v/>
      </c>
      <c r="AD27" s="32" t="str">
        <f t="shared" si="23"/>
        <v/>
      </c>
      <c r="AE27" s="32" t="str">
        <f t="shared" si="14"/>
        <v>Ian Carruthers</v>
      </c>
      <c r="AF27" s="109">
        <f>IF($K27="M",IF($L27&gt;Params!D$3,0,Params!F$3-$L27+1)+IF($L27=1,2,0),IF($L27&gt;Params!E$3,0,Params!G$3-$L27+1)+IF($L27=1,2,0))</f>
        <v>26</v>
      </c>
      <c r="AG27" s="109">
        <f t="shared" si="10"/>
        <v>7</v>
      </c>
      <c r="AH27" s="109">
        <f>IF(LEN(M27)&gt;1,MATCH(MID(M27,2,3),Params!$A$4:$A$14,0),0)</f>
        <v>6</v>
      </c>
      <c r="AI27" s="109" cm="1">
        <f t="array" ref="AI27">IF(AH27=0,0,INDEX(Params!F$4:F$14,RESULTS!$AH27))</f>
        <v>9</v>
      </c>
      <c r="AJ27" s="109" cm="1">
        <f t="array" ref="AJ27">IF(AI27=0,0,INDEX(Params!G$4:G$14,RESULTS!$AH27))</f>
        <v>2</v>
      </c>
      <c r="AK27" s="109">
        <f t="shared" si="11"/>
        <v>0</v>
      </c>
      <c r="AL27" s="109">
        <f t="shared" si="12"/>
        <v>0</v>
      </c>
    </row>
    <row r="28" spans="1:38" x14ac:dyDescent="0.3">
      <c r="A28" s="64" t="str">
        <f t="shared" si="0"/>
        <v>M26</v>
      </c>
      <c r="B28" s="64" t="str">
        <f t="shared" si="24"/>
        <v>M503</v>
      </c>
      <c r="C28" s="100">
        <v>27</v>
      </c>
      <c r="D28" s="96">
        <v>195</v>
      </c>
      <c r="E28" s="97">
        <f t="shared" si="15"/>
        <v>1</v>
      </c>
      <c r="F28" s="97">
        <v>8</v>
      </c>
      <c r="G28" s="97">
        <v>7</v>
      </c>
      <c r="H28" s="104">
        <f t="shared" si="13"/>
        <v>4.7303240740740743E-2</v>
      </c>
      <c r="I28" s="105" t="str">
        <f>IF(D28="","",VLOOKUP(D28,ENTRANTS!$A$1:$H$1000,2,0))</f>
        <v>Chris</v>
      </c>
      <c r="J28" s="105" t="str">
        <f>IF(D28="","",VLOOKUP(D28,ENTRANTS!$A$1:$H$1000,3,0))</f>
        <v>McCarthy</v>
      </c>
      <c r="K28" s="100" t="str">
        <f>IF(D28="","",LEFT(VLOOKUP(D28,ENTRANTS!$A$1:$H$1000,5,0),1))</f>
        <v>M</v>
      </c>
      <c r="L28" s="100">
        <f>IF(D28="","",COUNTIF($K$2:K28,K28))</f>
        <v>26</v>
      </c>
      <c r="M28" s="100" t="str">
        <f>IF(D28="","",VLOOKUP(D28,ENTRANTS!$A$1:$H$1000,4,0))</f>
        <v>M50</v>
      </c>
      <c r="N28" s="100">
        <f>IF(D28="","",COUNTIF($M$2:M28,M28))</f>
        <v>3</v>
      </c>
      <c r="O28" s="105" t="str">
        <f>IF(D28="","",VLOOKUP(D28,ENTRANTS!$A$1:$H$1000,6,0))</f>
        <v>Unattached</v>
      </c>
      <c r="P28" s="83" t="str">
        <f t="shared" si="16"/>
        <v/>
      </c>
      <c r="Q28" s="30"/>
      <c r="R28" s="2" t="str">
        <f t="shared" si="17"/>
        <v>M Unattached</v>
      </c>
      <c r="S28" s="3">
        <f>IF(D28="","",COUNTIF($R$2:R28,R28))</f>
        <v>4</v>
      </c>
      <c r="T28" s="4" t="str">
        <f t="shared" si="25"/>
        <v/>
      </c>
      <c r="U28" s="34" t="str">
        <f>IF(AND(S28=4,K28="M",NOT(O28="Unattached")),SUMIF(R$2:R28,R28,L$2:L28),"")</f>
        <v/>
      </c>
      <c r="V28" s="4" t="str">
        <f t="shared" si="26"/>
        <v/>
      </c>
      <c r="W28" s="34" t="str">
        <f>IF(AND(S28=3,K28="F",NOT(O28="Unattached")),SUMIF(R$2:R28,R28,L$2:L28),"")</f>
        <v/>
      </c>
      <c r="X28" s="5" t="str">
        <f t="shared" si="20"/>
        <v/>
      </c>
      <c r="Y28" s="5" t="str">
        <f t="shared" si="21"/>
        <v/>
      </c>
      <c r="Z28" s="32" t="str">
        <f t="shared" si="22"/>
        <v>M Unattached 4</v>
      </c>
      <c r="AA28" s="32" t="str">
        <f>IF(K28="M",IF(S28&lt;&gt;4,"",VLOOKUP(CONCATENATE(R28," ",(S28-3)),$Z$2:AD28,5,0)),IF(S28&lt;&gt;3,"",VLOOKUP(CONCATENATE(R28," ",(S28-2)),$Z$2:AD28,5,0)))</f>
        <v/>
      </c>
      <c r="AB28" s="32" t="str">
        <f>IF(K28="M",IF(S28&lt;&gt;4,"",VLOOKUP(CONCATENATE(R28," ",(S28-2)),$Z$2:AD28,5,0)),IF(S28&lt;&gt;3,"",VLOOKUP(CONCATENATE(R28," ",(S28-1)),$Z$2:AD28,5,0)))</f>
        <v/>
      </c>
      <c r="AC28" s="32" t="str">
        <f>IF(K28="M",IF(S28&lt;&gt;4,"",VLOOKUP(CONCATENATE(R28," ",(S28-1)),$Z$2:AD28,5,0)),IF(S28&lt;&gt;3,"",VLOOKUP(CONCATENATE(R28," ",(S28)),$Z$2:AD28,5,0)))</f>
        <v/>
      </c>
      <c r="AD28" s="32" t="str">
        <f t="shared" si="23"/>
        <v/>
      </c>
      <c r="AE28" s="32" t="str">
        <f t="shared" si="14"/>
        <v>Chris McCarthy</v>
      </c>
      <c r="AF28" s="109">
        <f>IF($K28="M",IF($L28&gt;Params!D$3,0,Params!F$3-$L28+1)+IF($L28=1,2,0),IF($L28&gt;Params!E$3,0,Params!G$3-$L28+1)+IF($L28=1,2,0))</f>
        <v>25</v>
      </c>
      <c r="AG28" s="109">
        <f t="shared" si="10"/>
        <v>6</v>
      </c>
      <c r="AH28" s="109">
        <f>IF(LEN(M28)&gt;1,MATCH(MID(M28,2,3),Params!$A$4:$A$14,0),0)</f>
        <v>7</v>
      </c>
      <c r="AI28" s="109" cm="1">
        <f t="array" ref="AI28">IF(AH28=0,0,INDEX(Params!F$4:F$14,RESULTS!$AH28))</f>
        <v>8</v>
      </c>
      <c r="AJ28" s="109" cm="1">
        <f t="array" ref="AJ28">IF(AI28=0,0,INDEX(Params!G$4:G$14,RESULTS!$AH28))</f>
        <v>1</v>
      </c>
      <c r="AK28" s="109">
        <f t="shared" si="11"/>
        <v>0</v>
      </c>
      <c r="AL28" s="109">
        <f t="shared" si="12"/>
        <v>0</v>
      </c>
    </row>
    <row r="29" spans="1:38" x14ac:dyDescent="0.3">
      <c r="A29" s="64" t="str">
        <f t="shared" si="0"/>
        <v>M27</v>
      </c>
      <c r="B29" s="64" t="str">
        <f t="shared" si="24"/>
        <v>M454</v>
      </c>
      <c r="C29" s="100">
        <v>28</v>
      </c>
      <c r="D29" s="96">
        <v>189</v>
      </c>
      <c r="E29" s="97">
        <f t="shared" si="15"/>
        <v>1</v>
      </c>
      <c r="F29" s="97">
        <v>9</v>
      </c>
      <c r="G29" s="97">
        <v>12</v>
      </c>
      <c r="H29" s="104">
        <f t="shared" si="13"/>
        <v>4.8055555555555553E-2</v>
      </c>
      <c r="I29" s="105" t="str">
        <f>IF(D29="","",VLOOKUP(D29,ENTRANTS!$A$1:$H$1000,2,0))</f>
        <v>Richard</v>
      </c>
      <c r="J29" s="105" t="str">
        <f>IF(D29="","",VLOOKUP(D29,ENTRANTS!$A$1:$H$1000,3,0))</f>
        <v>Gilpin</v>
      </c>
      <c r="K29" s="100" t="str">
        <f>IF(D29="","",LEFT(VLOOKUP(D29,ENTRANTS!$A$1:$H$1000,5,0),1))</f>
        <v>M</v>
      </c>
      <c r="L29" s="100">
        <f>IF(D29="","",COUNTIF($K$2:K29,K29))</f>
        <v>27</v>
      </c>
      <c r="M29" s="100" t="str">
        <f>IF(D29="","",VLOOKUP(D29,ENTRANTS!$A$1:$H$1000,4,0))</f>
        <v>M45</v>
      </c>
      <c r="N29" s="100">
        <f>IF(D29="","",COUNTIF($M$2:M29,M29))</f>
        <v>4</v>
      </c>
      <c r="O29" s="105" t="str">
        <f>IF(D29="","",VLOOKUP(D29,ENTRANTS!$A$1:$H$1000,6,0))</f>
        <v xml:space="preserve">Ramsbottom   </v>
      </c>
      <c r="P29" s="83" t="str">
        <f t="shared" si="16"/>
        <v/>
      </c>
      <c r="Q29" s="30"/>
      <c r="R29" s="2" t="str">
        <f t="shared" si="17"/>
        <v xml:space="preserve">M Ramsbottom   </v>
      </c>
      <c r="S29" s="3">
        <f>IF(D29="","",COUNTIF($R$2:R29,R29))</f>
        <v>1</v>
      </c>
      <c r="T29" s="4" t="str">
        <f t="shared" si="25"/>
        <v/>
      </c>
      <c r="U29" s="34" t="str">
        <f>IF(AND(S29=4,K29="M",NOT(O29="Unattached")),SUMIF(R$2:R29,R29,L$2:L29),"")</f>
        <v/>
      </c>
      <c r="V29" s="4" t="str">
        <f t="shared" si="26"/>
        <v/>
      </c>
      <c r="W29" s="34" t="str">
        <f>IF(AND(S29=3,K29="F",NOT(O29="Unattached")),SUMIF(R$2:R29,R29,L$2:L29),"")</f>
        <v/>
      </c>
      <c r="X29" s="5" t="str">
        <f t="shared" si="20"/>
        <v/>
      </c>
      <c r="Y29" s="5" t="str">
        <f t="shared" si="21"/>
        <v/>
      </c>
      <c r="Z29" s="32" t="str">
        <f t="shared" si="22"/>
        <v>M Ramsbottom    1</v>
      </c>
      <c r="AA29" s="32" t="str">
        <f>IF(K29="M",IF(S29&lt;&gt;4,"",VLOOKUP(CONCATENATE(R29," ",(S29-3)),$Z$2:AD29,5,0)),IF(S29&lt;&gt;3,"",VLOOKUP(CONCATENATE(R29," ",(S29-2)),$Z$2:AD29,5,0)))</f>
        <v/>
      </c>
      <c r="AB29" s="32" t="str">
        <f>IF(K29="M",IF(S29&lt;&gt;4,"",VLOOKUP(CONCATENATE(R29," ",(S29-2)),$Z$2:AD29,5,0)),IF(S29&lt;&gt;3,"",VLOOKUP(CONCATENATE(R29," ",(S29-1)),$Z$2:AD29,5,0)))</f>
        <v/>
      </c>
      <c r="AC29" s="32" t="str">
        <f>IF(K29="M",IF(S29&lt;&gt;4,"",VLOOKUP(CONCATENATE(R29," ",(S29-1)),$Z$2:AD29,5,0)),IF(S29&lt;&gt;3,"",VLOOKUP(CONCATENATE(R29," ",(S29)),$Z$2:AD29,5,0)))</f>
        <v/>
      </c>
      <c r="AD29" s="32" t="str">
        <f t="shared" si="23"/>
        <v>Richard Gilpin</v>
      </c>
      <c r="AE29" s="32" t="str">
        <f t="shared" si="14"/>
        <v>Richard Gilpin</v>
      </c>
      <c r="AF29" s="109">
        <f>IF($K29="M",IF($L29&gt;Params!D$3,0,Params!F$3-$L29+1)+IF($L29=1,2,0),IF($L29&gt;Params!E$3,0,Params!G$3-$L29+1)+IF($L29=1,2,0))</f>
        <v>24</v>
      </c>
      <c r="AG29" s="109">
        <f t="shared" si="10"/>
        <v>6</v>
      </c>
      <c r="AH29" s="109">
        <f>IF(LEN(M29)&gt;1,MATCH(MID(M29,2,3),Params!$A$4:$A$14,0),0)</f>
        <v>6</v>
      </c>
      <c r="AI29" s="109" cm="1">
        <f t="array" ref="AI29">IF(AH29=0,0,INDEX(Params!F$4:F$14,RESULTS!$AH29))</f>
        <v>9</v>
      </c>
      <c r="AJ29" s="109" cm="1">
        <f t="array" ref="AJ29">IF(AI29=0,0,INDEX(Params!G$4:G$14,RESULTS!$AH29))</f>
        <v>2</v>
      </c>
      <c r="AK29" s="109">
        <f t="shared" si="11"/>
        <v>1</v>
      </c>
      <c r="AL29" s="109">
        <f t="shared" si="12"/>
        <v>0</v>
      </c>
    </row>
    <row r="30" spans="1:38" x14ac:dyDescent="0.3">
      <c r="A30" s="64" t="str">
        <f t="shared" si="0"/>
        <v>M28</v>
      </c>
      <c r="B30" s="64" t="str">
        <f t="shared" si="24"/>
        <v>M601</v>
      </c>
      <c r="C30" s="100">
        <v>29</v>
      </c>
      <c r="D30" s="96">
        <v>212</v>
      </c>
      <c r="E30" s="97">
        <f t="shared" si="15"/>
        <v>1</v>
      </c>
      <c r="F30" s="97">
        <v>9</v>
      </c>
      <c r="G30" s="97">
        <v>16</v>
      </c>
      <c r="H30" s="104">
        <f t="shared" si="13"/>
        <v>4.8101851851851847E-2</v>
      </c>
      <c r="I30" s="105" t="str">
        <f>IF(D30="","",VLOOKUP(D30,ENTRANTS!$A$1:$H$1000,2,0))</f>
        <v>David</v>
      </c>
      <c r="J30" s="105" t="str">
        <f>IF(D30="","",VLOOKUP(D30,ENTRANTS!$A$1:$H$1000,3,0))</f>
        <v>Tomlinson</v>
      </c>
      <c r="K30" s="100" t="str">
        <f>IF(D30="","",LEFT(VLOOKUP(D30,ENTRANTS!$A$1:$H$1000,5,0),1))</f>
        <v>M</v>
      </c>
      <c r="L30" s="100">
        <f>IF(D30="","",COUNTIF($K$2:K30,K30))</f>
        <v>28</v>
      </c>
      <c r="M30" s="100" t="str">
        <f>IF(D30="","",VLOOKUP(D30,ENTRANTS!$A$1:$H$1000,4,0))</f>
        <v>M60</v>
      </c>
      <c r="N30" s="100">
        <f>IF(D30="","",COUNTIF($M$2:M30,M30))</f>
        <v>1</v>
      </c>
      <c r="O30" s="105" t="str">
        <f>IF(D30="","",VLOOKUP(D30,ENTRANTS!$A$1:$H$1000,6,0))</f>
        <v>Accrington Road Runners</v>
      </c>
      <c r="P30" s="83" t="str">
        <f t="shared" si="16"/>
        <v/>
      </c>
      <c r="Q30" s="30"/>
      <c r="R30" s="2" t="str">
        <f t="shared" si="17"/>
        <v>M Accrington Road Runners</v>
      </c>
      <c r="S30" s="3">
        <f>IF(D30="","",COUNTIF($R$2:R30,R30))</f>
        <v>1</v>
      </c>
      <c r="T30" s="4" t="str">
        <f t="shared" si="25"/>
        <v/>
      </c>
      <c r="U30" s="34" t="str">
        <f>IF(AND(S30=4,K30="M",NOT(O30="Unattached")),SUMIF(R$2:R30,R30,L$2:L30),"")</f>
        <v/>
      </c>
      <c r="V30" s="4" t="str">
        <f t="shared" si="26"/>
        <v/>
      </c>
      <c r="W30" s="34" t="str">
        <f>IF(AND(S30=3,K30="F",NOT(O30="Unattached")),SUMIF(R$2:R30,R30,L$2:L30),"")</f>
        <v/>
      </c>
      <c r="X30" s="5" t="str">
        <f t="shared" si="20"/>
        <v/>
      </c>
      <c r="Y30" s="5" t="str">
        <f t="shared" si="21"/>
        <v/>
      </c>
      <c r="Z30" s="32" t="str">
        <f t="shared" si="22"/>
        <v>M Accrington Road Runners 1</v>
      </c>
      <c r="AA30" s="32" t="str">
        <f>IF(K30="M",IF(S30&lt;&gt;4,"",VLOOKUP(CONCATENATE(R30," ",(S30-3)),$Z$2:AD30,5,0)),IF(S30&lt;&gt;3,"",VLOOKUP(CONCATENATE(R30," ",(S30-2)),$Z$2:AD30,5,0)))</f>
        <v/>
      </c>
      <c r="AB30" s="32" t="str">
        <f>IF(K30="M",IF(S30&lt;&gt;4,"",VLOOKUP(CONCATENATE(R30," ",(S30-2)),$Z$2:AD30,5,0)),IF(S30&lt;&gt;3,"",VLOOKUP(CONCATENATE(R30," ",(S30-1)),$Z$2:AD30,5,0)))</f>
        <v/>
      </c>
      <c r="AC30" s="32" t="str">
        <f>IF(K30="M",IF(S30&lt;&gt;4,"",VLOOKUP(CONCATENATE(R30," ",(S30-1)),$Z$2:AD30,5,0)),IF(S30&lt;&gt;3,"",VLOOKUP(CONCATENATE(R30," ",(S30)),$Z$2:AD30,5,0)))</f>
        <v/>
      </c>
      <c r="AD30" s="32" t="str">
        <f t="shared" si="23"/>
        <v>David Tomlinson</v>
      </c>
      <c r="AE30" s="32" t="str">
        <f t="shared" si="14"/>
        <v>David Tomlinson</v>
      </c>
      <c r="AF30" s="109">
        <f>IF($K30="M",IF($L30&gt;Params!D$3,0,Params!F$3-$L30+1)+IF($L30=1,2,0),IF($L30&gt;Params!E$3,0,Params!G$3-$L30+1)+IF($L30=1,2,0))</f>
        <v>23</v>
      </c>
      <c r="AG30" s="109">
        <f t="shared" si="10"/>
        <v>8</v>
      </c>
      <c r="AH30" s="109">
        <f>IF(LEN(M30)&gt;1,MATCH(MID(M30,2,3),Params!$A$4:$A$14,0),0)</f>
        <v>9</v>
      </c>
      <c r="AI30" s="109" cm="1">
        <f t="array" ref="AI30">IF(AH30=0,0,INDEX(Params!F$4:F$14,RESULTS!$AH30))</f>
        <v>6</v>
      </c>
      <c r="AJ30" s="109" cm="1">
        <f t="array" ref="AJ30">IF(AI30=0,0,INDEX(Params!G$4:G$14,RESULTS!$AH30))</f>
        <v>1</v>
      </c>
      <c r="AK30" s="109">
        <f t="shared" si="11"/>
        <v>1</v>
      </c>
      <c r="AL30" s="109">
        <f t="shared" si="12"/>
        <v>0</v>
      </c>
    </row>
    <row r="31" spans="1:38" x14ac:dyDescent="0.3">
      <c r="A31" s="64" t="str">
        <f t="shared" si="0"/>
        <v>M29</v>
      </c>
      <c r="B31" s="64" t="str">
        <f t="shared" si="24"/>
        <v>M651</v>
      </c>
      <c r="C31" s="100">
        <v>30</v>
      </c>
      <c r="D31" s="96">
        <v>182</v>
      </c>
      <c r="E31" s="97">
        <f t="shared" si="15"/>
        <v>1</v>
      </c>
      <c r="F31" s="97">
        <v>9</v>
      </c>
      <c r="G31" s="97">
        <v>30</v>
      </c>
      <c r="H31" s="104">
        <f t="shared" si="13"/>
        <v>4.8263888888888884E-2</v>
      </c>
      <c r="I31" s="105" t="str">
        <f>IF(D31="","",VLOOKUP(D31,ENTRANTS!$A$1:$H$1000,2,0))</f>
        <v>Tony</v>
      </c>
      <c r="J31" s="105" t="str">
        <f>IF(D31="","",VLOOKUP(D31,ENTRANTS!$A$1:$H$1000,3,0))</f>
        <v>Jackson</v>
      </c>
      <c r="K31" s="100" t="str">
        <f>IF(D31="","",LEFT(VLOOKUP(D31,ENTRANTS!$A$1:$H$1000,5,0),1))</f>
        <v>M</v>
      </c>
      <c r="L31" s="100">
        <f>IF(D31="","",COUNTIF($K$2:K31,K31))</f>
        <v>29</v>
      </c>
      <c r="M31" s="100" t="str">
        <f>IF(D31="","",VLOOKUP(D31,ENTRANTS!$A$1:$H$1000,4,0))</f>
        <v>M65</v>
      </c>
      <c r="N31" s="100">
        <f>IF(D31="","",COUNTIF($M$2:M31,M31))</f>
        <v>1</v>
      </c>
      <c r="O31" s="105" t="str">
        <f>IF(D31="","",VLOOKUP(D31,ENTRANTS!$A$1:$H$1000,6,0))</f>
        <v>Newburgh Nomads</v>
      </c>
      <c r="P31" s="83" t="str">
        <f t="shared" si="16"/>
        <v/>
      </c>
      <c r="Q31" s="30"/>
      <c r="R31" s="2" t="str">
        <f t="shared" si="17"/>
        <v>M Newburgh Nomads</v>
      </c>
      <c r="S31" s="3">
        <f>IF(D31="","",COUNTIF($R$2:R31,R31))</f>
        <v>2</v>
      </c>
      <c r="T31" s="4" t="str">
        <f t="shared" si="25"/>
        <v/>
      </c>
      <c r="U31" s="34" t="str">
        <f>IF(AND(S31=4,K31="M",NOT(O31="Unattached")),SUMIF(R$2:R31,R31,L$2:L31),"")</f>
        <v/>
      </c>
      <c r="V31" s="4" t="str">
        <f t="shared" si="26"/>
        <v/>
      </c>
      <c r="W31" s="34" t="str">
        <f>IF(AND(S31=3,K31="F",NOT(O31="Unattached")),SUMIF(R$2:R31,R31,L$2:L31),"")</f>
        <v/>
      </c>
      <c r="X31" s="5" t="str">
        <f t="shared" si="20"/>
        <v/>
      </c>
      <c r="Y31" s="5" t="str">
        <f t="shared" si="21"/>
        <v/>
      </c>
      <c r="Z31" s="32" t="str">
        <f t="shared" si="22"/>
        <v>M Newburgh Nomads 2</v>
      </c>
      <c r="AA31" s="32" t="str">
        <f>IF(K31="M",IF(S31&lt;&gt;4,"",VLOOKUP(CONCATENATE(R31," ",(S31-3)),$Z$2:AD31,5,0)),IF(S31&lt;&gt;3,"",VLOOKUP(CONCATENATE(R31," ",(S31-2)),$Z$2:AD31,5,0)))</f>
        <v/>
      </c>
      <c r="AB31" s="32" t="str">
        <f>IF(K31="M",IF(S31&lt;&gt;4,"",VLOOKUP(CONCATENATE(R31," ",(S31-2)),$Z$2:AD31,5,0)),IF(S31&lt;&gt;3,"",VLOOKUP(CONCATENATE(R31," ",(S31-1)),$Z$2:AD31,5,0)))</f>
        <v/>
      </c>
      <c r="AC31" s="32" t="str">
        <f>IF(K31="M",IF(S31&lt;&gt;4,"",VLOOKUP(CONCATENATE(R31," ",(S31-1)),$Z$2:AD31,5,0)),IF(S31&lt;&gt;3,"",VLOOKUP(CONCATENATE(R31," ",(S31)),$Z$2:AD31,5,0)))</f>
        <v/>
      </c>
      <c r="AD31" s="32" t="str">
        <f t="shared" si="23"/>
        <v>Tony Jackson</v>
      </c>
      <c r="AE31" s="32" t="str">
        <f t="shared" si="14"/>
        <v>Tony Jackson</v>
      </c>
      <c r="AF31" s="109">
        <f>IF($K31="M",IF($L31&gt;Params!D$3,0,Params!F$3-$L31+1)+IF($L31=1,2,0),IF($L31&gt;Params!E$3,0,Params!G$3-$L31+1)+IF($L31=1,2,0))</f>
        <v>22</v>
      </c>
      <c r="AG31" s="109">
        <f t="shared" si="10"/>
        <v>8</v>
      </c>
      <c r="AH31" s="109">
        <f>IF(LEN(M31)&gt;1,MATCH(MID(M31,2,3),Params!$A$4:$A$14,0),0)</f>
        <v>10</v>
      </c>
      <c r="AI31" s="109" cm="1">
        <f t="array" ref="AI31">IF(AH31=0,0,INDEX(Params!F$4:F$14,RESULTS!$AH31))</f>
        <v>6</v>
      </c>
      <c r="AJ31" s="109" cm="1">
        <f t="array" ref="AJ31">IF(AI31=0,0,INDEX(Params!G$4:G$14,RESULTS!$AH31))</f>
        <v>0</v>
      </c>
      <c r="AK31" s="109">
        <f t="shared" si="11"/>
        <v>0</v>
      </c>
      <c r="AL31" s="109">
        <f t="shared" si="12"/>
        <v>0</v>
      </c>
    </row>
    <row r="32" spans="1:38" x14ac:dyDescent="0.3">
      <c r="A32" s="64" t="str">
        <f t="shared" si="0"/>
        <v>M30</v>
      </c>
      <c r="B32" s="64" t="str">
        <f t="shared" si="24"/>
        <v>M504</v>
      </c>
      <c r="C32" s="100">
        <v>31</v>
      </c>
      <c r="D32" s="96">
        <v>177</v>
      </c>
      <c r="E32" s="97">
        <f t="shared" si="15"/>
        <v>1</v>
      </c>
      <c r="F32" s="97">
        <v>9</v>
      </c>
      <c r="G32" s="97">
        <v>57</v>
      </c>
      <c r="H32" s="104">
        <f t="shared" si="13"/>
        <v>4.8576388888888884E-2</v>
      </c>
      <c r="I32" s="105" t="str">
        <f>IF(D32="","",VLOOKUP(D32,ENTRANTS!$A$1:$H$1000,2,0))</f>
        <v>Pete</v>
      </c>
      <c r="J32" s="105" t="str">
        <f>IF(D32="","",VLOOKUP(D32,ENTRANTS!$A$1:$H$1000,3,0))</f>
        <v>Butterworth</v>
      </c>
      <c r="K32" s="100" t="str">
        <f>IF(D32="","",LEFT(VLOOKUP(D32,ENTRANTS!$A$1:$H$1000,5,0),1))</f>
        <v>M</v>
      </c>
      <c r="L32" s="100">
        <f>IF(D32="","",COUNTIF($K$2:K32,K32))</f>
        <v>30</v>
      </c>
      <c r="M32" s="100" t="str">
        <f>IF(D32="","",VLOOKUP(D32,ENTRANTS!$A$1:$H$1000,4,0))</f>
        <v>M50</v>
      </c>
      <c r="N32" s="100">
        <f>IF(D32="","",COUNTIF($M$2:M32,M32))</f>
        <v>4</v>
      </c>
      <c r="O32" s="105" t="str">
        <f>IF(D32="","",VLOOKUP(D32,ENTRANTS!$A$1:$H$1000,6,0))</f>
        <v>Rochdale Harriers</v>
      </c>
      <c r="P32" s="83" t="str">
        <f t="shared" si="16"/>
        <v/>
      </c>
      <c r="Q32" s="30"/>
      <c r="R32" s="2" t="str">
        <f t="shared" si="17"/>
        <v>M Rochdale Harriers</v>
      </c>
      <c r="S32" s="3">
        <f>IF(D32="","",COUNTIF($R$2:R32,R32))</f>
        <v>2</v>
      </c>
      <c r="T32" s="4" t="str">
        <f t="shared" si="25"/>
        <v/>
      </c>
      <c r="U32" s="34" t="str">
        <f>IF(AND(S32=4,K32="M",NOT(O32="Unattached")),SUMIF(R$2:R32,R32,L$2:L32),"")</f>
        <v/>
      </c>
      <c r="V32" s="4" t="str">
        <f t="shared" si="26"/>
        <v/>
      </c>
      <c r="W32" s="34" t="str">
        <f>IF(AND(S32=3,K32="F",NOT(O32="Unattached")),SUMIF(R$2:R32,R32,L$2:L32),"")</f>
        <v/>
      </c>
      <c r="X32" s="5" t="str">
        <f t="shared" si="20"/>
        <v/>
      </c>
      <c r="Y32" s="5" t="str">
        <f t="shared" si="21"/>
        <v/>
      </c>
      <c r="Z32" s="32" t="str">
        <f t="shared" si="22"/>
        <v>M Rochdale Harriers 2</v>
      </c>
      <c r="AA32" s="32" t="str">
        <f>IF(K32="M",IF(S32&lt;&gt;4,"",VLOOKUP(CONCATENATE(R32," ",(S32-3)),$Z$2:AD32,5,0)),IF(S32&lt;&gt;3,"",VLOOKUP(CONCATENATE(R32," ",(S32-2)),$Z$2:AD32,5,0)))</f>
        <v/>
      </c>
      <c r="AB32" s="32" t="str">
        <f>IF(K32="M",IF(S32&lt;&gt;4,"",VLOOKUP(CONCATENATE(R32," ",(S32-2)),$Z$2:AD32,5,0)),IF(S32&lt;&gt;3,"",VLOOKUP(CONCATENATE(R32," ",(S32-1)),$Z$2:AD32,5,0)))</f>
        <v/>
      </c>
      <c r="AC32" s="32" t="str">
        <f>IF(K32="M",IF(S32&lt;&gt;4,"",VLOOKUP(CONCATENATE(R32," ",(S32-1)),$Z$2:AD32,5,0)),IF(S32&lt;&gt;3,"",VLOOKUP(CONCATENATE(R32," ",(S32)),$Z$2:AD32,5,0)))</f>
        <v/>
      </c>
      <c r="AD32" s="32" t="str">
        <f t="shared" si="23"/>
        <v>Pete Butterworth</v>
      </c>
      <c r="AE32" s="32" t="str">
        <f t="shared" si="14"/>
        <v>Pete Butterworth</v>
      </c>
      <c r="AF32" s="109">
        <f>IF($K32="M",IF($L32&gt;Params!D$3,0,Params!F$3-$L32+1)+IF($L32=1,2,0),IF($L32&gt;Params!E$3,0,Params!G$3-$L32+1)+IF($L32=1,2,0))</f>
        <v>21</v>
      </c>
      <c r="AG32" s="109">
        <f t="shared" si="10"/>
        <v>5</v>
      </c>
      <c r="AH32" s="109">
        <f>IF(LEN(M32)&gt;1,MATCH(MID(M32,2,3),Params!$A$4:$A$14,0),0)</f>
        <v>7</v>
      </c>
      <c r="AI32" s="109" cm="1">
        <f t="array" ref="AI32">IF(AH32=0,0,INDEX(Params!F$4:F$14,RESULTS!$AH32))</f>
        <v>8</v>
      </c>
      <c r="AJ32" s="109" cm="1">
        <f t="array" ref="AJ32">IF(AI32=0,0,INDEX(Params!G$4:G$14,RESULTS!$AH32))</f>
        <v>1</v>
      </c>
      <c r="AK32" s="109">
        <f t="shared" si="11"/>
        <v>0</v>
      </c>
      <c r="AL32" s="109">
        <f t="shared" si="12"/>
        <v>0</v>
      </c>
    </row>
    <row r="33" spans="1:38" x14ac:dyDescent="0.3">
      <c r="A33" s="64" t="str">
        <f t="shared" si="0"/>
        <v>M31</v>
      </c>
      <c r="B33" s="64" t="str">
        <f t="shared" si="24"/>
        <v>M505</v>
      </c>
      <c r="C33" s="100">
        <v>32</v>
      </c>
      <c r="D33" s="96">
        <v>181</v>
      </c>
      <c r="E33" s="97">
        <f t="shared" si="15"/>
        <v>1</v>
      </c>
      <c r="F33" s="97">
        <v>10</v>
      </c>
      <c r="G33" s="97">
        <v>43</v>
      </c>
      <c r="H33" s="104">
        <f t="shared" si="13"/>
        <v>4.9108796296296303E-2</v>
      </c>
      <c r="I33" s="105" t="str">
        <f>IF(D33="","",VLOOKUP(D33,ENTRANTS!$A$1:$H$1000,2,0))</f>
        <v>Richard</v>
      </c>
      <c r="J33" s="105" t="str">
        <f>IF(D33="","",VLOOKUP(D33,ENTRANTS!$A$1:$H$1000,3,0))</f>
        <v>Butterwick</v>
      </c>
      <c r="K33" s="100" t="str">
        <f>IF(D33="","",LEFT(VLOOKUP(D33,ENTRANTS!$A$1:$H$1000,5,0),1))</f>
        <v>M</v>
      </c>
      <c r="L33" s="100">
        <f>IF(D33="","",COUNTIF($K$2:K33,K33))</f>
        <v>31</v>
      </c>
      <c r="M33" s="100" t="str">
        <f>IF(D33="","",VLOOKUP(D33,ENTRANTS!$A$1:$H$1000,4,0))</f>
        <v>M50</v>
      </c>
      <c r="N33" s="100">
        <f>IF(D33="","",COUNTIF($M$2:M33,M33))</f>
        <v>5</v>
      </c>
      <c r="O33" s="105" t="str">
        <f>IF(D33="","",VLOOKUP(D33,ENTRANTS!$A$1:$H$1000,6,0))</f>
        <v>Todmorden Harriers</v>
      </c>
      <c r="P33" s="83" t="str">
        <f t="shared" si="16"/>
        <v/>
      </c>
      <c r="Q33" s="30"/>
      <c r="R33" s="2" t="str">
        <f t="shared" si="17"/>
        <v>M Todmorden Harriers</v>
      </c>
      <c r="S33" s="3">
        <f>IF(D33="","",COUNTIF($R$2:R33,R33))</f>
        <v>2</v>
      </c>
      <c r="T33" s="4" t="str">
        <f t="shared" si="25"/>
        <v/>
      </c>
      <c r="U33" s="34" t="str">
        <f>IF(AND(S33=4,K33="M",NOT(O33="Unattached")),SUMIF(R$2:R33,R33,L$2:L33),"")</f>
        <v/>
      </c>
      <c r="V33" s="4" t="str">
        <f t="shared" si="26"/>
        <v/>
      </c>
      <c r="W33" s="34" t="str">
        <f>IF(AND(S33=3,K33="F",NOT(O33="Unattached")),SUMIF(R$2:R33,R33,L$2:L33),"")</f>
        <v/>
      </c>
      <c r="X33" s="5" t="str">
        <f t="shared" si="20"/>
        <v/>
      </c>
      <c r="Y33" s="5" t="str">
        <f t="shared" si="21"/>
        <v/>
      </c>
      <c r="Z33" s="32" t="str">
        <f t="shared" si="22"/>
        <v>M Todmorden Harriers 2</v>
      </c>
      <c r="AA33" s="32" t="str">
        <f>IF(K33="M",IF(S33&lt;&gt;4,"",VLOOKUP(CONCATENATE(R33," ",(S33-3)),$Z$2:AD33,5,0)),IF(S33&lt;&gt;3,"",VLOOKUP(CONCATENATE(R33," ",(S33-2)),$Z$2:AD33,5,0)))</f>
        <v/>
      </c>
      <c r="AB33" s="32" t="str">
        <f>IF(K33="M",IF(S33&lt;&gt;4,"",VLOOKUP(CONCATENATE(R33," ",(S33-2)),$Z$2:AD33,5,0)),IF(S33&lt;&gt;3,"",VLOOKUP(CONCATENATE(R33," ",(S33-1)),$Z$2:AD33,5,0)))</f>
        <v/>
      </c>
      <c r="AC33" s="32" t="str">
        <f>IF(K33="M",IF(S33&lt;&gt;4,"",VLOOKUP(CONCATENATE(R33," ",(S33-1)),$Z$2:AD33,5,0)),IF(S33&lt;&gt;3,"",VLOOKUP(CONCATENATE(R33," ",(S33)),$Z$2:AD33,5,0)))</f>
        <v/>
      </c>
      <c r="AD33" s="32" t="str">
        <f t="shared" si="23"/>
        <v>Richard Butterwick</v>
      </c>
      <c r="AE33" s="32" t="str">
        <f t="shared" si="14"/>
        <v>Richard Butterwick</v>
      </c>
      <c r="AF33" s="109">
        <f>IF($K33="M",IF($L33&gt;Params!D$3,0,Params!F$3-$L33+1)+IF($L33=1,2,0),IF($L33&gt;Params!E$3,0,Params!G$3-$L33+1)+IF($L33=1,2,0))</f>
        <v>20</v>
      </c>
      <c r="AG33" s="109">
        <f t="shared" si="10"/>
        <v>4</v>
      </c>
      <c r="AH33" s="109">
        <f>IF(LEN(M33)&gt;1,MATCH(MID(M33,2,3),Params!$A$4:$A$14,0),0)</f>
        <v>7</v>
      </c>
      <c r="AI33" s="109" cm="1">
        <f t="array" ref="AI33">IF(AH33=0,0,INDEX(Params!F$4:F$14,RESULTS!$AH33))</f>
        <v>8</v>
      </c>
      <c r="AJ33" s="109" cm="1">
        <f t="array" ref="AJ33">IF(AI33=0,0,INDEX(Params!G$4:G$14,RESULTS!$AH33))</f>
        <v>1</v>
      </c>
      <c r="AK33" s="109">
        <f t="shared" si="11"/>
        <v>0</v>
      </c>
      <c r="AL33" s="109">
        <f t="shared" si="12"/>
        <v>0</v>
      </c>
    </row>
    <row r="34" spans="1:38" x14ac:dyDescent="0.3">
      <c r="A34" s="64" t="str">
        <f t="shared" si="0"/>
        <v>M32</v>
      </c>
      <c r="B34" s="64" t="str">
        <f t="shared" si="24"/>
        <v>M554</v>
      </c>
      <c r="C34" s="100">
        <v>33</v>
      </c>
      <c r="D34" s="96">
        <v>191</v>
      </c>
      <c r="E34" s="97">
        <f t="shared" si="15"/>
        <v>1</v>
      </c>
      <c r="F34" s="97">
        <v>11</v>
      </c>
      <c r="G34" s="97">
        <v>15</v>
      </c>
      <c r="H34" s="104">
        <f t="shared" si="13"/>
        <v>4.9479166666666664E-2</v>
      </c>
      <c r="I34" s="105" t="str">
        <f>IF(D34="","",VLOOKUP(D34,ENTRANTS!$A$1:$H$1000,2,0))</f>
        <v>Paul</v>
      </c>
      <c r="J34" s="105" t="str">
        <f>IF(D34="","",VLOOKUP(D34,ENTRANTS!$A$1:$H$1000,3,0))</f>
        <v>Swyers</v>
      </c>
      <c r="K34" s="100" t="str">
        <f>IF(D34="","",LEFT(VLOOKUP(D34,ENTRANTS!$A$1:$H$1000,5,0),1))</f>
        <v>M</v>
      </c>
      <c r="L34" s="100">
        <f>IF(D34="","",COUNTIF($K$2:K34,K34))</f>
        <v>32</v>
      </c>
      <c r="M34" s="100" t="str">
        <f>IF(D34="","",VLOOKUP(D34,ENTRANTS!$A$1:$H$1000,4,0))</f>
        <v>M55</v>
      </c>
      <c r="N34" s="100">
        <f>IF(D34="","",COUNTIF($M$2:M34,M34))</f>
        <v>4</v>
      </c>
      <c r="O34" s="105" t="str">
        <f>IF(D34="","",VLOOKUP(D34,ENTRANTS!$A$1:$H$1000,6,0))</f>
        <v>Holcombe Harriers</v>
      </c>
      <c r="P34" s="83" t="str">
        <f t="shared" si="16"/>
        <v/>
      </c>
      <c r="Q34" s="30"/>
      <c r="R34" s="2" t="str">
        <f t="shared" si="17"/>
        <v>M Holcombe Harriers</v>
      </c>
      <c r="S34" s="3">
        <f>IF(D34="","",COUNTIF($R$2:R34,R34))</f>
        <v>1</v>
      </c>
      <c r="T34" s="4" t="str">
        <f t="shared" si="25"/>
        <v/>
      </c>
      <c r="U34" s="34" t="str">
        <f>IF(AND(S34=4,K34="M",NOT(O34="Unattached")),SUMIF(R$2:R34,R34,L$2:L34),"")</f>
        <v/>
      </c>
      <c r="V34" s="4" t="str">
        <f t="shared" si="26"/>
        <v/>
      </c>
      <c r="W34" s="34" t="str">
        <f>IF(AND(S34=3,K34="F",NOT(O34="Unattached")),SUMIF(R$2:R34,R34,L$2:L34),"")</f>
        <v/>
      </c>
      <c r="X34" s="5" t="str">
        <f t="shared" si="20"/>
        <v/>
      </c>
      <c r="Y34" s="5" t="str">
        <f t="shared" si="21"/>
        <v/>
      </c>
      <c r="Z34" s="32" t="str">
        <f t="shared" si="22"/>
        <v>M Holcombe Harriers 1</v>
      </c>
      <c r="AA34" s="32" t="str">
        <f>IF(K34="M",IF(S34&lt;&gt;4,"",VLOOKUP(CONCATENATE(R34," ",(S34-3)),$Z$2:AD34,5,0)),IF(S34&lt;&gt;3,"",VLOOKUP(CONCATENATE(R34," ",(S34-2)),$Z$2:AD34,5,0)))</f>
        <v/>
      </c>
      <c r="AB34" s="32" t="str">
        <f>IF(K34="M",IF(S34&lt;&gt;4,"",VLOOKUP(CONCATENATE(R34," ",(S34-2)),$Z$2:AD34,5,0)),IF(S34&lt;&gt;3,"",VLOOKUP(CONCATENATE(R34," ",(S34-1)),$Z$2:AD34,5,0)))</f>
        <v/>
      </c>
      <c r="AC34" s="32" t="str">
        <f>IF(K34="M",IF(S34&lt;&gt;4,"",VLOOKUP(CONCATENATE(R34," ",(S34-1)),$Z$2:AD34,5,0)),IF(S34&lt;&gt;3,"",VLOOKUP(CONCATENATE(R34," ",(S34)),$Z$2:AD34,5,0)))</f>
        <v/>
      </c>
      <c r="AD34" s="32" t="str">
        <f t="shared" si="23"/>
        <v>Paul Swyers</v>
      </c>
      <c r="AE34" s="32" t="str">
        <f t="shared" si="14"/>
        <v>Paul Swyers</v>
      </c>
      <c r="AF34" s="109">
        <f>IF($K34="M",IF($L34&gt;Params!D$3,0,Params!F$3-$L34+1)+IF($L34=1,2,0),IF($L34&gt;Params!E$3,0,Params!G$3-$L34+1)+IF($L34=1,2,0))</f>
        <v>19</v>
      </c>
      <c r="AG34" s="109">
        <f t="shared" si="10"/>
        <v>5</v>
      </c>
      <c r="AH34" s="109">
        <f>IF(LEN(M34)&gt;1,MATCH(MID(M34,2,3),Params!$A$4:$A$14,0),0)</f>
        <v>8</v>
      </c>
      <c r="AI34" s="109" cm="1">
        <f t="array" ref="AI34">IF(AH34=0,0,INDEX(Params!F$4:F$14,RESULTS!$AH34))</f>
        <v>8</v>
      </c>
      <c r="AJ34" s="109" cm="1">
        <f t="array" ref="AJ34">IF(AI34=0,0,INDEX(Params!G$4:G$14,RESULTS!$AH34))</f>
        <v>3</v>
      </c>
      <c r="AK34" s="109">
        <f t="shared" si="11"/>
        <v>1</v>
      </c>
      <c r="AL34" s="109">
        <f t="shared" si="12"/>
        <v>0</v>
      </c>
    </row>
    <row r="35" spans="1:38" x14ac:dyDescent="0.3">
      <c r="A35" s="64" t="str">
        <f t="shared" si="0"/>
        <v>M33</v>
      </c>
      <c r="B35" s="64" t="str">
        <f t="shared" si="24"/>
        <v>M405</v>
      </c>
      <c r="C35" s="100">
        <v>34</v>
      </c>
      <c r="D35" s="96">
        <v>214</v>
      </c>
      <c r="E35" s="97">
        <f t="shared" si="15"/>
        <v>1</v>
      </c>
      <c r="F35" s="97">
        <v>11</v>
      </c>
      <c r="G35" s="97">
        <v>46</v>
      </c>
      <c r="H35" s="104">
        <f t="shared" si="13"/>
        <v>4.9837962962962966E-2</v>
      </c>
      <c r="I35" s="105" t="str">
        <f>IF(D35="","",VLOOKUP(D35,ENTRANTS!$A$1:$H$1000,2,0))</f>
        <v>Phil</v>
      </c>
      <c r="J35" s="105" t="str">
        <f>IF(D35="","",VLOOKUP(D35,ENTRANTS!$A$1:$H$1000,3,0))</f>
        <v>Howarth</v>
      </c>
      <c r="K35" s="100" t="str">
        <f>IF(D35="","",LEFT(VLOOKUP(D35,ENTRANTS!$A$1:$H$1000,5,0),1))</f>
        <v>M</v>
      </c>
      <c r="L35" s="100">
        <f>IF(D35="","",COUNTIF($K$2:K35,K35))</f>
        <v>33</v>
      </c>
      <c r="M35" s="100" t="str">
        <f>IF(D35="","",VLOOKUP(D35,ENTRANTS!$A$1:$H$1000,4,0))</f>
        <v>M40</v>
      </c>
      <c r="N35" s="100">
        <f>IF(D35="","",COUNTIF($M$2:M35,M35))</f>
        <v>5</v>
      </c>
      <c r="O35" s="105" t="str">
        <f>IF(D35="","",VLOOKUP(D35,ENTRANTS!$A$1:$H$1000,6,0))</f>
        <v>Unattached</v>
      </c>
      <c r="P35" s="83" t="str">
        <f t="shared" si="16"/>
        <v/>
      </c>
      <c r="Q35" s="30"/>
      <c r="R35" s="2" t="str">
        <f t="shared" si="17"/>
        <v>M Unattached</v>
      </c>
      <c r="S35" s="3">
        <f>IF(D35="","",COUNTIF($R$2:R35,R35))</f>
        <v>5</v>
      </c>
      <c r="T35" s="4" t="str">
        <f t="shared" si="25"/>
        <v/>
      </c>
      <c r="U35" s="34" t="str">
        <f>IF(AND(S35=4,K35="M",NOT(O35="Unattached")),SUMIF(R$2:R35,R35,L$2:L35),"")</f>
        <v/>
      </c>
      <c r="V35" s="4" t="str">
        <f t="shared" si="26"/>
        <v/>
      </c>
      <c r="W35" s="34" t="str">
        <f>IF(AND(S35=3,K35="F",NOT(O35="Unattached")),SUMIF(R$2:R35,R35,L$2:L35),"")</f>
        <v/>
      </c>
      <c r="X35" s="5" t="str">
        <f t="shared" si="20"/>
        <v/>
      </c>
      <c r="Y35" s="5" t="str">
        <f t="shared" si="21"/>
        <v/>
      </c>
      <c r="Z35" s="32" t="str">
        <f t="shared" si="22"/>
        <v>M Unattached 5</v>
      </c>
      <c r="AA35" s="32" t="str">
        <f>IF(K35="M",IF(S35&lt;&gt;4,"",VLOOKUP(CONCATENATE(R35," ",(S35-3)),$Z$2:AD35,5,0)),IF(S35&lt;&gt;3,"",VLOOKUP(CONCATENATE(R35," ",(S35-2)),$Z$2:AD35,5,0)))</f>
        <v/>
      </c>
      <c r="AB35" s="32" t="str">
        <f>IF(K35="M",IF(S35&lt;&gt;4,"",VLOOKUP(CONCATENATE(R35," ",(S35-2)),$Z$2:AD35,5,0)),IF(S35&lt;&gt;3,"",VLOOKUP(CONCATENATE(R35," ",(S35-1)),$Z$2:AD35,5,0)))</f>
        <v/>
      </c>
      <c r="AC35" s="32" t="str">
        <f>IF(K35="M",IF(S35&lt;&gt;4,"",VLOOKUP(CONCATENATE(R35," ",(S35-1)),$Z$2:AD35,5,0)),IF(S35&lt;&gt;3,"",VLOOKUP(CONCATENATE(R35," ",(S35)),$Z$2:AD35,5,0)))</f>
        <v/>
      </c>
      <c r="AD35" s="32" t="str">
        <f t="shared" si="23"/>
        <v/>
      </c>
      <c r="AE35" s="32" t="str">
        <f t="shared" si="14"/>
        <v>Phil Howarth</v>
      </c>
      <c r="AF35" s="109">
        <f>IF($K35="M",IF($L35&gt;Params!D$3,0,Params!F$3-$L35+1)+IF($L35=1,2,0),IF($L35&gt;Params!E$3,0,Params!G$3-$L35+1)+IF($L35=1,2,0))</f>
        <v>18</v>
      </c>
      <c r="AG35" s="109">
        <f t="shared" si="10"/>
        <v>2</v>
      </c>
      <c r="AH35" s="109">
        <f>IF(LEN(M35)&gt;1,MATCH(MID(M35,2,3),Params!$A$4:$A$14,0),0)</f>
        <v>5</v>
      </c>
      <c r="AI35" s="109" cm="1">
        <f t="array" ref="AI35">IF(AH35=0,0,INDEX(Params!F$4:F$14,RESULTS!$AH35))</f>
        <v>6</v>
      </c>
      <c r="AJ35" s="109" cm="1">
        <f t="array" ref="AJ35">IF(AI35=0,0,INDEX(Params!G$4:G$14,RESULTS!$AH35))</f>
        <v>3</v>
      </c>
      <c r="AK35" s="109">
        <f t="shared" si="11"/>
        <v>0</v>
      </c>
      <c r="AL35" s="109">
        <f t="shared" si="12"/>
        <v>0</v>
      </c>
    </row>
    <row r="36" spans="1:38" x14ac:dyDescent="0.3">
      <c r="A36" s="64" t="str">
        <f t="shared" si="0"/>
        <v>F2</v>
      </c>
      <c r="B36" s="64" t="str">
        <f t="shared" si="24"/>
        <v>F401</v>
      </c>
      <c r="C36" s="100">
        <v>35</v>
      </c>
      <c r="D36" s="96">
        <v>198</v>
      </c>
      <c r="E36" s="97">
        <f t="shared" si="15"/>
        <v>1</v>
      </c>
      <c r="F36" s="97">
        <v>11</v>
      </c>
      <c r="G36" s="97">
        <v>50</v>
      </c>
      <c r="H36" s="104">
        <f t="shared" si="13"/>
        <v>4.988425925925926E-2</v>
      </c>
      <c r="I36" s="105" t="str">
        <f>IF(D36="","",VLOOKUP(D36,ENTRANTS!$A$1:$H$1000,2,0))</f>
        <v>Rebecca</v>
      </c>
      <c r="J36" s="105" t="str">
        <f>IF(D36="","",VLOOKUP(D36,ENTRANTS!$A$1:$H$1000,3,0))</f>
        <v>Crawshaw</v>
      </c>
      <c r="K36" s="100" t="str">
        <f>IF(D36="","",LEFT(VLOOKUP(D36,ENTRANTS!$A$1:$H$1000,5,0),1))</f>
        <v>F</v>
      </c>
      <c r="L36" s="100">
        <f>IF(D36="","",COUNTIF($K$2:K36,K36))</f>
        <v>2</v>
      </c>
      <c r="M36" s="100" t="str">
        <f>IF(D36="","",VLOOKUP(D36,ENTRANTS!$A$1:$H$1000,4,0))</f>
        <v>F40</v>
      </c>
      <c r="N36" s="100">
        <f>IF(D36="","",COUNTIF($M$2:M36,M36))</f>
        <v>1</v>
      </c>
      <c r="O36" s="105" t="str">
        <f>IF(D36="","",VLOOKUP(D36,ENTRANTS!$A$1:$H$1000,6,0))</f>
        <v>Bowland Fell Runners</v>
      </c>
      <c r="P36" s="83" t="str">
        <f t="shared" si="16"/>
        <v/>
      </c>
      <c r="Q36" s="30"/>
      <c r="R36" s="2" t="str">
        <f t="shared" si="17"/>
        <v>F Bowland Fell Runners</v>
      </c>
      <c r="S36" s="3">
        <f>IF(D36="","",COUNTIF($R$2:R36,R36))</f>
        <v>1</v>
      </c>
      <c r="T36" s="4" t="str">
        <f t="shared" si="25"/>
        <v/>
      </c>
      <c r="U36" s="34" t="str">
        <f>IF(AND(S36=4,K36="M",NOT(O36="Unattached")),SUMIF(R$2:R36,R36,L$2:L36),"")</f>
        <v/>
      </c>
      <c r="V36" s="4" t="str">
        <f t="shared" si="26"/>
        <v/>
      </c>
      <c r="W36" s="34" t="str">
        <f>IF(AND(S36=3,K36="F",NOT(O36="Unattached")),SUMIF(R$2:R36,R36,L$2:L36),"")</f>
        <v/>
      </c>
      <c r="X36" s="5" t="str">
        <f t="shared" si="20"/>
        <v/>
      </c>
      <c r="Y36" s="5" t="str">
        <f t="shared" si="21"/>
        <v/>
      </c>
      <c r="Z36" s="32" t="str">
        <f t="shared" si="22"/>
        <v>F Bowland Fell Runners 1</v>
      </c>
      <c r="AA36" s="32" t="str">
        <f>IF(K36="M",IF(S36&lt;&gt;4,"",VLOOKUP(CONCATENATE(R36," ",(S36-3)),$Z$2:AD36,5,0)),IF(S36&lt;&gt;3,"",VLOOKUP(CONCATENATE(R36," ",(S36-2)),$Z$2:AD36,5,0)))</f>
        <v/>
      </c>
      <c r="AB36" s="32" t="str">
        <f>IF(K36="M",IF(S36&lt;&gt;4,"",VLOOKUP(CONCATENATE(R36," ",(S36-2)),$Z$2:AD36,5,0)),IF(S36&lt;&gt;3,"",VLOOKUP(CONCATENATE(R36," ",(S36-1)),$Z$2:AD36,5,0)))</f>
        <v/>
      </c>
      <c r="AC36" s="32" t="str">
        <f>IF(K36="M",IF(S36&lt;&gt;4,"",VLOOKUP(CONCATENATE(R36," ",(S36-1)),$Z$2:AD36,5,0)),IF(S36&lt;&gt;3,"",VLOOKUP(CONCATENATE(R36," ",(S36)),$Z$2:AD36,5,0)))</f>
        <v/>
      </c>
      <c r="AD36" s="32" t="str">
        <f t="shared" si="23"/>
        <v>Rebecca Crawshaw</v>
      </c>
      <c r="AE36" s="32" t="str">
        <f t="shared" si="14"/>
        <v>Rebecca Crawshaw</v>
      </c>
      <c r="AF36" s="109">
        <f>IF($K36="M",IF($L36&gt;Params!D$3,0,Params!F$3-$L36+1)+IF($L36=1,2,0),IF($L36&gt;Params!E$3,0,Params!G$3-$L36+1)+IF($L36=1,2,0))</f>
        <v>14</v>
      </c>
      <c r="AG36" s="109">
        <f t="shared" si="10"/>
        <v>5</v>
      </c>
      <c r="AH36" s="109">
        <f>IF(LEN(M36)&gt;1,MATCH(MID(M36,2,3),Params!$A$4:$A$14,0),0)</f>
        <v>5</v>
      </c>
      <c r="AI36" s="109" cm="1">
        <f t="array" ref="AI36">IF(AH36=0,0,INDEX(Params!F$4:F$14,RESULTS!$AH36))</f>
        <v>6</v>
      </c>
      <c r="AJ36" s="109" cm="1">
        <f t="array" ref="AJ36">IF(AI36=0,0,INDEX(Params!G$4:G$14,RESULTS!$AH36))</f>
        <v>3</v>
      </c>
      <c r="AK36" s="109">
        <f t="shared" si="11"/>
        <v>0</v>
      </c>
      <c r="AL36" s="109">
        <f t="shared" si="12"/>
        <v>1</v>
      </c>
    </row>
    <row r="37" spans="1:38" x14ac:dyDescent="0.3">
      <c r="A37" s="64" t="str">
        <f t="shared" si="0"/>
        <v>M34</v>
      </c>
      <c r="B37" s="64" t="str">
        <f t="shared" si="24"/>
        <v>M406</v>
      </c>
      <c r="C37" s="100">
        <v>36</v>
      </c>
      <c r="D37" s="96">
        <v>152</v>
      </c>
      <c r="E37" s="97">
        <f t="shared" si="15"/>
        <v>1</v>
      </c>
      <c r="F37" s="97">
        <v>12</v>
      </c>
      <c r="G37" s="97">
        <v>39</v>
      </c>
      <c r="H37" s="104">
        <f t="shared" si="13"/>
        <v>5.0451388888888886E-2</v>
      </c>
      <c r="I37" s="105" t="str">
        <f>IF(D37="","",VLOOKUP(D37,ENTRANTS!$A$1:$H$1000,2,0))</f>
        <v>Simone</v>
      </c>
      <c r="J37" s="105" t="str">
        <f>IF(D37="","",VLOOKUP(D37,ENTRANTS!$A$1:$H$1000,3,0))</f>
        <v>Capponi</v>
      </c>
      <c r="K37" s="100" t="str">
        <f>IF(D37="","",LEFT(VLOOKUP(D37,ENTRANTS!$A$1:$H$1000,5,0),1))</f>
        <v>M</v>
      </c>
      <c r="L37" s="100">
        <f>IF(D37="","",COUNTIF($K$2:K37,K37))</f>
        <v>34</v>
      </c>
      <c r="M37" s="100" t="str">
        <f>IF(D37="","",VLOOKUP(D37,ENTRANTS!$A$1:$H$1000,4,0))</f>
        <v>M40</v>
      </c>
      <c r="N37" s="100">
        <f>IF(D37="","",COUNTIF($M$2:M37,M37))</f>
        <v>6</v>
      </c>
      <c r="O37" s="105" t="str">
        <f>IF(D37="","",VLOOKUP(D37,ENTRANTS!$A$1:$H$1000,6,0))</f>
        <v>Bowland Fell Runners</v>
      </c>
      <c r="P37" s="83" t="str">
        <f t="shared" si="16"/>
        <v/>
      </c>
      <c r="Q37" s="30"/>
      <c r="R37" s="2" t="str">
        <f t="shared" si="17"/>
        <v>M Bowland Fell Runners</v>
      </c>
      <c r="S37" s="3">
        <f>IF(D37="","",COUNTIF($R$2:R37,R37))</f>
        <v>1</v>
      </c>
      <c r="T37" s="4" t="str">
        <f t="shared" si="25"/>
        <v/>
      </c>
      <c r="U37" s="34" t="str">
        <f>IF(AND(S37=4,K37="M",NOT(O37="Unattached")),SUMIF(R$2:R37,R37,L$2:L37),"")</f>
        <v/>
      </c>
      <c r="V37" s="4" t="str">
        <f t="shared" si="26"/>
        <v/>
      </c>
      <c r="W37" s="34" t="str">
        <f>IF(AND(S37=3,K37="F",NOT(O37="Unattached")),SUMIF(R$2:R37,R37,L$2:L37),"")</f>
        <v/>
      </c>
      <c r="X37" s="5" t="str">
        <f t="shared" si="20"/>
        <v/>
      </c>
      <c r="Y37" s="5" t="str">
        <f t="shared" si="21"/>
        <v/>
      </c>
      <c r="Z37" s="32" t="str">
        <f t="shared" si="22"/>
        <v>M Bowland Fell Runners 1</v>
      </c>
      <c r="AA37" s="32" t="str">
        <f>IF(K37="M",IF(S37&lt;&gt;4,"",VLOOKUP(CONCATENATE(R37," ",(S37-3)),$Z$2:AD37,5,0)),IF(S37&lt;&gt;3,"",VLOOKUP(CONCATENATE(R37," ",(S37-2)),$Z$2:AD37,5,0)))</f>
        <v/>
      </c>
      <c r="AB37" s="32" t="str">
        <f>IF(K37="M",IF(S37&lt;&gt;4,"",VLOOKUP(CONCATENATE(R37," ",(S37-2)),$Z$2:AD37,5,0)),IF(S37&lt;&gt;3,"",VLOOKUP(CONCATENATE(R37," ",(S37-1)),$Z$2:AD37,5,0)))</f>
        <v/>
      </c>
      <c r="AC37" s="32" t="str">
        <f>IF(K37="M",IF(S37&lt;&gt;4,"",VLOOKUP(CONCATENATE(R37," ",(S37-1)),$Z$2:AD37,5,0)),IF(S37&lt;&gt;3,"",VLOOKUP(CONCATENATE(R37," ",(S37)),$Z$2:AD37,5,0)))</f>
        <v/>
      </c>
      <c r="AD37" s="32" t="str">
        <f t="shared" si="23"/>
        <v>Simone Capponi</v>
      </c>
      <c r="AE37" s="32" t="str">
        <f t="shared" si="14"/>
        <v>Simone Capponi</v>
      </c>
      <c r="AF37" s="109">
        <f>IF($K37="M",IF($L37&gt;Params!D$3,0,Params!F$3-$L37+1)+IF($L37=1,2,0),IF($L37&gt;Params!E$3,0,Params!G$3-$L37+1)+IF($L37=1,2,0))</f>
        <v>17</v>
      </c>
      <c r="AG37" s="109">
        <f t="shared" si="10"/>
        <v>1</v>
      </c>
      <c r="AH37" s="109">
        <f>IF(LEN(M37)&gt;1,MATCH(MID(M37,2,3),Params!$A$4:$A$14,0),0)</f>
        <v>5</v>
      </c>
      <c r="AI37" s="109" cm="1">
        <f t="array" ref="AI37">IF(AH37=0,0,INDEX(Params!F$4:F$14,RESULTS!$AH37))</f>
        <v>6</v>
      </c>
      <c r="AJ37" s="109" cm="1">
        <f t="array" ref="AJ37">IF(AI37=0,0,INDEX(Params!G$4:G$14,RESULTS!$AH37))</f>
        <v>3</v>
      </c>
      <c r="AK37" s="109">
        <f t="shared" si="11"/>
        <v>1</v>
      </c>
      <c r="AL37" s="109">
        <f t="shared" si="12"/>
        <v>0</v>
      </c>
    </row>
    <row r="38" spans="1:38" x14ac:dyDescent="0.3">
      <c r="A38" s="64" t="str">
        <f t="shared" si="0"/>
        <v>F3</v>
      </c>
      <c r="B38" s="64" t="str">
        <f t="shared" si="24"/>
        <v>F601</v>
      </c>
      <c r="C38" s="100">
        <v>37</v>
      </c>
      <c r="D38" s="96">
        <v>160</v>
      </c>
      <c r="E38" s="97">
        <f t="shared" si="15"/>
        <v>1</v>
      </c>
      <c r="F38" s="97">
        <v>13</v>
      </c>
      <c r="G38" s="97">
        <v>15</v>
      </c>
      <c r="H38" s="104">
        <f t="shared" si="13"/>
        <v>5.0868055555555562E-2</v>
      </c>
      <c r="I38" s="105" t="str">
        <f>IF(D38="","",VLOOKUP(D38,ENTRANTS!$A$1:$H$1000,2,0))</f>
        <v>Karen</v>
      </c>
      <c r="J38" s="105" t="str">
        <f>IF(D38="","",VLOOKUP(D38,ENTRANTS!$A$1:$H$1000,3,0))</f>
        <v>Forster</v>
      </c>
      <c r="K38" s="100" t="str">
        <f>IF(D38="","",LEFT(VLOOKUP(D38,ENTRANTS!$A$1:$H$1000,5,0),1))</f>
        <v>F</v>
      </c>
      <c r="L38" s="100">
        <f>IF(D38="","",COUNTIF($K$2:K38,K38))</f>
        <v>3</v>
      </c>
      <c r="M38" s="100" t="str">
        <f>IF(D38="","",VLOOKUP(D38,ENTRANTS!$A$1:$H$1000,4,0))</f>
        <v>F60</v>
      </c>
      <c r="N38" s="100">
        <f>IF(D38="","",COUNTIF($M$2:M38,M38))</f>
        <v>1</v>
      </c>
      <c r="O38" s="105" t="str">
        <f>IF(D38="","",VLOOKUP(D38,ENTRANTS!$A$1:$H$1000,6,0))</f>
        <v>Rossendale Harriers</v>
      </c>
      <c r="P38" s="83" t="str">
        <f t="shared" si="16"/>
        <v/>
      </c>
      <c r="Q38" s="30"/>
      <c r="R38" s="2" t="str">
        <f t="shared" si="17"/>
        <v>F Rossendale Harriers</v>
      </c>
      <c r="S38" s="3">
        <f>IF(D38="","",COUNTIF($R$2:R38,R38))</f>
        <v>2</v>
      </c>
      <c r="T38" s="4" t="str">
        <f t="shared" si="25"/>
        <v/>
      </c>
      <c r="U38" s="34" t="str">
        <f>IF(AND(S38=4,K38="M",NOT(O38="Unattached")),SUMIF(R$2:R38,R38,L$2:L38),"")</f>
        <v/>
      </c>
      <c r="V38" s="4" t="str">
        <f t="shared" si="26"/>
        <v/>
      </c>
      <c r="W38" s="34" t="str">
        <f>IF(AND(S38=3,K38="F",NOT(O38="Unattached")),SUMIF(R$2:R38,R38,L$2:L38),"")</f>
        <v/>
      </c>
      <c r="X38" s="5" t="str">
        <f t="shared" si="20"/>
        <v/>
      </c>
      <c r="Y38" s="5" t="str">
        <f t="shared" si="21"/>
        <v/>
      </c>
      <c r="Z38" s="32" t="str">
        <f t="shared" si="22"/>
        <v>F Rossendale Harriers 2</v>
      </c>
      <c r="AA38" s="32" t="str">
        <f>IF(K38="M",IF(S38&lt;&gt;4,"",VLOOKUP(CONCATENATE(R38," ",(S38-3)),$Z$2:AD38,5,0)),IF(S38&lt;&gt;3,"",VLOOKUP(CONCATENATE(R38," ",(S38-2)),$Z$2:AD38,5,0)))</f>
        <v/>
      </c>
      <c r="AB38" s="32" t="str">
        <f>IF(K38="M",IF(S38&lt;&gt;4,"",VLOOKUP(CONCATENATE(R38," ",(S38-2)),$Z$2:AD38,5,0)),IF(S38&lt;&gt;3,"",VLOOKUP(CONCATENATE(R38," ",(S38-1)),$Z$2:AD38,5,0)))</f>
        <v/>
      </c>
      <c r="AC38" s="32" t="str">
        <f>IF(K38="M",IF(S38&lt;&gt;4,"",VLOOKUP(CONCATENATE(R38," ",(S38-1)),$Z$2:AD38,5,0)),IF(S38&lt;&gt;3,"",VLOOKUP(CONCATENATE(R38," ",(S38)),$Z$2:AD38,5,0)))</f>
        <v/>
      </c>
      <c r="AD38" s="32" t="str">
        <f t="shared" si="23"/>
        <v>Karen Forster</v>
      </c>
      <c r="AE38" s="32" t="str">
        <f t="shared" si="14"/>
        <v>Karen Forster</v>
      </c>
      <c r="AF38" s="109">
        <f>IF($K38="M",IF($L38&gt;Params!D$3,0,Params!F$3-$L38+1)+IF($L38=1,2,0),IF($L38&gt;Params!E$3,0,Params!G$3-$L38+1)+IF($L38=1,2,0))</f>
        <v>13</v>
      </c>
      <c r="AG38" s="109">
        <f t="shared" si="10"/>
        <v>3</v>
      </c>
      <c r="AH38" s="109">
        <f>IF(LEN(M38)&gt;1,MATCH(MID(M38,2,3),Params!$A$4:$A$14,0),0)</f>
        <v>9</v>
      </c>
      <c r="AI38" s="109" cm="1">
        <f t="array" ref="AI38">IF(AH38=0,0,INDEX(Params!F$4:F$14,RESULTS!$AH38))</f>
        <v>6</v>
      </c>
      <c r="AJ38" s="109" cm="1">
        <f t="array" ref="AJ38">IF(AI38=0,0,INDEX(Params!G$4:G$14,RESULTS!$AH38))</f>
        <v>1</v>
      </c>
      <c r="AK38" s="109">
        <f t="shared" si="11"/>
        <v>0</v>
      </c>
      <c r="AL38" s="109">
        <f t="shared" si="12"/>
        <v>0</v>
      </c>
    </row>
    <row r="39" spans="1:38" x14ac:dyDescent="0.3">
      <c r="A39" s="64" t="str">
        <f t="shared" si="0"/>
        <v>M35</v>
      </c>
      <c r="B39" s="64" t="str">
        <f t="shared" si="24"/>
        <v>M652</v>
      </c>
      <c r="C39" s="100">
        <v>38</v>
      </c>
      <c r="D39" s="96">
        <v>154</v>
      </c>
      <c r="E39" s="97">
        <f t="shared" si="15"/>
        <v>1</v>
      </c>
      <c r="F39" s="97">
        <v>13</v>
      </c>
      <c r="G39" s="97">
        <v>24</v>
      </c>
      <c r="H39" s="104">
        <f t="shared" si="13"/>
        <v>5.0972222222222224E-2</v>
      </c>
      <c r="I39" s="105" t="str">
        <f>IF(D39="","",VLOOKUP(D39,ENTRANTS!$A$1:$H$1000,2,0))</f>
        <v>Graham</v>
      </c>
      <c r="J39" s="105" t="str">
        <f>IF(D39="","",VLOOKUP(D39,ENTRANTS!$A$1:$H$1000,3,0))</f>
        <v>Barnes</v>
      </c>
      <c r="K39" s="100" t="str">
        <f>IF(D39="","",LEFT(VLOOKUP(D39,ENTRANTS!$A$1:$H$1000,5,0),1))</f>
        <v>M</v>
      </c>
      <c r="L39" s="100">
        <f>IF(D39="","",COUNTIF($K$2:K39,K39))</f>
        <v>35</v>
      </c>
      <c r="M39" s="100" t="str">
        <f>IF(D39="","",VLOOKUP(D39,ENTRANTS!$A$1:$H$1000,4,0))</f>
        <v>M65</v>
      </c>
      <c r="N39" s="100">
        <f>IF(D39="","",COUNTIF($M$2:M39,M39))</f>
        <v>2</v>
      </c>
      <c r="O39" s="105" t="str">
        <f>IF(D39="","",VLOOKUP(D39,ENTRANTS!$A$1:$H$1000,6,0))</f>
        <v>Unattached</v>
      </c>
      <c r="P39" s="83" t="str">
        <f t="shared" si="16"/>
        <v/>
      </c>
      <c r="Q39" s="30"/>
      <c r="R39" s="2" t="str">
        <f t="shared" si="17"/>
        <v>M Unattached</v>
      </c>
      <c r="S39" s="3">
        <f>IF(D39="","",COUNTIF($R$2:R39,R39))</f>
        <v>6</v>
      </c>
      <c r="T39" s="4" t="str">
        <f t="shared" si="25"/>
        <v/>
      </c>
      <c r="U39" s="34" t="str">
        <f>IF(AND(S39=4,K39="M",NOT(O39="Unattached")),SUMIF(R$2:R39,R39,L$2:L39),"")</f>
        <v/>
      </c>
      <c r="V39" s="4" t="str">
        <f t="shared" si="26"/>
        <v/>
      </c>
      <c r="W39" s="34" t="str">
        <f>IF(AND(S39=3,K39="F",NOT(O39="Unattached")),SUMIF(R$2:R39,R39,L$2:L39),"")</f>
        <v/>
      </c>
      <c r="X39" s="5" t="str">
        <f t="shared" si="20"/>
        <v/>
      </c>
      <c r="Y39" s="5" t="str">
        <f t="shared" si="21"/>
        <v/>
      </c>
      <c r="Z39" s="32" t="str">
        <f t="shared" si="22"/>
        <v>M Unattached 6</v>
      </c>
      <c r="AA39" s="32" t="str">
        <f>IF(K39="M",IF(S39&lt;&gt;4,"",VLOOKUP(CONCATENATE(R39," ",(S39-3)),$Z$2:AD39,5,0)),IF(S39&lt;&gt;3,"",VLOOKUP(CONCATENATE(R39," ",(S39-2)),$Z$2:AD39,5,0)))</f>
        <v/>
      </c>
      <c r="AB39" s="32" t="str">
        <f>IF(K39="M",IF(S39&lt;&gt;4,"",VLOOKUP(CONCATENATE(R39," ",(S39-2)),$Z$2:AD39,5,0)),IF(S39&lt;&gt;3,"",VLOOKUP(CONCATENATE(R39," ",(S39-1)),$Z$2:AD39,5,0)))</f>
        <v/>
      </c>
      <c r="AC39" s="32" t="str">
        <f>IF(K39="M",IF(S39&lt;&gt;4,"",VLOOKUP(CONCATENATE(R39," ",(S39-1)),$Z$2:AD39,5,0)),IF(S39&lt;&gt;3,"",VLOOKUP(CONCATENATE(R39," ",(S39)),$Z$2:AD39,5,0)))</f>
        <v/>
      </c>
      <c r="AD39" s="32" t="str">
        <f t="shared" si="23"/>
        <v/>
      </c>
      <c r="AE39" s="32" t="str">
        <f t="shared" si="14"/>
        <v>Graham Barnes</v>
      </c>
      <c r="AF39" s="109">
        <f>IF($K39="M",IF($L39&gt;Params!D$3,0,Params!F$3-$L39+1)+IF($L39=1,2,0),IF($L39&gt;Params!E$3,0,Params!G$3-$L39+1)+IF($L39=1,2,0))</f>
        <v>16</v>
      </c>
      <c r="AG39" s="109">
        <f t="shared" si="10"/>
        <v>5</v>
      </c>
      <c r="AH39" s="109">
        <f>IF(LEN(M39)&gt;1,MATCH(MID(M39,2,3),Params!$A$4:$A$14,0),0)</f>
        <v>10</v>
      </c>
      <c r="AI39" s="109" cm="1">
        <f t="array" ref="AI39">IF(AH39=0,0,INDEX(Params!F$4:F$14,RESULTS!$AH39))</f>
        <v>6</v>
      </c>
      <c r="AJ39" s="109" cm="1">
        <f t="array" ref="AJ39">IF(AI39=0,0,INDEX(Params!G$4:G$14,RESULTS!$AH39))</f>
        <v>0</v>
      </c>
      <c r="AK39" s="109">
        <f t="shared" si="11"/>
        <v>0</v>
      </c>
      <c r="AL39" s="109">
        <f t="shared" si="12"/>
        <v>0</v>
      </c>
    </row>
    <row r="40" spans="1:38" x14ac:dyDescent="0.3">
      <c r="A40" s="64" t="str">
        <f t="shared" si="0"/>
        <v>M36</v>
      </c>
      <c r="B40" s="64" t="str">
        <f t="shared" si="24"/>
        <v>M602</v>
      </c>
      <c r="C40" s="100">
        <v>39</v>
      </c>
      <c r="D40" s="96">
        <v>175</v>
      </c>
      <c r="E40" s="97">
        <f t="shared" si="15"/>
        <v>1</v>
      </c>
      <c r="F40" s="97">
        <v>13</v>
      </c>
      <c r="G40" s="97">
        <v>32</v>
      </c>
      <c r="H40" s="104">
        <f t="shared" si="13"/>
        <v>5.106481481481482E-2</v>
      </c>
      <c r="I40" s="105" t="str">
        <f>IF(D40="","",VLOOKUP(D40,ENTRANTS!$A$1:$H$1000,2,0))</f>
        <v>Andy</v>
      </c>
      <c r="J40" s="105" t="str">
        <f>IF(D40="","",VLOOKUP(D40,ENTRANTS!$A$1:$H$1000,3,0))</f>
        <v>Holden</v>
      </c>
      <c r="K40" s="100" t="str">
        <f>IF(D40="","",LEFT(VLOOKUP(D40,ENTRANTS!$A$1:$H$1000,5,0),1))</f>
        <v>M</v>
      </c>
      <c r="L40" s="100">
        <f>IF(D40="","",COUNTIF($K$2:K40,K40))</f>
        <v>36</v>
      </c>
      <c r="M40" s="100" t="str">
        <f>IF(D40="","",VLOOKUP(D40,ENTRANTS!$A$1:$H$1000,4,0))</f>
        <v>M60</v>
      </c>
      <c r="N40" s="100">
        <f>IF(D40="","",COUNTIF($M$2:M40,M40))</f>
        <v>2</v>
      </c>
      <c r="O40" s="105" t="str">
        <f>IF(D40="","",VLOOKUP(D40,ENTRANTS!$A$1:$H$1000,6,0))</f>
        <v>Achille Ratti CC</v>
      </c>
      <c r="P40" s="83" t="str">
        <f t="shared" si="16"/>
        <v/>
      </c>
      <c r="Q40" s="30"/>
      <c r="R40" s="2" t="str">
        <f t="shared" si="17"/>
        <v>M Achille Ratti CC</v>
      </c>
      <c r="S40" s="3">
        <f>IF(D40="","",COUNTIF($R$2:R40,R40))</f>
        <v>1</v>
      </c>
      <c r="T40" s="4" t="str">
        <f t="shared" si="25"/>
        <v/>
      </c>
      <c r="U40" s="34" t="str">
        <f>IF(AND(S40=4,K40="M",NOT(O40="Unattached")),SUMIF(R$2:R40,R40,L$2:L40),"")</f>
        <v/>
      </c>
      <c r="V40" s="4" t="str">
        <f t="shared" si="26"/>
        <v/>
      </c>
      <c r="W40" s="34" t="str">
        <f>IF(AND(S40=3,K40="F",NOT(O40="Unattached")),SUMIF(R$2:R40,R40,L$2:L40),"")</f>
        <v/>
      </c>
      <c r="X40" s="5" t="str">
        <f t="shared" si="20"/>
        <v/>
      </c>
      <c r="Y40" s="5" t="str">
        <f t="shared" si="21"/>
        <v/>
      </c>
      <c r="Z40" s="32" t="str">
        <f t="shared" si="22"/>
        <v>M Achille Ratti CC 1</v>
      </c>
      <c r="AA40" s="32" t="str">
        <f>IF(K40="M",IF(S40&lt;&gt;4,"",VLOOKUP(CONCATENATE(R40," ",(S40-3)),$Z$2:AD40,5,0)),IF(S40&lt;&gt;3,"",VLOOKUP(CONCATENATE(R40," ",(S40-2)),$Z$2:AD40,5,0)))</f>
        <v/>
      </c>
      <c r="AB40" s="32" t="str">
        <f>IF(K40="M",IF(S40&lt;&gt;4,"",VLOOKUP(CONCATENATE(R40," ",(S40-2)),$Z$2:AD40,5,0)),IF(S40&lt;&gt;3,"",VLOOKUP(CONCATENATE(R40," ",(S40-1)),$Z$2:AD40,5,0)))</f>
        <v/>
      </c>
      <c r="AC40" s="32" t="str">
        <f>IF(K40="M",IF(S40&lt;&gt;4,"",VLOOKUP(CONCATENATE(R40," ",(S40-1)),$Z$2:AD40,5,0)),IF(S40&lt;&gt;3,"",VLOOKUP(CONCATENATE(R40," ",(S40)),$Z$2:AD40,5,0)))</f>
        <v/>
      </c>
      <c r="AD40" s="32" t="str">
        <f t="shared" si="23"/>
        <v>Andy Holden</v>
      </c>
      <c r="AE40" s="32" t="str">
        <f t="shared" si="14"/>
        <v>Andy Holden</v>
      </c>
      <c r="AF40" s="109">
        <f>IF($K40="M",IF($L40&gt;Params!D$3,0,Params!F$3-$L40+1)+IF($L40=1,2,0),IF($L40&gt;Params!E$3,0,Params!G$3-$L40+1)+IF($L40=1,2,0))</f>
        <v>15</v>
      </c>
      <c r="AG40" s="109">
        <f t="shared" si="10"/>
        <v>5</v>
      </c>
      <c r="AH40" s="109">
        <f>IF(LEN(M40)&gt;1,MATCH(MID(M40,2,3),Params!$A$4:$A$14,0),0)</f>
        <v>9</v>
      </c>
      <c r="AI40" s="109" cm="1">
        <f t="array" ref="AI40">IF(AH40=0,0,INDEX(Params!F$4:F$14,RESULTS!$AH40))</f>
        <v>6</v>
      </c>
      <c r="AJ40" s="109" cm="1">
        <f t="array" ref="AJ40">IF(AI40=0,0,INDEX(Params!G$4:G$14,RESULTS!$AH40))</f>
        <v>1</v>
      </c>
      <c r="AK40" s="109">
        <f t="shared" si="11"/>
        <v>1</v>
      </c>
      <c r="AL40" s="109">
        <f t="shared" si="12"/>
        <v>0</v>
      </c>
    </row>
    <row r="41" spans="1:38" x14ac:dyDescent="0.3">
      <c r="A41" s="64" t="str">
        <f t="shared" si="0"/>
        <v>M37</v>
      </c>
      <c r="B41" s="64" t="str">
        <f t="shared" si="24"/>
        <v>M455</v>
      </c>
      <c r="C41" s="100">
        <v>40</v>
      </c>
      <c r="D41" s="96">
        <v>213</v>
      </c>
      <c r="E41" s="97">
        <f t="shared" si="15"/>
        <v>1</v>
      </c>
      <c r="F41" s="97">
        <v>13</v>
      </c>
      <c r="G41" s="97">
        <v>42</v>
      </c>
      <c r="H41" s="104">
        <f t="shared" si="13"/>
        <v>5.1180555555555562E-2</v>
      </c>
      <c r="I41" s="105" t="str">
        <f>IF(D41="","",VLOOKUP(D41,ENTRANTS!$A$1:$H$1000,2,0))</f>
        <v>Steven</v>
      </c>
      <c r="J41" s="105" t="str">
        <f>IF(D41="","",VLOOKUP(D41,ENTRANTS!$A$1:$H$1000,3,0))</f>
        <v>White</v>
      </c>
      <c r="K41" s="100" t="str">
        <f>IF(D41="","",LEFT(VLOOKUP(D41,ENTRANTS!$A$1:$H$1000,5,0),1))</f>
        <v>M</v>
      </c>
      <c r="L41" s="100">
        <f>IF(D41="","",COUNTIF($K$2:K41,K41))</f>
        <v>37</v>
      </c>
      <c r="M41" s="100" t="str">
        <f>IF(D41="","",VLOOKUP(D41,ENTRANTS!$A$1:$H$1000,4,0))</f>
        <v>M45</v>
      </c>
      <c r="N41" s="100">
        <f>IF(D41="","",COUNTIF($M$2:M41,M41))</f>
        <v>5</v>
      </c>
      <c r="O41" s="105" t="str">
        <f>IF(D41="","",VLOOKUP(D41,ENTRANTS!$A$1:$H$1000,6,0))</f>
        <v>Holcombe Harriers</v>
      </c>
      <c r="P41" s="83" t="str">
        <f t="shared" si="16"/>
        <v/>
      </c>
      <c r="Q41" s="30"/>
      <c r="R41" s="2" t="str">
        <f t="shared" si="17"/>
        <v>M Holcombe Harriers</v>
      </c>
      <c r="S41" s="3">
        <f>IF(D41="","",COUNTIF($R$2:R41,R41))</f>
        <v>2</v>
      </c>
      <c r="T41" s="4" t="str">
        <f t="shared" si="25"/>
        <v/>
      </c>
      <c r="U41" s="34" t="str">
        <f>IF(AND(S41=4,K41="M",NOT(O41="Unattached")),SUMIF(R$2:R41,R41,L$2:L41),"")</f>
        <v/>
      </c>
      <c r="V41" s="4" t="str">
        <f t="shared" si="26"/>
        <v/>
      </c>
      <c r="W41" s="34" t="str">
        <f>IF(AND(S41=3,K41="F",NOT(O41="Unattached")),SUMIF(R$2:R41,R41,L$2:L41),"")</f>
        <v/>
      </c>
      <c r="X41" s="5" t="str">
        <f t="shared" si="20"/>
        <v/>
      </c>
      <c r="Y41" s="5" t="str">
        <f t="shared" si="21"/>
        <v/>
      </c>
      <c r="Z41" s="32" t="str">
        <f t="shared" si="22"/>
        <v>M Holcombe Harriers 2</v>
      </c>
      <c r="AA41" s="32" t="str">
        <f>IF(K41="M",IF(S41&lt;&gt;4,"",VLOOKUP(CONCATENATE(R41," ",(S41-3)),$Z$2:AD41,5,0)),IF(S41&lt;&gt;3,"",VLOOKUP(CONCATENATE(R41," ",(S41-2)),$Z$2:AD41,5,0)))</f>
        <v/>
      </c>
      <c r="AB41" s="32" t="str">
        <f>IF(K41="M",IF(S41&lt;&gt;4,"",VLOOKUP(CONCATENATE(R41," ",(S41-2)),$Z$2:AD41,5,0)),IF(S41&lt;&gt;3,"",VLOOKUP(CONCATENATE(R41," ",(S41-1)),$Z$2:AD41,5,0)))</f>
        <v/>
      </c>
      <c r="AC41" s="32" t="str">
        <f>IF(K41="M",IF(S41&lt;&gt;4,"",VLOOKUP(CONCATENATE(R41," ",(S41-1)),$Z$2:AD41,5,0)),IF(S41&lt;&gt;3,"",VLOOKUP(CONCATENATE(R41," ",(S41)),$Z$2:AD41,5,0)))</f>
        <v/>
      </c>
      <c r="AD41" s="32" t="str">
        <f t="shared" si="23"/>
        <v>Steven White</v>
      </c>
      <c r="AE41" s="32" t="str">
        <f t="shared" si="14"/>
        <v>Steven White</v>
      </c>
      <c r="AF41" s="109">
        <f>IF($K41="M",IF($L41&gt;Params!D$3,0,Params!F$3-$L41+1)+IF($L41=1,2,0),IF($L41&gt;Params!E$3,0,Params!G$3-$L41+1)+IF($L41=1,2,0))</f>
        <v>14</v>
      </c>
      <c r="AG41" s="109">
        <f t="shared" si="10"/>
        <v>5</v>
      </c>
      <c r="AH41" s="109">
        <f>IF(LEN(M41)&gt;1,MATCH(MID(M41,2,3),Params!$A$4:$A$14,0),0)</f>
        <v>6</v>
      </c>
      <c r="AI41" s="109" cm="1">
        <f t="array" ref="AI41">IF(AH41=0,0,INDEX(Params!F$4:F$14,RESULTS!$AH41))</f>
        <v>9</v>
      </c>
      <c r="AJ41" s="109" cm="1">
        <f t="array" ref="AJ41">IF(AI41=0,0,INDEX(Params!G$4:G$14,RESULTS!$AH41))</f>
        <v>2</v>
      </c>
      <c r="AK41" s="109">
        <f t="shared" si="11"/>
        <v>0</v>
      </c>
      <c r="AL41" s="109">
        <f t="shared" si="12"/>
        <v>0</v>
      </c>
    </row>
    <row r="42" spans="1:38" x14ac:dyDescent="0.3">
      <c r="A42" s="64" t="str">
        <f t="shared" si="0"/>
        <v>M38</v>
      </c>
      <c r="B42" s="64" t="str">
        <f t="shared" si="24"/>
        <v>M456</v>
      </c>
      <c r="C42" s="100">
        <v>41</v>
      </c>
      <c r="D42" s="96">
        <v>203</v>
      </c>
      <c r="E42" s="97">
        <f t="shared" si="15"/>
        <v>1</v>
      </c>
      <c r="F42" s="97">
        <v>13</v>
      </c>
      <c r="G42" s="97">
        <v>49</v>
      </c>
      <c r="H42" s="104">
        <f t="shared" si="13"/>
        <v>5.1261574074074077E-2</v>
      </c>
      <c r="I42" s="105" t="str">
        <f>IF(D42="","",VLOOKUP(D42,ENTRANTS!$A$1:$H$1000,2,0))</f>
        <v>Mark</v>
      </c>
      <c r="J42" s="105" t="str">
        <f>IF(D42="","",VLOOKUP(D42,ENTRANTS!$A$1:$H$1000,3,0))</f>
        <v>Hoath</v>
      </c>
      <c r="K42" s="100" t="str">
        <f>IF(D42="","",LEFT(VLOOKUP(D42,ENTRANTS!$A$1:$H$1000,5,0),1))</f>
        <v>M</v>
      </c>
      <c r="L42" s="100">
        <f>IF(D42="","",COUNTIF($K$2:K42,K42))</f>
        <v>38</v>
      </c>
      <c r="M42" s="100" t="str">
        <f>IF(D42="","",VLOOKUP(D42,ENTRANTS!$A$1:$H$1000,4,0))</f>
        <v>M45</v>
      </c>
      <c r="N42" s="100">
        <f>IF(D42="","",COUNTIF($M$2:M42,M42))</f>
        <v>6</v>
      </c>
      <c r="O42" s="105" t="str">
        <f>IF(D42="","",VLOOKUP(D42,ENTRANTS!$A$1:$H$1000,6,0))</f>
        <v>Meltham AC</v>
      </c>
      <c r="P42" s="83" t="str">
        <f t="shared" si="16"/>
        <v/>
      </c>
      <c r="Q42" s="30"/>
      <c r="R42" s="2" t="str">
        <f t="shared" si="17"/>
        <v>M Meltham AC</v>
      </c>
      <c r="S42" s="3">
        <f>IF(D42="","",COUNTIF($R$2:R42,R42))</f>
        <v>1</v>
      </c>
      <c r="T42" s="4" t="str">
        <f t="shared" si="25"/>
        <v/>
      </c>
      <c r="U42" s="34" t="str">
        <f>IF(AND(S42=4,K42="M",NOT(O42="Unattached")),SUMIF(R$2:R42,R42,L$2:L42),"")</f>
        <v/>
      </c>
      <c r="V42" s="4" t="str">
        <f t="shared" si="26"/>
        <v/>
      </c>
      <c r="W42" s="34" t="str">
        <f>IF(AND(S42=3,K42="F",NOT(O42="Unattached")),SUMIF(R$2:R42,R42,L$2:L42),"")</f>
        <v/>
      </c>
      <c r="X42" s="5" t="str">
        <f t="shared" si="20"/>
        <v/>
      </c>
      <c r="Y42" s="5" t="str">
        <f t="shared" si="21"/>
        <v/>
      </c>
      <c r="Z42" s="32" t="str">
        <f t="shared" si="22"/>
        <v>M Meltham AC 1</v>
      </c>
      <c r="AA42" s="32" t="str">
        <f>IF(K42="M",IF(S42&lt;&gt;4,"",VLOOKUP(CONCATENATE(R42," ",(S42-3)),$Z$2:AD42,5,0)),IF(S42&lt;&gt;3,"",VLOOKUP(CONCATENATE(R42," ",(S42-2)),$Z$2:AD42,5,0)))</f>
        <v/>
      </c>
      <c r="AB42" s="32" t="str">
        <f>IF(K42="M",IF(S42&lt;&gt;4,"",VLOOKUP(CONCATENATE(R42," ",(S42-2)),$Z$2:AD42,5,0)),IF(S42&lt;&gt;3,"",VLOOKUP(CONCATENATE(R42," ",(S42-1)),$Z$2:AD42,5,0)))</f>
        <v/>
      </c>
      <c r="AC42" s="32" t="str">
        <f>IF(K42="M",IF(S42&lt;&gt;4,"",VLOOKUP(CONCATENATE(R42," ",(S42-1)),$Z$2:AD42,5,0)),IF(S42&lt;&gt;3,"",VLOOKUP(CONCATENATE(R42," ",(S42)),$Z$2:AD42,5,0)))</f>
        <v/>
      </c>
      <c r="AD42" s="32" t="str">
        <f t="shared" si="23"/>
        <v>Mark Hoath</v>
      </c>
      <c r="AE42" s="32" t="str">
        <f t="shared" si="14"/>
        <v>Mark Hoath</v>
      </c>
      <c r="AF42" s="109">
        <f>IF($K42="M",IF($L42&gt;Params!D$3,0,Params!F$3-$L42+1)+IF($L42=1,2,0),IF($L42&gt;Params!E$3,0,Params!G$3-$L42+1)+IF($L42=1,2,0))</f>
        <v>13</v>
      </c>
      <c r="AG42" s="109">
        <f t="shared" si="10"/>
        <v>4</v>
      </c>
      <c r="AH42" s="109">
        <f>IF(LEN(M42)&gt;1,MATCH(MID(M42,2,3),Params!$A$4:$A$14,0),0)</f>
        <v>6</v>
      </c>
      <c r="AI42" s="109" cm="1">
        <f t="array" ref="AI42">IF(AH42=0,0,INDEX(Params!F$4:F$14,RESULTS!$AH42))</f>
        <v>9</v>
      </c>
      <c r="AJ42" s="109" cm="1">
        <f t="array" ref="AJ42">IF(AI42=0,0,INDEX(Params!G$4:G$14,RESULTS!$AH42))</f>
        <v>2</v>
      </c>
      <c r="AK42" s="109">
        <f t="shared" si="11"/>
        <v>1</v>
      </c>
      <c r="AL42" s="109">
        <f t="shared" si="12"/>
        <v>0</v>
      </c>
    </row>
    <row r="43" spans="1:38" x14ac:dyDescent="0.3">
      <c r="A43" s="64" t="str">
        <f t="shared" si="0"/>
        <v>M39</v>
      </c>
      <c r="B43" s="64" t="str">
        <f t="shared" si="24"/>
        <v>M653</v>
      </c>
      <c r="C43" s="100">
        <v>42</v>
      </c>
      <c r="D43" s="96">
        <v>180</v>
      </c>
      <c r="E43" s="97">
        <f t="shared" si="15"/>
        <v>1</v>
      </c>
      <c r="F43" s="97">
        <v>14</v>
      </c>
      <c r="G43" s="97">
        <v>39</v>
      </c>
      <c r="H43" s="104">
        <f t="shared" si="13"/>
        <v>5.1840277777777777E-2</v>
      </c>
      <c r="I43" s="105" t="str">
        <f>IF(D43="","",VLOOKUP(D43,ENTRANTS!$A$1:$H$1000,2,0))</f>
        <v>Wally</v>
      </c>
      <c r="J43" s="105" t="str">
        <f>IF(D43="","",VLOOKUP(D43,ENTRANTS!$A$1:$H$1000,3,0))</f>
        <v>Coppelov</v>
      </c>
      <c r="K43" s="100" t="str">
        <f>IF(D43="","",LEFT(VLOOKUP(D43,ENTRANTS!$A$1:$H$1000,5,0),1))</f>
        <v>M</v>
      </c>
      <c r="L43" s="100">
        <f>IF(D43="","",COUNTIF($K$2:K43,K43))</f>
        <v>39</v>
      </c>
      <c r="M43" s="100" t="str">
        <f>IF(D43="","",VLOOKUP(D43,ENTRANTS!$A$1:$H$1000,4,0))</f>
        <v>M65</v>
      </c>
      <c r="N43" s="100">
        <f>IF(D43="","",COUNTIF($M$2:M43,M43))</f>
        <v>3</v>
      </c>
      <c r="O43" s="105" t="str">
        <f>IF(D43="","",VLOOKUP(D43,ENTRANTS!$A$1:$H$1000,6,0))</f>
        <v>Newburgh Nomads</v>
      </c>
      <c r="P43" s="83" t="str">
        <f t="shared" si="16"/>
        <v/>
      </c>
      <c r="Q43" s="30"/>
      <c r="R43" s="2" t="str">
        <f t="shared" si="17"/>
        <v>M Newburgh Nomads</v>
      </c>
      <c r="S43" s="3">
        <f>IF(D43="","",COUNTIF($R$2:R43,R43))</f>
        <v>3</v>
      </c>
      <c r="T43" s="4" t="str">
        <f t="shared" si="25"/>
        <v/>
      </c>
      <c r="U43" s="34" t="str">
        <f>IF(AND(S43=4,K43="M",NOT(O43="Unattached")),SUMIF(R$2:R43,R43,L$2:L43),"")</f>
        <v/>
      </c>
      <c r="V43" s="4" t="str">
        <f t="shared" si="26"/>
        <v/>
      </c>
      <c r="W43" s="34" t="str">
        <f>IF(AND(S43=3,K43="F",NOT(O43="Unattached")),SUMIF(R$2:R43,R43,L$2:L43),"")</f>
        <v/>
      </c>
      <c r="X43" s="5" t="str">
        <f t="shared" si="20"/>
        <v/>
      </c>
      <c r="Y43" s="5" t="str">
        <f t="shared" si="21"/>
        <v/>
      </c>
      <c r="Z43" s="32" t="str">
        <f t="shared" si="22"/>
        <v>M Newburgh Nomads 3</v>
      </c>
      <c r="AA43" s="32" t="str">
        <f>IF(K43="M",IF(S43&lt;&gt;4,"",VLOOKUP(CONCATENATE(R43," ",(S43-3)),$Z$2:AD43,5,0)),IF(S43&lt;&gt;3,"",VLOOKUP(CONCATENATE(R43," ",(S43-2)),$Z$2:AD43,5,0)))</f>
        <v/>
      </c>
      <c r="AB43" s="32" t="str">
        <f>IF(K43="M",IF(S43&lt;&gt;4,"",VLOOKUP(CONCATENATE(R43," ",(S43-2)),$Z$2:AD43,5,0)),IF(S43&lt;&gt;3,"",VLOOKUP(CONCATENATE(R43," ",(S43-1)),$Z$2:AD43,5,0)))</f>
        <v/>
      </c>
      <c r="AC43" s="32" t="str">
        <f>IF(K43="M",IF(S43&lt;&gt;4,"",VLOOKUP(CONCATENATE(R43," ",(S43-1)),$Z$2:AD43,5,0)),IF(S43&lt;&gt;3,"",VLOOKUP(CONCATENATE(R43," ",(S43)),$Z$2:AD43,5,0)))</f>
        <v/>
      </c>
      <c r="AD43" s="32" t="str">
        <f t="shared" si="23"/>
        <v>Wally Coppelov</v>
      </c>
      <c r="AE43" s="32" t="str">
        <f t="shared" si="14"/>
        <v>Wally Coppelov</v>
      </c>
      <c r="AF43" s="109">
        <f>IF($K43="M",IF($L43&gt;Params!D$3,0,Params!F$3-$L43+1)+IF($L43=1,2,0),IF($L43&gt;Params!E$3,0,Params!G$3-$L43+1)+IF($L43=1,2,0))</f>
        <v>12</v>
      </c>
      <c r="AG43" s="109">
        <f t="shared" si="10"/>
        <v>4</v>
      </c>
      <c r="AH43" s="109">
        <f>IF(LEN(M43)&gt;1,MATCH(MID(M43,2,3),Params!$A$4:$A$14,0),0)</f>
        <v>10</v>
      </c>
      <c r="AI43" s="109" cm="1">
        <f t="array" ref="AI43">IF(AH43=0,0,INDEX(Params!F$4:F$14,RESULTS!$AH43))</f>
        <v>6</v>
      </c>
      <c r="AJ43" s="109" cm="1">
        <f t="array" ref="AJ43">IF(AI43=0,0,INDEX(Params!G$4:G$14,RESULTS!$AH43))</f>
        <v>0</v>
      </c>
      <c r="AK43" s="109">
        <f t="shared" si="11"/>
        <v>0</v>
      </c>
      <c r="AL43" s="109">
        <f t="shared" si="12"/>
        <v>0</v>
      </c>
    </row>
    <row r="44" spans="1:38" x14ac:dyDescent="0.3">
      <c r="A44" s="64" t="str">
        <f t="shared" si="0"/>
        <v>M40</v>
      </c>
      <c r="B44" s="64" t="str">
        <f t="shared" si="24"/>
        <v>M457</v>
      </c>
      <c r="C44" s="100">
        <v>43</v>
      </c>
      <c r="D44" s="96">
        <v>204</v>
      </c>
      <c r="E44" s="97">
        <f t="shared" si="15"/>
        <v>1</v>
      </c>
      <c r="F44" s="97">
        <v>15</v>
      </c>
      <c r="G44" s="97">
        <v>3</v>
      </c>
      <c r="H44" s="104">
        <f t="shared" si="13"/>
        <v>5.2118055555555549E-2</v>
      </c>
      <c r="I44" s="105" t="str">
        <f>IF(D44="","",VLOOKUP(D44,ENTRANTS!$A$1:$H$1000,2,0))</f>
        <v>James</v>
      </c>
      <c r="J44" s="105" t="str">
        <f>IF(D44="","",VLOOKUP(D44,ENTRANTS!$A$1:$H$1000,3,0))</f>
        <v>Stables</v>
      </c>
      <c r="K44" s="100" t="str">
        <f>IF(D44="","",LEFT(VLOOKUP(D44,ENTRANTS!$A$1:$H$1000,5,0),1))</f>
        <v>M</v>
      </c>
      <c r="L44" s="100">
        <f>IF(D44="","",COUNTIF($K$2:K44,K44))</f>
        <v>40</v>
      </c>
      <c r="M44" s="100" t="str">
        <f>IF(D44="","",VLOOKUP(D44,ENTRANTS!$A$1:$H$1000,4,0))</f>
        <v>M45</v>
      </c>
      <c r="N44" s="100">
        <f>IF(D44="","",COUNTIF($M$2:M44,M44))</f>
        <v>7</v>
      </c>
      <c r="O44" s="105" t="str">
        <f>IF(D44="","",VLOOKUP(D44,ENTRANTS!$A$1:$H$1000,6,0))</f>
        <v>Meltham AC</v>
      </c>
      <c r="P44" s="83" t="str">
        <f t="shared" si="16"/>
        <v/>
      </c>
      <c r="Q44" s="30"/>
      <c r="R44" s="2" t="str">
        <f t="shared" si="17"/>
        <v>M Meltham AC</v>
      </c>
      <c r="S44" s="3">
        <f>IF(D44="","",COUNTIF($R$2:R44,R44))</f>
        <v>2</v>
      </c>
      <c r="T44" s="4" t="str">
        <f t="shared" si="25"/>
        <v/>
      </c>
      <c r="U44" s="34" t="str">
        <f>IF(AND(S44=4,K44="M",NOT(O44="Unattached")),SUMIF(R$2:R44,R44,L$2:L44),"")</f>
        <v/>
      </c>
      <c r="V44" s="4" t="str">
        <f t="shared" si="26"/>
        <v/>
      </c>
      <c r="W44" s="34" t="str">
        <f>IF(AND(S44=3,K44="F",NOT(O44="Unattached")),SUMIF(R$2:R44,R44,L$2:L44),"")</f>
        <v/>
      </c>
      <c r="X44" s="5" t="str">
        <f t="shared" si="20"/>
        <v/>
      </c>
      <c r="Y44" s="5" t="str">
        <f t="shared" si="21"/>
        <v/>
      </c>
      <c r="Z44" s="32" t="str">
        <f t="shared" si="22"/>
        <v>M Meltham AC 2</v>
      </c>
      <c r="AA44" s="32" t="str">
        <f>IF(K44="M",IF(S44&lt;&gt;4,"",VLOOKUP(CONCATENATE(R44," ",(S44-3)),$Z$2:AD44,5,0)),IF(S44&lt;&gt;3,"",VLOOKUP(CONCATENATE(R44," ",(S44-2)),$Z$2:AD44,5,0)))</f>
        <v/>
      </c>
      <c r="AB44" s="32" t="str">
        <f>IF(K44="M",IF(S44&lt;&gt;4,"",VLOOKUP(CONCATENATE(R44," ",(S44-2)),$Z$2:AD44,5,0)),IF(S44&lt;&gt;3,"",VLOOKUP(CONCATENATE(R44," ",(S44-1)),$Z$2:AD44,5,0)))</f>
        <v/>
      </c>
      <c r="AC44" s="32" t="str">
        <f>IF(K44="M",IF(S44&lt;&gt;4,"",VLOOKUP(CONCATENATE(R44," ",(S44-1)),$Z$2:AD44,5,0)),IF(S44&lt;&gt;3,"",VLOOKUP(CONCATENATE(R44," ",(S44)),$Z$2:AD44,5,0)))</f>
        <v/>
      </c>
      <c r="AD44" s="32" t="str">
        <f t="shared" si="23"/>
        <v>James Stables</v>
      </c>
      <c r="AE44" s="32" t="str">
        <f t="shared" si="14"/>
        <v>James Stables</v>
      </c>
      <c r="AF44" s="109">
        <f>IF($K44="M",IF($L44&gt;Params!D$3,0,Params!F$3-$L44+1)+IF($L44=1,2,0),IF($L44&gt;Params!E$3,0,Params!G$3-$L44+1)+IF($L44=1,2,0))</f>
        <v>11</v>
      </c>
      <c r="AG44" s="109">
        <f t="shared" si="10"/>
        <v>3</v>
      </c>
      <c r="AH44" s="109">
        <f>IF(LEN(M44)&gt;1,MATCH(MID(M44,2,3),Params!$A$4:$A$14,0),0)</f>
        <v>6</v>
      </c>
      <c r="AI44" s="109" cm="1">
        <f t="array" ref="AI44">IF(AH44=0,0,INDEX(Params!F$4:F$14,RESULTS!$AH44))</f>
        <v>9</v>
      </c>
      <c r="AJ44" s="109" cm="1">
        <f t="array" ref="AJ44">IF(AI44=0,0,INDEX(Params!G$4:G$14,RESULTS!$AH44))</f>
        <v>2</v>
      </c>
      <c r="AK44" s="109">
        <f t="shared" si="11"/>
        <v>0</v>
      </c>
      <c r="AL44" s="109">
        <f t="shared" si="12"/>
        <v>0</v>
      </c>
    </row>
    <row r="45" spans="1:38" x14ac:dyDescent="0.3">
      <c r="A45" s="64" t="str">
        <f t="shared" si="0"/>
        <v>F4</v>
      </c>
      <c r="B45" s="64" t="str">
        <f t="shared" si="24"/>
        <v>F551</v>
      </c>
      <c r="C45" s="100">
        <v>44</v>
      </c>
      <c r="D45" s="96">
        <v>196</v>
      </c>
      <c r="E45" s="97">
        <f t="shared" si="15"/>
        <v>1</v>
      </c>
      <c r="F45" s="97">
        <v>16</v>
      </c>
      <c r="G45" s="97">
        <v>52</v>
      </c>
      <c r="H45" s="104">
        <f t="shared" si="13"/>
        <v>5.3379629629629631E-2</v>
      </c>
      <c r="I45" s="105" t="str">
        <f>IF(D45="","",VLOOKUP(D45,ENTRANTS!$A$1:$H$1000,2,0))</f>
        <v>Carolyn</v>
      </c>
      <c r="J45" s="105" t="str">
        <f>IF(D45="","",VLOOKUP(D45,ENTRANTS!$A$1:$H$1000,3,0))</f>
        <v>Tregaskis</v>
      </c>
      <c r="K45" s="100" t="str">
        <f>IF(D45="","",LEFT(VLOOKUP(D45,ENTRANTS!$A$1:$H$1000,5,0),1))</f>
        <v>F</v>
      </c>
      <c r="L45" s="100">
        <f>IF(D45="","",COUNTIF($K$2:K45,K45))</f>
        <v>4</v>
      </c>
      <c r="M45" s="100" t="str">
        <f>IF(D45="","",VLOOKUP(D45,ENTRANTS!$A$1:$H$1000,4,0))</f>
        <v>F55</v>
      </c>
      <c r="N45" s="100">
        <f>IF(D45="","",COUNTIF($M$2:M45,M45))</f>
        <v>1</v>
      </c>
      <c r="O45" s="105" t="str">
        <f>IF(D45="","",VLOOKUP(D45,ENTRANTS!$A$1:$H$1000,6,0))</f>
        <v>Rossendale Harriers</v>
      </c>
      <c r="P45" s="83" t="str">
        <f t="shared" si="16"/>
        <v/>
      </c>
      <c r="Q45" s="30"/>
      <c r="R45" s="2" t="str">
        <f t="shared" si="17"/>
        <v>F Rossendale Harriers</v>
      </c>
      <c r="S45" s="3">
        <f>IF(D45="","",COUNTIF($R$2:R45,R45))</f>
        <v>3</v>
      </c>
      <c r="T45" s="4" t="str">
        <f t="shared" si="25"/>
        <v/>
      </c>
      <c r="U45" s="34" t="str">
        <f>IF(AND(S45=4,K45="M",NOT(O45="Unattached")),SUMIF(R$2:R45,R45,L$2:L45),"")</f>
        <v/>
      </c>
      <c r="V45" s="4">
        <f t="shared" si="26"/>
        <v>1</v>
      </c>
      <c r="W45" s="34">
        <f>IF(AND(S45=3,K45="F",NOT(O45="Unattached")),SUMIF(R$2:R45,R45,L$2:L45),"")</f>
        <v>8</v>
      </c>
      <c r="X45" s="5" t="str">
        <f t="shared" si="20"/>
        <v>Rossendale Harriers</v>
      </c>
      <c r="Y45" s="5" t="str">
        <f t="shared" si="21"/>
        <v>Rossendale Harriers (Lisa Parker, Karen Forster, Carolyn Tregaskis)</v>
      </c>
      <c r="Z45" s="32" t="str">
        <f t="shared" si="22"/>
        <v>F Rossendale Harriers 3</v>
      </c>
      <c r="AA45" s="32" t="str">
        <f>IF(K45="M",IF(S45&lt;&gt;4,"",VLOOKUP(CONCATENATE(R45," ",(S45-3)),$Z$2:AD45,5,0)),IF(S45&lt;&gt;3,"",VLOOKUP(CONCATENATE(R45," ",(S45-2)),$Z$2:AD45,5,0)))</f>
        <v>Lisa Parker</v>
      </c>
      <c r="AB45" s="32" t="str">
        <f>IF(K45="M",IF(S45&lt;&gt;4,"",VLOOKUP(CONCATENATE(R45," ",(S45-2)),$Z$2:AD45,5,0)),IF(S45&lt;&gt;3,"",VLOOKUP(CONCATENATE(R45," ",(S45-1)),$Z$2:AD45,5,0)))</f>
        <v>Karen Forster</v>
      </c>
      <c r="AC45" s="32" t="str">
        <f>IF(K45="M",IF(S45&lt;&gt;4,"",VLOOKUP(CONCATENATE(R45," ",(S45-1)),$Z$2:AD45,5,0)),IF(S45&lt;&gt;3,"",VLOOKUP(CONCATENATE(R45," ",(S45)),$Z$2:AD45,5,0)))</f>
        <v>Carolyn Tregaskis</v>
      </c>
      <c r="AD45" s="32" t="str">
        <f t="shared" si="23"/>
        <v>Carolyn Tregaskis</v>
      </c>
      <c r="AE45" s="32" t="str">
        <f t="shared" si="14"/>
        <v>Carolyn Tregaskis</v>
      </c>
      <c r="AF45" s="109">
        <f>IF($K45="M",IF($L45&gt;Params!D$3,0,Params!F$3-$L45+1)+IF($L45=1,2,0),IF($L45&gt;Params!E$3,0,Params!G$3-$L45+1)+IF($L45=1,2,0))</f>
        <v>12</v>
      </c>
      <c r="AG45" s="109">
        <f t="shared" si="10"/>
        <v>5</v>
      </c>
      <c r="AH45" s="109">
        <f>IF(LEN(M45)&gt;1,MATCH(MID(M45,2,3),Params!$A$4:$A$14,0),0)</f>
        <v>8</v>
      </c>
      <c r="AI45" s="109" cm="1">
        <f t="array" ref="AI45">IF(AH45=0,0,INDEX(Params!F$4:F$14,RESULTS!$AH45))</f>
        <v>8</v>
      </c>
      <c r="AJ45" s="109" cm="1">
        <f t="array" ref="AJ45">IF(AI45=0,0,INDEX(Params!G$4:G$14,RESULTS!$AH45))</f>
        <v>3</v>
      </c>
      <c r="AK45" s="109">
        <f t="shared" si="11"/>
        <v>0</v>
      </c>
      <c r="AL45" s="109">
        <f t="shared" si="12"/>
        <v>0</v>
      </c>
    </row>
    <row r="46" spans="1:38" x14ac:dyDescent="0.3">
      <c r="A46" s="64" t="str">
        <f t="shared" si="0"/>
        <v>F5</v>
      </c>
      <c r="B46" s="64" t="str">
        <f t="shared" si="24"/>
        <v>F402</v>
      </c>
      <c r="C46" s="100">
        <v>45</v>
      </c>
      <c r="D46" s="96">
        <v>192</v>
      </c>
      <c r="E46" s="97">
        <f t="shared" si="15"/>
        <v>1</v>
      </c>
      <c r="F46" s="97">
        <v>16</v>
      </c>
      <c r="G46" s="97">
        <v>57</v>
      </c>
      <c r="H46" s="104">
        <f t="shared" si="13"/>
        <v>5.3437499999999999E-2</v>
      </c>
      <c r="I46" s="105" t="str">
        <f>IF(D46="","",VLOOKUP(D46,ENTRANTS!$A$1:$H$1000,2,0))</f>
        <v>Abigail</v>
      </c>
      <c r="J46" s="105" t="str">
        <f>IF(D46="","",VLOOKUP(D46,ENTRANTS!$A$1:$H$1000,3,0))</f>
        <v>Thompson</v>
      </c>
      <c r="K46" s="100" t="str">
        <f>IF(D46="","",LEFT(VLOOKUP(D46,ENTRANTS!$A$1:$H$1000,5,0),1))</f>
        <v>F</v>
      </c>
      <c r="L46" s="100">
        <f>IF(D46="","",COUNTIF($K$2:K46,K46))</f>
        <v>5</v>
      </c>
      <c r="M46" s="100" t="str">
        <f>IF(D46="","",VLOOKUP(D46,ENTRANTS!$A$1:$H$1000,4,0))</f>
        <v>F40</v>
      </c>
      <c r="N46" s="100">
        <f>IF(D46="","",COUNTIF($M$2:M46,M46))</f>
        <v>2</v>
      </c>
      <c r="O46" s="105" t="str">
        <f>IF(D46="","",VLOOKUP(D46,ENTRANTS!$A$1:$H$1000,6,0))</f>
        <v>Rossendale Harriers</v>
      </c>
      <c r="P46" s="83" t="str">
        <f t="shared" si="16"/>
        <v/>
      </c>
      <c r="Q46" s="30"/>
      <c r="R46" s="2" t="str">
        <f t="shared" si="17"/>
        <v>F Rossendale Harriers</v>
      </c>
      <c r="S46" s="3">
        <f>IF(D46="","",COUNTIF($R$2:R46,R46))</f>
        <v>4</v>
      </c>
      <c r="T46" s="4" t="str">
        <f t="shared" si="25"/>
        <v/>
      </c>
      <c r="U46" s="34" t="str">
        <f>IF(AND(S46=4,K46="M",NOT(O46="Unattached")),SUMIF(R$2:R46,R46,L$2:L46),"")</f>
        <v/>
      </c>
      <c r="V46" s="4" t="str">
        <f t="shared" si="26"/>
        <v/>
      </c>
      <c r="W46" s="34" t="str">
        <f>IF(AND(S46=3,K46="F",NOT(O46="Unattached")),SUMIF(R$2:R46,R46,L$2:L46),"")</f>
        <v/>
      </c>
      <c r="X46" s="5" t="str">
        <f t="shared" si="20"/>
        <v/>
      </c>
      <c r="Y46" s="5" t="str">
        <f t="shared" si="21"/>
        <v/>
      </c>
      <c r="Z46" s="32" t="str">
        <f t="shared" si="22"/>
        <v>F Rossendale Harriers 4</v>
      </c>
      <c r="AA46" s="32" t="str">
        <f>IF(K46="M",IF(S46&lt;&gt;4,"",VLOOKUP(CONCATENATE(R46," ",(S46-3)),$Z$2:AD46,5,0)),IF(S46&lt;&gt;3,"",VLOOKUP(CONCATENATE(R46," ",(S46-2)),$Z$2:AD46,5,0)))</f>
        <v/>
      </c>
      <c r="AB46" s="32" t="str">
        <f>IF(K46="M",IF(S46&lt;&gt;4,"",VLOOKUP(CONCATENATE(R46," ",(S46-2)),$Z$2:AD46,5,0)),IF(S46&lt;&gt;3,"",VLOOKUP(CONCATENATE(R46," ",(S46-1)),$Z$2:AD46,5,0)))</f>
        <v/>
      </c>
      <c r="AC46" s="32" t="str">
        <f>IF(K46="M",IF(S46&lt;&gt;4,"",VLOOKUP(CONCATENATE(R46," ",(S46-1)),$Z$2:AD46,5,0)),IF(S46&lt;&gt;3,"",VLOOKUP(CONCATENATE(R46," ",(S46)),$Z$2:AD46,5,0)))</f>
        <v/>
      </c>
      <c r="AD46" s="32" t="str">
        <f t="shared" si="23"/>
        <v>Abigail Thompson</v>
      </c>
      <c r="AE46" s="32" t="str">
        <f t="shared" si="14"/>
        <v>Abigail Thompson</v>
      </c>
      <c r="AF46" s="109">
        <f>IF($K46="M",IF($L46&gt;Params!D$3,0,Params!F$3-$L46+1)+IF($L46=1,2,0),IF($L46&gt;Params!E$3,0,Params!G$3-$L46+1)+IF($L46=1,2,0))</f>
        <v>11</v>
      </c>
      <c r="AG46" s="109">
        <f t="shared" si="10"/>
        <v>2</v>
      </c>
      <c r="AH46" s="109">
        <f>IF(LEN(M46)&gt;1,MATCH(MID(M46,2,3),Params!$A$4:$A$14,0),0)</f>
        <v>5</v>
      </c>
      <c r="AI46" s="109" cm="1">
        <f t="array" ref="AI46">IF(AH46=0,0,INDEX(Params!F$4:F$14,RESULTS!$AH46))</f>
        <v>6</v>
      </c>
      <c r="AJ46" s="109" cm="1">
        <f t="array" ref="AJ46">IF(AI46=0,0,INDEX(Params!G$4:G$14,RESULTS!$AH46))</f>
        <v>3</v>
      </c>
      <c r="AK46" s="109">
        <f t="shared" si="11"/>
        <v>0</v>
      </c>
      <c r="AL46" s="109">
        <f t="shared" si="12"/>
        <v>0</v>
      </c>
    </row>
    <row r="47" spans="1:38" x14ac:dyDescent="0.3">
      <c r="A47" s="64" t="str">
        <f t="shared" si="0"/>
        <v>M41</v>
      </c>
      <c r="B47" s="64" t="str">
        <f t="shared" si="24"/>
        <v>M603</v>
      </c>
      <c r="C47" s="100">
        <v>46</v>
      </c>
      <c r="D47" s="96">
        <v>161</v>
      </c>
      <c r="E47" s="97">
        <f t="shared" si="15"/>
        <v>1</v>
      </c>
      <c r="F47" s="97">
        <v>17</v>
      </c>
      <c r="G47" s="97">
        <v>20</v>
      </c>
      <c r="H47" s="104">
        <f t="shared" si="13"/>
        <v>5.3703703703703698E-2</v>
      </c>
      <c r="I47" s="105" t="str">
        <f>IF(D47="","",VLOOKUP(D47,ENTRANTS!$A$1:$H$1000,2,0))</f>
        <v>Kenny</v>
      </c>
      <c r="J47" s="105" t="str">
        <f>IF(D47="","",VLOOKUP(D47,ENTRANTS!$A$1:$H$1000,3,0))</f>
        <v>Forster</v>
      </c>
      <c r="K47" s="100" t="str">
        <f>IF(D47="","",LEFT(VLOOKUP(D47,ENTRANTS!$A$1:$H$1000,5,0),1))</f>
        <v>M</v>
      </c>
      <c r="L47" s="100">
        <f>IF(D47="","",COUNTIF($K$2:K47,K47))</f>
        <v>41</v>
      </c>
      <c r="M47" s="100" t="str">
        <f>IF(D47="","",VLOOKUP(D47,ENTRANTS!$A$1:$H$1000,4,0))</f>
        <v>M60</v>
      </c>
      <c r="N47" s="100">
        <f>IF(D47="","",COUNTIF($M$2:M47,M47))</f>
        <v>3</v>
      </c>
      <c r="O47" s="105" t="str">
        <f>IF(D47="","",VLOOKUP(D47,ENTRANTS!$A$1:$H$1000,6,0))</f>
        <v>Unattached</v>
      </c>
      <c r="P47" s="83" t="str">
        <f t="shared" si="16"/>
        <v/>
      </c>
      <c r="Q47" s="30"/>
      <c r="R47" s="2" t="str">
        <f t="shared" si="17"/>
        <v>M Unattached</v>
      </c>
      <c r="S47" s="3">
        <f>IF(D47="","",COUNTIF($R$2:R47,R47))</f>
        <v>7</v>
      </c>
      <c r="T47" s="4" t="str">
        <f t="shared" si="25"/>
        <v/>
      </c>
      <c r="U47" s="34" t="str">
        <f>IF(AND(S47=4,K47="M",NOT(O47="Unattached")),SUMIF(R$2:R47,R47,L$2:L47),"")</f>
        <v/>
      </c>
      <c r="V47" s="4" t="str">
        <f t="shared" si="26"/>
        <v/>
      </c>
      <c r="W47" s="34" t="str">
        <f>IF(AND(S47=3,K47="F",NOT(O47="Unattached")),SUMIF(R$2:R47,R47,L$2:L47),"")</f>
        <v/>
      </c>
      <c r="X47" s="5" t="str">
        <f t="shared" si="20"/>
        <v/>
      </c>
      <c r="Y47" s="5" t="str">
        <f t="shared" si="21"/>
        <v/>
      </c>
      <c r="Z47" s="32" t="str">
        <f t="shared" si="22"/>
        <v>M Unattached 7</v>
      </c>
      <c r="AA47" s="32" t="str">
        <f>IF(K47="M",IF(S47&lt;&gt;4,"",VLOOKUP(CONCATENATE(R47," ",(S47-3)),$Z$2:AD47,5,0)),IF(S47&lt;&gt;3,"",VLOOKUP(CONCATENATE(R47," ",(S47-2)),$Z$2:AD47,5,0)))</f>
        <v/>
      </c>
      <c r="AB47" s="32" t="str">
        <f>IF(K47="M",IF(S47&lt;&gt;4,"",VLOOKUP(CONCATENATE(R47," ",(S47-2)),$Z$2:AD47,5,0)),IF(S47&lt;&gt;3,"",VLOOKUP(CONCATENATE(R47," ",(S47-1)),$Z$2:AD47,5,0)))</f>
        <v/>
      </c>
      <c r="AC47" s="32" t="str">
        <f>IF(K47="M",IF(S47&lt;&gt;4,"",VLOOKUP(CONCATENATE(R47," ",(S47-1)),$Z$2:AD47,5,0)),IF(S47&lt;&gt;3,"",VLOOKUP(CONCATENATE(R47," ",(S47)),$Z$2:AD47,5,0)))</f>
        <v/>
      </c>
      <c r="AD47" s="32" t="str">
        <f t="shared" si="23"/>
        <v/>
      </c>
      <c r="AE47" s="32" t="str">
        <f t="shared" si="14"/>
        <v>Kenny Forster</v>
      </c>
      <c r="AF47" s="109">
        <f>IF($K47="M",IF($L47&gt;Params!D$3,0,Params!F$3-$L47+1)+IF($L47=1,2,0),IF($L47&gt;Params!E$3,0,Params!G$3-$L47+1)+IF($L47=1,2,0))</f>
        <v>10</v>
      </c>
      <c r="AG47" s="109">
        <f t="shared" si="10"/>
        <v>4</v>
      </c>
      <c r="AH47" s="109">
        <f>IF(LEN(M47)&gt;1,MATCH(MID(M47,2,3),Params!$A$4:$A$14,0),0)</f>
        <v>9</v>
      </c>
      <c r="AI47" s="109" cm="1">
        <f t="array" ref="AI47">IF(AH47=0,0,INDEX(Params!F$4:F$14,RESULTS!$AH47))</f>
        <v>6</v>
      </c>
      <c r="AJ47" s="109" cm="1">
        <f t="array" ref="AJ47">IF(AI47=0,0,INDEX(Params!G$4:G$14,RESULTS!$AH47))</f>
        <v>1</v>
      </c>
      <c r="AK47" s="109">
        <f t="shared" si="11"/>
        <v>0</v>
      </c>
      <c r="AL47" s="109">
        <f t="shared" si="12"/>
        <v>0</v>
      </c>
    </row>
    <row r="48" spans="1:38" x14ac:dyDescent="0.3">
      <c r="A48" s="64" t="str">
        <f t="shared" si="0"/>
        <v>M42</v>
      </c>
      <c r="B48" s="64" t="str">
        <f t="shared" si="24"/>
        <v>M604</v>
      </c>
      <c r="C48" s="100">
        <v>47</v>
      </c>
      <c r="D48" s="96">
        <v>206</v>
      </c>
      <c r="E48" s="97">
        <f t="shared" si="15"/>
        <v>1</v>
      </c>
      <c r="F48" s="97">
        <v>17</v>
      </c>
      <c r="G48" s="97">
        <v>42</v>
      </c>
      <c r="H48" s="104">
        <f t="shared" si="13"/>
        <v>5.395833333333333E-2</v>
      </c>
      <c r="I48" s="105" t="str">
        <f>IF(D48="","",VLOOKUP(D48,ENTRANTS!$A$1:$H$1000,2,0))</f>
        <v>Gary</v>
      </c>
      <c r="J48" s="105" t="str">
        <f>IF(D48="","",VLOOKUP(D48,ENTRANTS!$A$1:$H$1000,3,0))</f>
        <v xml:space="preserve">Smith  </v>
      </c>
      <c r="K48" s="100" t="str">
        <f>IF(D48="","",LEFT(VLOOKUP(D48,ENTRANTS!$A$1:$H$1000,5,0),1))</f>
        <v>M</v>
      </c>
      <c r="L48" s="100">
        <f>IF(D48="","",COUNTIF($K$2:K48,K48))</f>
        <v>42</v>
      </c>
      <c r="M48" s="100" t="str">
        <f>IF(D48="","",VLOOKUP(D48,ENTRANTS!$A$1:$H$1000,4,0))</f>
        <v>M60</v>
      </c>
      <c r="N48" s="100">
        <f>IF(D48="","",COUNTIF($M$2:M48,M48))</f>
        <v>4</v>
      </c>
      <c r="O48" s="105" t="str">
        <f>IF(D48="","",VLOOKUP(D48,ENTRANTS!$A$1:$H$1000,6,0))</f>
        <v>North Bolton Runners</v>
      </c>
      <c r="P48" s="83" t="str">
        <f t="shared" si="16"/>
        <v/>
      </c>
      <c r="Q48" s="30"/>
      <c r="R48" s="2" t="str">
        <f t="shared" si="17"/>
        <v>M North Bolton Runners</v>
      </c>
      <c r="S48" s="3">
        <f>IF(D48="","",COUNTIF($R$2:R48,R48))</f>
        <v>1</v>
      </c>
      <c r="T48" s="4" t="str">
        <f t="shared" si="25"/>
        <v/>
      </c>
      <c r="U48" s="34" t="str">
        <f>IF(AND(S48=4,K48="M",NOT(O48="Unattached")),SUMIF(R$2:R48,R48,L$2:L48),"")</f>
        <v/>
      </c>
      <c r="V48" s="4" t="str">
        <f t="shared" si="26"/>
        <v/>
      </c>
      <c r="W48" s="34" t="str">
        <f>IF(AND(S48=3,K48="F",NOT(O48="Unattached")),SUMIF(R$2:R48,R48,L$2:L48),"")</f>
        <v/>
      </c>
      <c r="X48" s="5" t="str">
        <f t="shared" si="20"/>
        <v/>
      </c>
      <c r="Y48" s="5" t="str">
        <f t="shared" si="21"/>
        <v/>
      </c>
      <c r="Z48" s="32" t="str">
        <f t="shared" si="22"/>
        <v>M North Bolton Runners 1</v>
      </c>
      <c r="AA48" s="32" t="str">
        <f>IF(K48="M",IF(S48&lt;&gt;4,"",VLOOKUP(CONCATENATE(R48," ",(S48-3)),$Z$2:AD48,5,0)),IF(S48&lt;&gt;3,"",VLOOKUP(CONCATENATE(R48," ",(S48-2)),$Z$2:AD48,5,0)))</f>
        <v/>
      </c>
      <c r="AB48" s="32" t="str">
        <f>IF(K48="M",IF(S48&lt;&gt;4,"",VLOOKUP(CONCATENATE(R48," ",(S48-2)),$Z$2:AD48,5,0)),IF(S48&lt;&gt;3,"",VLOOKUP(CONCATENATE(R48," ",(S48-1)),$Z$2:AD48,5,0)))</f>
        <v/>
      </c>
      <c r="AC48" s="32" t="str">
        <f>IF(K48="M",IF(S48&lt;&gt;4,"",VLOOKUP(CONCATENATE(R48," ",(S48-1)),$Z$2:AD48,5,0)),IF(S48&lt;&gt;3,"",VLOOKUP(CONCATENATE(R48," ",(S48)),$Z$2:AD48,5,0)))</f>
        <v/>
      </c>
      <c r="AD48" s="32" t="str">
        <f t="shared" si="23"/>
        <v xml:space="preserve">Gary Smith  </v>
      </c>
      <c r="AE48" s="32" t="str">
        <f t="shared" si="14"/>
        <v>Gary Smith</v>
      </c>
      <c r="AF48" s="109">
        <f>IF($K48="M",IF($L48&gt;Params!D$3,0,Params!F$3-$L48+1)+IF($L48=1,2,0),IF($L48&gt;Params!E$3,0,Params!G$3-$L48+1)+IF($L48=1,2,0))</f>
        <v>9</v>
      </c>
      <c r="AG48" s="109">
        <f t="shared" si="10"/>
        <v>3</v>
      </c>
      <c r="AH48" s="109">
        <f>IF(LEN(M48)&gt;1,MATCH(MID(M48,2,3),Params!$A$4:$A$14,0),0)</f>
        <v>9</v>
      </c>
      <c r="AI48" s="109" cm="1">
        <f t="array" ref="AI48">IF(AH48=0,0,INDEX(Params!F$4:F$14,RESULTS!$AH48))</f>
        <v>6</v>
      </c>
      <c r="AJ48" s="109" cm="1">
        <f t="array" ref="AJ48">IF(AI48=0,0,INDEX(Params!G$4:G$14,RESULTS!$AH48))</f>
        <v>1</v>
      </c>
      <c r="AK48" s="109">
        <f t="shared" si="11"/>
        <v>1</v>
      </c>
      <c r="AL48" s="109">
        <f t="shared" si="12"/>
        <v>0</v>
      </c>
    </row>
    <row r="49" spans="1:38" x14ac:dyDescent="0.3">
      <c r="A49" s="64" t="str">
        <f t="shared" si="0"/>
        <v>F6</v>
      </c>
      <c r="B49" s="64" t="str">
        <f t="shared" si="24"/>
        <v>F1</v>
      </c>
      <c r="C49" s="100">
        <v>48</v>
      </c>
      <c r="D49" s="96">
        <v>209</v>
      </c>
      <c r="E49" s="97">
        <f t="shared" si="15"/>
        <v>1</v>
      </c>
      <c r="F49" s="97">
        <v>17</v>
      </c>
      <c r="G49" s="97">
        <v>56</v>
      </c>
      <c r="H49" s="104">
        <f t="shared" si="13"/>
        <v>5.4120370370370367E-2</v>
      </c>
      <c r="I49" s="105" t="str">
        <f>IF(D49="","",VLOOKUP(D49,ENTRANTS!$A$1:$H$1000,2,0))</f>
        <v>Molly</v>
      </c>
      <c r="J49" s="105" t="str">
        <f>IF(D49="","",VLOOKUP(D49,ENTRANTS!$A$1:$H$1000,3,0))</f>
        <v>Howell</v>
      </c>
      <c r="K49" s="100" t="str">
        <f>IF(D49="","",LEFT(VLOOKUP(D49,ENTRANTS!$A$1:$H$1000,5,0),1))</f>
        <v>F</v>
      </c>
      <c r="L49" s="100">
        <f>IF(D49="","",COUNTIF($K$2:K49,K49))</f>
        <v>6</v>
      </c>
      <c r="M49" s="100" t="str">
        <f>IF(D49="","",VLOOKUP(D49,ENTRANTS!$A$1:$H$1000,4,0))</f>
        <v>F</v>
      </c>
      <c r="N49" s="100">
        <f>IF(D49="","",COUNTIF($M$2:M49,M49))</f>
        <v>1</v>
      </c>
      <c r="O49" s="105" t="str">
        <f>IF(D49="","",VLOOKUP(D49,ENTRANTS!$A$1:$H$1000,6,0))</f>
        <v>Rochdale Harriers</v>
      </c>
      <c r="P49" s="83" t="str">
        <f t="shared" si="16"/>
        <v/>
      </c>
      <c r="Q49" s="30"/>
      <c r="R49" s="2" t="str">
        <f t="shared" si="17"/>
        <v>F Rochdale Harriers</v>
      </c>
      <c r="S49" s="3">
        <f>IF(D49="","",COUNTIF($R$2:R49,R49))</f>
        <v>1</v>
      </c>
      <c r="T49" s="4" t="str">
        <f t="shared" si="25"/>
        <v/>
      </c>
      <c r="U49" s="34" t="str">
        <f>IF(AND(S49=4,K49="M",NOT(O49="Unattached")),SUMIF(R$2:R49,R49,L$2:L49),"")</f>
        <v/>
      </c>
      <c r="V49" s="4" t="str">
        <f t="shared" si="26"/>
        <v/>
      </c>
      <c r="W49" s="34" t="str">
        <f>IF(AND(S49=3,K49="F",NOT(O49="Unattached")),SUMIF(R$2:R49,R49,L$2:L49),"")</f>
        <v/>
      </c>
      <c r="X49" s="5" t="str">
        <f t="shared" si="20"/>
        <v/>
      </c>
      <c r="Y49" s="5" t="str">
        <f t="shared" si="21"/>
        <v/>
      </c>
      <c r="Z49" s="32" t="str">
        <f t="shared" si="22"/>
        <v>F Rochdale Harriers 1</v>
      </c>
      <c r="AA49" s="32" t="str">
        <f>IF(K49="M",IF(S49&lt;&gt;4,"",VLOOKUP(CONCATENATE(R49," ",(S49-3)),$Z$2:AD49,5,0)),IF(S49&lt;&gt;3,"",VLOOKUP(CONCATENATE(R49," ",(S49-2)),$Z$2:AD49,5,0)))</f>
        <v/>
      </c>
      <c r="AB49" s="32" t="str">
        <f>IF(K49="M",IF(S49&lt;&gt;4,"",VLOOKUP(CONCATENATE(R49," ",(S49-2)),$Z$2:AD49,5,0)),IF(S49&lt;&gt;3,"",VLOOKUP(CONCATENATE(R49," ",(S49-1)),$Z$2:AD49,5,0)))</f>
        <v/>
      </c>
      <c r="AC49" s="32" t="str">
        <f>IF(K49="M",IF(S49&lt;&gt;4,"",VLOOKUP(CONCATENATE(R49," ",(S49-1)),$Z$2:AD49,5,0)),IF(S49&lt;&gt;3,"",VLOOKUP(CONCATENATE(R49," ",(S49)),$Z$2:AD49,5,0)))</f>
        <v/>
      </c>
      <c r="AD49" s="32" t="str">
        <f t="shared" si="23"/>
        <v>Molly Howell</v>
      </c>
      <c r="AE49" s="32" t="str">
        <f t="shared" si="14"/>
        <v>Molly Howell</v>
      </c>
      <c r="AF49" s="109">
        <f>IF($K49="M",IF($L49&gt;Params!D$3,0,Params!F$3-$L49+1)+IF($L49=1,2,0),IF($L49&gt;Params!E$3,0,Params!G$3-$L49+1)+IF($L49=1,2,0))</f>
        <v>10</v>
      </c>
      <c r="AG49" s="109">
        <f t="shared" si="10"/>
        <v>0</v>
      </c>
      <c r="AH49" s="109">
        <f>IF(LEN(M49)&gt;1,MATCH(MID(M49,2,3),Params!$A$4:$A$14,0),0)</f>
        <v>0</v>
      </c>
      <c r="AI49" s="109" cm="1">
        <f t="array" ref="AI49">IF(AH49=0,0,INDEX(Params!F$4:F$14,RESULTS!$AH49))</f>
        <v>0</v>
      </c>
      <c r="AJ49" s="109" cm="1">
        <f t="array" ref="AJ49">IF(AI49=0,0,INDEX(Params!G$4:G$14,RESULTS!$AH49))</f>
        <v>0</v>
      </c>
      <c r="AK49" s="109">
        <f t="shared" si="11"/>
        <v>0</v>
      </c>
      <c r="AL49" s="109">
        <f t="shared" si="12"/>
        <v>1</v>
      </c>
    </row>
    <row r="50" spans="1:38" x14ac:dyDescent="0.3">
      <c r="A50" s="64" t="str">
        <f t="shared" si="0"/>
        <v>M43</v>
      </c>
      <c r="B50" s="64" t="str">
        <f t="shared" si="24"/>
        <v>M458</v>
      </c>
      <c r="C50" s="100">
        <v>49</v>
      </c>
      <c r="D50" s="96">
        <v>221</v>
      </c>
      <c r="E50" s="97">
        <f t="shared" si="15"/>
        <v>1</v>
      </c>
      <c r="F50" s="97">
        <v>18</v>
      </c>
      <c r="G50" s="97">
        <v>8</v>
      </c>
      <c r="H50" s="104">
        <f t="shared" si="13"/>
        <v>5.4259259259259257E-2</v>
      </c>
      <c r="I50" s="105" t="str">
        <f>IF(D50="","",VLOOKUP(D50,ENTRANTS!$A$1:$H$1000,2,0))</f>
        <v>Kenny</v>
      </c>
      <c r="J50" s="105" t="str">
        <f>IF(D50="","",VLOOKUP(D50,ENTRANTS!$A$1:$H$1000,3,0))</f>
        <v>Goodliffe</v>
      </c>
      <c r="K50" s="100" t="str">
        <f>IF(D50="","",LEFT(VLOOKUP(D50,ENTRANTS!$A$1:$H$1000,5,0),1))</f>
        <v>M</v>
      </c>
      <c r="L50" s="100">
        <f>IF(D50="","",COUNTIF($K$2:K50,K50))</f>
        <v>43</v>
      </c>
      <c r="M50" s="100" t="str">
        <f>IF(D50="","",VLOOKUP(D50,ENTRANTS!$A$1:$H$1000,4,0))</f>
        <v>M45</v>
      </c>
      <c r="N50" s="100">
        <f>IF(D50="","",COUNTIF($M$2:M50,M50))</f>
        <v>8</v>
      </c>
      <c r="O50" s="105" t="str">
        <f>IF(D50="","",VLOOKUP(D50,ENTRANTS!$A$1:$H$1000,6,0))</f>
        <v>Unattached</v>
      </c>
      <c r="P50" s="83" t="str">
        <f t="shared" si="16"/>
        <v/>
      </c>
      <c r="Q50" s="30"/>
      <c r="R50" s="2" t="str">
        <f t="shared" si="17"/>
        <v>M Unattached</v>
      </c>
      <c r="S50" s="3">
        <f>IF(D50="","",COUNTIF($R$2:R50,R50))</f>
        <v>8</v>
      </c>
      <c r="T50" s="4" t="str">
        <f t="shared" si="25"/>
        <v/>
      </c>
      <c r="U50" s="34" t="str">
        <f>IF(AND(S50=4,K50="M",NOT(O50="Unattached")),SUMIF(R$2:R50,R50,L$2:L50),"")</f>
        <v/>
      </c>
      <c r="V50" s="4" t="str">
        <f t="shared" si="26"/>
        <v/>
      </c>
      <c r="W50" s="34" t="str">
        <f>IF(AND(S50=3,K50="F",NOT(O50="Unattached")),SUMIF(R$2:R50,R50,L$2:L50),"")</f>
        <v/>
      </c>
      <c r="X50" s="5" t="str">
        <f t="shared" si="20"/>
        <v/>
      </c>
      <c r="Y50" s="5" t="str">
        <f t="shared" si="21"/>
        <v/>
      </c>
      <c r="Z50" s="32" t="str">
        <f t="shared" si="22"/>
        <v>M Unattached 8</v>
      </c>
      <c r="AA50" s="32" t="str">
        <f>IF(K50="M",IF(S50&lt;&gt;4,"",VLOOKUP(CONCATENATE(R50," ",(S50-3)),$Z$2:AD50,5,0)),IF(S50&lt;&gt;3,"",VLOOKUP(CONCATENATE(R50," ",(S50-2)),$Z$2:AD50,5,0)))</f>
        <v/>
      </c>
      <c r="AB50" s="32" t="str">
        <f>IF(K50="M",IF(S50&lt;&gt;4,"",VLOOKUP(CONCATENATE(R50," ",(S50-2)),$Z$2:AD50,5,0)),IF(S50&lt;&gt;3,"",VLOOKUP(CONCATENATE(R50," ",(S50-1)),$Z$2:AD50,5,0)))</f>
        <v/>
      </c>
      <c r="AC50" s="32" t="str">
        <f>IF(K50="M",IF(S50&lt;&gt;4,"",VLOOKUP(CONCATENATE(R50," ",(S50-1)),$Z$2:AD50,5,0)),IF(S50&lt;&gt;3,"",VLOOKUP(CONCATENATE(R50," ",(S50)),$Z$2:AD50,5,0)))</f>
        <v/>
      </c>
      <c r="AD50" s="32" t="str">
        <f t="shared" si="23"/>
        <v/>
      </c>
      <c r="AE50" s="32" t="str">
        <f t="shared" si="14"/>
        <v>Kenny Goodliffe</v>
      </c>
      <c r="AF50" s="109">
        <f>IF($K50="M",IF($L50&gt;Params!D$3,0,Params!F$3-$L50+1)+IF($L50=1,2,0),IF($L50&gt;Params!E$3,0,Params!G$3-$L50+1)+IF($L50=1,2,0))</f>
        <v>8</v>
      </c>
      <c r="AG50" s="109">
        <f t="shared" si="10"/>
        <v>2</v>
      </c>
      <c r="AH50" s="109">
        <f>IF(LEN(M50)&gt;1,MATCH(MID(M50,2,3),Params!$A$4:$A$14,0),0)</f>
        <v>6</v>
      </c>
      <c r="AI50" s="109" cm="1">
        <f t="array" ref="AI50">IF(AH50=0,0,INDEX(Params!F$4:F$14,RESULTS!$AH50))</f>
        <v>9</v>
      </c>
      <c r="AJ50" s="109" cm="1">
        <f t="array" ref="AJ50">IF(AI50=0,0,INDEX(Params!G$4:G$14,RESULTS!$AH50))</f>
        <v>2</v>
      </c>
      <c r="AK50" s="109">
        <f t="shared" si="11"/>
        <v>0</v>
      </c>
      <c r="AL50" s="109">
        <f t="shared" si="12"/>
        <v>0</v>
      </c>
    </row>
    <row r="51" spans="1:38" x14ac:dyDescent="0.3">
      <c r="A51" s="64" t="str">
        <f t="shared" si="0"/>
        <v>M44</v>
      </c>
      <c r="B51" s="64" t="str">
        <f t="shared" si="24"/>
        <v>M654</v>
      </c>
      <c r="C51" s="100">
        <v>50</v>
      </c>
      <c r="D51" s="96">
        <v>187</v>
      </c>
      <c r="E51" s="97">
        <f t="shared" si="15"/>
        <v>1</v>
      </c>
      <c r="F51" s="97">
        <v>18</v>
      </c>
      <c r="G51" s="97">
        <v>26</v>
      </c>
      <c r="H51" s="104">
        <f t="shared" si="13"/>
        <v>5.4467592592592595E-2</v>
      </c>
      <c r="I51" s="105" t="str">
        <f>IF(D51="","",VLOOKUP(D51,ENTRANTS!$A$1:$H$1000,2,0))</f>
        <v>Peter</v>
      </c>
      <c r="J51" s="105" t="str">
        <f>IF(D51="","",VLOOKUP(D51,ENTRANTS!$A$1:$H$1000,3,0))</f>
        <v>Browning</v>
      </c>
      <c r="K51" s="100" t="str">
        <f>IF(D51="","",LEFT(VLOOKUP(D51,ENTRANTS!$A$1:$H$1000,5,0),1))</f>
        <v>M</v>
      </c>
      <c r="L51" s="100">
        <f>IF(D51="","",COUNTIF($K$2:K51,K51))</f>
        <v>44</v>
      </c>
      <c r="M51" s="100" t="str">
        <f>IF(D51="","",VLOOKUP(D51,ENTRANTS!$A$1:$H$1000,4,0))</f>
        <v>M65</v>
      </c>
      <c r="N51" s="100">
        <f>IF(D51="","",COUNTIF($M$2:M51,M51))</f>
        <v>4</v>
      </c>
      <c r="O51" s="105" t="str">
        <f>IF(D51="","",VLOOKUP(D51,ENTRANTS!$A$1:$H$1000,6,0))</f>
        <v>Clayton-Le-Moors</v>
      </c>
      <c r="P51" s="83" t="str">
        <f t="shared" si="16"/>
        <v/>
      </c>
      <c r="Q51" s="30"/>
      <c r="R51" s="2" t="str">
        <f t="shared" si="17"/>
        <v>M Clayton-Le-Moors</v>
      </c>
      <c r="S51" s="3">
        <f>IF(D51="","",COUNTIF($R$2:R51,R51))</f>
        <v>4</v>
      </c>
      <c r="T51" s="4">
        <f t="shared" si="25"/>
        <v>2</v>
      </c>
      <c r="U51" s="34">
        <f>IF(AND(S51=4,K51="M",NOT(O51="Unattached")),SUMIF(R$2:R51,R51,L$2:L51),"")</f>
        <v>81</v>
      </c>
      <c r="V51" s="4" t="str">
        <f t="shared" si="26"/>
        <v/>
      </c>
      <c r="W51" s="34" t="str">
        <f>IF(AND(S51=3,K51="F",NOT(O51="Unattached")),SUMIF(R$2:R51,R51,L$2:L51),"")</f>
        <v/>
      </c>
      <c r="X51" s="5" t="str">
        <f t="shared" si="20"/>
        <v>Clayton-Le-Moors</v>
      </c>
      <c r="Y51" s="5" t="str">
        <f t="shared" si="21"/>
        <v>Clayton-Le-Moors (Craig Storozuk, Angus Bigmore, James Crook, Peter Browning)</v>
      </c>
      <c r="Z51" s="32" t="str">
        <f t="shared" si="22"/>
        <v>M Clayton-Le-Moors 4</v>
      </c>
      <c r="AA51" s="32" t="str">
        <f>IF(K51="M",IF(S51&lt;&gt;4,"",VLOOKUP(CONCATENATE(R51," ",(S51-3)),$Z$2:AD51,5,0)),IF(S51&lt;&gt;3,"",VLOOKUP(CONCATENATE(R51," ",(S51-2)),$Z$2:AD51,5,0)))</f>
        <v>Craig Storozuk</v>
      </c>
      <c r="AB51" s="32" t="str">
        <f>IF(K51="M",IF(S51&lt;&gt;4,"",VLOOKUP(CONCATENATE(R51," ",(S51-2)),$Z$2:AD51,5,0)),IF(S51&lt;&gt;3,"",VLOOKUP(CONCATENATE(R51," ",(S51-1)),$Z$2:AD51,5,0)))</f>
        <v>Angus Bigmore</v>
      </c>
      <c r="AC51" s="32" t="str">
        <f>IF(K51="M",IF(S51&lt;&gt;4,"",VLOOKUP(CONCATENATE(R51," ",(S51-1)),$Z$2:AD51,5,0)),IF(S51&lt;&gt;3,"",VLOOKUP(CONCATENATE(R51," ",(S51)),$Z$2:AD51,5,0)))</f>
        <v>James Crook</v>
      </c>
      <c r="AD51" s="32" t="str">
        <f t="shared" si="23"/>
        <v>Peter Browning</v>
      </c>
      <c r="AE51" s="32" t="str">
        <f t="shared" si="14"/>
        <v>Peter Browning</v>
      </c>
      <c r="AF51" s="109">
        <f>IF($K51="M",IF($L51&gt;Params!D$3,0,Params!F$3-$L51+1)+IF($L51=1,2,0),IF($L51&gt;Params!E$3,0,Params!G$3-$L51+1)+IF($L51=1,2,0))</f>
        <v>7</v>
      </c>
      <c r="AG51" s="109">
        <f t="shared" si="10"/>
        <v>3</v>
      </c>
      <c r="AH51" s="109">
        <f>IF(LEN(M51)&gt;1,MATCH(MID(M51,2,3),Params!$A$4:$A$14,0),0)</f>
        <v>10</v>
      </c>
      <c r="AI51" s="109" cm="1">
        <f t="array" ref="AI51">IF(AH51=0,0,INDEX(Params!F$4:F$14,RESULTS!$AH51))</f>
        <v>6</v>
      </c>
      <c r="AJ51" s="109" cm="1">
        <f t="array" ref="AJ51">IF(AI51=0,0,INDEX(Params!G$4:G$14,RESULTS!$AH51))</f>
        <v>0</v>
      </c>
      <c r="AK51" s="109">
        <f t="shared" si="11"/>
        <v>0</v>
      </c>
      <c r="AL51" s="109">
        <f t="shared" si="12"/>
        <v>0</v>
      </c>
    </row>
    <row r="52" spans="1:38" x14ac:dyDescent="0.3">
      <c r="A52" s="64" t="str">
        <f t="shared" si="0"/>
        <v>M45</v>
      </c>
      <c r="B52" s="64" t="str">
        <f t="shared" si="24"/>
        <v>M655</v>
      </c>
      <c r="C52" s="100">
        <v>51</v>
      </c>
      <c r="D52" s="96">
        <v>176</v>
      </c>
      <c r="E52" s="97">
        <f t="shared" si="15"/>
        <v>1</v>
      </c>
      <c r="F52" s="97">
        <v>19</v>
      </c>
      <c r="G52" s="97">
        <v>4</v>
      </c>
      <c r="H52" s="104">
        <f t="shared" si="13"/>
        <v>5.4907407407407405E-2</v>
      </c>
      <c r="I52" s="105" t="str">
        <f>IF(D52="","",VLOOKUP(D52,ENTRANTS!$A$1:$H$1000,2,0))</f>
        <v>Fred</v>
      </c>
      <c r="J52" s="105" t="str">
        <f>IF(D52="","",VLOOKUP(D52,ENTRANTS!$A$1:$H$1000,3,0))</f>
        <v>Duenbier</v>
      </c>
      <c r="K52" s="100" t="str">
        <f>IF(D52="","",LEFT(VLOOKUP(D52,ENTRANTS!$A$1:$H$1000,5,0),1))</f>
        <v>M</v>
      </c>
      <c r="L52" s="100">
        <f>IF(D52="","",COUNTIF($K$2:K52,K52))</f>
        <v>45</v>
      </c>
      <c r="M52" s="100" t="str">
        <f>IF(D52="","",VLOOKUP(D52,ENTRANTS!$A$1:$H$1000,4,0))</f>
        <v>M65</v>
      </c>
      <c r="N52" s="100">
        <f>IF(D52="","",COUNTIF($M$2:M52,M52))</f>
        <v>5</v>
      </c>
      <c r="O52" s="105" t="str">
        <f>IF(D52="","",VLOOKUP(D52,ENTRANTS!$A$1:$H$1000,6,0))</f>
        <v>Newburgh Nomads</v>
      </c>
      <c r="P52" s="83" t="str">
        <f t="shared" si="16"/>
        <v/>
      </c>
      <c r="Q52" s="30"/>
      <c r="R52" s="2" t="str">
        <f t="shared" si="17"/>
        <v>M Newburgh Nomads</v>
      </c>
      <c r="S52" s="3">
        <f>IF(D52="","",COUNTIF($R$2:R52,R52))</f>
        <v>4</v>
      </c>
      <c r="T52" s="4">
        <f t="shared" si="25"/>
        <v>3</v>
      </c>
      <c r="U52" s="34">
        <f>IF(AND(S52=4,K52="M",NOT(O52="Unattached")),SUMIF(R$2:R52,R52,L$2:L52),"")</f>
        <v>127</v>
      </c>
      <c r="V52" s="4" t="str">
        <f t="shared" si="26"/>
        <v/>
      </c>
      <c r="W52" s="34" t="str">
        <f>IF(AND(S52=3,K52="F",NOT(O52="Unattached")),SUMIF(R$2:R52,R52,L$2:L52),"")</f>
        <v/>
      </c>
      <c r="X52" s="5" t="str">
        <f t="shared" si="20"/>
        <v>Newburgh Nomads</v>
      </c>
      <c r="Y52" s="5" t="str">
        <f t="shared" si="21"/>
        <v>Newburgh Nomads (Chris Banks, Tony Jackson, Wally Coppelov, Fred Duenbier)</v>
      </c>
      <c r="Z52" s="32" t="str">
        <f t="shared" si="22"/>
        <v>M Newburgh Nomads 4</v>
      </c>
      <c r="AA52" s="32" t="str">
        <f>IF(K52="M",IF(S52&lt;&gt;4,"",VLOOKUP(CONCATENATE(R52," ",(S52-3)),$Z$2:AD52,5,0)),IF(S52&lt;&gt;3,"",VLOOKUP(CONCATENATE(R52," ",(S52-2)),$Z$2:AD52,5,0)))</f>
        <v>Chris Banks</v>
      </c>
      <c r="AB52" s="32" t="str">
        <f>IF(K52="M",IF(S52&lt;&gt;4,"",VLOOKUP(CONCATENATE(R52," ",(S52-2)),$Z$2:AD52,5,0)),IF(S52&lt;&gt;3,"",VLOOKUP(CONCATENATE(R52," ",(S52-1)),$Z$2:AD52,5,0)))</f>
        <v>Tony Jackson</v>
      </c>
      <c r="AC52" s="32" t="str">
        <f>IF(K52="M",IF(S52&lt;&gt;4,"",VLOOKUP(CONCATENATE(R52," ",(S52-1)),$Z$2:AD52,5,0)),IF(S52&lt;&gt;3,"",VLOOKUP(CONCATENATE(R52," ",(S52)),$Z$2:AD52,5,0)))</f>
        <v>Wally Coppelov</v>
      </c>
      <c r="AD52" s="32" t="str">
        <f t="shared" si="23"/>
        <v>Fred Duenbier</v>
      </c>
      <c r="AE52" s="32" t="str">
        <f t="shared" si="14"/>
        <v>Fred Duenbier</v>
      </c>
      <c r="AF52" s="109">
        <f>IF($K52="M",IF($L52&gt;Params!D$3,0,Params!F$3-$L52+1)+IF($L52=1,2,0),IF($L52&gt;Params!E$3,0,Params!G$3-$L52+1)+IF($L52=1,2,0))</f>
        <v>6</v>
      </c>
      <c r="AG52" s="109">
        <f t="shared" si="10"/>
        <v>2</v>
      </c>
      <c r="AH52" s="109">
        <f>IF(LEN(M52)&gt;1,MATCH(MID(M52,2,3),Params!$A$4:$A$14,0),0)</f>
        <v>10</v>
      </c>
      <c r="AI52" s="109" cm="1">
        <f t="array" ref="AI52">IF(AH52=0,0,INDEX(Params!F$4:F$14,RESULTS!$AH52))</f>
        <v>6</v>
      </c>
      <c r="AJ52" s="109" cm="1">
        <f t="array" ref="AJ52">IF(AI52=0,0,INDEX(Params!G$4:G$14,RESULTS!$AH52))</f>
        <v>0</v>
      </c>
      <c r="AK52" s="109">
        <f t="shared" si="11"/>
        <v>0</v>
      </c>
      <c r="AL52" s="109">
        <f t="shared" si="12"/>
        <v>0</v>
      </c>
    </row>
    <row r="53" spans="1:38" x14ac:dyDescent="0.3">
      <c r="A53" s="64" t="str">
        <f t="shared" si="0"/>
        <v>M46</v>
      </c>
      <c r="B53" s="64" t="str">
        <f t="shared" si="24"/>
        <v>MU234</v>
      </c>
      <c r="C53" s="100">
        <v>52</v>
      </c>
      <c r="D53" s="96">
        <v>216</v>
      </c>
      <c r="E53" s="97">
        <f t="shared" si="15"/>
        <v>1</v>
      </c>
      <c r="F53" s="97">
        <v>19</v>
      </c>
      <c r="G53" s="97">
        <v>28</v>
      </c>
      <c r="H53" s="104">
        <f t="shared" si="13"/>
        <v>5.5185185185185191E-2</v>
      </c>
      <c r="I53" s="105" t="str">
        <f>IF(D53="","",VLOOKUP(D53,ENTRANTS!$A$1:$H$1000,2,0))</f>
        <v>Jonathan</v>
      </c>
      <c r="J53" s="105" t="str">
        <f>IF(D53="","",VLOOKUP(D53,ENTRANTS!$A$1:$H$1000,3,0))</f>
        <v>Wood</v>
      </c>
      <c r="K53" s="100" t="str">
        <f>IF(D53="","",LEFT(VLOOKUP(D53,ENTRANTS!$A$1:$H$1000,5,0),1))</f>
        <v>M</v>
      </c>
      <c r="L53" s="100">
        <f>IF(D53="","",COUNTIF($K$2:K53,K53))</f>
        <v>46</v>
      </c>
      <c r="M53" s="100" t="str">
        <f>IF(D53="","",VLOOKUP(D53,ENTRANTS!$A$1:$H$1000,4,0))</f>
        <v>MU23</v>
      </c>
      <c r="N53" s="100">
        <f>IF(D53="","",COUNTIF($M$2:M53,M53))</f>
        <v>4</v>
      </c>
      <c r="O53" s="105" t="str">
        <f>IF(D53="","",VLOOKUP(D53,ENTRANTS!$A$1:$H$1000,6,0))</f>
        <v>Unattached</v>
      </c>
      <c r="P53" s="83" t="str">
        <f t="shared" si="16"/>
        <v/>
      </c>
      <c r="Q53" s="30"/>
      <c r="R53" s="2" t="str">
        <f t="shared" si="17"/>
        <v>M Unattached</v>
      </c>
      <c r="S53" s="3">
        <f>IF(D53="","",COUNTIF($R$2:R53,R53))</f>
        <v>9</v>
      </c>
      <c r="T53" s="4" t="str">
        <f t="shared" si="25"/>
        <v/>
      </c>
      <c r="U53" s="34" t="str">
        <f>IF(AND(S53=4,K53="M",NOT(O53="Unattached")),SUMIF(R$2:R53,R53,L$2:L53),"")</f>
        <v/>
      </c>
      <c r="V53" s="4" t="str">
        <f t="shared" si="26"/>
        <v/>
      </c>
      <c r="W53" s="34" t="str">
        <f>IF(AND(S53=3,K53="F",NOT(O53="Unattached")),SUMIF(R$2:R53,R53,L$2:L53),"")</f>
        <v/>
      </c>
      <c r="X53" s="5" t="str">
        <f t="shared" si="20"/>
        <v/>
      </c>
      <c r="Y53" s="5" t="str">
        <f t="shared" si="21"/>
        <v/>
      </c>
      <c r="Z53" s="32" t="str">
        <f t="shared" si="22"/>
        <v>M Unattached 9</v>
      </c>
      <c r="AA53" s="32" t="str">
        <f>IF(K53="M",IF(S53&lt;&gt;4,"",VLOOKUP(CONCATENATE(R53," ",(S53-3)),$Z$2:AD53,5,0)),IF(S53&lt;&gt;3,"",VLOOKUP(CONCATENATE(R53," ",(S53-2)),$Z$2:AD53,5,0)))</f>
        <v/>
      </c>
      <c r="AB53" s="32" t="str">
        <f>IF(K53="M",IF(S53&lt;&gt;4,"",VLOOKUP(CONCATENATE(R53," ",(S53-2)),$Z$2:AD53,5,0)),IF(S53&lt;&gt;3,"",VLOOKUP(CONCATENATE(R53," ",(S53-1)),$Z$2:AD53,5,0)))</f>
        <v/>
      </c>
      <c r="AC53" s="32" t="str">
        <f>IF(K53="M",IF(S53&lt;&gt;4,"",VLOOKUP(CONCATENATE(R53," ",(S53-1)),$Z$2:AD53,5,0)),IF(S53&lt;&gt;3,"",VLOOKUP(CONCATENATE(R53," ",(S53)),$Z$2:AD53,5,0)))</f>
        <v/>
      </c>
      <c r="AD53" s="32" t="str">
        <f t="shared" si="23"/>
        <v/>
      </c>
      <c r="AE53" s="32" t="str">
        <f t="shared" si="14"/>
        <v>Jonathan Wood</v>
      </c>
      <c r="AF53" s="109">
        <f>IF($K53="M",IF($L53&gt;Params!D$3,0,Params!F$3-$L53+1)+IF($L53=1,2,0),IF($L53&gt;Params!E$3,0,Params!G$3-$L53+1)+IF($L53=1,2,0))</f>
        <v>5</v>
      </c>
      <c r="AG53" s="109">
        <f t="shared" si="10"/>
        <v>1</v>
      </c>
      <c r="AH53" s="109">
        <f>IF(LEN(M53)&gt;1,MATCH(MID(M53,2,3),Params!$A$4:$A$14,0),0)</f>
        <v>3</v>
      </c>
      <c r="AI53" s="109" cm="1">
        <f t="array" ref="AI53">IF(AH53=0,0,INDEX(Params!F$4:F$14,RESULTS!$AH53))</f>
        <v>4</v>
      </c>
      <c r="AJ53" s="109" cm="1">
        <f t="array" ref="AJ53">IF(AI53=0,0,INDEX(Params!G$4:G$14,RESULTS!$AH53))</f>
        <v>0</v>
      </c>
      <c r="AK53" s="109">
        <f t="shared" si="11"/>
        <v>0</v>
      </c>
      <c r="AL53" s="109">
        <f t="shared" si="12"/>
        <v>0</v>
      </c>
    </row>
    <row r="54" spans="1:38" x14ac:dyDescent="0.3">
      <c r="A54" s="64" t="str">
        <f t="shared" si="0"/>
        <v>M47</v>
      </c>
      <c r="B54" s="64" t="str">
        <f t="shared" si="24"/>
        <v>M11</v>
      </c>
      <c r="C54" s="100">
        <v>53</v>
      </c>
      <c r="D54" s="96">
        <v>225</v>
      </c>
      <c r="E54" s="97">
        <f t="shared" si="15"/>
        <v>1</v>
      </c>
      <c r="F54" s="97">
        <v>19</v>
      </c>
      <c r="G54" s="97">
        <v>35</v>
      </c>
      <c r="H54" s="104">
        <f t="shared" si="13"/>
        <v>5.5266203703703699E-2</v>
      </c>
      <c r="I54" s="105" t="str">
        <f>IF(D54="","",VLOOKUP(D54,ENTRANTS!$A$1:$H$1000,2,0))</f>
        <v>Matthew</v>
      </c>
      <c r="J54" s="105" t="str">
        <f>IF(D54="","",VLOOKUP(D54,ENTRANTS!$A$1:$H$1000,3,0))</f>
        <v>Lewis</v>
      </c>
      <c r="K54" s="100" t="str">
        <f>IF(D54="","",LEFT(VLOOKUP(D54,ENTRANTS!$A$1:$H$1000,5,0),1))</f>
        <v>M</v>
      </c>
      <c r="L54" s="100">
        <f>IF(D54="","",COUNTIF($K$2:K54,K54))</f>
        <v>47</v>
      </c>
      <c r="M54" s="100" t="str">
        <f>IF(D54="","",VLOOKUP(D54,ENTRANTS!$A$1:$H$1000,4,0))</f>
        <v>M</v>
      </c>
      <c r="N54" s="100">
        <f>IF(D54="","",COUNTIF($M$2:M54,M54))</f>
        <v>11</v>
      </c>
      <c r="O54" s="105" t="str">
        <f>IF(D54="","",VLOOKUP(D54,ENTRANTS!$A$1:$H$1000,6,0))</f>
        <v>Unattached</v>
      </c>
      <c r="P54" s="83" t="str">
        <f t="shared" si="16"/>
        <v/>
      </c>
      <c r="Q54" s="30"/>
      <c r="R54" s="2" t="str">
        <f t="shared" si="17"/>
        <v>M Unattached</v>
      </c>
      <c r="S54" s="3">
        <f>IF(D54="","",COUNTIF($R$2:R54,R54))</f>
        <v>10</v>
      </c>
      <c r="T54" s="4" t="str">
        <f t="shared" si="25"/>
        <v/>
      </c>
      <c r="U54" s="34" t="str">
        <f>IF(AND(S54=4,K54="M",NOT(O54="Unattached")),SUMIF(R$2:R54,R54,L$2:L54),"")</f>
        <v/>
      </c>
      <c r="V54" s="4" t="str">
        <f t="shared" si="26"/>
        <v/>
      </c>
      <c r="W54" s="34" t="str">
        <f>IF(AND(S54=3,K54="F",NOT(O54="Unattached")),SUMIF(R$2:R54,R54,L$2:L54),"")</f>
        <v/>
      </c>
      <c r="X54" s="5" t="str">
        <f t="shared" si="20"/>
        <v/>
      </c>
      <c r="Y54" s="5" t="str">
        <f t="shared" si="21"/>
        <v/>
      </c>
      <c r="Z54" s="32" t="str">
        <f t="shared" si="22"/>
        <v>M Unattached 10</v>
      </c>
      <c r="AA54" s="32" t="str">
        <f>IF(K54="M",IF(S54&lt;&gt;4,"",VLOOKUP(CONCATENATE(R54," ",(S54-3)),$Z$2:AD54,5,0)),IF(S54&lt;&gt;3,"",VLOOKUP(CONCATENATE(R54," ",(S54-2)),$Z$2:AD54,5,0)))</f>
        <v/>
      </c>
      <c r="AB54" s="32" t="str">
        <f>IF(K54="M",IF(S54&lt;&gt;4,"",VLOOKUP(CONCATENATE(R54," ",(S54-2)),$Z$2:AD54,5,0)),IF(S54&lt;&gt;3,"",VLOOKUP(CONCATENATE(R54," ",(S54-1)),$Z$2:AD54,5,0)))</f>
        <v/>
      </c>
      <c r="AC54" s="32" t="str">
        <f>IF(K54="M",IF(S54&lt;&gt;4,"",VLOOKUP(CONCATENATE(R54," ",(S54-1)),$Z$2:AD54,5,0)),IF(S54&lt;&gt;3,"",VLOOKUP(CONCATENATE(R54," ",(S54)),$Z$2:AD54,5,0)))</f>
        <v/>
      </c>
      <c r="AD54" s="32" t="str">
        <f t="shared" si="23"/>
        <v/>
      </c>
      <c r="AE54" s="32" t="str">
        <f t="shared" si="14"/>
        <v>Matthew Lewis</v>
      </c>
      <c r="AF54" s="109">
        <f>IF($K54="M",IF($L54&gt;Params!D$3,0,Params!F$3-$L54+1)+IF($L54=1,2,0),IF($L54&gt;Params!E$3,0,Params!G$3-$L54+1)+IF($L54=1,2,0))</f>
        <v>4</v>
      </c>
      <c r="AG54" s="109">
        <f t="shared" si="10"/>
        <v>0</v>
      </c>
      <c r="AH54" s="109">
        <f>IF(LEN(M54)&gt;1,MATCH(MID(M54,2,3),Params!$A$4:$A$14,0),0)</f>
        <v>0</v>
      </c>
      <c r="AI54" s="109" cm="1">
        <f t="array" ref="AI54">IF(AH54=0,0,INDEX(Params!F$4:F$14,RESULTS!$AH54))</f>
        <v>0</v>
      </c>
      <c r="AJ54" s="109" cm="1">
        <f t="array" ref="AJ54">IF(AI54=0,0,INDEX(Params!G$4:G$14,RESULTS!$AH54))</f>
        <v>0</v>
      </c>
      <c r="AK54" s="109">
        <f t="shared" si="11"/>
        <v>0</v>
      </c>
      <c r="AL54" s="109">
        <f t="shared" si="12"/>
        <v>0</v>
      </c>
    </row>
    <row r="55" spans="1:38" x14ac:dyDescent="0.3">
      <c r="A55" s="64" t="str">
        <f t="shared" si="0"/>
        <v>F7</v>
      </c>
      <c r="B55" s="64" t="str">
        <f t="shared" si="24"/>
        <v>F552</v>
      </c>
      <c r="C55" s="100">
        <v>54</v>
      </c>
      <c r="D55" s="96">
        <v>199</v>
      </c>
      <c r="E55" s="97">
        <f t="shared" si="15"/>
        <v>1</v>
      </c>
      <c r="F55" s="97">
        <v>19</v>
      </c>
      <c r="G55" s="97">
        <v>39</v>
      </c>
      <c r="H55" s="104">
        <f t="shared" si="13"/>
        <v>5.5312499999999994E-2</v>
      </c>
      <c r="I55" s="105" t="str">
        <f>IF(D55="","",VLOOKUP(D55,ENTRANTS!$A$1:$H$1000,2,0))</f>
        <v>Lisa</v>
      </c>
      <c r="J55" s="105" t="str">
        <f>IF(D55="","",VLOOKUP(D55,ENTRANTS!$A$1:$H$1000,3,0))</f>
        <v>Ingham</v>
      </c>
      <c r="K55" s="100" t="str">
        <f>IF(D55="","",LEFT(VLOOKUP(D55,ENTRANTS!$A$1:$H$1000,5,0),1))</f>
        <v>F</v>
      </c>
      <c r="L55" s="100">
        <f>IF(D55="","",COUNTIF($K$2:K55,K55))</f>
        <v>7</v>
      </c>
      <c r="M55" s="100" t="str">
        <f>IF(D55="","",VLOOKUP(D55,ENTRANTS!$A$1:$H$1000,4,0))</f>
        <v>F55</v>
      </c>
      <c r="N55" s="100">
        <f>IF(D55="","",COUNTIF($M$2:M55,M55))</f>
        <v>2</v>
      </c>
      <c r="O55" s="105" t="str">
        <f>IF(D55="","",VLOOKUP(D55,ENTRANTS!$A$1:$H$1000,6,0))</f>
        <v>Blackburn Road Runners</v>
      </c>
      <c r="P55" s="83" t="str">
        <f t="shared" si="16"/>
        <v/>
      </c>
      <c r="Q55" s="30"/>
      <c r="R55" s="2" t="str">
        <f t="shared" si="17"/>
        <v>F Blackburn Road Runners</v>
      </c>
      <c r="S55" s="3">
        <f>IF(D55="","",COUNTIF($R$2:R55,R55))</f>
        <v>1</v>
      </c>
      <c r="T55" s="4" t="str">
        <f t="shared" si="25"/>
        <v/>
      </c>
      <c r="U55" s="34" t="str">
        <f>IF(AND(S55=4,K55="M",NOT(O55="Unattached")),SUMIF(R$2:R55,R55,L$2:L55),"")</f>
        <v/>
      </c>
      <c r="V55" s="4" t="str">
        <f t="shared" si="26"/>
        <v/>
      </c>
      <c r="W55" s="34" t="str">
        <f>IF(AND(S55=3,K55="F",NOT(O55="Unattached")),SUMIF(R$2:R55,R55,L$2:L55),"")</f>
        <v/>
      </c>
      <c r="X55" s="5" t="str">
        <f t="shared" si="20"/>
        <v/>
      </c>
      <c r="Y55" s="5" t="str">
        <f t="shared" si="21"/>
        <v/>
      </c>
      <c r="Z55" s="32" t="str">
        <f t="shared" si="22"/>
        <v>F Blackburn Road Runners 1</v>
      </c>
      <c r="AA55" s="32" t="str">
        <f>IF(K55="M",IF(S55&lt;&gt;4,"",VLOOKUP(CONCATENATE(R55," ",(S55-3)),$Z$2:AD55,5,0)),IF(S55&lt;&gt;3,"",VLOOKUP(CONCATENATE(R55," ",(S55-2)),$Z$2:AD55,5,0)))</f>
        <v/>
      </c>
      <c r="AB55" s="32" t="str">
        <f>IF(K55="M",IF(S55&lt;&gt;4,"",VLOOKUP(CONCATENATE(R55," ",(S55-2)),$Z$2:AD55,5,0)),IF(S55&lt;&gt;3,"",VLOOKUP(CONCATENATE(R55," ",(S55-1)),$Z$2:AD55,5,0)))</f>
        <v/>
      </c>
      <c r="AC55" s="32" t="str">
        <f>IF(K55="M",IF(S55&lt;&gt;4,"",VLOOKUP(CONCATENATE(R55," ",(S55-1)),$Z$2:AD55,5,0)),IF(S55&lt;&gt;3,"",VLOOKUP(CONCATENATE(R55," ",(S55)),$Z$2:AD55,5,0)))</f>
        <v/>
      </c>
      <c r="AD55" s="32" t="str">
        <f t="shared" si="23"/>
        <v>Lisa Ingham</v>
      </c>
      <c r="AE55" s="32" t="str">
        <f t="shared" si="14"/>
        <v>Lisa Ingham</v>
      </c>
      <c r="AF55" s="109">
        <f>IF($K55="M",IF($L55&gt;Params!D$3,0,Params!F$3-$L55+1)+IF($L55=1,2,0),IF($L55&gt;Params!E$3,0,Params!G$3-$L55+1)+IF($L55=1,2,0))</f>
        <v>9</v>
      </c>
      <c r="AG55" s="109">
        <f t="shared" si="10"/>
        <v>2</v>
      </c>
      <c r="AH55" s="109">
        <f>IF(LEN(M55)&gt;1,MATCH(MID(M55,2,3),Params!$A$4:$A$14,0),0)</f>
        <v>8</v>
      </c>
      <c r="AI55" s="109" cm="1">
        <f t="array" ref="AI55">IF(AH55=0,0,INDEX(Params!F$4:F$14,RESULTS!$AH55))</f>
        <v>8</v>
      </c>
      <c r="AJ55" s="109" cm="1">
        <f t="array" ref="AJ55">IF(AI55=0,0,INDEX(Params!G$4:G$14,RESULTS!$AH55))</f>
        <v>3</v>
      </c>
      <c r="AK55" s="109">
        <f t="shared" si="11"/>
        <v>0</v>
      </c>
      <c r="AL55" s="109">
        <f t="shared" si="12"/>
        <v>1</v>
      </c>
    </row>
    <row r="56" spans="1:38" x14ac:dyDescent="0.3">
      <c r="A56" s="64" t="str">
        <f t="shared" si="0"/>
        <v>M48</v>
      </c>
      <c r="B56" s="64" t="str">
        <f t="shared" si="24"/>
        <v>M555</v>
      </c>
      <c r="C56" s="100">
        <v>55</v>
      </c>
      <c r="D56" s="96">
        <v>205</v>
      </c>
      <c r="E56" s="97">
        <f t="shared" si="15"/>
        <v>1</v>
      </c>
      <c r="F56" s="97">
        <v>20</v>
      </c>
      <c r="G56" s="97">
        <v>36</v>
      </c>
      <c r="H56" s="104">
        <f t="shared" si="13"/>
        <v>5.5972222222222222E-2</v>
      </c>
      <c r="I56" s="105" t="str">
        <f>IF(D56="","",VLOOKUP(D56,ENTRANTS!$A$1:$H$1000,2,0))</f>
        <v>Graham</v>
      </c>
      <c r="J56" s="105" t="str">
        <f>IF(D56="","",VLOOKUP(D56,ENTRANTS!$A$1:$H$1000,3,0))</f>
        <v>King</v>
      </c>
      <c r="K56" s="100" t="str">
        <f>IF(D56="","",LEFT(VLOOKUP(D56,ENTRANTS!$A$1:$H$1000,5,0),1))</f>
        <v>M</v>
      </c>
      <c r="L56" s="100">
        <f>IF(D56="","",COUNTIF($K$2:K56,K56))</f>
        <v>48</v>
      </c>
      <c r="M56" s="100" t="str">
        <f>IF(D56="","",VLOOKUP(D56,ENTRANTS!$A$1:$H$1000,4,0))</f>
        <v>M55</v>
      </c>
      <c r="N56" s="100">
        <f>IF(D56="","",COUNTIF($M$2:M56,M56))</f>
        <v>5</v>
      </c>
      <c r="O56" s="105" t="str">
        <f>IF(D56="","",VLOOKUP(D56,ENTRANTS!$A$1:$H$1000,6,0))</f>
        <v>North Bolton Runners</v>
      </c>
      <c r="P56" s="83" t="str">
        <f t="shared" si="16"/>
        <v/>
      </c>
      <c r="Q56" s="30"/>
      <c r="R56" s="2" t="str">
        <f t="shared" si="17"/>
        <v>M North Bolton Runners</v>
      </c>
      <c r="S56" s="3">
        <f>IF(D56="","",COUNTIF($R$2:R56,R56))</f>
        <v>2</v>
      </c>
      <c r="T56" s="4" t="str">
        <f t="shared" si="25"/>
        <v/>
      </c>
      <c r="U56" s="34" t="str">
        <f>IF(AND(S56=4,K56="M",NOT(O56="Unattached")),SUMIF(R$2:R56,R56,L$2:L56),"")</f>
        <v/>
      </c>
      <c r="V56" s="4" t="str">
        <f t="shared" si="26"/>
        <v/>
      </c>
      <c r="W56" s="34" t="str">
        <f>IF(AND(S56=3,K56="F",NOT(O56="Unattached")),SUMIF(R$2:R56,R56,L$2:L56),"")</f>
        <v/>
      </c>
      <c r="X56" s="5" t="str">
        <f t="shared" si="20"/>
        <v/>
      </c>
      <c r="Y56" s="5" t="str">
        <f t="shared" si="21"/>
        <v/>
      </c>
      <c r="Z56" s="32" t="str">
        <f t="shared" si="22"/>
        <v>M North Bolton Runners 2</v>
      </c>
      <c r="AA56" s="32" t="str">
        <f>IF(K56="M",IF(S56&lt;&gt;4,"",VLOOKUP(CONCATENATE(R56," ",(S56-3)),$Z$2:AD56,5,0)),IF(S56&lt;&gt;3,"",VLOOKUP(CONCATENATE(R56," ",(S56-2)),$Z$2:AD56,5,0)))</f>
        <v/>
      </c>
      <c r="AB56" s="32" t="str">
        <f>IF(K56="M",IF(S56&lt;&gt;4,"",VLOOKUP(CONCATENATE(R56," ",(S56-2)),$Z$2:AD56,5,0)),IF(S56&lt;&gt;3,"",VLOOKUP(CONCATENATE(R56," ",(S56-1)),$Z$2:AD56,5,0)))</f>
        <v/>
      </c>
      <c r="AC56" s="32" t="str">
        <f>IF(K56="M",IF(S56&lt;&gt;4,"",VLOOKUP(CONCATENATE(R56," ",(S56-1)),$Z$2:AD56,5,0)),IF(S56&lt;&gt;3,"",VLOOKUP(CONCATENATE(R56," ",(S56)),$Z$2:AD56,5,0)))</f>
        <v/>
      </c>
      <c r="AD56" s="32" t="str">
        <f t="shared" si="23"/>
        <v>Graham King</v>
      </c>
      <c r="AE56" s="32" t="str">
        <f t="shared" si="14"/>
        <v>Graham King</v>
      </c>
      <c r="AF56" s="109">
        <f>IF($K56="M",IF($L56&gt;Params!D$3,0,Params!F$3-$L56+1)+IF($L56=1,2,0),IF($L56&gt;Params!E$3,0,Params!G$3-$L56+1)+IF($L56=1,2,0))</f>
        <v>3</v>
      </c>
      <c r="AG56" s="109">
        <f t="shared" si="10"/>
        <v>4</v>
      </c>
      <c r="AH56" s="109">
        <f>IF(LEN(M56)&gt;1,MATCH(MID(M56,2,3),Params!$A$4:$A$14,0),0)</f>
        <v>8</v>
      </c>
      <c r="AI56" s="109" cm="1">
        <f t="array" ref="AI56">IF(AH56=0,0,INDEX(Params!F$4:F$14,RESULTS!$AH56))</f>
        <v>8</v>
      </c>
      <c r="AJ56" s="109" cm="1">
        <f t="array" ref="AJ56">IF(AI56=0,0,INDEX(Params!G$4:G$14,RESULTS!$AH56))</f>
        <v>3</v>
      </c>
      <c r="AK56" s="109">
        <f t="shared" si="11"/>
        <v>0</v>
      </c>
      <c r="AL56" s="109">
        <f t="shared" si="12"/>
        <v>0</v>
      </c>
    </row>
    <row r="57" spans="1:38" x14ac:dyDescent="0.3">
      <c r="A57" s="64" t="str">
        <f t="shared" si="0"/>
        <v>M49</v>
      </c>
      <c r="B57" s="64" t="str">
        <f t="shared" si="24"/>
        <v>M459</v>
      </c>
      <c r="C57" s="100">
        <v>56</v>
      </c>
      <c r="D57" s="96">
        <v>178</v>
      </c>
      <c r="E57" s="97">
        <f t="shared" si="15"/>
        <v>1</v>
      </c>
      <c r="F57" s="97">
        <v>21</v>
      </c>
      <c r="G57" s="97">
        <v>59</v>
      </c>
      <c r="H57" s="104">
        <f t="shared" si="13"/>
        <v>5.693287037037037E-2</v>
      </c>
      <c r="I57" s="105" t="str">
        <f>IF(D57="","",VLOOKUP(D57,ENTRANTS!$A$1:$H$1000,2,0))</f>
        <v>Ollie</v>
      </c>
      <c r="J57" s="105" t="str">
        <f>IF(D57="","",VLOOKUP(D57,ENTRANTS!$A$1:$H$1000,3,0))</f>
        <v>Hulbert</v>
      </c>
      <c r="K57" s="100" t="str">
        <f>IF(D57="","",LEFT(VLOOKUP(D57,ENTRANTS!$A$1:$H$1000,5,0),1))</f>
        <v>M</v>
      </c>
      <c r="L57" s="100">
        <f>IF(D57="","",COUNTIF($K$2:K57,K57))</f>
        <v>49</v>
      </c>
      <c r="M57" s="100" t="str">
        <f>IF(D57="","",VLOOKUP(D57,ENTRANTS!$A$1:$H$1000,4,0))</f>
        <v>M45</v>
      </c>
      <c r="N57" s="100">
        <f>IF(D57="","",COUNTIF($M$2:M57,M57))</f>
        <v>9</v>
      </c>
      <c r="O57" s="105" t="str">
        <f>IF(D57="","",VLOOKUP(D57,ENTRANTS!$A$1:$H$1000,6,0))</f>
        <v>Newburgh Nomads</v>
      </c>
      <c r="P57" s="83" t="str">
        <f t="shared" si="16"/>
        <v/>
      </c>
      <c r="Q57" s="30"/>
      <c r="R57" s="2" t="str">
        <f t="shared" si="17"/>
        <v>M Newburgh Nomads</v>
      </c>
      <c r="S57" s="3">
        <f>IF(D57="","",COUNTIF($R$2:R57,R57))</f>
        <v>5</v>
      </c>
      <c r="T57" s="4" t="str">
        <f t="shared" si="25"/>
        <v/>
      </c>
      <c r="U57" s="34" t="str">
        <f>IF(AND(S57=4,K57="M",NOT(O57="Unattached")),SUMIF(R$2:R57,R57,L$2:L57),"")</f>
        <v/>
      </c>
      <c r="V57" s="4" t="str">
        <f t="shared" si="26"/>
        <v/>
      </c>
      <c r="W57" s="34" t="str">
        <f>IF(AND(S57=3,K57="F",NOT(O57="Unattached")),SUMIF(R$2:R57,R57,L$2:L57),"")</f>
        <v/>
      </c>
      <c r="X57" s="5" t="str">
        <f t="shared" si="20"/>
        <v/>
      </c>
      <c r="Y57" s="5" t="str">
        <f t="shared" si="21"/>
        <v/>
      </c>
      <c r="Z57" s="32" t="str">
        <f t="shared" si="22"/>
        <v>M Newburgh Nomads 5</v>
      </c>
      <c r="AA57" s="32" t="str">
        <f>IF(K57="M",IF(S57&lt;&gt;4,"",VLOOKUP(CONCATENATE(R57," ",(S57-3)),$Z$2:AD57,5,0)),IF(S57&lt;&gt;3,"",VLOOKUP(CONCATENATE(R57," ",(S57-2)),$Z$2:AD57,5,0)))</f>
        <v/>
      </c>
      <c r="AB57" s="32" t="str">
        <f>IF(K57="M",IF(S57&lt;&gt;4,"",VLOOKUP(CONCATENATE(R57," ",(S57-2)),$Z$2:AD57,5,0)),IF(S57&lt;&gt;3,"",VLOOKUP(CONCATENATE(R57," ",(S57-1)),$Z$2:AD57,5,0)))</f>
        <v/>
      </c>
      <c r="AC57" s="32" t="str">
        <f>IF(K57="M",IF(S57&lt;&gt;4,"",VLOOKUP(CONCATENATE(R57," ",(S57-1)),$Z$2:AD57,5,0)),IF(S57&lt;&gt;3,"",VLOOKUP(CONCATENATE(R57," ",(S57)),$Z$2:AD57,5,0)))</f>
        <v/>
      </c>
      <c r="AD57" s="32" t="str">
        <f t="shared" si="23"/>
        <v/>
      </c>
      <c r="AE57" s="32" t="str">
        <f t="shared" si="14"/>
        <v>Ollie Hulbert</v>
      </c>
      <c r="AF57" s="109">
        <f>IF($K57="M",IF($L57&gt;Params!D$3,0,Params!F$3-$L57+1)+IF($L57=1,2,0),IF($L57&gt;Params!E$3,0,Params!G$3-$L57+1)+IF($L57=1,2,0))</f>
        <v>2</v>
      </c>
      <c r="AG57" s="109">
        <f t="shared" si="10"/>
        <v>1</v>
      </c>
      <c r="AH57" s="109">
        <f>IF(LEN(M57)&gt;1,MATCH(MID(M57,2,3),Params!$A$4:$A$14,0),0)</f>
        <v>6</v>
      </c>
      <c r="AI57" s="109" cm="1">
        <f t="array" ref="AI57">IF(AH57=0,0,INDEX(Params!F$4:F$14,RESULTS!$AH57))</f>
        <v>9</v>
      </c>
      <c r="AJ57" s="109" cm="1">
        <f t="array" ref="AJ57">IF(AI57=0,0,INDEX(Params!G$4:G$14,RESULTS!$AH57))</f>
        <v>2</v>
      </c>
      <c r="AK57" s="109">
        <f t="shared" si="11"/>
        <v>0</v>
      </c>
      <c r="AL57" s="109">
        <f t="shared" si="12"/>
        <v>0</v>
      </c>
    </row>
    <row r="58" spans="1:38" x14ac:dyDescent="0.3">
      <c r="A58" s="64" t="str">
        <f t="shared" si="0"/>
        <v>F8</v>
      </c>
      <c r="B58" s="64" t="str">
        <f t="shared" si="24"/>
        <v>F501</v>
      </c>
      <c r="C58" s="100">
        <v>57</v>
      </c>
      <c r="D58" s="96">
        <v>163</v>
      </c>
      <c r="E58" s="97">
        <f t="shared" si="15"/>
        <v>1</v>
      </c>
      <c r="F58" s="97">
        <v>22</v>
      </c>
      <c r="G58" s="97">
        <v>4</v>
      </c>
      <c r="H58" s="104">
        <f t="shared" si="13"/>
        <v>5.6990740740740738E-2</v>
      </c>
      <c r="I58" s="105" t="str">
        <f>IF(D58="","",VLOOKUP(D58,ENTRANTS!$A$1:$H$1000,2,0))</f>
        <v>Caroline</v>
      </c>
      <c r="J58" s="105" t="str">
        <f>IF(D58="","",VLOOKUP(D58,ENTRANTS!$A$1:$H$1000,3,0))</f>
        <v>Harding</v>
      </c>
      <c r="K58" s="100" t="str">
        <f>IF(D58="","",LEFT(VLOOKUP(D58,ENTRANTS!$A$1:$H$1000,5,0),1))</f>
        <v>F</v>
      </c>
      <c r="L58" s="100">
        <f>IF(D58="","",COUNTIF($K$2:K58,K58))</f>
        <v>8</v>
      </c>
      <c r="M58" s="100" t="str">
        <f>IF(D58="","",VLOOKUP(D58,ENTRANTS!$A$1:$H$1000,4,0))</f>
        <v>F50</v>
      </c>
      <c r="N58" s="100">
        <f>IF(D58="","",COUNTIF($M$2:M58,M58))</f>
        <v>1</v>
      </c>
      <c r="O58" s="105" t="str">
        <f>IF(D58="","",VLOOKUP(D58,ENTRANTS!$A$1:$H$1000,6,0))</f>
        <v>Pudsey &amp; Bramley AC</v>
      </c>
      <c r="P58" s="83" t="str">
        <f t="shared" si="16"/>
        <v/>
      </c>
      <c r="Q58" s="30"/>
      <c r="R58" s="2" t="str">
        <f t="shared" si="17"/>
        <v>F Pudsey &amp; Bramley AC</v>
      </c>
      <c r="S58" s="3">
        <f>IF(D58="","",COUNTIF($R$2:R58,R58))</f>
        <v>1</v>
      </c>
      <c r="T58" s="4" t="str">
        <f t="shared" si="25"/>
        <v/>
      </c>
      <c r="U58" s="34" t="str">
        <f>IF(AND(S58=4,K58="M",NOT(O58="Unattached")),SUMIF(R$2:R58,R58,L$2:L58),"")</f>
        <v/>
      </c>
      <c r="V58" s="4" t="str">
        <f t="shared" si="26"/>
        <v/>
      </c>
      <c r="W58" s="34" t="str">
        <f>IF(AND(S58=3,K58="F",NOT(O58="Unattached")),SUMIF(R$2:R58,R58,L$2:L58),"")</f>
        <v/>
      </c>
      <c r="X58" s="5" t="str">
        <f t="shared" si="20"/>
        <v/>
      </c>
      <c r="Y58" s="5" t="str">
        <f t="shared" si="21"/>
        <v/>
      </c>
      <c r="Z58" s="32" t="str">
        <f t="shared" si="22"/>
        <v>F Pudsey &amp; Bramley AC 1</v>
      </c>
      <c r="AA58" s="32" t="str">
        <f>IF(K58="M",IF(S58&lt;&gt;4,"",VLOOKUP(CONCATENATE(R58," ",(S58-3)),$Z$2:AD58,5,0)),IF(S58&lt;&gt;3,"",VLOOKUP(CONCATENATE(R58," ",(S58-2)),$Z$2:AD58,5,0)))</f>
        <v/>
      </c>
      <c r="AB58" s="32" t="str">
        <f>IF(K58="M",IF(S58&lt;&gt;4,"",VLOOKUP(CONCATENATE(R58," ",(S58-2)),$Z$2:AD58,5,0)),IF(S58&lt;&gt;3,"",VLOOKUP(CONCATENATE(R58," ",(S58-1)),$Z$2:AD58,5,0)))</f>
        <v/>
      </c>
      <c r="AC58" s="32" t="str">
        <f>IF(K58="M",IF(S58&lt;&gt;4,"",VLOOKUP(CONCATENATE(R58," ",(S58-1)),$Z$2:AD58,5,0)),IF(S58&lt;&gt;3,"",VLOOKUP(CONCATENATE(R58," ",(S58)),$Z$2:AD58,5,0)))</f>
        <v/>
      </c>
      <c r="AD58" s="32" t="str">
        <f t="shared" si="23"/>
        <v>Caroline Harding</v>
      </c>
      <c r="AE58" s="32" t="str">
        <f t="shared" si="14"/>
        <v>Caroline Harding</v>
      </c>
      <c r="AF58" s="109">
        <f>IF($K58="M",IF($L58&gt;Params!D$3,0,Params!F$3-$L58+1)+IF($L58=1,2,0),IF($L58&gt;Params!E$3,0,Params!G$3-$L58+1)+IF($L58=1,2,0))</f>
        <v>8</v>
      </c>
      <c r="AG58" s="109">
        <f t="shared" si="10"/>
        <v>3</v>
      </c>
      <c r="AH58" s="109">
        <f>IF(LEN(M58)&gt;1,MATCH(MID(M58,2,3),Params!$A$4:$A$14,0),0)</f>
        <v>7</v>
      </c>
      <c r="AI58" s="109" cm="1">
        <f t="array" ref="AI58">IF(AH58=0,0,INDEX(Params!F$4:F$14,RESULTS!$AH58))</f>
        <v>8</v>
      </c>
      <c r="AJ58" s="109" cm="1">
        <f t="array" ref="AJ58">IF(AI58=0,0,INDEX(Params!G$4:G$14,RESULTS!$AH58))</f>
        <v>1</v>
      </c>
      <c r="AK58" s="109">
        <f t="shared" si="11"/>
        <v>0</v>
      </c>
      <c r="AL58" s="109">
        <f t="shared" si="12"/>
        <v>1</v>
      </c>
    </row>
    <row r="59" spans="1:38" x14ac:dyDescent="0.3">
      <c r="A59" s="64" t="str">
        <f t="shared" si="0"/>
        <v>M50</v>
      </c>
      <c r="B59" s="64" t="str">
        <f t="shared" si="24"/>
        <v>M605</v>
      </c>
      <c r="C59" s="100">
        <v>58</v>
      </c>
      <c r="D59" s="96">
        <v>155</v>
      </c>
      <c r="E59" s="97">
        <f t="shared" si="15"/>
        <v>1</v>
      </c>
      <c r="F59" s="97">
        <v>23</v>
      </c>
      <c r="G59" s="97">
        <v>15</v>
      </c>
      <c r="H59" s="104">
        <f t="shared" si="13"/>
        <v>5.7812499999999996E-2</v>
      </c>
      <c r="I59" s="105" t="str">
        <f>IF(D59="","",VLOOKUP(D59,ENTRANTS!$A$1:$H$1000,2,0))</f>
        <v>Francis</v>
      </c>
      <c r="J59" s="105" t="str">
        <f>IF(D59="","",VLOOKUP(D59,ENTRANTS!$A$1:$H$1000,3,0))</f>
        <v>Wooff</v>
      </c>
      <c r="K59" s="100" t="str">
        <f>IF(D59="","",LEFT(VLOOKUP(D59,ENTRANTS!$A$1:$H$1000,5,0),1))</f>
        <v>M</v>
      </c>
      <c r="L59" s="100">
        <f>IF(D59="","",COUNTIF($K$2:K59,K59))</f>
        <v>50</v>
      </c>
      <c r="M59" s="100" t="str">
        <f>IF(D59="","",VLOOKUP(D59,ENTRANTS!$A$1:$H$1000,4,0))</f>
        <v>M60</v>
      </c>
      <c r="N59" s="100">
        <f>IF(D59="","",COUNTIF($M$2:M59,M59))</f>
        <v>5</v>
      </c>
      <c r="O59" s="105" t="str">
        <f>IF(D59="","",VLOOKUP(D59,ENTRANTS!$A$1:$H$1000,6,0))</f>
        <v>Calder Valley</v>
      </c>
      <c r="P59" s="83" t="str">
        <f t="shared" si="16"/>
        <v/>
      </c>
      <c r="Q59" s="30"/>
      <c r="R59" s="2" t="str">
        <f t="shared" si="17"/>
        <v>M Calder Valley</v>
      </c>
      <c r="S59" s="3">
        <f>IF(D59="","",COUNTIF($R$2:R59,R59))</f>
        <v>1</v>
      </c>
      <c r="T59" s="4" t="str">
        <f t="shared" si="25"/>
        <v/>
      </c>
      <c r="U59" s="34" t="str">
        <f>IF(AND(S59=4,K59="M",NOT(O59="Unattached")),SUMIF(R$2:R59,R59,L$2:L59),"")</f>
        <v/>
      </c>
      <c r="V59" s="4" t="str">
        <f t="shared" si="26"/>
        <v/>
      </c>
      <c r="W59" s="34" t="str">
        <f>IF(AND(S59=3,K59="F",NOT(O59="Unattached")),SUMIF(R$2:R59,R59,L$2:L59),"")</f>
        <v/>
      </c>
      <c r="X59" s="5" t="str">
        <f t="shared" si="20"/>
        <v/>
      </c>
      <c r="Y59" s="5" t="str">
        <f t="shared" si="21"/>
        <v/>
      </c>
      <c r="Z59" s="32" t="str">
        <f t="shared" si="22"/>
        <v>M Calder Valley 1</v>
      </c>
      <c r="AA59" s="32" t="str">
        <f>IF(K59="M",IF(S59&lt;&gt;4,"",VLOOKUP(CONCATENATE(R59," ",(S59-3)),$Z$2:AD59,5,0)),IF(S59&lt;&gt;3,"",VLOOKUP(CONCATENATE(R59," ",(S59-2)),$Z$2:AD59,5,0)))</f>
        <v/>
      </c>
      <c r="AB59" s="32" t="str">
        <f>IF(K59="M",IF(S59&lt;&gt;4,"",VLOOKUP(CONCATENATE(R59," ",(S59-2)),$Z$2:AD59,5,0)),IF(S59&lt;&gt;3,"",VLOOKUP(CONCATENATE(R59," ",(S59-1)),$Z$2:AD59,5,0)))</f>
        <v/>
      </c>
      <c r="AC59" s="32" t="str">
        <f>IF(K59="M",IF(S59&lt;&gt;4,"",VLOOKUP(CONCATENATE(R59," ",(S59-1)),$Z$2:AD59,5,0)),IF(S59&lt;&gt;3,"",VLOOKUP(CONCATENATE(R59," ",(S59)),$Z$2:AD59,5,0)))</f>
        <v/>
      </c>
      <c r="AD59" s="32" t="str">
        <f t="shared" si="23"/>
        <v>Francis Wooff</v>
      </c>
      <c r="AE59" s="32" t="str">
        <f t="shared" si="14"/>
        <v>Francis Wooff</v>
      </c>
      <c r="AF59" s="109">
        <f>IF($K59="M",IF($L59&gt;Params!D$3,0,Params!F$3-$L59+1)+IF($L59=1,2,0),IF($L59&gt;Params!E$3,0,Params!G$3-$L59+1)+IF($L59=1,2,0))</f>
        <v>1</v>
      </c>
      <c r="AG59" s="109">
        <f t="shared" si="10"/>
        <v>2</v>
      </c>
      <c r="AH59" s="109">
        <f>IF(LEN(M59)&gt;1,MATCH(MID(M59,2,3),Params!$A$4:$A$14,0),0)</f>
        <v>9</v>
      </c>
      <c r="AI59" s="109" cm="1">
        <f t="array" ref="AI59">IF(AH59=0,0,INDEX(Params!F$4:F$14,RESULTS!$AH59))</f>
        <v>6</v>
      </c>
      <c r="AJ59" s="109" cm="1">
        <f t="array" ref="AJ59">IF(AI59=0,0,INDEX(Params!G$4:G$14,RESULTS!$AH59))</f>
        <v>1</v>
      </c>
      <c r="AK59" s="109">
        <f t="shared" si="11"/>
        <v>1</v>
      </c>
      <c r="AL59" s="109">
        <f t="shared" si="12"/>
        <v>0</v>
      </c>
    </row>
    <row r="60" spans="1:38" x14ac:dyDescent="0.3">
      <c r="A60" s="64" t="str">
        <f t="shared" si="0"/>
        <v>F9</v>
      </c>
      <c r="B60" s="64" t="str">
        <f t="shared" si="24"/>
        <v>F553</v>
      </c>
      <c r="C60" s="100">
        <v>59</v>
      </c>
      <c r="D60" s="96">
        <v>184</v>
      </c>
      <c r="E60" s="97">
        <f t="shared" si="15"/>
        <v>1</v>
      </c>
      <c r="F60" s="97">
        <v>23</v>
      </c>
      <c r="G60" s="97">
        <v>39</v>
      </c>
      <c r="H60" s="104">
        <f t="shared" si="13"/>
        <v>5.8090277777777775E-2</v>
      </c>
      <c r="I60" s="105" t="str">
        <f>IF(D60="","",VLOOKUP(D60,ENTRANTS!$A$1:$H$1000,2,0))</f>
        <v>Jacqueline</v>
      </c>
      <c r="J60" s="105" t="str">
        <f>IF(D60="","",VLOOKUP(D60,ENTRANTS!$A$1:$H$1000,3,0))</f>
        <v>Shaw</v>
      </c>
      <c r="K60" s="100" t="str">
        <f>IF(D60="","",LEFT(VLOOKUP(D60,ENTRANTS!$A$1:$H$1000,5,0),1))</f>
        <v>F</v>
      </c>
      <c r="L60" s="100">
        <f>IF(D60="","",COUNTIF($K$2:K60,K60))</f>
        <v>9</v>
      </c>
      <c r="M60" s="100" t="str">
        <f>IF(D60="","",VLOOKUP(D60,ENTRANTS!$A$1:$H$1000,4,0))</f>
        <v>F55</v>
      </c>
      <c r="N60" s="100">
        <f>IF(D60="","",COUNTIF($M$2:M60,M60))</f>
        <v>3</v>
      </c>
      <c r="O60" s="105" t="str">
        <f>IF(D60="","",VLOOKUP(D60,ENTRANTS!$A$1:$H$1000,6,0))</f>
        <v>Darwen Dashers</v>
      </c>
      <c r="P60" s="83" t="str">
        <f t="shared" si="16"/>
        <v/>
      </c>
      <c r="Q60" s="30"/>
      <c r="R60" s="2" t="str">
        <f t="shared" si="17"/>
        <v>F Darwen Dashers</v>
      </c>
      <c r="S60" s="3">
        <f>IF(D60="","",COUNTIF($R$2:R60,R60))</f>
        <v>1</v>
      </c>
      <c r="T60" s="4" t="str">
        <f t="shared" si="25"/>
        <v/>
      </c>
      <c r="U60" s="34" t="str">
        <f>IF(AND(S60=4,K60="M",NOT(O60="Unattached")),SUMIF(R$2:R60,R60,L$2:L60),"")</f>
        <v/>
      </c>
      <c r="V60" s="4" t="str">
        <f t="shared" si="26"/>
        <v/>
      </c>
      <c r="W60" s="34" t="str">
        <f>IF(AND(S60=3,K60="F",NOT(O60="Unattached")),SUMIF(R$2:R60,R60,L$2:L60),"")</f>
        <v/>
      </c>
      <c r="X60" s="5" t="str">
        <f t="shared" si="20"/>
        <v/>
      </c>
      <c r="Y60" s="5" t="str">
        <f t="shared" si="21"/>
        <v/>
      </c>
      <c r="Z60" s="32" t="str">
        <f t="shared" si="22"/>
        <v>F Darwen Dashers 1</v>
      </c>
      <c r="AA60" s="32" t="str">
        <f>IF(K60="M",IF(S60&lt;&gt;4,"",VLOOKUP(CONCATENATE(R60," ",(S60-3)),$Z$2:AD60,5,0)),IF(S60&lt;&gt;3,"",VLOOKUP(CONCATENATE(R60," ",(S60-2)),$Z$2:AD60,5,0)))</f>
        <v/>
      </c>
      <c r="AB60" s="32" t="str">
        <f>IF(K60="M",IF(S60&lt;&gt;4,"",VLOOKUP(CONCATENATE(R60," ",(S60-2)),$Z$2:AD60,5,0)),IF(S60&lt;&gt;3,"",VLOOKUP(CONCATENATE(R60," ",(S60-1)),$Z$2:AD60,5,0)))</f>
        <v/>
      </c>
      <c r="AC60" s="32" t="str">
        <f>IF(K60="M",IF(S60&lt;&gt;4,"",VLOOKUP(CONCATENATE(R60," ",(S60-1)),$Z$2:AD60,5,0)),IF(S60&lt;&gt;3,"",VLOOKUP(CONCATENATE(R60," ",(S60)),$Z$2:AD60,5,0)))</f>
        <v/>
      </c>
      <c r="AD60" s="32" t="str">
        <f t="shared" si="23"/>
        <v>Jacqueline Shaw</v>
      </c>
      <c r="AE60" s="32" t="str">
        <f t="shared" si="14"/>
        <v>Jacqueline Shaw</v>
      </c>
      <c r="AF60" s="109">
        <f>IF($K60="M",IF($L60&gt;Params!D$3,0,Params!F$3-$L60+1)+IF($L60=1,2,0),IF($L60&gt;Params!E$3,0,Params!G$3-$L60+1)+IF($L60=1,2,0))</f>
        <v>7</v>
      </c>
      <c r="AG60" s="109">
        <f t="shared" si="10"/>
        <v>1</v>
      </c>
      <c r="AH60" s="109">
        <f>IF(LEN(M60)&gt;1,MATCH(MID(M60,2,3),Params!$A$4:$A$14,0),0)</f>
        <v>8</v>
      </c>
      <c r="AI60" s="109" cm="1">
        <f t="array" ref="AI60">IF(AH60=0,0,INDEX(Params!F$4:F$14,RESULTS!$AH60))</f>
        <v>8</v>
      </c>
      <c r="AJ60" s="109" cm="1">
        <f t="array" ref="AJ60">IF(AI60=0,0,INDEX(Params!G$4:G$14,RESULTS!$AH60))</f>
        <v>3</v>
      </c>
      <c r="AK60" s="109">
        <f t="shared" si="11"/>
        <v>0</v>
      </c>
      <c r="AL60" s="109">
        <f t="shared" si="12"/>
        <v>1</v>
      </c>
    </row>
    <row r="61" spans="1:38" x14ac:dyDescent="0.3">
      <c r="A61" s="64" t="str">
        <f t="shared" si="0"/>
        <v>M51</v>
      </c>
      <c r="B61" s="64" t="str">
        <f t="shared" si="24"/>
        <v>M506</v>
      </c>
      <c r="C61" s="100">
        <v>60</v>
      </c>
      <c r="D61" s="96">
        <v>171</v>
      </c>
      <c r="E61" s="97">
        <f t="shared" si="15"/>
        <v>1</v>
      </c>
      <c r="F61" s="97">
        <v>24</v>
      </c>
      <c r="G61" s="97">
        <v>32</v>
      </c>
      <c r="H61" s="104">
        <f t="shared" si="13"/>
        <v>5.8703703703703702E-2</v>
      </c>
      <c r="I61" s="105" t="str">
        <f>IF(D61="","",VLOOKUP(D61,ENTRANTS!$A$1:$H$1000,2,0))</f>
        <v>Steve</v>
      </c>
      <c r="J61" s="105" t="str">
        <f>IF(D61="","",VLOOKUP(D61,ENTRANTS!$A$1:$H$1000,3,0))</f>
        <v>Randall</v>
      </c>
      <c r="K61" s="100" t="str">
        <f>IF(D61="","",LEFT(VLOOKUP(D61,ENTRANTS!$A$1:$H$1000,5,0),1))</f>
        <v>M</v>
      </c>
      <c r="L61" s="100">
        <f>IF(D61="","",COUNTIF($K$2:K61,K61))</f>
        <v>51</v>
      </c>
      <c r="M61" s="100" t="str">
        <f>IF(D61="","",VLOOKUP(D61,ENTRANTS!$A$1:$H$1000,4,0))</f>
        <v>M50</v>
      </c>
      <c r="N61" s="100">
        <f>IF(D61="","",COUNTIF($M$2:M61,M61))</f>
        <v>6</v>
      </c>
      <c r="O61" s="105" t="str">
        <f>IF(D61="","",VLOOKUP(D61,ENTRANTS!$A$1:$H$1000,6,0))</f>
        <v>Meltham AC</v>
      </c>
      <c r="P61" s="83" t="str">
        <f t="shared" si="16"/>
        <v/>
      </c>
      <c r="Q61" s="30"/>
      <c r="R61" s="2" t="str">
        <f t="shared" si="17"/>
        <v>M Meltham AC</v>
      </c>
      <c r="S61" s="3">
        <f>IF(D61="","",COUNTIF($R$2:R61,R61))</f>
        <v>3</v>
      </c>
      <c r="T61" s="4" t="str">
        <f t="shared" si="25"/>
        <v/>
      </c>
      <c r="U61" s="34" t="str">
        <f>IF(AND(S61=4,K61="M",NOT(O61="Unattached")),SUMIF(R$2:R61,R61,L$2:L61),"")</f>
        <v/>
      </c>
      <c r="V61" s="4" t="str">
        <f t="shared" si="26"/>
        <v/>
      </c>
      <c r="W61" s="34" t="str">
        <f>IF(AND(S61=3,K61="F",NOT(O61="Unattached")),SUMIF(R$2:R61,R61,L$2:L61),"")</f>
        <v/>
      </c>
      <c r="X61" s="5" t="str">
        <f t="shared" si="20"/>
        <v/>
      </c>
      <c r="Y61" s="5" t="str">
        <f t="shared" si="21"/>
        <v/>
      </c>
      <c r="Z61" s="32" t="str">
        <f t="shared" si="22"/>
        <v>M Meltham AC 3</v>
      </c>
      <c r="AA61" s="32" t="str">
        <f>IF(K61="M",IF(S61&lt;&gt;4,"",VLOOKUP(CONCATENATE(R61," ",(S61-3)),$Z$2:AD61,5,0)),IF(S61&lt;&gt;3,"",VLOOKUP(CONCATENATE(R61," ",(S61-2)),$Z$2:AD61,5,0)))</f>
        <v/>
      </c>
      <c r="AB61" s="32" t="str">
        <f>IF(K61="M",IF(S61&lt;&gt;4,"",VLOOKUP(CONCATENATE(R61," ",(S61-2)),$Z$2:AD61,5,0)),IF(S61&lt;&gt;3,"",VLOOKUP(CONCATENATE(R61," ",(S61-1)),$Z$2:AD61,5,0)))</f>
        <v/>
      </c>
      <c r="AC61" s="32" t="str">
        <f>IF(K61="M",IF(S61&lt;&gt;4,"",VLOOKUP(CONCATENATE(R61," ",(S61-1)),$Z$2:AD61,5,0)),IF(S61&lt;&gt;3,"",VLOOKUP(CONCATENATE(R61," ",(S61)),$Z$2:AD61,5,0)))</f>
        <v/>
      </c>
      <c r="AD61" s="32" t="str">
        <f t="shared" si="23"/>
        <v>Steve Randall</v>
      </c>
      <c r="AE61" s="32" t="str">
        <f t="shared" si="14"/>
        <v>Steve Randall</v>
      </c>
      <c r="AF61" s="109">
        <f>IF($K61="M",IF($L61&gt;Params!D$3,0,Params!F$3-$L61+1)+IF($L61=1,2,0),IF($L61&gt;Params!E$3,0,Params!G$3-$L61+1)+IF($L61=1,2,0))</f>
        <v>0</v>
      </c>
      <c r="AG61" s="109">
        <f t="shared" si="10"/>
        <v>3</v>
      </c>
      <c r="AH61" s="109">
        <f>IF(LEN(M61)&gt;1,MATCH(MID(M61,2,3),Params!$A$4:$A$14,0),0)</f>
        <v>7</v>
      </c>
      <c r="AI61" s="109" cm="1">
        <f t="array" ref="AI61">IF(AH61=0,0,INDEX(Params!F$4:F$14,RESULTS!$AH61))</f>
        <v>8</v>
      </c>
      <c r="AJ61" s="109" cm="1">
        <f t="array" ref="AJ61">IF(AI61=0,0,INDEX(Params!G$4:G$14,RESULTS!$AH61))</f>
        <v>1</v>
      </c>
      <c r="AK61" s="109">
        <f t="shared" si="11"/>
        <v>0</v>
      </c>
      <c r="AL61" s="109">
        <f t="shared" si="12"/>
        <v>0</v>
      </c>
    </row>
    <row r="62" spans="1:38" x14ac:dyDescent="0.3">
      <c r="A62" s="64" t="str">
        <f t="shared" si="0"/>
        <v>M52</v>
      </c>
      <c r="B62" s="64" t="str">
        <f t="shared" si="24"/>
        <v>M12</v>
      </c>
      <c r="C62" s="100">
        <v>61</v>
      </c>
      <c r="D62" s="96">
        <v>219</v>
      </c>
      <c r="E62" s="97">
        <f t="shared" si="15"/>
        <v>1</v>
      </c>
      <c r="F62" s="97">
        <v>25</v>
      </c>
      <c r="G62" s="97">
        <v>25</v>
      </c>
      <c r="H62" s="104">
        <f t="shared" si="13"/>
        <v>5.9317129629629629E-2</v>
      </c>
      <c r="I62" s="105" t="str">
        <f>IF(D62="","",VLOOKUP(D62,ENTRANTS!$A$1:$H$1000,2,0))</f>
        <v>Patrick</v>
      </c>
      <c r="J62" s="105" t="str">
        <f>IF(D62="","",VLOOKUP(D62,ENTRANTS!$A$1:$H$1000,3,0))</f>
        <v>Costelloe</v>
      </c>
      <c r="K62" s="100" t="str">
        <f>IF(D62="","",LEFT(VLOOKUP(D62,ENTRANTS!$A$1:$H$1000,5,0),1))</f>
        <v>M</v>
      </c>
      <c r="L62" s="100">
        <f>IF(D62="","",COUNTIF($K$2:K62,K62))</f>
        <v>52</v>
      </c>
      <c r="M62" s="100" t="str">
        <f>IF(D62="","",VLOOKUP(D62,ENTRANTS!$A$1:$H$1000,4,0))</f>
        <v>M</v>
      </c>
      <c r="N62" s="100">
        <f>IF(D62="","",COUNTIF($M$2:M62,M62))</f>
        <v>12</v>
      </c>
      <c r="O62" s="105" t="str">
        <f>IF(D62="","",VLOOKUP(D62,ENTRANTS!$A$1:$H$1000,6,0))</f>
        <v>Unattached</v>
      </c>
      <c r="P62" s="83" t="str">
        <f t="shared" si="16"/>
        <v/>
      </c>
      <c r="Q62" s="30"/>
      <c r="R62" s="2" t="str">
        <f t="shared" si="17"/>
        <v>M Unattached</v>
      </c>
      <c r="S62" s="3">
        <f>IF(D62="","",COUNTIF($R$2:R62,R62))</f>
        <v>11</v>
      </c>
      <c r="T62" s="4" t="str">
        <f t="shared" si="25"/>
        <v/>
      </c>
      <c r="U62" s="34" t="str">
        <f>IF(AND(S62=4,K62="M",NOT(O62="Unattached")),SUMIF(R$2:R62,R62,L$2:L62),"")</f>
        <v/>
      </c>
      <c r="V62" s="4" t="str">
        <f t="shared" si="26"/>
        <v/>
      </c>
      <c r="W62" s="34" t="str">
        <f>IF(AND(S62=3,K62="F",NOT(O62="Unattached")),SUMIF(R$2:R62,R62,L$2:L62),"")</f>
        <v/>
      </c>
      <c r="X62" s="5" t="str">
        <f t="shared" si="20"/>
        <v/>
      </c>
      <c r="Y62" s="5" t="str">
        <f t="shared" si="21"/>
        <v/>
      </c>
      <c r="Z62" s="32" t="str">
        <f t="shared" si="22"/>
        <v>M Unattached 11</v>
      </c>
      <c r="AA62" s="32" t="str">
        <f>IF(K62="M",IF(S62&lt;&gt;4,"",VLOOKUP(CONCATENATE(R62," ",(S62-3)),$Z$2:AD62,5,0)),IF(S62&lt;&gt;3,"",VLOOKUP(CONCATENATE(R62," ",(S62-2)),$Z$2:AD62,5,0)))</f>
        <v/>
      </c>
      <c r="AB62" s="32" t="str">
        <f>IF(K62="M",IF(S62&lt;&gt;4,"",VLOOKUP(CONCATENATE(R62," ",(S62-2)),$Z$2:AD62,5,0)),IF(S62&lt;&gt;3,"",VLOOKUP(CONCATENATE(R62," ",(S62-1)),$Z$2:AD62,5,0)))</f>
        <v/>
      </c>
      <c r="AC62" s="32" t="str">
        <f>IF(K62="M",IF(S62&lt;&gt;4,"",VLOOKUP(CONCATENATE(R62," ",(S62-1)),$Z$2:AD62,5,0)),IF(S62&lt;&gt;3,"",VLOOKUP(CONCATENATE(R62," ",(S62)),$Z$2:AD62,5,0)))</f>
        <v/>
      </c>
      <c r="AD62" s="32" t="str">
        <f t="shared" si="23"/>
        <v/>
      </c>
      <c r="AE62" s="32" t="str">
        <f t="shared" si="14"/>
        <v>Patrick Costelloe</v>
      </c>
      <c r="AF62" s="109">
        <f>IF($K62="M",IF($L62&gt;Params!D$3,0,Params!F$3-$L62+1)+IF($L62=1,2,0),IF($L62&gt;Params!E$3,0,Params!G$3-$L62+1)+IF($L62=1,2,0))</f>
        <v>0</v>
      </c>
      <c r="AG62" s="109">
        <f t="shared" si="10"/>
        <v>0</v>
      </c>
      <c r="AH62" s="109">
        <f>IF(LEN(M62)&gt;1,MATCH(MID(M62,2,3),Params!$A$4:$A$14,0),0)</f>
        <v>0</v>
      </c>
      <c r="AI62" s="109" cm="1">
        <f t="array" ref="AI62">IF(AH62=0,0,INDEX(Params!F$4:F$14,RESULTS!$AH62))</f>
        <v>0</v>
      </c>
      <c r="AJ62" s="109" cm="1">
        <f t="array" ref="AJ62">IF(AI62=0,0,INDEX(Params!G$4:G$14,RESULTS!$AH62))</f>
        <v>0</v>
      </c>
      <c r="AK62" s="109">
        <f t="shared" si="11"/>
        <v>0</v>
      </c>
      <c r="AL62" s="109">
        <f t="shared" si="12"/>
        <v>0</v>
      </c>
    </row>
    <row r="63" spans="1:38" x14ac:dyDescent="0.3">
      <c r="A63" s="64" t="str">
        <f t="shared" si="0"/>
        <v>M53</v>
      </c>
      <c r="B63" s="64" t="str">
        <f t="shared" si="24"/>
        <v>M656</v>
      </c>
      <c r="C63" s="100">
        <v>62</v>
      </c>
      <c r="D63" s="96">
        <v>173</v>
      </c>
      <c r="E63" s="97">
        <f t="shared" si="15"/>
        <v>1</v>
      </c>
      <c r="F63" s="97">
        <v>26</v>
      </c>
      <c r="G63" s="97">
        <v>33</v>
      </c>
      <c r="H63" s="104">
        <f t="shared" si="13"/>
        <v>6.0104166666666674E-2</v>
      </c>
      <c r="I63" s="105" t="str">
        <f>IF(D63="","",VLOOKUP(D63,ENTRANTS!$A$1:$H$1000,2,0))</f>
        <v>Andrew</v>
      </c>
      <c r="J63" s="105" t="str">
        <f>IF(D63="","",VLOOKUP(D63,ENTRANTS!$A$1:$H$1000,3,0))</f>
        <v>Howarth</v>
      </c>
      <c r="K63" s="100" t="str">
        <f>IF(D63="","",LEFT(VLOOKUP(D63,ENTRANTS!$A$1:$H$1000,5,0),1))</f>
        <v>M</v>
      </c>
      <c r="L63" s="100">
        <f>IF(D63="","",COUNTIF($K$2:K63,K63))</f>
        <v>53</v>
      </c>
      <c r="M63" s="100" t="str">
        <f>IF(D63="","",VLOOKUP(D63,ENTRANTS!$A$1:$H$1000,4,0))</f>
        <v>M65</v>
      </c>
      <c r="N63" s="100">
        <f>IF(D63="","",COUNTIF($M$2:M63,M63))</f>
        <v>6</v>
      </c>
      <c r="O63" s="105" t="str">
        <f>IF(D63="","",VLOOKUP(D63,ENTRANTS!$A$1:$H$1000,6,0))</f>
        <v>Clayton-Le-Moors</v>
      </c>
      <c r="P63" s="83" t="str">
        <f t="shared" si="16"/>
        <v/>
      </c>
      <c r="Q63" s="30"/>
      <c r="R63" s="2" t="str">
        <f t="shared" si="17"/>
        <v>M Clayton-Le-Moors</v>
      </c>
      <c r="S63" s="3">
        <f>IF(D63="","",COUNTIF($R$2:R63,R63))</f>
        <v>5</v>
      </c>
      <c r="T63" s="4" t="str">
        <f t="shared" si="25"/>
        <v/>
      </c>
      <c r="U63" s="34" t="str">
        <f>IF(AND(S63=4,K63="M",NOT(O63="Unattached")),SUMIF(R$2:R63,R63,L$2:L63),"")</f>
        <v/>
      </c>
      <c r="V63" s="4" t="str">
        <f t="shared" si="26"/>
        <v/>
      </c>
      <c r="W63" s="34" t="str">
        <f>IF(AND(S63=3,K63="F",NOT(O63="Unattached")),SUMIF(R$2:R63,R63,L$2:L63),"")</f>
        <v/>
      </c>
      <c r="X63" s="5" t="str">
        <f t="shared" si="20"/>
        <v/>
      </c>
      <c r="Y63" s="5" t="str">
        <f t="shared" si="21"/>
        <v/>
      </c>
      <c r="Z63" s="32" t="str">
        <f t="shared" si="22"/>
        <v>M Clayton-Le-Moors 5</v>
      </c>
      <c r="AA63" s="32" t="str">
        <f>IF(K63="M",IF(S63&lt;&gt;4,"",VLOOKUP(CONCATENATE(R63," ",(S63-3)),$Z$2:AD63,5,0)),IF(S63&lt;&gt;3,"",VLOOKUP(CONCATENATE(R63," ",(S63-2)),$Z$2:AD63,5,0)))</f>
        <v/>
      </c>
      <c r="AB63" s="32" t="str">
        <f>IF(K63="M",IF(S63&lt;&gt;4,"",VLOOKUP(CONCATENATE(R63," ",(S63-2)),$Z$2:AD63,5,0)),IF(S63&lt;&gt;3,"",VLOOKUP(CONCATENATE(R63," ",(S63-1)),$Z$2:AD63,5,0)))</f>
        <v/>
      </c>
      <c r="AC63" s="32" t="str">
        <f>IF(K63="M",IF(S63&lt;&gt;4,"",VLOOKUP(CONCATENATE(R63," ",(S63-1)),$Z$2:AD63,5,0)),IF(S63&lt;&gt;3,"",VLOOKUP(CONCATENATE(R63," ",(S63)),$Z$2:AD63,5,0)))</f>
        <v/>
      </c>
      <c r="AD63" s="32" t="str">
        <f t="shared" si="23"/>
        <v/>
      </c>
      <c r="AE63" s="32" t="str">
        <f t="shared" si="14"/>
        <v>Andrew Howarth</v>
      </c>
      <c r="AF63" s="109">
        <f>IF($K63="M",IF($L63&gt;Params!D$3,0,Params!F$3-$L63+1)+IF($L63=1,2,0),IF($L63&gt;Params!E$3,0,Params!G$3-$L63+1)+IF($L63=1,2,0))</f>
        <v>0</v>
      </c>
      <c r="AG63" s="109">
        <f t="shared" si="10"/>
        <v>1</v>
      </c>
      <c r="AH63" s="109">
        <f>IF(LEN(M63)&gt;1,MATCH(MID(M63,2,3),Params!$A$4:$A$14,0),0)</f>
        <v>10</v>
      </c>
      <c r="AI63" s="109" cm="1">
        <f t="array" ref="AI63">IF(AH63=0,0,INDEX(Params!F$4:F$14,RESULTS!$AH63))</f>
        <v>6</v>
      </c>
      <c r="AJ63" s="109" cm="1">
        <f t="array" ref="AJ63">IF(AI63=0,0,INDEX(Params!G$4:G$14,RESULTS!$AH63))</f>
        <v>0</v>
      </c>
      <c r="AK63" s="109">
        <f t="shared" si="11"/>
        <v>0</v>
      </c>
      <c r="AL63" s="109">
        <f t="shared" si="12"/>
        <v>0</v>
      </c>
    </row>
    <row r="64" spans="1:38" x14ac:dyDescent="0.3">
      <c r="A64" s="64" t="str">
        <f t="shared" si="0"/>
        <v>F10</v>
      </c>
      <c r="B64" s="64" t="str">
        <f t="shared" si="24"/>
        <v>F2</v>
      </c>
      <c r="C64" s="100">
        <v>63</v>
      </c>
      <c r="D64" s="96">
        <v>200</v>
      </c>
      <c r="E64" s="97">
        <f t="shared" si="15"/>
        <v>1</v>
      </c>
      <c r="F64" s="97">
        <v>27</v>
      </c>
      <c r="G64" s="97">
        <v>27</v>
      </c>
      <c r="H64" s="104">
        <f t="shared" si="13"/>
        <v>6.0729166666666667E-2</v>
      </c>
      <c r="I64" s="105" t="str">
        <f>IF(D64="","",VLOOKUP(D64,ENTRANTS!$A$1:$H$1000,2,0))</f>
        <v>Katie</v>
      </c>
      <c r="J64" s="105" t="str">
        <f>IF(D64="","",VLOOKUP(D64,ENTRANTS!$A$1:$H$1000,3,0))</f>
        <v>Baker</v>
      </c>
      <c r="K64" s="100" t="str">
        <f>IF(D64="","",LEFT(VLOOKUP(D64,ENTRANTS!$A$1:$H$1000,5,0),1))</f>
        <v>F</v>
      </c>
      <c r="L64" s="100">
        <f>IF(D64="","",COUNTIF($K$2:K64,K64))</f>
        <v>10</v>
      </c>
      <c r="M64" s="100" t="str">
        <f>IF(D64="","",VLOOKUP(D64,ENTRANTS!$A$1:$H$1000,4,0))</f>
        <v>F</v>
      </c>
      <c r="N64" s="100">
        <f>IF(D64="","",COUNTIF($M$2:M64,M64))</f>
        <v>2</v>
      </c>
      <c r="O64" s="105" t="str">
        <f>IF(D64="","",VLOOKUP(D64,ENTRANTS!$A$1:$H$1000,6,0))</f>
        <v>Manchester YMCA Harriers</v>
      </c>
      <c r="P64" s="83" t="str">
        <f t="shared" si="16"/>
        <v/>
      </c>
      <c r="Q64" s="30"/>
      <c r="R64" s="2" t="str">
        <f t="shared" si="17"/>
        <v>F Manchester YMCA Harriers</v>
      </c>
      <c r="S64" s="3">
        <f>IF(D64="","",COUNTIF($R$2:R64,R64))</f>
        <v>1</v>
      </c>
      <c r="T64" s="4" t="str">
        <f t="shared" si="25"/>
        <v/>
      </c>
      <c r="U64" s="34" t="str">
        <f>IF(AND(S64=4,K64="M",NOT(O64="Unattached")),SUMIF(R$2:R64,R64,L$2:L64),"")</f>
        <v/>
      </c>
      <c r="V64" s="4" t="str">
        <f t="shared" si="26"/>
        <v/>
      </c>
      <c r="W64" s="34" t="str">
        <f>IF(AND(S64=3,K64="F",NOT(O64="Unattached")),SUMIF(R$2:R64,R64,L$2:L64),"")</f>
        <v/>
      </c>
      <c r="X64" s="5" t="str">
        <f t="shared" si="20"/>
        <v/>
      </c>
      <c r="Y64" s="5" t="str">
        <f t="shared" si="21"/>
        <v/>
      </c>
      <c r="Z64" s="32" t="str">
        <f t="shared" si="22"/>
        <v>F Manchester YMCA Harriers 1</v>
      </c>
      <c r="AA64" s="32" t="str">
        <f>IF(K64="M",IF(S64&lt;&gt;4,"",VLOOKUP(CONCATENATE(R64," ",(S64-3)),$Z$2:AD64,5,0)),IF(S64&lt;&gt;3,"",VLOOKUP(CONCATENATE(R64," ",(S64-2)),$Z$2:AD64,5,0)))</f>
        <v/>
      </c>
      <c r="AB64" s="32" t="str">
        <f>IF(K64="M",IF(S64&lt;&gt;4,"",VLOOKUP(CONCATENATE(R64," ",(S64-2)),$Z$2:AD64,5,0)),IF(S64&lt;&gt;3,"",VLOOKUP(CONCATENATE(R64," ",(S64-1)),$Z$2:AD64,5,0)))</f>
        <v/>
      </c>
      <c r="AC64" s="32" t="str">
        <f>IF(K64="M",IF(S64&lt;&gt;4,"",VLOOKUP(CONCATENATE(R64," ",(S64-1)),$Z$2:AD64,5,0)),IF(S64&lt;&gt;3,"",VLOOKUP(CONCATENATE(R64," ",(S64)),$Z$2:AD64,5,0)))</f>
        <v/>
      </c>
      <c r="AD64" s="32" t="str">
        <f t="shared" si="23"/>
        <v>Katie Baker</v>
      </c>
      <c r="AE64" s="32" t="str">
        <f t="shared" si="14"/>
        <v>Katie Baker</v>
      </c>
      <c r="AF64" s="109">
        <f>IF($K64="M",IF($L64&gt;Params!D$3,0,Params!F$3-$L64+1)+IF($L64=1,2,0),IF($L64&gt;Params!E$3,0,Params!G$3-$L64+1)+IF($L64=1,2,0))</f>
        <v>6</v>
      </c>
      <c r="AG64" s="109">
        <f t="shared" si="10"/>
        <v>0</v>
      </c>
      <c r="AH64" s="109">
        <f>IF(LEN(M64)&gt;1,MATCH(MID(M64,2,3),Params!$A$4:$A$14,0),0)</f>
        <v>0</v>
      </c>
      <c r="AI64" s="109" cm="1">
        <f t="array" ref="AI64">IF(AH64=0,0,INDEX(Params!F$4:F$14,RESULTS!$AH64))</f>
        <v>0</v>
      </c>
      <c r="AJ64" s="109" cm="1">
        <f t="array" ref="AJ64">IF(AI64=0,0,INDEX(Params!G$4:G$14,RESULTS!$AH64))</f>
        <v>0</v>
      </c>
      <c r="AK64" s="109">
        <f t="shared" si="11"/>
        <v>0</v>
      </c>
      <c r="AL64" s="109">
        <f t="shared" si="12"/>
        <v>1</v>
      </c>
    </row>
    <row r="65" spans="1:38" x14ac:dyDescent="0.3">
      <c r="A65" s="64" t="str">
        <f t="shared" si="0"/>
        <v>F11</v>
      </c>
      <c r="B65" s="64" t="str">
        <f t="shared" si="24"/>
        <v>F3</v>
      </c>
      <c r="C65" s="100">
        <v>64</v>
      </c>
      <c r="D65" s="96">
        <v>197</v>
      </c>
      <c r="E65" s="97">
        <f t="shared" si="15"/>
        <v>1</v>
      </c>
      <c r="F65" s="97">
        <v>28</v>
      </c>
      <c r="G65" s="97">
        <v>6</v>
      </c>
      <c r="H65" s="104">
        <f t="shared" si="13"/>
        <v>6.1180555555555564E-2</v>
      </c>
      <c r="I65" s="105" t="str">
        <f>IF(D65="","",VLOOKUP(D65,ENTRANTS!$A$1:$H$1000,2,0))</f>
        <v>Jade</v>
      </c>
      <c r="J65" s="105" t="str">
        <f>IF(D65="","",VLOOKUP(D65,ENTRANTS!$A$1:$H$1000,3,0))</f>
        <v>McNally</v>
      </c>
      <c r="K65" s="100" t="str">
        <f>IF(D65="","",LEFT(VLOOKUP(D65,ENTRANTS!$A$1:$H$1000,5,0),1))</f>
        <v>F</v>
      </c>
      <c r="L65" s="100">
        <f>IF(D65="","",COUNTIF($K$2:K65,K65))</f>
        <v>11</v>
      </c>
      <c r="M65" s="100" t="str">
        <f>IF(D65="","",VLOOKUP(D65,ENTRANTS!$A$1:$H$1000,4,0))</f>
        <v>F</v>
      </c>
      <c r="N65" s="100">
        <f>IF(D65="","",COUNTIF($M$2:M65,M65))</f>
        <v>3</v>
      </c>
      <c r="O65" s="105" t="str">
        <f>IF(D65="","",VLOOKUP(D65,ENTRANTS!$A$1:$H$1000,6,0))</f>
        <v>Unattached</v>
      </c>
      <c r="P65" s="83" t="str">
        <f t="shared" si="16"/>
        <v/>
      </c>
      <c r="Q65" s="30"/>
      <c r="R65" s="2" t="str">
        <f t="shared" si="17"/>
        <v>F Unattached</v>
      </c>
      <c r="S65" s="3">
        <f>IF(D65="","",COUNTIF($R$2:R65,R65))</f>
        <v>1</v>
      </c>
      <c r="T65" s="4" t="str">
        <f t="shared" si="25"/>
        <v/>
      </c>
      <c r="U65" s="34" t="str">
        <f>IF(AND(S65=4,K65="M",NOT(O65="Unattached")),SUMIF(R$2:R65,R65,L$2:L65),"")</f>
        <v/>
      </c>
      <c r="V65" s="4" t="str">
        <f t="shared" si="26"/>
        <v/>
      </c>
      <c r="W65" s="34" t="str">
        <f>IF(AND(S65=3,K65="F",NOT(O65="Unattached")),SUMIF(R$2:R65,R65,L$2:L65),"")</f>
        <v/>
      </c>
      <c r="X65" s="5" t="str">
        <f t="shared" si="20"/>
        <v/>
      </c>
      <c r="Y65" s="5" t="str">
        <f t="shared" si="21"/>
        <v/>
      </c>
      <c r="Z65" s="32" t="str">
        <f t="shared" si="22"/>
        <v>F Unattached 1</v>
      </c>
      <c r="AA65" s="32" t="str">
        <f>IF(K65="M",IF(S65&lt;&gt;4,"",VLOOKUP(CONCATENATE(R65," ",(S65-3)),$Z$2:AD65,5,0)),IF(S65&lt;&gt;3,"",VLOOKUP(CONCATENATE(R65," ",(S65-2)),$Z$2:AD65,5,0)))</f>
        <v/>
      </c>
      <c r="AB65" s="32" t="str">
        <f>IF(K65="M",IF(S65&lt;&gt;4,"",VLOOKUP(CONCATENATE(R65," ",(S65-2)),$Z$2:AD65,5,0)),IF(S65&lt;&gt;3,"",VLOOKUP(CONCATENATE(R65," ",(S65-1)),$Z$2:AD65,5,0)))</f>
        <v/>
      </c>
      <c r="AC65" s="32" t="str">
        <f>IF(K65="M",IF(S65&lt;&gt;4,"",VLOOKUP(CONCATENATE(R65," ",(S65-1)),$Z$2:AD65,5,0)),IF(S65&lt;&gt;3,"",VLOOKUP(CONCATENATE(R65," ",(S65)),$Z$2:AD65,5,0)))</f>
        <v/>
      </c>
      <c r="AD65" s="32" t="str">
        <f t="shared" si="23"/>
        <v/>
      </c>
      <c r="AE65" s="32" t="str">
        <f t="shared" si="14"/>
        <v>Jade McNally</v>
      </c>
      <c r="AF65" s="109">
        <f>IF($K65="M",IF($L65&gt;Params!D$3,0,Params!F$3-$L65+1)+IF($L65=1,2,0),IF($L65&gt;Params!E$3,0,Params!G$3-$L65+1)+IF($L65=1,2,0))</f>
        <v>5</v>
      </c>
      <c r="AG65" s="109">
        <f t="shared" si="10"/>
        <v>0</v>
      </c>
      <c r="AH65" s="109">
        <f>IF(LEN(M65)&gt;1,MATCH(MID(M65,2,3),Params!$A$4:$A$14,0),0)</f>
        <v>0</v>
      </c>
      <c r="AI65" s="109" cm="1">
        <f t="array" ref="AI65">IF(AH65=0,0,INDEX(Params!F$4:F$14,RESULTS!$AH65))</f>
        <v>0</v>
      </c>
      <c r="AJ65" s="109" cm="1">
        <f t="array" ref="AJ65">IF(AI65=0,0,INDEX(Params!G$4:G$14,RESULTS!$AH65))</f>
        <v>0</v>
      </c>
      <c r="AK65" s="109">
        <f t="shared" si="11"/>
        <v>0</v>
      </c>
      <c r="AL65" s="109">
        <f t="shared" si="12"/>
        <v>0</v>
      </c>
    </row>
    <row r="66" spans="1:38" x14ac:dyDescent="0.3">
      <c r="A66" s="64" t="str">
        <f t="shared" ref="A66:A129" si="27">IF(C66&lt;1,"",CONCATENATE(K66,L66))</f>
        <v>M54</v>
      </c>
      <c r="B66" s="64" t="str">
        <f t="shared" ref="B66:B129" si="28">IF(C66&lt;1,"",CONCATENATE(M66,N66))</f>
        <v>M556</v>
      </c>
      <c r="C66" s="100">
        <v>65</v>
      </c>
      <c r="D66" s="96">
        <v>190</v>
      </c>
      <c r="E66" s="97">
        <f t="shared" si="15"/>
        <v>1</v>
      </c>
      <c r="F66" s="97">
        <v>29</v>
      </c>
      <c r="G66" s="97">
        <v>9</v>
      </c>
      <c r="H66" s="104">
        <f t="shared" si="13"/>
        <v>6.190972222222222E-2</v>
      </c>
      <c r="I66" s="105" t="str">
        <f>IF(D66="","",VLOOKUP(D66,ENTRANTS!$A$1:$H$1000,2,0))</f>
        <v>Mark</v>
      </c>
      <c r="J66" s="105" t="str">
        <f>IF(D66="","",VLOOKUP(D66,ENTRANTS!$A$1:$H$1000,3,0))</f>
        <v>Wolfenden</v>
      </c>
      <c r="K66" s="100" t="str">
        <f>IF(D66="","",LEFT(VLOOKUP(D66,ENTRANTS!$A$1:$H$1000,5,0),1))</f>
        <v>M</v>
      </c>
      <c r="L66" s="100">
        <f>IF(D66="","",COUNTIF($K$2:K66,K66))</f>
        <v>54</v>
      </c>
      <c r="M66" s="100" t="str">
        <f>IF(D66="","",VLOOKUP(D66,ENTRANTS!$A$1:$H$1000,4,0))</f>
        <v>M55</v>
      </c>
      <c r="N66" s="100">
        <f>IF(D66="","",COUNTIF($M$2:M66,M66))</f>
        <v>6</v>
      </c>
      <c r="O66" s="105" t="str">
        <f>IF(D66="","",VLOOKUP(D66,ENTRANTS!$A$1:$H$1000,6,0))</f>
        <v xml:space="preserve">Ramsbottom   </v>
      </c>
      <c r="P66" s="83" t="str">
        <f t="shared" si="16"/>
        <v/>
      </c>
      <c r="Q66" s="30"/>
      <c r="R66" s="2" t="str">
        <f t="shared" si="17"/>
        <v xml:space="preserve">M Ramsbottom   </v>
      </c>
      <c r="S66" s="3">
        <f>IF(D66="","",COUNTIF($R$2:R66,R66))</f>
        <v>2</v>
      </c>
      <c r="T66" s="4" t="str">
        <f t="shared" si="25"/>
        <v/>
      </c>
      <c r="U66" s="34" t="str">
        <f>IF(AND(S66=4,K66="M",NOT(O66="Unattached")),SUMIF(R$2:R66,R66,L$2:L66),"")</f>
        <v/>
      </c>
      <c r="V66" s="4" t="str">
        <f t="shared" si="26"/>
        <v/>
      </c>
      <c r="W66" s="34" t="str">
        <f>IF(AND(S66=3,K66="F",NOT(O66="Unattached")),SUMIF(R$2:R66,R66,L$2:L66),"")</f>
        <v/>
      </c>
      <c r="X66" s="5" t="str">
        <f t="shared" ref="X66:X129" si="29">IF(AND(O66&lt;&gt;"Unattached",OR(T66&lt;&gt;"",V66&lt;&gt;"")),O66,"")</f>
        <v/>
      </c>
      <c r="Y66" s="5" t="str">
        <f t="shared" si="21"/>
        <v/>
      </c>
      <c r="Z66" s="32" t="str">
        <f t="shared" ref="Z66:Z129" si="30">CONCATENATE(R66," ",S66)</f>
        <v>M Ramsbottom    2</v>
      </c>
      <c r="AA66" s="32" t="str">
        <f>IF(K66="M",IF(S66&lt;&gt;4,"",VLOOKUP(CONCATENATE(R66," ",(S66-3)),$Z$2:AD66,5,0)),IF(S66&lt;&gt;3,"",VLOOKUP(CONCATENATE(R66," ",(S66-2)),$Z$2:AD66,5,0)))</f>
        <v/>
      </c>
      <c r="AB66" s="32" t="str">
        <f>IF(K66="M",IF(S66&lt;&gt;4,"",VLOOKUP(CONCATENATE(R66," ",(S66-2)),$Z$2:AD66,5,0)),IF(S66&lt;&gt;3,"",VLOOKUP(CONCATENATE(R66," ",(S66-1)),$Z$2:AD66,5,0)))</f>
        <v/>
      </c>
      <c r="AC66" s="32" t="str">
        <f>IF(K66="M",IF(S66&lt;&gt;4,"",VLOOKUP(CONCATENATE(R66," ",(S66-1)),$Z$2:AD66,5,0)),IF(S66&lt;&gt;3,"",VLOOKUP(CONCATENATE(R66," ",(S66)),$Z$2:AD66,5,0)))</f>
        <v/>
      </c>
      <c r="AD66" s="32" t="str">
        <f t="shared" si="23"/>
        <v>Mark Wolfenden</v>
      </c>
      <c r="AE66" s="32" t="str">
        <f t="shared" si="14"/>
        <v>Mark Wolfenden</v>
      </c>
      <c r="AF66" s="109">
        <f>IF($K66="M",IF($L66&gt;Params!D$3,0,Params!F$3-$L66+1)+IF($L66=1,2,0),IF($L66&gt;Params!E$3,0,Params!G$3-$L66+1)+IF($L66=1,2,0))</f>
        <v>0</v>
      </c>
      <c r="AG66" s="109">
        <f t="shared" ref="AG66:AG129" si="31">IF(AH66=0,0,IF($K66="M",IF($N66&gt;AI66,0,AI66-$N66+1)+IF($N66=1,2,0),IF($N66&gt;AJ66,0,AJ66-$N66+1)+IF($N66=1,2,0)))</f>
        <v>3</v>
      </c>
      <c r="AH66" s="109">
        <f>IF(LEN(M66)&gt;1,MATCH(MID(M66,2,3),Params!$A$4:$A$14,0),0)</f>
        <v>8</v>
      </c>
      <c r="AI66" s="109" cm="1">
        <f t="array" ref="AI66">IF(AH66=0,0,INDEX(Params!F$4:F$14,RESULTS!$AH66))</f>
        <v>8</v>
      </c>
      <c r="AJ66" s="109" cm="1">
        <f t="array" ref="AJ66">IF(AI66=0,0,INDEX(Params!G$4:G$14,RESULTS!$AH66))</f>
        <v>3</v>
      </c>
      <c r="AK66" s="109">
        <f t="shared" ref="AK66:AK129" si="32">IF(O66="Unattached",0,IF(Z66="M "&amp;O66&amp;" 1",1,0))</f>
        <v>0</v>
      </c>
      <c r="AL66" s="109">
        <f t="shared" ref="AL66:AL129" si="33">IF(O66="Unattached",0,IF(Z66="F "&amp;O66&amp;" 1",1,0))</f>
        <v>0</v>
      </c>
    </row>
    <row r="67" spans="1:38" x14ac:dyDescent="0.3">
      <c r="A67" s="64" t="str">
        <f t="shared" si="27"/>
        <v>F12</v>
      </c>
      <c r="B67" s="64" t="str">
        <f t="shared" si="28"/>
        <v>F452</v>
      </c>
      <c r="C67" s="100">
        <v>66</v>
      </c>
      <c r="D67" s="96">
        <v>194</v>
      </c>
      <c r="E67" s="97">
        <f t="shared" si="15"/>
        <v>1</v>
      </c>
      <c r="F67" s="97">
        <v>30</v>
      </c>
      <c r="G67" s="97">
        <v>2</v>
      </c>
      <c r="H67" s="104">
        <f t="shared" ref="H67:H130" si="34">IF(D67="","",($E67+$F67/60+$G67/3600)/24)</f>
        <v>6.2523148148148147E-2</v>
      </c>
      <c r="I67" s="105" t="str">
        <f>IF(D67="","",VLOOKUP(D67,ENTRANTS!$A$1:$H$1000,2,0))</f>
        <v>Louise</v>
      </c>
      <c r="J67" s="105" t="str">
        <f>IF(D67="","",VLOOKUP(D67,ENTRANTS!$A$1:$H$1000,3,0))</f>
        <v>Preston</v>
      </c>
      <c r="K67" s="100" t="str">
        <f>IF(D67="","",LEFT(VLOOKUP(D67,ENTRANTS!$A$1:$H$1000,5,0),1))</f>
        <v>F</v>
      </c>
      <c r="L67" s="100">
        <f>IF(D67="","",COUNTIF($K$2:K67,K67))</f>
        <v>12</v>
      </c>
      <c r="M67" s="100" t="str">
        <f>IF(D67="","",VLOOKUP(D67,ENTRANTS!$A$1:$H$1000,4,0))</f>
        <v>F45</v>
      </c>
      <c r="N67" s="100">
        <f>IF(D67="","",COUNTIF($M$2:M67,M67))</f>
        <v>2</v>
      </c>
      <c r="O67" s="105" t="str">
        <f>IF(D67="","",VLOOKUP(D67,ENTRANTS!$A$1:$H$1000,6,0))</f>
        <v>Trawden AC</v>
      </c>
      <c r="P67" s="83" t="str">
        <f t="shared" ref="P67:P130" si="35">IF(D67&lt;1,"",IF(COUNTIF($D$2:$D$501,D67)=1,"","DUPLICATE"))</f>
        <v/>
      </c>
      <c r="Q67" s="30"/>
      <c r="R67" s="2" t="str">
        <f t="shared" ref="R67:R130" si="36">IF(D67="","",CONCATENATE(K67," ",O67))</f>
        <v>F Trawden AC</v>
      </c>
      <c r="S67" s="3">
        <f>IF(D67="","",COUNTIF($R$2:R67,R67))</f>
        <v>1</v>
      </c>
      <c r="T67" s="4" t="str">
        <f t="shared" si="25"/>
        <v/>
      </c>
      <c r="U67" s="34" t="str">
        <f>IF(AND(S67=4,K67="M",NOT(O67="Unattached")),SUMIF(R$2:R67,R67,L$2:L67),"")</f>
        <v/>
      </c>
      <c r="V67" s="4" t="str">
        <f t="shared" si="26"/>
        <v/>
      </c>
      <c r="W67" s="34" t="str">
        <f>IF(AND(S67=3,K67="F",NOT(O67="Unattached")),SUMIF(R$2:R67,R67,L$2:L67),"")</f>
        <v/>
      </c>
      <c r="X67" s="5" t="str">
        <f t="shared" si="29"/>
        <v/>
      </c>
      <c r="Y67" s="5" t="str">
        <f t="shared" ref="Y67:Y130" si="37">IF(X67="","",IF(K67="M",CONCATENATE(X67," (",AA67,", ",AB67,", ",AC67,", ",AD67,")"),CONCATENATE(X67," (",AA67,", ",AB67,", ",AC67,")")))</f>
        <v/>
      </c>
      <c r="Z67" s="32" t="str">
        <f t="shared" si="30"/>
        <v>F Trawden AC 1</v>
      </c>
      <c r="AA67" s="32" t="str">
        <f>IF(K67="M",IF(S67&lt;&gt;4,"",VLOOKUP(CONCATENATE(R67," ",(S67-3)),$Z$2:AD67,5,0)),IF(S67&lt;&gt;3,"",VLOOKUP(CONCATENATE(R67," ",(S67-2)),$Z$2:AD67,5,0)))</f>
        <v/>
      </c>
      <c r="AB67" s="32" t="str">
        <f>IF(K67="M",IF(S67&lt;&gt;4,"",VLOOKUP(CONCATENATE(R67," ",(S67-2)),$Z$2:AD67,5,0)),IF(S67&lt;&gt;3,"",VLOOKUP(CONCATENATE(R67," ",(S67-1)),$Z$2:AD67,5,0)))</f>
        <v/>
      </c>
      <c r="AC67" s="32" t="str">
        <f>IF(K67="M",IF(S67&lt;&gt;4,"",VLOOKUP(CONCATENATE(R67," ",(S67-1)),$Z$2:AD67,5,0)),IF(S67&lt;&gt;3,"",VLOOKUP(CONCATENATE(R67," ",(S67)),$Z$2:AD67,5,0)))</f>
        <v/>
      </c>
      <c r="AD67" s="32" t="str">
        <f t="shared" ref="AD67:AD130" si="38">IF(AND(O67&lt;&gt;"Unattached",S67&lt;=4),CONCATENATE(I67," ",J67),"")</f>
        <v>Louise Preston</v>
      </c>
      <c r="AE67" s="32" t="str">
        <f t="shared" ref="AE67:AE130" si="39">TRIM(I67)&amp;" "&amp;TRIM(J67)</f>
        <v>Louise Preston</v>
      </c>
      <c r="AF67" s="109">
        <f>IF($K67="M",IF($L67&gt;Params!D$3,0,Params!F$3-$L67+1)+IF($L67=1,2,0),IF($L67&gt;Params!E$3,0,Params!G$3-$L67+1)+IF($L67=1,2,0))</f>
        <v>4</v>
      </c>
      <c r="AG67" s="109">
        <f t="shared" si="31"/>
        <v>1</v>
      </c>
      <c r="AH67" s="109">
        <f>IF(LEN(M67)&gt;1,MATCH(MID(M67,2,3),Params!$A$4:$A$14,0),0)</f>
        <v>6</v>
      </c>
      <c r="AI67" s="109" cm="1">
        <f t="array" ref="AI67">IF(AH67=0,0,INDEX(Params!F$4:F$14,RESULTS!$AH67))</f>
        <v>9</v>
      </c>
      <c r="AJ67" s="109" cm="1">
        <f t="array" ref="AJ67">IF(AI67=0,0,INDEX(Params!G$4:G$14,RESULTS!$AH67))</f>
        <v>2</v>
      </c>
      <c r="AK67" s="109">
        <f t="shared" si="32"/>
        <v>0</v>
      </c>
      <c r="AL67" s="109">
        <f t="shared" si="33"/>
        <v>1</v>
      </c>
    </row>
    <row r="68" spans="1:38" x14ac:dyDescent="0.3">
      <c r="A68" s="64" t="str">
        <f t="shared" si="27"/>
        <v>M55</v>
      </c>
      <c r="B68" s="64" t="str">
        <f t="shared" si="28"/>
        <v>M507</v>
      </c>
      <c r="C68" s="100">
        <v>67</v>
      </c>
      <c r="D68" s="96">
        <v>153</v>
      </c>
      <c r="E68" s="97">
        <f t="shared" ref="E68:E131" si="40">E67</f>
        <v>1</v>
      </c>
      <c r="F68" s="97">
        <v>30</v>
      </c>
      <c r="G68" s="97">
        <v>38</v>
      </c>
      <c r="H68" s="104">
        <f t="shared" si="34"/>
        <v>6.2939814814814823E-2</v>
      </c>
      <c r="I68" s="105" t="str">
        <f>IF(D68="","",VLOOKUP(D68,ENTRANTS!$A$1:$H$1000,2,0))</f>
        <v>Craig</v>
      </c>
      <c r="J68" s="105" t="str">
        <f>IF(D68="","",VLOOKUP(D68,ENTRANTS!$A$1:$H$1000,3,0))</f>
        <v>Wellens</v>
      </c>
      <c r="K68" s="100" t="str">
        <f>IF(D68="","",LEFT(VLOOKUP(D68,ENTRANTS!$A$1:$H$1000,5,0),1))</f>
        <v>M</v>
      </c>
      <c r="L68" s="100">
        <f>IF(D68="","",COUNTIF($K$2:K68,K68))</f>
        <v>55</v>
      </c>
      <c r="M68" s="100" t="str">
        <f>IF(D68="","",VLOOKUP(D68,ENTRANTS!$A$1:$H$1000,4,0))</f>
        <v>M50</v>
      </c>
      <c r="N68" s="100">
        <f>IF(D68="","",COUNTIF($M$2:M68,M68))</f>
        <v>7</v>
      </c>
      <c r="O68" s="105" t="str">
        <f>IF(D68="","",VLOOKUP(D68,ENTRANTS!$A$1:$H$1000,6,0))</f>
        <v>Rossendale Harriers</v>
      </c>
      <c r="P68" s="83" t="str">
        <f t="shared" si="35"/>
        <v/>
      </c>
      <c r="Q68" s="30"/>
      <c r="R68" s="2" t="str">
        <f t="shared" si="36"/>
        <v>M Rossendale Harriers</v>
      </c>
      <c r="S68" s="3">
        <f>IF(D68="","",COUNTIF($R$2:R68,R68))</f>
        <v>6</v>
      </c>
      <c r="T68" s="4" t="str">
        <f t="shared" si="25"/>
        <v/>
      </c>
      <c r="U68" s="34" t="str">
        <f>IF(AND(S68=4,K68="M",NOT(O68="Unattached")),SUMIF(R$2:R68,R68,L$2:L68),"")</f>
        <v/>
      </c>
      <c r="V68" s="4" t="str">
        <f t="shared" si="26"/>
        <v/>
      </c>
      <c r="W68" s="34" t="str">
        <f>IF(AND(S68=3,K68="F",NOT(O68="Unattached")),SUMIF(R$2:R68,R68,L$2:L68),"")</f>
        <v/>
      </c>
      <c r="X68" s="5" t="str">
        <f t="shared" si="29"/>
        <v/>
      </c>
      <c r="Y68" s="5" t="str">
        <f t="shared" si="37"/>
        <v/>
      </c>
      <c r="Z68" s="32" t="str">
        <f t="shared" si="30"/>
        <v>M Rossendale Harriers 6</v>
      </c>
      <c r="AA68" s="32" t="str">
        <f>IF(K68="M",IF(S68&lt;&gt;4,"",VLOOKUP(CONCATENATE(R68," ",(S68-3)),$Z$2:AD68,5,0)),IF(S68&lt;&gt;3,"",VLOOKUP(CONCATENATE(R68," ",(S68-2)),$Z$2:AD68,5,0)))</f>
        <v/>
      </c>
      <c r="AB68" s="32" t="str">
        <f>IF(K68="M",IF(S68&lt;&gt;4,"",VLOOKUP(CONCATENATE(R68," ",(S68-2)),$Z$2:AD68,5,0)),IF(S68&lt;&gt;3,"",VLOOKUP(CONCATENATE(R68," ",(S68-1)),$Z$2:AD68,5,0)))</f>
        <v/>
      </c>
      <c r="AC68" s="32" t="str">
        <f>IF(K68="M",IF(S68&lt;&gt;4,"",VLOOKUP(CONCATENATE(R68," ",(S68-1)),$Z$2:AD68,5,0)),IF(S68&lt;&gt;3,"",VLOOKUP(CONCATENATE(R68," ",(S68)),$Z$2:AD68,5,0)))</f>
        <v/>
      </c>
      <c r="AD68" s="32" t="str">
        <f t="shared" si="38"/>
        <v/>
      </c>
      <c r="AE68" s="32" t="str">
        <f t="shared" si="39"/>
        <v>Craig Wellens</v>
      </c>
      <c r="AF68" s="109">
        <f>IF($K68="M",IF($L68&gt;Params!D$3,0,Params!F$3-$L68+1)+IF($L68=1,2,0),IF($L68&gt;Params!E$3,0,Params!G$3-$L68+1)+IF($L68=1,2,0))</f>
        <v>0</v>
      </c>
      <c r="AG68" s="109">
        <f t="shared" si="31"/>
        <v>2</v>
      </c>
      <c r="AH68" s="109">
        <f>IF(LEN(M68)&gt;1,MATCH(MID(M68,2,3),Params!$A$4:$A$14,0),0)</f>
        <v>7</v>
      </c>
      <c r="AI68" s="109" cm="1">
        <f t="array" ref="AI68">IF(AH68=0,0,INDEX(Params!F$4:F$14,RESULTS!$AH68))</f>
        <v>8</v>
      </c>
      <c r="AJ68" s="109" cm="1">
        <f t="array" ref="AJ68">IF(AI68=0,0,INDEX(Params!G$4:G$14,RESULTS!$AH68))</f>
        <v>1</v>
      </c>
      <c r="AK68" s="109">
        <f t="shared" si="32"/>
        <v>0</v>
      </c>
      <c r="AL68" s="109">
        <f t="shared" si="33"/>
        <v>0</v>
      </c>
    </row>
    <row r="69" spans="1:38" x14ac:dyDescent="0.3">
      <c r="A69" s="64" t="str">
        <f t="shared" si="27"/>
        <v>F13</v>
      </c>
      <c r="B69" s="64" t="str">
        <f t="shared" si="28"/>
        <v>F403</v>
      </c>
      <c r="C69" s="100">
        <v>68</v>
      </c>
      <c r="D69" s="96">
        <v>207</v>
      </c>
      <c r="E69" s="97">
        <f t="shared" si="40"/>
        <v>1</v>
      </c>
      <c r="F69" s="97">
        <v>32</v>
      </c>
      <c r="G69" s="97">
        <v>1</v>
      </c>
      <c r="H69" s="104">
        <f t="shared" si="34"/>
        <v>6.3900462962962964E-2</v>
      </c>
      <c r="I69" s="105" t="str">
        <f>IF(D69="","",VLOOKUP(D69,ENTRANTS!$A$1:$H$1000,2,0))</f>
        <v>Sarah</v>
      </c>
      <c r="J69" s="105" t="str">
        <f>IF(D69="","",VLOOKUP(D69,ENTRANTS!$A$1:$H$1000,3,0))</f>
        <v xml:space="preserve">Clarke </v>
      </c>
      <c r="K69" s="100" t="str">
        <f>IF(D69="","",LEFT(VLOOKUP(D69,ENTRANTS!$A$1:$H$1000,5,0),1))</f>
        <v>F</v>
      </c>
      <c r="L69" s="100">
        <f>IF(D69="","",COUNTIF($K$2:K69,K69))</f>
        <v>13</v>
      </c>
      <c r="M69" s="100" t="str">
        <f>IF(D69="","",VLOOKUP(D69,ENTRANTS!$A$1:$H$1000,4,0))</f>
        <v>F40</v>
      </c>
      <c r="N69" s="100">
        <f>IF(D69="","",COUNTIF($M$2:M69,M69))</f>
        <v>3</v>
      </c>
      <c r="O69" s="105" t="str">
        <f>IF(D69="","",VLOOKUP(D69,ENTRANTS!$A$1:$H$1000,6,0))</f>
        <v xml:space="preserve">Ramsbottom   </v>
      </c>
      <c r="P69" s="83" t="str">
        <f t="shared" si="35"/>
        <v/>
      </c>
      <c r="Q69" s="30"/>
      <c r="R69" s="2" t="str">
        <f t="shared" si="36"/>
        <v xml:space="preserve">F Ramsbottom   </v>
      </c>
      <c r="S69" s="3">
        <f>IF(D69="","",COUNTIF($R$2:R69,R69))</f>
        <v>1</v>
      </c>
      <c r="T69" s="4" t="str">
        <f t="shared" si="25"/>
        <v/>
      </c>
      <c r="U69" s="34" t="str">
        <f>IF(AND(S69=4,K69="M",NOT(O69="Unattached")),SUMIF(R$2:R69,R69,L$2:L69),"")</f>
        <v/>
      </c>
      <c r="V69" s="4" t="str">
        <f t="shared" si="26"/>
        <v/>
      </c>
      <c r="W69" s="34" t="str">
        <f>IF(AND(S69=3,K69="F",NOT(O69="Unattached")),SUMIF(R$2:R69,R69,L$2:L69),"")</f>
        <v/>
      </c>
      <c r="X69" s="5" t="str">
        <f t="shared" si="29"/>
        <v/>
      </c>
      <c r="Y69" s="5" t="str">
        <f t="shared" si="37"/>
        <v/>
      </c>
      <c r="Z69" s="32" t="str">
        <f t="shared" si="30"/>
        <v>F Ramsbottom    1</v>
      </c>
      <c r="AA69" s="32" t="str">
        <f>IF(K69="M",IF(S69&lt;&gt;4,"",VLOOKUP(CONCATENATE(R69," ",(S69-3)),$Z$2:AD69,5,0)),IF(S69&lt;&gt;3,"",VLOOKUP(CONCATENATE(R69," ",(S69-2)),$Z$2:AD69,5,0)))</f>
        <v/>
      </c>
      <c r="AB69" s="32" t="str">
        <f>IF(K69="M",IF(S69&lt;&gt;4,"",VLOOKUP(CONCATENATE(R69," ",(S69-2)),$Z$2:AD69,5,0)),IF(S69&lt;&gt;3,"",VLOOKUP(CONCATENATE(R69," ",(S69-1)),$Z$2:AD69,5,0)))</f>
        <v/>
      </c>
      <c r="AC69" s="32" t="str">
        <f>IF(K69="M",IF(S69&lt;&gt;4,"",VLOOKUP(CONCATENATE(R69," ",(S69-1)),$Z$2:AD69,5,0)),IF(S69&lt;&gt;3,"",VLOOKUP(CONCATENATE(R69," ",(S69)),$Z$2:AD69,5,0)))</f>
        <v/>
      </c>
      <c r="AD69" s="32" t="str">
        <f t="shared" si="38"/>
        <v xml:space="preserve">Sarah Clarke </v>
      </c>
      <c r="AE69" s="32" t="str">
        <f t="shared" si="39"/>
        <v>Sarah Clarke</v>
      </c>
      <c r="AF69" s="109">
        <f>IF($K69="M",IF($L69&gt;Params!D$3,0,Params!F$3-$L69+1)+IF($L69=1,2,0),IF($L69&gt;Params!E$3,0,Params!G$3-$L69+1)+IF($L69=1,2,0))</f>
        <v>3</v>
      </c>
      <c r="AG69" s="109">
        <f t="shared" si="31"/>
        <v>1</v>
      </c>
      <c r="AH69" s="109">
        <f>IF(LEN(M69)&gt;1,MATCH(MID(M69,2,3),Params!$A$4:$A$14,0),0)</f>
        <v>5</v>
      </c>
      <c r="AI69" s="109" cm="1">
        <f t="array" ref="AI69">IF(AH69=0,0,INDEX(Params!F$4:F$14,RESULTS!$AH69))</f>
        <v>6</v>
      </c>
      <c r="AJ69" s="109" cm="1">
        <f t="array" ref="AJ69">IF(AI69=0,0,INDEX(Params!G$4:G$14,RESULTS!$AH69))</f>
        <v>3</v>
      </c>
      <c r="AK69" s="109">
        <f t="shared" si="32"/>
        <v>0</v>
      </c>
      <c r="AL69" s="109">
        <f t="shared" si="33"/>
        <v>1</v>
      </c>
    </row>
    <row r="70" spans="1:38" x14ac:dyDescent="0.3">
      <c r="A70" s="64" t="str">
        <f t="shared" si="27"/>
        <v>M56</v>
      </c>
      <c r="B70" s="64" t="str">
        <f t="shared" si="28"/>
        <v>M701</v>
      </c>
      <c r="C70" s="100">
        <v>69</v>
      </c>
      <c r="D70" s="96">
        <v>169</v>
      </c>
      <c r="E70" s="97">
        <f t="shared" si="40"/>
        <v>1</v>
      </c>
      <c r="F70" s="97">
        <v>34</v>
      </c>
      <c r="G70" s="97">
        <v>46</v>
      </c>
      <c r="H70" s="104">
        <f t="shared" si="34"/>
        <v>6.581018518518518E-2</v>
      </c>
      <c r="I70" s="105" t="str">
        <f>IF(D70="","",VLOOKUP(D70,ENTRANTS!$A$1:$H$1000,2,0))</f>
        <v>William</v>
      </c>
      <c r="J70" s="105" t="str">
        <f>IF(D70="","",VLOOKUP(D70,ENTRANTS!$A$1:$H$1000,3,0))</f>
        <v>Murgatroyd</v>
      </c>
      <c r="K70" s="100" t="str">
        <f>IF(D70="","",LEFT(VLOOKUP(D70,ENTRANTS!$A$1:$H$1000,5,0),1))</f>
        <v>M</v>
      </c>
      <c r="L70" s="100">
        <f>IF(D70="","",COUNTIF($K$2:K70,K70))</f>
        <v>56</v>
      </c>
      <c r="M70" s="100" t="str">
        <f>IF(D70="","",VLOOKUP(D70,ENTRANTS!$A$1:$H$1000,4,0))</f>
        <v>M70</v>
      </c>
      <c r="N70" s="100">
        <f>IF(D70="","",COUNTIF($M$2:M70,M70))</f>
        <v>1</v>
      </c>
      <c r="O70" s="105" t="str">
        <f>IF(D70="","",VLOOKUP(D70,ENTRANTS!$A$1:$H$1000,6,0))</f>
        <v>Unattached</v>
      </c>
      <c r="P70" s="83" t="str">
        <f t="shared" si="35"/>
        <v/>
      </c>
      <c r="Q70" s="30"/>
      <c r="R70" s="2" t="str">
        <f t="shared" si="36"/>
        <v>M Unattached</v>
      </c>
      <c r="S70" s="3">
        <f>IF(D70="","",COUNTIF($R$2:R70,R70))</f>
        <v>12</v>
      </c>
      <c r="T70" s="4" t="str">
        <f t="shared" si="25"/>
        <v/>
      </c>
      <c r="U70" s="34" t="str">
        <f>IF(AND(S70=4,K70="M",NOT(O70="Unattached")),SUMIF(R$2:R70,R70,L$2:L70),"")</f>
        <v/>
      </c>
      <c r="V70" s="4" t="str">
        <f t="shared" si="26"/>
        <v/>
      </c>
      <c r="W70" s="34" t="str">
        <f>IF(AND(S70=3,K70="F",NOT(O70="Unattached")),SUMIF(R$2:R70,R70,L$2:L70),"")</f>
        <v/>
      </c>
      <c r="X70" s="5" t="str">
        <f t="shared" si="29"/>
        <v/>
      </c>
      <c r="Y70" s="5" t="str">
        <f t="shared" si="37"/>
        <v/>
      </c>
      <c r="Z70" s="32" t="str">
        <f t="shared" si="30"/>
        <v>M Unattached 12</v>
      </c>
      <c r="AA70" s="32" t="str">
        <f>IF(K70="M",IF(S70&lt;&gt;4,"",VLOOKUP(CONCATENATE(R70," ",(S70-3)),$Z$2:AD70,5,0)),IF(S70&lt;&gt;3,"",VLOOKUP(CONCATENATE(R70," ",(S70-2)),$Z$2:AD70,5,0)))</f>
        <v/>
      </c>
      <c r="AB70" s="32" t="str">
        <f>IF(K70="M",IF(S70&lt;&gt;4,"",VLOOKUP(CONCATENATE(R70," ",(S70-2)),$Z$2:AD70,5,0)),IF(S70&lt;&gt;3,"",VLOOKUP(CONCATENATE(R70," ",(S70-1)),$Z$2:AD70,5,0)))</f>
        <v/>
      </c>
      <c r="AC70" s="32" t="str">
        <f>IF(K70="M",IF(S70&lt;&gt;4,"",VLOOKUP(CONCATENATE(R70," ",(S70-1)),$Z$2:AD70,5,0)),IF(S70&lt;&gt;3,"",VLOOKUP(CONCATENATE(R70," ",(S70)),$Z$2:AD70,5,0)))</f>
        <v/>
      </c>
      <c r="AD70" s="32" t="str">
        <f t="shared" si="38"/>
        <v/>
      </c>
      <c r="AE70" s="32" t="str">
        <f t="shared" si="39"/>
        <v>William Murgatroyd</v>
      </c>
      <c r="AF70" s="109">
        <f>IF($K70="M",IF($L70&gt;Params!D$3,0,Params!F$3-$L70+1)+IF($L70=1,2,0),IF($L70&gt;Params!E$3,0,Params!G$3-$L70+1)+IF($L70=1,2,0))</f>
        <v>0</v>
      </c>
      <c r="AG70" s="109">
        <f t="shared" si="31"/>
        <v>4</v>
      </c>
      <c r="AH70" s="109">
        <f>IF(LEN(M70)&gt;1,MATCH(MID(M70,2,3),Params!$A$4:$A$14,0),0)</f>
        <v>11</v>
      </c>
      <c r="AI70" s="109" cm="1">
        <f t="array" ref="AI70">IF(AH70=0,0,INDEX(Params!F$4:F$14,RESULTS!$AH70))</f>
        <v>2</v>
      </c>
      <c r="AJ70" s="109" cm="1">
        <f t="array" ref="AJ70">IF(AI70=0,0,INDEX(Params!G$4:G$14,RESULTS!$AH70))</f>
        <v>0</v>
      </c>
      <c r="AK70" s="109">
        <f t="shared" si="32"/>
        <v>0</v>
      </c>
      <c r="AL70" s="109">
        <f t="shared" si="33"/>
        <v>0</v>
      </c>
    </row>
    <row r="71" spans="1:38" x14ac:dyDescent="0.3">
      <c r="A71" s="64" t="str">
        <f t="shared" si="27"/>
        <v>M57</v>
      </c>
      <c r="B71" s="64" t="str">
        <f t="shared" si="28"/>
        <v>M508</v>
      </c>
      <c r="C71" s="100">
        <v>70</v>
      </c>
      <c r="D71" s="96">
        <v>174</v>
      </c>
      <c r="E71" s="97">
        <f t="shared" si="40"/>
        <v>1</v>
      </c>
      <c r="F71" s="97">
        <v>35</v>
      </c>
      <c r="G71" s="97">
        <v>39</v>
      </c>
      <c r="H71" s="104">
        <f t="shared" si="34"/>
        <v>6.6423611111111114E-2</v>
      </c>
      <c r="I71" s="105" t="str">
        <f>IF(D71="","",VLOOKUP(D71,ENTRANTS!$A$1:$H$1000,2,0))</f>
        <v>Mark</v>
      </c>
      <c r="J71" s="105" t="str">
        <f>IF(D71="","",VLOOKUP(D71,ENTRANTS!$A$1:$H$1000,3,0))</f>
        <v>Gardner</v>
      </c>
      <c r="K71" s="100" t="str">
        <f>IF(D71="","",LEFT(VLOOKUP(D71,ENTRANTS!$A$1:$H$1000,5,0),1))</f>
        <v>M</v>
      </c>
      <c r="L71" s="100">
        <f>IF(D71="","",COUNTIF($K$2:K71,K71))</f>
        <v>57</v>
      </c>
      <c r="M71" s="100" t="str">
        <f>IF(D71="","",VLOOKUP(D71,ENTRANTS!$A$1:$H$1000,4,0))</f>
        <v>M50</v>
      </c>
      <c r="N71" s="100">
        <f>IF(D71="","",COUNTIF($M$2:M71,M71))</f>
        <v>8</v>
      </c>
      <c r="O71" s="105" t="str">
        <f>IF(D71="","",VLOOKUP(D71,ENTRANTS!$A$1:$H$1000,6,0))</f>
        <v>Radcliffe AC</v>
      </c>
      <c r="P71" s="83" t="str">
        <f t="shared" si="35"/>
        <v/>
      </c>
      <c r="Q71" s="30"/>
      <c r="R71" s="2" t="str">
        <f t="shared" si="36"/>
        <v>M Radcliffe AC</v>
      </c>
      <c r="S71" s="3">
        <f>IF(D71="","",COUNTIF($R$2:R71,R71))</f>
        <v>1</v>
      </c>
      <c r="T71" s="4" t="str">
        <f t="shared" si="25"/>
        <v/>
      </c>
      <c r="U71" s="34" t="str">
        <f>IF(AND(S71=4,K71="M",NOT(O71="Unattached")),SUMIF(R$2:R71,R71,L$2:L71),"")</f>
        <v/>
      </c>
      <c r="V71" s="4" t="str">
        <f t="shared" si="26"/>
        <v/>
      </c>
      <c r="W71" s="34" t="str">
        <f>IF(AND(S71=3,K71="F",NOT(O71="Unattached")),SUMIF(R$2:R71,R71,L$2:L71),"")</f>
        <v/>
      </c>
      <c r="X71" s="5" t="str">
        <f t="shared" si="29"/>
        <v/>
      </c>
      <c r="Y71" s="5" t="str">
        <f t="shared" si="37"/>
        <v/>
      </c>
      <c r="Z71" s="32" t="str">
        <f t="shared" si="30"/>
        <v>M Radcliffe AC 1</v>
      </c>
      <c r="AA71" s="32" t="str">
        <f>IF(K71="M",IF(S71&lt;&gt;4,"",VLOOKUP(CONCATENATE(R71," ",(S71-3)),$Z$2:AD71,5,0)),IF(S71&lt;&gt;3,"",VLOOKUP(CONCATENATE(R71," ",(S71-2)),$Z$2:AD71,5,0)))</f>
        <v/>
      </c>
      <c r="AB71" s="32" t="str">
        <f>IF(K71="M",IF(S71&lt;&gt;4,"",VLOOKUP(CONCATENATE(R71," ",(S71-2)),$Z$2:AD71,5,0)),IF(S71&lt;&gt;3,"",VLOOKUP(CONCATENATE(R71," ",(S71-1)),$Z$2:AD71,5,0)))</f>
        <v/>
      </c>
      <c r="AC71" s="32" t="str">
        <f>IF(K71="M",IF(S71&lt;&gt;4,"",VLOOKUP(CONCATENATE(R71," ",(S71-1)),$Z$2:AD71,5,0)),IF(S71&lt;&gt;3,"",VLOOKUP(CONCATENATE(R71," ",(S71)),$Z$2:AD71,5,0)))</f>
        <v/>
      </c>
      <c r="AD71" s="32" t="str">
        <f t="shared" si="38"/>
        <v>Mark Gardner</v>
      </c>
      <c r="AE71" s="32" t="str">
        <f t="shared" si="39"/>
        <v>Mark Gardner</v>
      </c>
      <c r="AF71" s="109">
        <f>IF($K71="M",IF($L71&gt;Params!D$3,0,Params!F$3-$L71+1)+IF($L71=1,2,0),IF($L71&gt;Params!E$3,0,Params!G$3-$L71+1)+IF($L71=1,2,0))</f>
        <v>0</v>
      </c>
      <c r="AG71" s="109">
        <f t="shared" si="31"/>
        <v>1</v>
      </c>
      <c r="AH71" s="109">
        <f>IF(LEN(M71)&gt;1,MATCH(MID(M71,2,3),Params!$A$4:$A$14,0),0)</f>
        <v>7</v>
      </c>
      <c r="AI71" s="109" cm="1">
        <f t="array" ref="AI71">IF(AH71=0,0,INDEX(Params!F$4:F$14,RESULTS!$AH71))</f>
        <v>8</v>
      </c>
      <c r="AJ71" s="109" cm="1">
        <f t="array" ref="AJ71">IF(AI71=0,0,INDEX(Params!G$4:G$14,RESULTS!$AH71))</f>
        <v>1</v>
      </c>
      <c r="AK71" s="109">
        <f t="shared" si="32"/>
        <v>1</v>
      </c>
      <c r="AL71" s="109">
        <f t="shared" si="33"/>
        <v>0</v>
      </c>
    </row>
    <row r="72" spans="1:38" x14ac:dyDescent="0.3">
      <c r="A72" s="64" t="str">
        <f t="shared" si="27"/>
        <v>F14</v>
      </c>
      <c r="B72" s="64" t="str">
        <f t="shared" si="28"/>
        <v>F4</v>
      </c>
      <c r="C72" s="100">
        <v>71</v>
      </c>
      <c r="D72" s="96">
        <v>170</v>
      </c>
      <c r="E72" s="97">
        <f t="shared" si="40"/>
        <v>1</v>
      </c>
      <c r="F72" s="97">
        <v>37</v>
      </c>
      <c r="G72" s="97">
        <v>32</v>
      </c>
      <c r="H72" s="104">
        <f t="shared" si="34"/>
        <v>6.773148148148149E-2</v>
      </c>
      <c r="I72" s="105" t="str">
        <f>IF(D72="","",VLOOKUP(D72,ENTRANTS!$A$1:$H$1000,2,0))</f>
        <v>Chloe</v>
      </c>
      <c r="J72" s="105" t="str">
        <f>IF(D72="","",VLOOKUP(D72,ENTRANTS!$A$1:$H$1000,3,0))</f>
        <v>Hewlett</v>
      </c>
      <c r="K72" s="100" t="str">
        <f>IF(D72="","",LEFT(VLOOKUP(D72,ENTRANTS!$A$1:$H$1000,5,0),1))</f>
        <v>F</v>
      </c>
      <c r="L72" s="100">
        <f>IF(D72="","",COUNTIF($K$2:K72,K72))</f>
        <v>14</v>
      </c>
      <c r="M72" s="100" t="str">
        <f>IF(D72="","",VLOOKUP(D72,ENTRANTS!$A$1:$H$1000,4,0))</f>
        <v>F</v>
      </c>
      <c r="N72" s="100">
        <f>IF(D72="","",COUNTIF($M$2:M72,M72))</f>
        <v>4</v>
      </c>
      <c r="O72" s="105" t="str">
        <f>IF(D72="","",VLOOKUP(D72,ENTRANTS!$A$1:$H$1000,6,0))</f>
        <v>Meltham AC</v>
      </c>
      <c r="P72" s="83" t="str">
        <f t="shared" si="35"/>
        <v/>
      </c>
      <c r="Q72" s="30"/>
      <c r="R72" s="2" t="str">
        <f t="shared" si="36"/>
        <v>F Meltham AC</v>
      </c>
      <c r="S72" s="3">
        <f>IF(D72="","",COUNTIF($R$2:R72,R72))</f>
        <v>1</v>
      </c>
      <c r="T72" s="4" t="str">
        <f t="shared" si="25"/>
        <v/>
      </c>
      <c r="U72" s="34" t="str">
        <f>IF(AND(S72=4,K72="M",NOT(O72="Unattached")),SUMIF(R$2:R72,R72,L$2:L72),"")</f>
        <v/>
      </c>
      <c r="V72" s="4" t="str">
        <f t="shared" si="26"/>
        <v/>
      </c>
      <c r="W72" s="34" t="str">
        <f>IF(AND(S72=3,K72="F",NOT(O72="Unattached")),SUMIF(R$2:R72,R72,L$2:L72),"")</f>
        <v/>
      </c>
      <c r="X72" s="5" t="str">
        <f t="shared" si="29"/>
        <v/>
      </c>
      <c r="Y72" s="5" t="str">
        <f t="shared" si="37"/>
        <v/>
      </c>
      <c r="Z72" s="32" t="str">
        <f t="shared" si="30"/>
        <v>F Meltham AC 1</v>
      </c>
      <c r="AA72" s="32" t="str">
        <f>IF(K72="M",IF(S72&lt;&gt;4,"",VLOOKUP(CONCATENATE(R72," ",(S72-3)),$Z$2:AD72,5,0)),IF(S72&lt;&gt;3,"",VLOOKUP(CONCATENATE(R72," ",(S72-2)),$Z$2:AD72,5,0)))</f>
        <v/>
      </c>
      <c r="AB72" s="32" t="str">
        <f>IF(K72="M",IF(S72&lt;&gt;4,"",VLOOKUP(CONCATENATE(R72," ",(S72-2)),$Z$2:AD72,5,0)),IF(S72&lt;&gt;3,"",VLOOKUP(CONCATENATE(R72," ",(S72-1)),$Z$2:AD72,5,0)))</f>
        <v/>
      </c>
      <c r="AC72" s="32" t="str">
        <f>IF(K72="M",IF(S72&lt;&gt;4,"",VLOOKUP(CONCATENATE(R72," ",(S72-1)),$Z$2:AD72,5,0)),IF(S72&lt;&gt;3,"",VLOOKUP(CONCATENATE(R72," ",(S72)),$Z$2:AD72,5,0)))</f>
        <v/>
      </c>
      <c r="AD72" s="32" t="str">
        <f t="shared" si="38"/>
        <v>Chloe Hewlett</v>
      </c>
      <c r="AE72" s="32" t="str">
        <f t="shared" si="39"/>
        <v>Chloe Hewlett</v>
      </c>
      <c r="AF72" s="109">
        <f>IF($K72="M",IF($L72&gt;Params!D$3,0,Params!F$3-$L72+1)+IF($L72=1,2,0),IF($L72&gt;Params!E$3,0,Params!G$3-$L72+1)+IF($L72=1,2,0))</f>
        <v>2</v>
      </c>
      <c r="AG72" s="109">
        <f t="shared" si="31"/>
        <v>0</v>
      </c>
      <c r="AH72" s="109">
        <f>IF(LEN(M72)&gt;1,MATCH(MID(M72,2,3),Params!$A$4:$A$14,0),0)</f>
        <v>0</v>
      </c>
      <c r="AI72" s="109" cm="1">
        <f t="array" ref="AI72">IF(AH72=0,0,INDEX(Params!F$4:F$14,RESULTS!$AH72))</f>
        <v>0</v>
      </c>
      <c r="AJ72" s="109" cm="1">
        <f t="array" ref="AJ72">IF(AI72=0,0,INDEX(Params!G$4:G$14,RESULTS!$AH72))</f>
        <v>0</v>
      </c>
      <c r="AK72" s="109">
        <f t="shared" si="32"/>
        <v>0</v>
      </c>
      <c r="AL72" s="109">
        <f t="shared" si="33"/>
        <v>1</v>
      </c>
    </row>
    <row r="73" spans="1:38" x14ac:dyDescent="0.3">
      <c r="A73" s="64" t="str">
        <f t="shared" si="27"/>
        <v>M58</v>
      </c>
      <c r="B73" s="64" t="str">
        <f t="shared" si="28"/>
        <v>M13</v>
      </c>
      <c r="C73" s="100">
        <v>72</v>
      </c>
      <c r="D73" s="96">
        <v>202</v>
      </c>
      <c r="E73" s="97">
        <f t="shared" si="40"/>
        <v>1</v>
      </c>
      <c r="F73" s="97">
        <v>43</v>
      </c>
      <c r="G73" s="97">
        <v>58</v>
      </c>
      <c r="H73" s="104">
        <f t="shared" si="34"/>
        <v>7.2199074074074082E-2</v>
      </c>
      <c r="I73" s="105" t="str">
        <f>IF(D73="","",VLOOKUP(D73,ENTRANTS!$A$1:$H$1000,2,0))</f>
        <v>James</v>
      </c>
      <c r="J73" s="105" t="str">
        <f>IF(D73="","",VLOOKUP(D73,ENTRANTS!$A$1:$H$1000,3,0))</f>
        <v>McIntyre</v>
      </c>
      <c r="K73" s="100" t="str">
        <f>IF(D73="","",LEFT(VLOOKUP(D73,ENTRANTS!$A$1:$H$1000,5,0),1))</f>
        <v>M</v>
      </c>
      <c r="L73" s="100">
        <f>IF(D73="","",COUNTIF($K$2:K73,K73))</f>
        <v>58</v>
      </c>
      <c r="M73" s="100" t="str">
        <f>IF(D73="","",VLOOKUP(D73,ENTRANTS!$A$1:$H$1000,4,0))</f>
        <v>M</v>
      </c>
      <c r="N73" s="100">
        <f>IF(D73="","",COUNTIF($M$2:M73,M73))</f>
        <v>13</v>
      </c>
      <c r="O73" s="105" t="str">
        <f>IF(D73="","",VLOOKUP(D73,ENTRANTS!$A$1:$H$1000,6,0))</f>
        <v>Unattached</v>
      </c>
      <c r="P73" s="83" t="str">
        <f t="shared" si="35"/>
        <v/>
      </c>
      <c r="Q73" s="30"/>
      <c r="R73" s="2" t="str">
        <f t="shared" si="36"/>
        <v>M Unattached</v>
      </c>
      <c r="S73" s="3">
        <f>IF(D73="","",COUNTIF($R$2:R73,R73))</f>
        <v>13</v>
      </c>
      <c r="T73" s="4" t="str">
        <f t="shared" si="25"/>
        <v/>
      </c>
      <c r="U73" s="34" t="str">
        <f>IF(AND(S73=4,K73="M",NOT(O73="Unattached")),SUMIF(R$2:R73,R73,L$2:L73),"")</f>
        <v/>
      </c>
      <c r="V73" s="4" t="str">
        <f t="shared" si="26"/>
        <v/>
      </c>
      <c r="W73" s="34" t="str">
        <f>IF(AND(S73=3,K73="F",NOT(O73="Unattached")),SUMIF(R$2:R73,R73,L$2:L73),"")</f>
        <v/>
      </c>
      <c r="X73" s="5" t="str">
        <f t="shared" si="29"/>
        <v/>
      </c>
      <c r="Y73" s="5" t="str">
        <f t="shared" si="37"/>
        <v/>
      </c>
      <c r="Z73" s="32" t="str">
        <f t="shared" si="30"/>
        <v>M Unattached 13</v>
      </c>
      <c r="AA73" s="32" t="str">
        <f>IF(K73="M",IF(S73&lt;&gt;4,"",VLOOKUP(CONCATENATE(R73," ",(S73-3)),$Z$2:AD73,5,0)),IF(S73&lt;&gt;3,"",VLOOKUP(CONCATENATE(R73," ",(S73-2)),$Z$2:AD73,5,0)))</f>
        <v/>
      </c>
      <c r="AB73" s="32" t="str">
        <f>IF(K73="M",IF(S73&lt;&gt;4,"",VLOOKUP(CONCATENATE(R73," ",(S73-2)),$Z$2:AD73,5,0)),IF(S73&lt;&gt;3,"",VLOOKUP(CONCATENATE(R73," ",(S73-1)),$Z$2:AD73,5,0)))</f>
        <v/>
      </c>
      <c r="AC73" s="32" t="str">
        <f>IF(K73="M",IF(S73&lt;&gt;4,"",VLOOKUP(CONCATENATE(R73," ",(S73-1)),$Z$2:AD73,5,0)),IF(S73&lt;&gt;3,"",VLOOKUP(CONCATENATE(R73," ",(S73)),$Z$2:AD73,5,0)))</f>
        <v/>
      </c>
      <c r="AD73" s="32" t="str">
        <f t="shared" si="38"/>
        <v/>
      </c>
      <c r="AE73" s="32" t="str">
        <f t="shared" si="39"/>
        <v>James McIntyre</v>
      </c>
      <c r="AF73" s="109">
        <f>IF($K73="M",IF($L73&gt;Params!D$3,0,Params!F$3-$L73+1)+IF($L73=1,2,0),IF($L73&gt;Params!E$3,0,Params!G$3-$L73+1)+IF($L73=1,2,0))</f>
        <v>0</v>
      </c>
      <c r="AG73" s="109">
        <f t="shared" si="31"/>
        <v>0</v>
      </c>
      <c r="AH73" s="109">
        <f>IF(LEN(M73)&gt;1,MATCH(MID(M73,2,3),Params!$A$4:$A$14,0),0)</f>
        <v>0</v>
      </c>
      <c r="AI73" s="109" cm="1">
        <f t="array" ref="AI73">IF(AH73=0,0,INDEX(Params!F$4:F$14,RESULTS!$AH73))</f>
        <v>0</v>
      </c>
      <c r="AJ73" s="109" cm="1">
        <f t="array" ref="AJ73">IF(AI73=0,0,INDEX(Params!G$4:G$14,RESULTS!$AH73))</f>
        <v>0</v>
      </c>
      <c r="AK73" s="109">
        <f t="shared" si="32"/>
        <v>0</v>
      </c>
      <c r="AL73" s="109">
        <f t="shared" si="33"/>
        <v>0</v>
      </c>
    </row>
    <row r="74" spans="1:38" x14ac:dyDescent="0.3">
      <c r="A74" s="64" t="str">
        <f t="shared" si="27"/>
        <v>M59</v>
      </c>
      <c r="B74" s="64" t="str">
        <f t="shared" si="28"/>
        <v>M606</v>
      </c>
      <c r="C74" s="100">
        <v>73</v>
      </c>
      <c r="D74" s="96">
        <v>179</v>
      </c>
      <c r="E74" s="97">
        <f t="shared" si="40"/>
        <v>1</v>
      </c>
      <c r="F74" s="97">
        <v>46</v>
      </c>
      <c r="G74" s="97">
        <v>28</v>
      </c>
      <c r="H74" s="104">
        <f t="shared" si="34"/>
        <v>7.3935185185185187E-2</v>
      </c>
      <c r="I74" s="105" t="str">
        <f>IF(D74="","",VLOOKUP(D74,ENTRANTS!$A$1:$H$1000,2,0))</f>
        <v>Anil</v>
      </c>
      <c r="J74" s="105" t="str">
        <f>IF(D74="","",VLOOKUP(D74,ENTRANTS!$A$1:$H$1000,3,0))</f>
        <v>Boss</v>
      </c>
      <c r="K74" s="100" t="str">
        <f>IF(D74="","",LEFT(VLOOKUP(D74,ENTRANTS!$A$1:$H$1000,5,0),1))</f>
        <v>M</v>
      </c>
      <c r="L74" s="100">
        <f>IF(D74="","",COUNTIF($K$2:K74,K74))</f>
        <v>59</v>
      </c>
      <c r="M74" s="100" t="str">
        <f>IF(D74="","",VLOOKUP(D74,ENTRANTS!$A$1:$H$1000,4,0))</f>
        <v>M60</v>
      </c>
      <c r="N74" s="100">
        <f>IF(D74="","",COUNTIF($M$2:M74,M74))</f>
        <v>6</v>
      </c>
      <c r="O74" s="105" t="str">
        <f>IF(D74="","",VLOOKUP(D74,ENTRANTS!$A$1:$H$1000,6,0))</f>
        <v>Newburgh Nomads</v>
      </c>
      <c r="P74" s="83" t="str">
        <f t="shared" si="35"/>
        <v/>
      </c>
      <c r="Q74" s="30"/>
      <c r="R74" s="2" t="str">
        <f t="shared" si="36"/>
        <v>M Newburgh Nomads</v>
      </c>
      <c r="S74" s="3">
        <f>IF(D74="","",COUNTIF($R$2:R74,R74))</f>
        <v>6</v>
      </c>
      <c r="T74" s="4" t="str">
        <f t="shared" si="25"/>
        <v/>
      </c>
      <c r="U74" s="34" t="str">
        <f>IF(AND(S74=4,K74="M",NOT(O74="Unattached")),SUMIF(R$2:R74,R74,L$2:L74),"")</f>
        <v/>
      </c>
      <c r="V74" s="4" t="str">
        <f t="shared" si="26"/>
        <v/>
      </c>
      <c r="W74" s="34" t="str">
        <f>IF(AND(S74=3,K74="F",NOT(O74="Unattached")),SUMIF(R$2:R74,R74,L$2:L74),"")</f>
        <v/>
      </c>
      <c r="X74" s="5" t="str">
        <f t="shared" si="29"/>
        <v/>
      </c>
      <c r="Y74" s="5" t="str">
        <f t="shared" si="37"/>
        <v/>
      </c>
      <c r="Z74" s="32" t="str">
        <f t="shared" si="30"/>
        <v>M Newburgh Nomads 6</v>
      </c>
      <c r="AA74" s="32" t="str">
        <f>IF(K74="M",IF(S74&lt;&gt;4,"",VLOOKUP(CONCATENATE(R74," ",(S74-3)),$Z$2:AD74,5,0)),IF(S74&lt;&gt;3,"",VLOOKUP(CONCATENATE(R74," ",(S74-2)),$Z$2:AD74,5,0)))</f>
        <v/>
      </c>
      <c r="AB74" s="32" t="str">
        <f>IF(K74="M",IF(S74&lt;&gt;4,"",VLOOKUP(CONCATENATE(R74," ",(S74-2)),$Z$2:AD74,5,0)),IF(S74&lt;&gt;3,"",VLOOKUP(CONCATENATE(R74," ",(S74-1)),$Z$2:AD74,5,0)))</f>
        <v/>
      </c>
      <c r="AC74" s="32" t="str">
        <f>IF(K74="M",IF(S74&lt;&gt;4,"",VLOOKUP(CONCATENATE(R74," ",(S74-1)),$Z$2:AD74,5,0)),IF(S74&lt;&gt;3,"",VLOOKUP(CONCATENATE(R74," ",(S74)),$Z$2:AD74,5,0)))</f>
        <v/>
      </c>
      <c r="AD74" s="32" t="str">
        <f t="shared" si="38"/>
        <v/>
      </c>
      <c r="AE74" s="32" t="str">
        <f t="shared" si="39"/>
        <v>Anil Boss</v>
      </c>
      <c r="AF74" s="109">
        <f>IF($K74="M",IF($L74&gt;Params!D$3,0,Params!F$3-$L74+1)+IF($L74=1,2,0),IF($L74&gt;Params!E$3,0,Params!G$3-$L74+1)+IF($L74=1,2,0))</f>
        <v>0</v>
      </c>
      <c r="AG74" s="109">
        <f t="shared" si="31"/>
        <v>1</v>
      </c>
      <c r="AH74" s="109">
        <f>IF(LEN(M74)&gt;1,MATCH(MID(M74,2,3),Params!$A$4:$A$14,0),0)</f>
        <v>9</v>
      </c>
      <c r="AI74" s="109" cm="1">
        <f t="array" ref="AI74">IF(AH74=0,0,INDEX(Params!F$4:F$14,RESULTS!$AH74))</f>
        <v>6</v>
      </c>
      <c r="AJ74" s="109" cm="1">
        <f t="array" ref="AJ74">IF(AI74=0,0,INDEX(Params!G$4:G$14,RESULTS!$AH74))</f>
        <v>1</v>
      </c>
      <c r="AK74" s="109">
        <f t="shared" si="32"/>
        <v>0</v>
      </c>
      <c r="AL74" s="109">
        <f t="shared" si="33"/>
        <v>0</v>
      </c>
    </row>
    <row r="75" spans="1:38" x14ac:dyDescent="0.3">
      <c r="A75" s="64" t="str">
        <f t="shared" si="27"/>
        <v>M60</v>
      </c>
      <c r="B75" s="64" t="str">
        <f t="shared" si="28"/>
        <v>M702</v>
      </c>
      <c r="C75" s="100">
        <v>74</v>
      </c>
      <c r="D75" s="96">
        <v>188</v>
      </c>
      <c r="E75" s="97">
        <f t="shared" si="40"/>
        <v>1</v>
      </c>
      <c r="F75" s="97">
        <v>47</v>
      </c>
      <c r="G75" s="97">
        <v>6</v>
      </c>
      <c r="H75" s="104">
        <f t="shared" si="34"/>
        <v>7.4374999999999997E-2</v>
      </c>
      <c r="I75" s="105" t="str">
        <f>IF(D75="","",VLOOKUP(D75,ENTRANTS!$A$1:$H$1000,2,0))</f>
        <v>Neil</v>
      </c>
      <c r="J75" s="105" t="str">
        <f>IF(D75="","",VLOOKUP(D75,ENTRANTS!$A$1:$H$1000,3,0))</f>
        <v>Hargreaves</v>
      </c>
      <c r="K75" s="100" t="str">
        <f>IF(D75="","",LEFT(VLOOKUP(D75,ENTRANTS!$A$1:$H$1000,5,0),1))</f>
        <v>M</v>
      </c>
      <c r="L75" s="100">
        <f>IF(D75="","",COUNTIF($K$2:K75,K75))</f>
        <v>60</v>
      </c>
      <c r="M75" s="100" t="str">
        <f>IF(D75="","",VLOOKUP(D75,ENTRANTS!$A$1:$H$1000,4,0))</f>
        <v>M70</v>
      </c>
      <c r="N75" s="100">
        <f>IF(D75="","",COUNTIF($M$2:M75,M75))</f>
        <v>2</v>
      </c>
      <c r="O75" s="105" t="str">
        <f>IF(D75="","",VLOOKUP(D75,ENTRANTS!$A$1:$H$1000,6,0))</f>
        <v>Unattached</v>
      </c>
      <c r="P75" s="83" t="str">
        <f t="shared" si="35"/>
        <v/>
      </c>
      <c r="Q75" s="30"/>
      <c r="R75" s="2" t="str">
        <f t="shared" si="36"/>
        <v>M Unattached</v>
      </c>
      <c r="S75" s="3">
        <f>IF(D75="","",COUNTIF($R$2:R75,R75))</f>
        <v>14</v>
      </c>
      <c r="T75" s="4" t="str">
        <f t="shared" si="25"/>
        <v/>
      </c>
      <c r="U75" s="34" t="str">
        <f>IF(AND(S75=4,K75="M",NOT(O75="Unattached")),SUMIF(R$2:R75,R75,L$2:L75),"")</f>
        <v/>
      </c>
      <c r="V75" s="4" t="str">
        <f t="shared" si="26"/>
        <v/>
      </c>
      <c r="W75" s="34" t="str">
        <f>IF(AND(S75=3,K75="F",NOT(O75="Unattached")),SUMIF(R$2:R75,R75,L$2:L75),"")</f>
        <v/>
      </c>
      <c r="X75" s="5" t="str">
        <f t="shared" si="29"/>
        <v/>
      </c>
      <c r="Y75" s="5" t="str">
        <f t="shared" si="37"/>
        <v/>
      </c>
      <c r="Z75" s="32" t="str">
        <f t="shared" si="30"/>
        <v>M Unattached 14</v>
      </c>
      <c r="AA75" s="32" t="str">
        <f>IF(K75="M",IF(S75&lt;&gt;4,"",VLOOKUP(CONCATENATE(R75," ",(S75-3)),$Z$2:AD75,5,0)),IF(S75&lt;&gt;3,"",VLOOKUP(CONCATENATE(R75," ",(S75-2)),$Z$2:AD75,5,0)))</f>
        <v/>
      </c>
      <c r="AB75" s="32" t="str">
        <f>IF(K75="M",IF(S75&lt;&gt;4,"",VLOOKUP(CONCATENATE(R75," ",(S75-2)),$Z$2:AD75,5,0)),IF(S75&lt;&gt;3,"",VLOOKUP(CONCATENATE(R75," ",(S75-1)),$Z$2:AD75,5,0)))</f>
        <v/>
      </c>
      <c r="AC75" s="32" t="str">
        <f>IF(K75="M",IF(S75&lt;&gt;4,"",VLOOKUP(CONCATENATE(R75," ",(S75-1)),$Z$2:AD75,5,0)),IF(S75&lt;&gt;3,"",VLOOKUP(CONCATENATE(R75," ",(S75)),$Z$2:AD75,5,0)))</f>
        <v/>
      </c>
      <c r="AD75" s="32" t="str">
        <f t="shared" si="38"/>
        <v/>
      </c>
      <c r="AE75" s="32" t="str">
        <f t="shared" si="39"/>
        <v>Neil Hargreaves</v>
      </c>
      <c r="AF75" s="109">
        <f>IF($K75="M",IF($L75&gt;Params!D$3,0,Params!F$3-$L75+1)+IF($L75=1,2,0),IF($L75&gt;Params!E$3,0,Params!G$3-$L75+1)+IF($L75=1,2,0))</f>
        <v>0</v>
      </c>
      <c r="AG75" s="109">
        <f t="shared" si="31"/>
        <v>1</v>
      </c>
      <c r="AH75" s="109">
        <f>IF(LEN(M75)&gt;1,MATCH(MID(M75,2,3),Params!$A$4:$A$14,0),0)</f>
        <v>11</v>
      </c>
      <c r="AI75" s="109" cm="1">
        <f t="array" ref="AI75">IF(AH75=0,0,INDEX(Params!F$4:F$14,RESULTS!$AH75))</f>
        <v>2</v>
      </c>
      <c r="AJ75" s="109" cm="1">
        <f t="array" ref="AJ75">IF(AI75=0,0,INDEX(Params!G$4:G$14,RESULTS!$AH75))</f>
        <v>0</v>
      </c>
      <c r="AK75" s="109">
        <f t="shared" si="32"/>
        <v>0</v>
      </c>
      <c r="AL75" s="109">
        <f t="shared" si="33"/>
        <v>0</v>
      </c>
    </row>
    <row r="76" spans="1:38" x14ac:dyDescent="0.3">
      <c r="A76" s="64" t="str">
        <f t="shared" si="27"/>
        <v>M61</v>
      </c>
      <c r="B76" s="64" t="str">
        <f t="shared" si="28"/>
        <v>M557</v>
      </c>
      <c r="C76" s="100">
        <v>75</v>
      </c>
      <c r="D76" s="120">
        <v>172</v>
      </c>
      <c r="E76" s="97">
        <f t="shared" si="40"/>
        <v>1</v>
      </c>
      <c r="F76" s="97">
        <v>50</v>
      </c>
      <c r="G76" s="97">
        <v>31</v>
      </c>
      <c r="H76" s="104">
        <f t="shared" si="34"/>
        <v>7.6747685185185197E-2</v>
      </c>
      <c r="I76" s="105" t="str">
        <f>IF(D76="","",VLOOKUP(D76,ENTRANTS!$A$1:$H$1000,2,0))</f>
        <v>Liam</v>
      </c>
      <c r="J76" s="105" t="str">
        <f>IF(D76="","",VLOOKUP(D76,ENTRANTS!$A$1:$H$1000,3,0))</f>
        <v>Moden</v>
      </c>
      <c r="K76" s="100" t="str">
        <f>IF(D76="","",LEFT(VLOOKUP(D76,ENTRANTS!$A$1:$H$1000,5,0),1))</f>
        <v>M</v>
      </c>
      <c r="L76" s="100">
        <f>IF(D76="","",COUNTIF($K$2:K76,K76))</f>
        <v>61</v>
      </c>
      <c r="M76" s="100" t="str">
        <f>IF(D76="","",VLOOKUP(D76,ENTRANTS!$A$1:$H$1000,4,0))</f>
        <v>M55</v>
      </c>
      <c r="N76" s="100">
        <f>IF(D76="","",COUNTIF($M$2:M76,M76))</f>
        <v>7</v>
      </c>
      <c r="O76" s="105" t="str">
        <f>IF(D76="","",VLOOKUP(D76,ENTRANTS!$A$1:$H$1000,6,0))</f>
        <v>Accrington Road Runners</v>
      </c>
      <c r="P76" s="83" t="str">
        <f t="shared" si="35"/>
        <v/>
      </c>
      <c r="Q76" s="30"/>
      <c r="R76" s="2" t="str">
        <f t="shared" si="36"/>
        <v>M Accrington Road Runners</v>
      </c>
      <c r="S76" s="3">
        <f>IF(D76="","",COUNTIF($R$2:R76,R76))</f>
        <v>2</v>
      </c>
      <c r="T76" s="4" t="str">
        <f t="shared" si="25"/>
        <v/>
      </c>
      <c r="U76" s="34" t="str">
        <f>IF(AND(S76=4,K76="M",NOT(O76="Unattached")),SUMIF(R$2:R76,R76,L$2:L76),"")</f>
        <v/>
      </c>
      <c r="V76" s="4" t="str">
        <f t="shared" si="26"/>
        <v/>
      </c>
      <c r="W76" s="34" t="str">
        <f>IF(AND(S76=3,K76="F",NOT(O76="Unattached")),SUMIF(R$2:R76,R76,L$2:L76),"")</f>
        <v/>
      </c>
      <c r="X76" s="5" t="str">
        <f t="shared" si="29"/>
        <v/>
      </c>
      <c r="Y76" s="5" t="str">
        <f t="shared" si="37"/>
        <v/>
      </c>
      <c r="Z76" s="32" t="str">
        <f t="shared" si="30"/>
        <v>M Accrington Road Runners 2</v>
      </c>
      <c r="AA76" s="32" t="str">
        <f>IF(K76="M",IF(S76&lt;&gt;4,"",VLOOKUP(CONCATENATE(R76," ",(S76-3)),$Z$2:AD76,5,0)),IF(S76&lt;&gt;3,"",VLOOKUP(CONCATENATE(R76," ",(S76-2)),$Z$2:AD76,5,0)))</f>
        <v/>
      </c>
      <c r="AB76" s="32" t="str">
        <f>IF(K76="M",IF(S76&lt;&gt;4,"",VLOOKUP(CONCATENATE(R76," ",(S76-2)),$Z$2:AD76,5,0)),IF(S76&lt;&gt;3,"",VLOOKUP(CONCATENATE(R76," ",(S76-1)),$Z$2:AD76,5,0)))</f>
        <v/>
      </c>
      <c r="AC76" s="32" t="str">
        <f>IF(K76="M",IF(S76&lt;&gt;4,"",VLOOKUP(CONCATENATE(R76," ",(S76-1)),$Z$2:AD76,5,0)),IF(S76&lt;&gt;3,"",VLOOKUP(CONCATENATE(R76," ",(S76)),$Z$2:AD76,5,0)))</f>
        <v/>
      </c>
      <c r="AD76" s="32" t="str">
        <f t="shared" si="38"/>
        <v>Liam Moden</v>
      </c>
      <c r="AE76" s="32" t="str">
        <f t="shared" si="39"/>
        <v>Liam Moden</v>
      </c>
      <c r="AF76" s="109">
        <f>IF($K76="M",IF($L76&gt;Params!D$3,0,Params!F$3-$L76+1)+IF($L76=1,2,0),IF($L76&gt;Params!E$3,0,Params!G$3-$L76+1)+IF($L76=1,2,0))</f>
        <v>0</v>
      </c>
      <c r="AG76" s="109">
        <f t="shared" si="31"/>
        <v>2</v>
      </c>
      <c r="AH76" s="109">
        <f>IF(LEN(M76)&gt;1,MATCH(MID(M76,2,3),Params!$A$4:$A$14,0),0)</f>
        <v>8</v>
      </c>
      <c r="AI76" s="109" cm="1">
        <f t="array" ref="AI76">IF(AH76=0,0,INDEX(Params!F$4:F$14,RESULTS!$AH76))</f>
        <v>8</v>
      </c>
      <c r="AJ76" s="109" cm="1">
        <f t="array" ref="AJ76">IF(AI76=0,0,INDEX(Params!G$4:G$14,RESULTS!$AH76))</f>
        <v>3</v>
      </c>
      <c r="AK76" s="109">
        <f t="shared" si="32"/>
        <v>0</v>
      </c>
      <c r="AL76" s="109">
        <f t="shared" si="33"/>
        <v>0</v>
      </c>
    </row>
    <row r="77" spans="1:38" x14ac:dyDescent="0.3">
      <c r="A77" s="64" t="str">
        <f t="shared" si="27"/>
        <v>M62</v>
      </c>
      <c r="B77" s="64" t="str">
        <f t="shared" si="28"/>
        <v>M558</v>
      </c>
      <c r="C77" s="100">
        <v>76</v>
      </c>
      <c r="D77" s="96">
        <v>151</v>
      </c>
      <c r="E77" s="97">
        <f t="shared" si="40"/>
        <v>1</v>
      </c>
      <c r="F77" s="97" t="s">
        <v>265</v>
      </c>
      <c r="G77" s="97">
        <v>0</v>
      </c>
      <c r="H77" s="104" t="e">
        <f t="shared" si="34"/>
        <v>#VALUE!</v>
      </c>
      <c r="I77" s="105" t="str">
        <f>IF(D77="","",VLOOKUP(D77,ENTRANTS!$A$1:$H$1000,2,0))</f>
        <v>Stephen</v>
      </c>
      <c r="J77" s="105" t="str">
        <f>IF(D77="","",VLOOKUP(D77,ENTRANTS!$A$1:$H$1000,3,0))</f>
        <v>Smithies</v>
      </c>
      <c r="K77" s="100" t="str">
        <f>IF(D77="","",LEFT(VLOOKUP(D77,ENTRANTS!$A$1:$H$1000,5,0),1))</f>
        <v>M</v>
      </c>
      <c r="L77" s="100">
        <f>IF(D77="","",COUNTIF($K$2:K77,K77))</f>
        <v>62</v>
      </c>
      <c r="M77" s="100" t="str">
        <f>IF(D77="","",VLOOKUP(D77,ENTRANTS!$A$1:$H$1000,4,0))</f>
        <v>M55</v>
      </c>
      <c r="N77" s="100">
        <f>IF(D77="","",COUNTIF($M$2:M77,M77))</f>
        <v>8</v>
      </c>
      <c r="O77" s="105" t="str">
        <f>IF(D77="","",VLOOKUP(D77,ENTRANTS!$A$1:$H$1000,6,0))</f>
        <v>Calder Valley</v>
      </c>
      <c r="P77" s="83" t="str">
        <f t="shared" si="35"/>
        <v/>
      </c>
      <c r="Q77" s="30"/>
      <c r="R77" s="2" t="str">
        <f t="shared" si="36"/>
        <v>M Calder Valley</v>
      </c>
      <c r="S77" s="3">
        <f>IF(D77="","",COUNTIF($R$2:R77,R77))</f>
        <v>2</v>
      </c>
      <c r="T77" s="4" t="str">
        <f t="shared" si="25"/>
        <v/>
      </c>
      <c r="U77" s="34" t="str">
        <f>IF(AND(S77=4,K77="M",NOT(O77="Unattached")),SUMIF(R$2:R77,R77,L$2:L77),"")</f>
        <v/>
      </c>
      <c r="V77" s="4" t="str">
        <f t="shared" si="26"/>
        <v/>
      </c>
      <c r="W77" s="34" t="str">
        <f>IF(AND(S77=3,K77="F",NOT(O77="Unattached")),SUMIF(R$2:R77,R77,L$2:L77),"")</f>
        <v/>
      </c>
      <c r="X77" s="5" t="str">
        <f t="shared" si="29"/>
        <v/>
      </c>
      <c r="Y77" s="5" t="str">
        <f t="shared" si="37"/>
        <v/>
      </c>
      <c r="Z77" s="32" t="str">
        <f t="shared" si="30"/>
        <v>M Calder Valley 2</v>
      </c>
      <c r="AA77" s="32" t="str">
        <f>IF(K77="M",IF(S77&lt;&gt;4,"",VLOOKUP(CONCATENATE(R77," ",(S77-3)),$Z$2:AD77,5,0)),IF(S77&lt;&gt;3,"",VLOOKUP(CONCATENATE(R77," ",(S77-2)),$Z$2:AD77,5,0)))</f>
        <v/>
      </c>
      <c r="AB77" s="32" t="str">
        <f>IF(K77="M",IF(S77&lt;&gt;4,"",VLOOKUP(CONCATENATE(R77," ",(S77-2)),$Z$2:AD77,5,0)),IF(S77&lt;&gt;3,"",VLOOKUP(CONCATENATE(R77," ",(S77-1)),$Z$2:AD77,5,0)))</f>
        <v/>
      </c>
      <c r="AC77" s="32" t="str">
        <f>IF(K77="M",IF(S77&lt;&gt;4,"",VLOOKUP(CONCATENATE(R77," ",(S77-1)),$Z$2:AD77,5,0)),IF(S77&lt;&gt;3,"",VLOOKUP(CONCATENATE(R77," ",(S77)),$Z$2:AD77,5,0)))</f>
        <v/>
      </c>
      <c r="AD77" s="32" t="str">
        <f t="shared" si="38"/>
        <v>Stephen Smithies</v>
      </c>
      <c r="AE77" s="32" t="str">
        <f t="shared" si="39"/>
        <v>Stephen Smithies</v>
      </c>
      <c r="AF77" s="109">
        <f>IF($K77="M",IF($L77&gt;Params!D$3,0,Params!F$3-$L77+1)+IF($L77=1,2,0),IF($L77&gt;Params!E$3,0,Params!G$3-$L77+1)+IF($L77=1,2,0))</f>
        <v>0</v>
      </c>
      <c r="AG77" s="109">
        <f t="shared" si="31"/>
        <v>1</v>
      </c>
      <c r="AH77" s="109">
        <f>IF(LEN(M77)&gt;1,MATCH(MID(M77,2,3),Params!$A$4:$A$14,0),0)</f>
        <v>8</v>
      </c>
      <c r="AI77" s="109" cm="1">
        <f t="array" ref="AI77">IF(AH77=0,0,INDEX(Params!F$4:F$14,RESULTS!$AH77))</f>
        <v>8</v>
      </c>
      <c r="AJ77" s="109" cm="1">
        <f t="array" ref="AJ77">IF(AI77=0,0,INDEX(Params!G$4:G$14,RESULTS!$AH77))</f>
        <v>3</v>
      </c>
      <c r="AK77" s="109">
        <f t="shared" si="32"/>
        <v>0</v>
      </c>
      <c r="AL77" s="109">
        <f t="shared" si="33"/>
        <v>0</v>
      </c>
    </row>
    <row r="78" spans="1:38" x14ac:dyDescent="0.3">
      <c r="A78" s="64" t="str">
        <f t="shared" si="27"/>
        <v>F15</v>
      </c>
      <c r="B78" s="64" t="str">
        <f t="shared" si="28"/>
        <v>F5</v>
      </c>
      <c r="C78" s="100">
        <v>77</v>
      </c>
      <c r="D78" s="96">
        <v>168</v>
      </c>
      <c r="E78" s="97">
        <f t="shared" si="40"/>
        <v>1</v>
      </c>
      <c r="F78" s="97" t="s">
        <v>265</v>
      </c>
      <c r="G78" s="97">
        <v>0</v>
      </c>
      <c r="H78" s="104" t="e">
        <f t="shared" si="34"/>
        <v>#VALUE!</v>
      </c>
      <c r="I78" s="105" t="str">
        <f>IF(D78="","",VLOOKUP(D78,ENTRANTS!$A$1:$H$1000,2,0))</f>
        <v>Hayley</v>
      </c>
      <c r="J78" s="105" t="str">
        <f>IF(D78="","",VLOOKUP(D78,ENTRANTS!$A$1:$H$1000,3,0))</f>
        <v>Brown</v>
      </c>
      <c r="K78" s="100" t="str">
        <f>IF(D78="","",LEFT(VLOOKUP(D78,ENTRANTS!$A$1:$H$1000,5,0),1))</f>
        <v>F</v>
      </c>
      <c r="L78" s="100">
        <f>IF(D78="","",COUNTIF($K$2:K78,K78))</f>
        <v>15</v>
      </c>
      <c r="M78" s="100" t="str">
        <f>IF(D78="","",VLOOKUP(D78,ENTRANTS!$A$1:$H$1000,4,0))</f>
        <v>F</v>
      </c>
      <c r="N78" s="100">
        <f>IF(D78="","",COUNTIF($M$2:M78,M78))</f>
        <v>5</v>
      </c>
      <c r="O78" s="105" t="str">
        <f>IF(D78="","",VLOOKUP(D78,ENTRANTS!$A$1:$H$1000,6,0))</f>
        <v>Unattached</v>
      </c>
      <c r="P78" s="83" t="str">
        <f t="shared" si="35"/>
        <v/>
      </c>
      <c r="Q78" s="30"/>
      <c r="R78" s="2" t="str">
        <f t="shared" si="36"/>
        <v>F Unattached</v>
      </c>
      <c r="S78" s="3">
        <f>IF(D78="","",COUNTIF($R$2:R78,R78))</f>
        <v>2</v>
      </c>
      <c r="T78" s="4" t="str">
        <f t="shared" si="25"/>
        <v/>
      </c>
      <c r="U78" s="34" t="str">
        <f>IF(AND(S78=4,K78="M",NOT(O78="Unattached")),SUMIF(R$2:R78,R78,L$2:L78),"")</f>
        <v/>
      </c>
      <c r="V78" s="4" t="str">
        <f t="shared" si="26"/>
        <v/>
      </c>
      <c r="W78" s="34" t="str">
        <f>IF(AND(S78=3,K78="F",NOT(O78="Unattached")),SUMIF(R$2:R78,R78,L$2:L78),"")</f>
        <v/>
      </c>
      <c r="X78" s="5" t="str">
        <f t="shared" si="29"/>
        <v/>
      </c>
      <c r="Y78" s="5" t="str">
        <f t="shared" si="37"/>
        <v/>
      </c>
      <c r="Z78" s="32" t="str">
        <f t="shared" si="30"/>
        <v>F Unattached 2</v>
      </c>
      <c r="AA78" s="32" t="str">
        <f>IF(K78="M",IF(S78&lt;&gt;4,"",VLOOKUP(CONCATENATE(R78," ",(S78-3)),$Z$2:AD78,5,0)),IF(S78&lt;&gt;3,"",VLOOKUP(CONCATENATE(R78," ",(S78-2)),$Z$2:AD78,5,0)))</f>
        <v/>
      </c>
      <c r="AB78" s="32" t="str">
        <f>IF(K78="M",IF(S78&lt;&gt;4,"",VLOOKUP(CONCATENATE(R78," ",(S78-2)),$Z$2:AD78,5,0)),IF(S78&lt;&gt;3,"",VLOOKUP(CONCATENATE(R78," ",(S78-1)),$Z$2:AD78,5,0)))</f>
        <v/>
      </c>
      <c r="AC78" s="32" t="str">
        <f>IF(K78="M",IF(S78&lt;&gt;4,"",VLOOKUP(CONCATENATE(R78," ",(S78-1)),$Z$2:AD78,5,0)),IF(S78&lt;&gt;3,"",VLOOKUP(CONCATENATE(R78," ",(S78)),$Z$2:AD78,5,0)))</f>
        <v/>
      </c>
      <c r="AD78" s="32" t="str">
        <f t="shared" si="38"/>
        <v/>
      </c>
      <c r="AE78" s="32" t="str">
        <f t="shared" si="39"/>
        <v>Hayley Brown</v>
      </c>
      <c r="AF78" s="109">
        <f>IF($K78="M",IF($L78&gt;Params!D$3,0,Params!F$3-$L78+1)+IF($L78=1,2,0),IF($L78&gt;Params!E$3,0,Params!G$3-$L78+1)+IF($L78=1,2,0))</f>
        <v>1</v>
      </c>
      <c r="AG78" s="109">
        <f t="shared" si="31"/>
        <v>0</v>
      </c>
      <c r="AH78" s="109">
        <f>IF(LEN(M78)&gt;1,MATCH(MID(M78,2,3),Params!$A$4:$A$14,0),0)</f>
        <v>0</v>
      </c>
      <c r="AI78" s="109" cm="1">
        <f t="array" ref="AI78">IF(AH78=0,0,INDEX(Params!F$4:F$14,RESULTS!$AH78))</f>
        <v>0</v>
      </c>
      <c r="AJ78" s="109" cm="1">
        <f t="array" ref="AJ78">IF(AI78=0,0,INDEX(Params!G$4:G$14,RESULTS!$AH78))</f>
        <v>0</v>
      </c>
      <c r="AK78" s="109">
        <f t="shared" si="32"/>
        <v>0</v>
      </c>
      <c r="AL78" s="109">
        <f t="shared" si="33"/>
        <v>0</v>
      </c>
    </row>
    <row r="79" spans="1:38" x14ac:dyDescent="0.3">
      <c r="A79" s="64" t="str">
        <f t="shared" si="27"/>
        <v/>
      </c>
      <c r="B79" s="64" t="str">
        <f t="shared" si="28"/>
        <v/>
      </c>
      <c r="C79" s="100">
        <v>78</v>
      </c>
      <c r="D79" s="96"/>
      <c r="E79" s="97">
        <f t="shared" si="40"/>
        <v>1</v>
      </c>
      <c r="F79" s="97"/>
      <c r="G79" s="97"/>
      <c r="H79" s="104" t="str">
        <f t="shared" si="34"/>
        <v/>
      </c>
      <c r="I79" s="105" t="str">
        <f>IF(D79="","",VLOOKUP(D79,ENTRANTS!$A$1:$H$1000,2,0))</f>
        <v/>
      </c>
      <c r="J79" s="105" t="str">
        <f>IF(D79="","",VLOOKUP(D79,ENTRANTS!$A$1:$H$1000,3,0))</f>
        <v/>
      </c>
      <c r="K79" s="100" t="str">
        <f>IF(D79="","",LEFT(VLOOKUP(D79,ENTRANTS!$A$1:$H$1000,5,0),1))</f>
        <v/>
      </c>
      <c r="L79" s="100" t="str">
        <f>IF(D79="","",COUNTIF($K$2:K79,K79))</f>
        <v/>
      </c>
      <c r="M79" s="100" t="str">
        <f>IF(D79="","",VLOOKUP(D79,ENTRANTS!$A$1:$H$1000,4,0))</f>
        <v/>
      </c>
      <c r="N79" s="100" t="str">
        <f>IF(D79="","",COUNTIF($M$2:M79,M79))</f>
        <v/>
      </c>
      <c r="O79" s="105" t="str">
        <f>IF(D79="","",VLOOKUP(D79,ENTRANTS!$A$1:$H$1000,6,0))</f>
        <v/>
      </c>
      <c r="P79" s="83" t="str">
        <f t="shared" si="35"/>
        <v/>
      </c>
      <c r="Q79" s="30"/>
      <c r="R79" s="2" t="str">
        <f t="shared" si="36"/>
        <v/>
      </c>
      <c r="S79" s="3" t="str">
        <f>IF(D79="","",COUNTIF($R$2:R79,R79))</f>
        <v/>
      </c>
      <c r="T79" s="4" t="str">
        <f t="shared" si="25"/>
        <v/>
      </c>
      <c r="U79" s="34" t="str">
        <f>IF(AND(S79=4,K79="M",NOT(O79="Unattached")),SUMIF(R$2:R79,R79,L$2:L79),"")</f>
        <v/>
      </c>
      <c r="V79" s="4" t="str">
        <f t="shared" si="26"/>
        <v/>
      </c>
      <c r="W79" s="34" t="str">
        <f>IF(AND(S79=3,K79="F",NOT(O79="Unattached")),SUMIF(R$2:R79,R79,L$2:L79),"")</f>
        <v/>
      </c>
      <c r="X79" s="5" t="str">
        <f t="shared" si="29"/>
        <v/>
      </c>
      <c r="Y79" s="5" t="str">
        <f t="shared" si="37"/>
        <v/>
      </c>
      <c r="Z79" s="32" t="str">
        <f t="shared" si="30"/>
        <v xml:space="preserve"> </v>
      </c>
      <c r="AA79" s="32" t="str">
        <f>IF(K79="M",IF(S79&lt;&gt;4,"",VLOOKUP(CONCATENATE(R79," ",(S79-3)),$Z$2:AD79,5,0)),IF(S79&lt;&gt;3,"",VLOOKUP(CONCATENATE(R79," ",(S79-2)),$Z$2:AD79,5,0)))</f>
        <v/>
      </c>
      <c r="AB79" s="32" t="str">
        <f>IF(K79="M",IF(S79&lt;&gt;4,"",VLOOKUP(CONCATENATE(R79," ",(S79-2)),$Z$2:AD79,5,0)),IF(S79&lt;&gt;3,"",VLOOKUP(CONCATENATE(R79," ",(S79-1)),$Z$2:AD79,5,0)))</f>
        <v/>
      </c>
      <c r="AC79" s="32" t="str">
        <f>IF(K79="M",IF(S79&lt;&gt;4,"",VLOOKUP(CONCATENATE(R79," ",(S79-1)),$Z$2:AD79,5,0)),IF(S79&lt;&gt;3,"",VLOOKUP(CONCATENATE(R79," ",(S79)),$Z$2:AD79,5,0)))</f>
        <v/>
      </c>
      <c r="AD79" s="32" t="str">
        <f t="shared" si="38"/>
        <v/>
      </c>
      <c r="AE79" s="32" t="str">
        <f t="shared" si="39"/>
        <v xml:space="preserve"> </v>
      </c>
      <c r="AF79" s="109">
        <f>IF($K79="M",IF($L79&gt;Params!D$3,0,Params!F$3-$L79+1)+IF($L79=1,2,0),IF($L79&gt;Params!E$3,0,Params!G$3-$L79+1)+IF($L79=1,2,0))</f>
        <v>0</v>
      </c>
      <c r="AG79" s="109">
        <f t="shared" si="31"/>
        <v>0</v>
      </c>
      <c r="AH79" s="109">
        <f>IF(LEN(M79)&gt;1,MATCH(MID(M79,2,3),Params!$A$4:$A$14,0),0)</f>
        <v>0</v>
      </c>
      <c r="AI79" s="109" cm="1">
        <f t="array" ref="AI79">IF(AH79=0,0,INDEX(Params!F$4:F$14,RESULTS!$AH79))</f>
        <v>0</v>
      </c>
      <c r="AJ79" s="109" cm="1">
        <f t="array" ref="AJ79">IF(AI79=0,0,INDEX(Params!G$4:G$14,RESULTS!$AH79))</f>
        <v>0</v>
      </c>
      <c r="AK79" s="109">
        <f t="shared" si="32"/>
        <v>0</v>
      </c>
      <c r="AL79" s="109">
        <f t="shared" si="33"/>
        <v>0</v>
      </c>
    </row>
    <row r="80" spans="1:38" x14ac:dyDescent="0.3">
      <c r="A80" s="64" t="str">
        <f t="shared" si="27"/>
        <v/>
      </c>
      <c r="B80" s="64" t="str">
        <f t="shared" si="28"/>
        <v/>
      </c>
      <c r="C80" s="100">
        <v>79</v>
      </c>
      <c r="D80" s="96"/>
      <c r="E80" s="97">
        <f t="shared" si="40"/>
        <v>1</v>
      </c>
      <c r="F80" s="97"/>
      <c r="G80" s="97"/>
      <c r="H80" s="104" t="str">
        <f t="shared" si="34"/>
        <v/>
      </c>
      <c r="I80" s="105" t="str">
        <f>IF(D80="","",VLOOKUP(D80,ENTRANTS!$A$1:$H$1000,2,0))</f>
        <v/>
      </c>
      <c r="J80" s="105" t="str">
        <f>IF(D80="","",VLOOKUP(D80,ENTRANTS!$A$1:$H$1000,3,0))</f>
        <v/>
      </c>
      <c r="K80" s="100" t="str">
        <f>IF(D80="","",LEFT(VLOOKUP(D80,ENTRANTS!$A$1:$H$1000,5,0),1))</f>
        <v/>
      </c>
      <c r="L80" s="100" t="str">
        <f>IF(D80="","",COUNTIF($K$2:K80,K80))</f>
        <v/>
      </c>
      <c r="M80" s="100" t="str">
        <f>IF(D80="","",VLOOKUP(D80,ENTRANTS!$A$1:$H$1000,4,0))</f>
        <v/>
      </c>
      <c r="N80" s="100" t="str">
        <f>IF(D80="","",COUNTIF($M$2:M80,M80))</f>
        <v/>
      </c>
      <c r="O80" s="105" t="str">
        <f>IF(D80="","",VLOOKUP(D80,ENTRANTS!$A$1:$H$1000,6,0))</f>
        <v/>
      </c>
      <c r="P80" s="83" t="str">
        <f t="shared" si="35"/>
        <v/>
      </c>
      <c r="Q80" s="30"/>
      <c r="R80" s="2" t="str">
        <f t="shared" si="36"/>
        <v/>
      </c>
      <c r="S80" s="3" t="str">
        <f>IF(D80="","",COUNTIF($R$2:R80,R80))</f>
        <v/>
      </c>
      <c r="T80" s="4" t="str">
        <f t="shared" si="25"/>
        <v/>
      </c>
      <c r="U80" s="34" t="str">
        <f>IF(AND(S80=4,K80="M",NOT(O80="Unattached")),SUMIF(R$2:R80,R80,L$2:L80),"")</f>
        <v/>
      </c>
      <c r="V80" s="4" t="str">
        <f t="shared" si="26"/>
        <v/>
      </c>
      <c r="W80" s="34" t="str">
        <f>IF(AND(S80=3,K80="F",NOT(O80="Unattached")),SUMIF(R$2:R80,R80,L$2:L80),"")</f>
        <v/>
      </c>
      <c r="X80" s="5" t="str">
        <f t="shared" si="29"/>
        <v/>
      </c>
      <c r="Y80" s="5" t="str">
        <f t="shared" si="37"/>
        <v/>
      </c>
      <c r="Z80" s="32" t="str">
        <f t="shared" si="30"/>
        <v xml:space="preserve"> </v>
      </c>
      <c r="AA80" s="32" t="str">
        <f>IF(K80="M",IF(S80&lt;&gt;4,"",VLOOKUP(CONCATENATE(R80," ",(S80-3)),$Z$2:AD80,5,0)),IF(S80&lt;&gt;3,"",VLOOKUP(CONCATENATE(R80," ",(S80-2)),$Z$2:AD80,5,0)))</f>
        <v/>
      </c>
      <c r="AB80" s="32" t="str">
        <f>IF(K80="M",IF(S80&lt;&gt;4,"",VLOOKUP(CONCATENATE(R80," ",(S80-2)),$Z$2:AD80,5,0)),IF(S80&lt;&gt;3,"",VLOOKUP(CONCATENATE(R80," ",(S80-1)),$Z$2:AD80,5,0)))</f>
        <v/>
      </c>
      <c r="AC80" s="32" t="str">
        <f>IF(K80="M",IF(S80&lt;&gt;4,"",VLOOKUP(CONCATENATE(R80," ",(S80-1)),$Z$2:AD80,5,0)),IF(S80&lt;&gt;3,"",VLOOKUP(CONCATENATE(R80," ",(S80)),$Z$2:AD80,5,0)))</f>
        <v/>
      </c>
      <c r="AD80" s="32" t="str">
        <f t="shared" si="38"/>
        <v/>
      </c>
      <c r="AE80" s="32" t="str">
        <f t="shared" si="39"/>
        <v xml:space="preserve"> </v>
      </c>
      <c r="AF80" s="109">
        <f>IF($K80="M",IF($L80&gt;Params!D$3,0,Params!F$3-$L80+1)+IF($L80=1,2,0),IF($L80&gt;Params!E$3,0,Params!G$3-$L80+1)+IF($L80=1,2,0))</f>
        <v>0</v>
      </c>
      <c r="AG80" s="109">
        <f t="shared" si="31"/>
        <v>0</v>
      </c>
      <c r="AH80" s="109">
        <f>IF(LEN(M80)&gt;1,MATCH(MID(M80,2,3),Params!$A$4:$A$14,0),0)</f>
        <v>0</v>
      </c>
      <c r="AI80" s="109" cm="1">
        <f t="array" ref="AI80">IF(AH80=0,0,INDEX(Params!F$4:F$14,RESULTS!$AH80))</f>
        <v>0</v>
      </c>
      <c r="AJ80" s="109" cm="1">
        <f t="array" ref="AJ80">IF(AI80=0,0,INDEX(Params!G$4:G$14,RESULTS!$AH80))</f>
        <v>0</v>
      </c>
      <c r="AK80" s="109">
        <f t="shared" si="32"/>
        <v>0</v>
      </c>
      <c r="AL80" s="109">
        <f t="shared" si="33"/>
        <v>0</v>
      </c>
    </row>
    <row r="81" spans="1:38" x14ac:dyDescent="0.3">
      <c r="A81" s="64" t="str">
        <f t="shared" si="27"/>
        <v/>
      </c>
      <c r="B81" s="64" t="str">
        <f t="shared" si="28"/>
        <v/>
      </c>
      <c r="C81" s="100">
        <v>80</v>
      </c>
      <c r="D81" s="96"/>
      <c r="E81" s="97">
        <f t="shared" si="40"/>
        <v>1</v>
      </c>
      <c r="F81" s="97"/>
      <c r="G81" s="97"/>
      <c r="H81" s="104" t="str">
        <f t="shared" si="34"/>
        <v/>
      </c>
      <c r="I81" s="105" t="str">
        <f>IF(D81="","",VLOOKUP(D81,ENTRANTS!$A$1:$H$1000,2,0))</f>
        <v/>
      </c>
      <c r="J81" s="105" t="str">
        <f>IF(D81="","",VLOOKUP(D81,ENTRANTS!$A$1:$H$1000,3,0))</f>
        <v/>
      </c>
      <c r="K81" s="100" t="str">
        <f>IF(D81="","",LEFT(VLOOKUP(D81,ENTRANTS!$A$1:$H$1000,5,0),1))</f>
        <v/>
      </c>
      <c r="L81" s="100" t="str">
        <f>IF(D81="","",COUNTIF($K$2:K81,K81))</f>
        <v/>
      </c>
      <c r="M81" s="100" t="str">
        <f>IF(D81="","",VLOOKUP(D81,ENTRANTS!$A$1:$H$1000,4,0))</f>
        <v/>
      </c>
      <c r="N81" s="100" t="str">
        <f>IF(D81="","",COUNTIF($M$2:M81,M81))</f>
        <v/>
      </c>
      <c r="O81" s="105" t="str">
        <f>IF(D81="","",VLOOKUP(D81,ENTRANTS!$A$1:$H$1000,6,0))</f>
        <v/>
      </c>
      <c r="P81" s="83" t="str">
        <f t="shared" si="35"/>
        <v/>
      </c>
      <c r="Q81" s="30"/>
      <c r="R81" s="2" t="str">
        <f t="shared" si="36"/>
        <v/>
      </c>
      <c r="S81" s="3" t="str">
        <f>IF(D81="","",COUNTIF($R$2:R81,R81))</f>
        <v/>
      </c>
      <c r="T81" s="4" t="str">
        <f t="shared" si="25"/>
        <v/>
      </c>
      <c r="U81" s="34" t="str">
        <f>IF(AND(S81=4,K81="M",NOT(O81="Unattached")),SUMIF(R$2:R81,R81,L$2:L81),"")</f>
        <v/>
      </c>
      <c r="V81" s="4" t="str">
        <f t="shared" si="26"/>
        <v/>
      </c>
      <c r="W81" s="34" t="str">
        <f>IF(AND(S81=3,K81="F",NOT(O81="Unattached")),SUMIF(R$2:R81,R81,L$2:L81),"")</f>
        <v/>
      </c>
      <c r="X81" s="5" t="str">
        <f t="shared" si="29"/>
        <v/>
      </c>
      <c r="Y81" s="5" t="str">
        <f t="shared" si="37"/>
        <v/>
      </c>
      <c r="Z81" s="32" t="str">
        <f t="shared" si="30"/>
        <v xml:space="preserve"> </v>
      </c>
      <c r="AA81" s="32" t="str">
        <f>IF(K81="M",IF(S81&lt;&gt;4,"",VLOOKUP(CONCATENATE(R81," ",(S81-3)),$Z$2:AD81,5,0)),IF(S81&lt;&gt;3,"",VLOOKUP(CONCATENATE(R81," ",(S81-2)),$Z$2:AD81,5,0)))</f>
        <v/>
      </c>
      <c r="AB81" s="32" t="str">
        <f>IF(K81="M",IF(S81&lt;&gt;4,"",VLOOKUP(CONCATENATE(R81," ",(S81-2)),$Z$2:AD81,5,0)),IF(S81&lt;&gt;3,"",VLOOKUP(CONCATENATE(R81," ",(S81-1)),$Z$2:AD81,5,0)))</f>
        <v/>
      </c>
      <c r="AC81" s="32" t="str">
        <f>IF(K81="M",IF(S81&lt;&gt;4,"",VLOOKUP(CONCATENATE(R81," ",(S81-1)),$Z$2:AD81,5,0)),IF(S81&lt;&gt;3,"",VLOOKUP(CONCATENATE(R81," ",(S81)),$Z$2:AD81,5,0)))</f>
        <v/>
      </c>
      <c r="AD81" s="32" t="str">
        <f t="shared" si="38"/>
        <v/>
      </c>
      <c r="AE81" s="32" t="str">
        <f t="shared" si="39"/>
        <v xml:space="preserve"> </v>
      </c>
      <c r="AF81" s="109">
        <f>IF($K81="M",IF($L81&gt;Params!D$3,0,Params!F$3-$L81+1)+IF($L81=1,2,0),IF($L81&gt;Params!E$3,0,Params!G$3-$L81+1)+IF($L81=1,2,0))</f>
        <v>0</v>
      </c>
      <c r="AG81" s="109">
        <f t="shared" si="31"/>
        <v>0</v>
      </c>
      <c r="AH81" s="109">
        <f>IF(LEN(M81)&gt;1,MATCH(MID(M81,2,3),Params!$A$4:$A$14,0),0)</f>
        <v>0</v>
      </c>
      <c r="AI81" s="109" cm="1">
        <f t="array" ref="AI81">IF(AH81=0,0,INDEX(Params!F$4:F$14,RESULTS!$AH81))</f>
        <v>0</v>
      </c>
      <c r="AJ81" s="109" cm="1">
        <f t="array" ref="AJ81">IF(AI81=0,0,INDEX(Params!G$4:G$14,RESULTS!$AH81))</f>
        <v>0</v>
      </c>
      <c r="AK81" s="109">
        <f t="shared" si="32"/>
        <v>0</v>
      </c>
      <c r="AL81" s="109">
        <f t="shared" si="33"/>
        <v>0</v>
      </c>
    </row>
    <row r="82" spans="1:38" x14ac:dyDescent="0.3">
      <c r="A82" s="64" t="str">
        <f t="shared" si="27"/>
        <v/>
      </c>
      <c r="B82" s="64" t="str">
        <f t="shared" si="28"/>
        <v/>
      </c>
      <c r="C82" s="100">
        <v>81</v>
      </c>
      <c r="D82" s="96"/>
      <c r="E82" s="97">
        <f t="shared" si="40"/>
        <v>1</v>
      </c>
      <c r="F82" s="97"/>
      <c r="G82" s="97"/>
      <c r="H82" s="104" t="str">
        <f t="shared" si="34"/>
        <v/>
      </c>
      <c r="I82" s="105" t="str">
        <f>IF(D82="","",VLOOKUP(D82,ENTRANTS!$A$1:$H$1000,2,0))</f>
        <v/>
      </c>
      <c r="J82" s="105" t="str">
        <f>IF(D82="","",VLOOKUP(D82,ENTRANTS!$A$1:$H$1000,3,0))</f>
        <v/>
      </c>
      <c r="K82" s="100" t="str">
        <f>IF(D82="","",LEFT(VLOOKUP(D82,ENTRANTS!$A$1:$H$1000,5,0),1))</f>
        <v/>
      </c>
      <c r="L82" s="100" t="str">
        <f>IF(D82="","",COUNTIF($K$2:K82,K82))</f>
        <v/>
      </c>
      <c r="M82" s="100" t="str">
        <f>IF(D82="","",VLOOKUP(D82,ENTRANTS!$A$1:$H$1000,4,0))</f>
        <v/>
      </c>
      <c r="N82" s="100" t="str">
        <f>IF(D82="","",COUNTIF($M$2:M82,M82))</f>
        <v/>
      </c>
      <c r="O82" s="105" t="str">
        <f>IF(D82="","",VLOOKUP(D82,ENTRANTS!$A$1:$H$1000,6,0))</f>
        <v/>
      </c>
      <c r="P82" s="83" t="str">
        <f t="shared" si="35"/>
        <v/>
      </c>
      <c r="Q82" s="30"/>
      <c r="R82" s="2" t="str">
        <f t="shared" si="36"/>
        <v/>
      </c>
      <c r="S82" s="3" t="str">
        <f>IF(D82="","",COUNTIF($R$2:R82,R82))</f>
        <v/>
      </c>
      <c r="T82" s="4" t="str">
        <f t="shared" si="25"/>
        <v/>
      </c>
      <c r="U82" s="34" t="str">
        <f>IF(AND(S82=4,K82="M",NOT(O82="Unattached")),SUMIF(R$2:R82,R82,L$2:L82),"")</f>
        <v/>
      </c>
      <c r="V82" s="4" t="str">
        <f t="shared" si="26"/>
        <v/>
      </c>
      <c r="W82" s="34" t="str">
        <f>IF(AND(S82=3,K82="F",NOT(O82="Unattached")),SUMIF(R$2:R82,R82,L$2:L82),"")</f>
        <v/>
      </c>
      <c r="X82" s="5" t="str">
        <f t="shared" si="29"/>
        <v/>
      </c>
      <c r="Y82" s="5" t="str">
        <f t="shared" si="37"/>
        <v/>
      </c>
      <c r="Z82" s="32" t="str">
        <f t="shared" si="30"/>
        <v xml:space="preserve"> </v>
      </c>
      <c r="AA82" s="32" t="str">
        <f>IF(K82="M",IF(S82&lt;&gt;4,"",VLOOKUP(CONCATENATE(R82," ",(S82-3)),$Z$2:AD82,5,0)),IF(S82&lt;&gt;3,"",VLOOKUP(CONCATENATE(R82," ",(S82-2)),$Z$2:AD82,5,0)))</f>
        <v/>
      </c>
      <c r="AB82" s="32" t="str">
        <f>IF(K82="M",IF(S82&lt;&gt;4,"",VLOOKUP(CONCATENATE(R82," ",(S82-2)),$Z$2:AD82,5,0)),IF(S82&lt;&gt;3,"",VLOOKUP(CONCATENATE(R82," ",(S82-1)),$Z$2:AD82,5,0)))</f>
        <v/>
      </c>
      <c r="AC82" s="32" t="str">
        <f>IF(K82="M",IF(S82&lt;&gt;4,"",VLOOKUP(CONCATENATE(R82," ",(S82-1)),$Z$2:AD82,5,0)),IF(S82&lt;&gt;3,"",VLOOKUP(CONCATENATE(R82," ",(S82)),$Z$2:AD82,5,0)))</f>
        <v/>
      </c>
      <c r="AD82" s="32" t="str">
        <f t="shared" si="38"/>
        <v/>
      </c>
      <c r="AE82" s="32" t="str">
        <f t="shared" si="39"/>
        <v xml:space="preserve"> </v>
      </c>
      <c r="AF82" s="109">
        <f>IF($K82="M",IF($L82&gt;Params!D$3,0,Params!F$3-$L82+1)+IF($L82=1,2,0),IF($L82&gt;Params!E$3,0,Params!G$3-$L82+1)+IF($L82=1,2,0))</f>
        <v>0</v>
      </c>
      <c r="AG82" s="109">
        <f t="shared" si="31"/>
        <v>0</v>
      </c>
      <c r="AH82" s="109">
        <f>IF(LEN(M82)&gt;1,MATCH(MID(M82,2,3),Params!$A$4:$A$14,0),0)</f>
        <v>0</v>
      </c>
      <c r="AI82" s="109" cm="1">
        <f t="array" ref="AI82">IF(AH82=0,0,INDEX(Params!F$4:F$14,RESULTS!$AH82))</f>
        <v>0</v>
      </c>
      <c r="AJ82" s="109" cm="1">
        <f t="array" ref="AJ82">IF(AI82=0,0,INDEX(Params!G$4:G$14,RESULTS!$AH82))</f>
        <v>0</v>
      </c>
      <c r="AK82" s="109">
        <f t="shared" si="32"/>
        <v>0</v>
      </c>
      <c r="AL82" s="109">
        <f t="shared" si="33"/>
        <v>0</v>
      </c>
    </row>
    <row r="83" spans="1:38" x14ac:dyDescent="0.3">
      <c r="A83" s="64" t="str">
        <f t="shared" si="27"/>
        <v/>
      </c>
      <c r="B83" s="64" t="str">
        <f t="shared" si="28"/>
        <v/>
      </c>
      <c r="C83" s="100">
        <v>82</v>
      </c>
      <c r="D83" s="96"/>
      <c r="E83" s="97">
        <f t="shared" si="40"/>
        <v>1</v>
      </c>
      <c r="F83" s="97"/>
      <c r="G83" s="97"/>
      <c r="H83" s="104" t="str">
        <f t="shared" si="34"/>
        <v/>
      </c>
      <c r="I83" s="105" t="str">
        <f>IF(D83="","",VLOOKUP(D83,ENTRANTS!$A$1:$H$1000,2,0))</f>
        <v/>
      </c>
      <c r="J83" s="105" t="str">
        <f>IF(D83="","",VLOOKUP(D83,ENTRANTS!$A$1:$H$1000,3,0))</f>
        <v/>
      </c>
      <c r="K83" s="100" t="str">
        <f>IF(D83="","",LEFT(VLOOKUP(D83,ENTRANTS!$A$1:$H$1000,5,0),1))</f>
        <v/>
      </c>
      <c r="L83" s="100" t="str">
        <f>IF(D83="","",COUNTIF($K$2:K83,K83))</f>
        <v/>
      </c>
      <c r="M83" s="100" t="str">
        <f>IF(D83="","",VLOOKUP(D83,ENTRANTS!$A$1:$H$1000,4,0))</f>
        <v/>
      </c>
      <c r="N83" s="100" t="str">
        <f>IF(D83="","",COUNTIF($M$2:M83,M83))</f>
        <v/>
      </c>
      <c r="O83" s="105" t="str">
        <f>IF(D83="","",VLOOKUP(D83,ENTRANTS!$A$1:$H$1000,6,0))</f>
        <v/>
      </c>
      <c r="P83" s="83" t="str">
        <f t="shared" si="35"/>
        <v/>
      </c>
      <c r="Q83" s="30"/>
      <c r="R83" s="2" t="str">
        <f t="shared" si="36"/>
        <v/>
      </c>
      <c r="S83" s="3" t="str">
        <f>IF(D83="","",COUNTIF($R$2:R83,R83))</f>
        <v/>
      </c>
      <c r="T83" s="4" t="str">
        <f t="shared" si="25"/>
        <v/>
      </c>
      <c r="U83" s="34" t="str">
        <f>IF(AND(S83=4,K83="M",NOT(O83="Unattached")),SUMIF(R$2:R83,R83,L$2:L83),"")</f>
        <v/>
      </c>
      <c r="V83" s="4" t="str">
        <f t="shared" si="26"/>
        <v/>
      </c>
      <c r="W83" s="34" t="str">
        <f>IF(AND(S83=3,K83="F",NOT(O83="Unattached")),SUMIF(R$2:R83,R83,L$2:L83),"")</f>
        <v/>
      </c>
      <c r="X83" s="5" t="str">
        <f t="shared" si="29"/>
        <v/>
      </c>
      <c r="Y83" s="5" t="str">
        <f t="shared" si="37"/>
        <v/>
      </c>
      <c r="Z83" s="32" t="str">
        <f t="shared" si="30"/>
        <v xml:space="preserve"> </v>
      </c>
      <c r="AA83" s="32" t="str">
        <f>IF(K83="M",IF(S83&lt;&gt;4,"",VLOOKUP(CONCATENATE(R83," ",(S83-3)),$Z$2:AD83,5,0)),IF(S83&lt;&gt;3,"",VLOOKUP(CONCATENATE(R83," ",(S83-2)),$Z$2:AD83,5,0)))</f>
        <v/>
      </c>
      <c r="AB83" s="32" t="str">
        <f>IF(K83="M",IF(S83&lt;&gt;4,"",VLOOKUP(CONCATENATE(R83," ",(S83-2)),$Z$2:AD83,5,0)),IF(S83&lt;&gt;3,"",VLOOKUP(CONCATENATE(R83," ",(S83-1)),$Z$2:AD83,5,0)))</f>
        <v/>
      </c>
      <c r="AC83" s="32" t="str">
        <f>IF(K83="M",IF(S83&lt;&gt;4,"",VLOOKUP(CONCATENATE(R83," ",(S83-1)),$Z$2:AD83,5,0)),IF(S83&lt;&gt;3,"",VLOOKUP(CONCATENATE(R83," ",(S83)),$Z$2:AD83,5,0)))</f>
        <v/>
      </c>
      <c r="AD83" s="32" t="str">
        <f t="shared" si="38"/>
        <v/>
      </c>
      <c r="AE83" s="32" t="str">
        <f t="shared" si="39"/>
        <v xml:space="preserve"> </v>
      </c>
      <c r="AF83" s="109">
        <f>IF($K83="M",IF($L83&gt;Params!D$3,0,Params!F$3-$L83+1)+IF($L83=1,2,0),IF($L83&gt;Params!E$3,0,Params!G$3-$L83+1)+IF($L83=1,2,0))</f>
        <v>0</v>
      </c>
      <c r="AG83" s="109">
        <f t="shared" si="31"/>
        <v>0</v>
      </c>
      <c r="AH83" s="109">
        <f>IF(LEN(M83)&gt;1,MATCH(MID(M83,2,3),Params!$A$4:$A$14,0),0)</f>
        <v>0</v>
      </c>
      <c r="AI83" s="109" cm="1">
        <f t="array" ref="AI83">IF(AH83=0,0,INDEX(Params!F$4:F$14,RESULTS!$AH83))</f>
        <v>0</v>
      </c>
      <c r="AJ83" s="109" cm="1">
        <f t="array" ref="AJ83">IF(AI83=0,0,INDEX(Params!G$4:G$14,RESULTS!$AH83))</f>
        <v>0</v>
      </c>
      <c r="AK83" s="109">
        <f t="shared" si="32"/>
        <v>0</v>
      </c>
      <c r="AL83" s="109">
        <f t="shared" si="33"/>
        <v>0</v>
      </c>
    </row>
    <row r="84" spans="1:38" x14ac:dyDescent="0.3">
      <c r="A84" s="64" t="str">
        <f t="shared" si="27"/>
        <v/>
      </c>
      <c r="B84" s="64" t="str">
        <f t="shared" si="28"/>
        <v/>
      </c>
      <c r="C84" s="100">
        <v>83</v>
      </c>
      <c r="D84" s="96"/>
      <c r="E84" s="97">
        <f t="shared" si="40"/>
        <v>1</v>
      </c>
      <c r="F84" s="97"/>
      <c r="G84" s="97"/>
      <c r="H84" s="104" t="str">
        <f t="shared" si="34"/>
        <v/>
      </c>
      <c r="I84" s="105" t="str">
        <f>IF(D84="","",VLOOKUP(D84,ENTRANTS!$A$1:$H$1000,2,0))</f>
        <v/>
      </c>
      <c r="J84" s="105" t="str">
        <f>IF(D84="","",VLOOKUP(D84,ENTRANTS!$A$1:$H$1000,3,0))</f>
        <v/>
      </c>
      <c r="K84" s="100" t="str">
        <f>IF(D84="","",LEFT(VLOOKUP(D84,ENTRANTS!$A$1:$H$1000,5,0),1))</f>
        <v/>
      </c>
      <c r="L84" s="100" t="str">
        <f>IF(D84="","",COUNTIF($K$2:K84,K84))</f>
        <v/>
      </c>
      <c r="M84" s="100" t="str">
        <f>IF(D84="","",VLOOKUP(D84,ENTRANTS!$A$1:$H$1000,4,0))</f>
        <v/>
      </c>
      <c r="N84" s="100" t="str">
        <f>IF(D84="","",COUNTIF($M$2:M84,M84))</f>
        <v/>
      </c>
      <c r="O84" s="105" t="str">
        <f>IF(D84="","",VLOOKUP(D84,ENTRANTS!$A$1:$H$1000,6,0))</f>
        <v/>
      </c>
      <c r="P84" s="83" t="str">
        <f t="shared" si="35"/>
        <v/>
      </c>
      <c r="Q84" s="30"/>
      <c r="R84" s="2" t="str">
        <f t="shared" si="36"/>
        <v/>
      </c>
      <c r="S84" s="3" t="str">
        <f>IF(D84="","",COUNTIF($R$2:R84,R84))</f>
        <v/>
      </c>
      <c r="T84" s="4" t="str">
        <f t="shared" si="25"/>
        <v/>
      </c>
      <c r="U84" s="34" t="str">
        <f>IF(AND(S84=4,K84="M",NOT(O84="Unattached")),SUMIF(R$2:R84,R84,L$2:L84),"")</f>
        <v/>
      </c>
      <c r="V84" s="4" t="str">
        <f t="shared" si="26"/>
        <v/>
      </c>
      <c r="W84" s="34" t="str">
        <f>IF(AND(S84=3,K84="F",NOT(O84="Unattached")),SUMIF(R$2:R84,R84,L$2:L84),"")</f>
        <v/>
      </c>
      <c r="X84" s="5" t="str">
        <f t="shared" si="29"/>
        <v/>
      </c>
      <c r="Y84" s="5" t="str">
        <f t="shared" si="37"/>
        <v/>
      </c>
      <c r="Z84" s="32" t="str">
        <f t="shared" si="30"/>
        <v xml:space="preserve"> </v>
      </c>
      <c r="AA84" s="32" t="str">
        <f>IF(K84="M",IF(S84&lt;&gt;4,"",VLOOKUP(CONCATENATE(R84," ",(S84-3)),$Z$2:AD84,5,0)),IF(S84&lt;&gt;3,"",VLOOKUP(CONCATENATE(R84," ",(S84-2)),$Z$2:AD84,5,0)))</f>
        <v/>
      </c>
      <c r="AB84" s="32" t="str">
        <f>IF(K84="M",IF(S84&lt;&gt;4,"",VLOOKUP(CONCATENATE(R84," ",(S84-2)),$Z$2:AD84,5,0)),IF(S84&lt;&gt;3,"",VLOOKUP(CONCATENATE(R84," ",(S84-1)),$Z$2:AD84,5,0)))</f>
        <v/>
      </c>
      <c r="AC84" s="32" t="str">
        <f>IF(K84="M",IF(S84&lt;&gt;4,"",VLOOKUP(CONCATENATE(R84," ",(S84-1)),$Z$2:AD84,5,0)),IF(S84&lt;&gt;3,"",VLOOKUP(CONCATENATE(R84," ",(S84)),$Z$2:AD84,5,0)))</f>
        <v/>
      </c>
      <c r="AD84" s="32" t="str">
        <f t="shared" si="38"/>
        <v/>
      </c>
      <c r="AE84" s="32" t="str">
        <f t="shared" si="39"/>
        <v xml:space="preserve"> </v>
      </c>
      <c r="AF84" s="109">
        <f>IF($K84="M",IF($L84&gt;Params!D$3,0,Params!F$3-$L84+1)+IF($L84=1,2,0),IF($L84&gt;Params!E$3,0,Params!G$3-$L84+1)+IF($L84=1,2,0))</f>
        <v>0</v>
      </c>
      <c r="AG84" s="109">
        <f t="shared" si="31"/>
        <v>0</v>
      </c>
      <c r="AH84" s="109">
        <f>IF(LEN(M84)&gt;1,MATCH(MID(M84,2,3),Params!$A$4:$A$14,0),0)</f>
        <v>0</v>
      </c>
      <c r="AI84" s="109" cm="1">
        <f t="array" ref="AI84">IF(AH84=0,0,INDEX(Params!F$4:F$14,RESULTS!$AH84))</f>
        <v>0</v>
      </c>
      <c r="AJ84" s="109" cm="1">
        <f t="array" ref="AJ84">IF(AI84=0,0,INDEX(Params!G$4:G$14,RESULTS!$AH84))</f>
        <v>0</v>
      </c>
      <c r="AK84" s="109">
        <f t="shared" si="32"/>
        <v>0</v>
      </c>
      <c r="AL84" s="109">
        <f t="shared" si="33"/>
        <v>0</v>
      </c>
    </row>
    <row r="85" spans="1:38" x14ac:dyDescent="0.3">
      <c r="A85" s="64" t="str">
        <f t="shared" si="27"/>
        <v/>
      </c>
      <c r="B85" s="64" t="str">
        <f t="shared" si="28"/>
        <v/>
      </c>
      <c r="C85" s="100">
        <v>84</v>
      </c>
      <c r="D85" s="96"/>
      <c r="E85" s="97">
        <f t="shared" si="40"/>
        <v>1</v>
      </c>
      <c r="F85" s="97"/>
      <c r="G85" s="97"/>
      <c r="H85" s="104" t="str">
        <f t="shared" si="34"/>
        <v/>
      </c>
      <c r="I85" s="105" t="str">
        <f>IF(D85="","",VLOOKUP(D85,ENTRANTS!$A$1:$H$1000,2,0))</f>
        <v/>
      </c>
      <c r="J85" s="105" t="str">
        <f>IF(D85="","",VLOOKUP(D85,ENTRANTS!$A$1:$H$1000,3,0))</f>
        <v/>
      </c>
      <c r="K85" s="100" t="str">
        <f>IF(D85="","",LEFT(VLOOKUP(D85,ENTRANTS!$A$1:$H$1000,5,0),1))</f>
        <v/>
      </c>
      <c r="L85" s="100" t="str">
        <f>IF(D85="","",COUNTIF($K$2:K85,K85))</f>
        <v/>
      </c>
      <c r="M85" s="100" t="str">
        <f>IF(D85="","",VLOOKUP(D85,ENTRANTS!$A$1:$H$1000,4,0))</f>
        <v/>
      </c>
      <c r="N85" s="100" t="str">
        <f>IF(D85="","",COUNTIF($M$2:M85,M85))</f>
        <v/>
      </c>
      <c r="O85" s="105" t="str">
        <f>IF(D85="","",VLOOKUP(D85,ENTRANTS!$A$1:$H$1000,6,0))</f>
        <v/>
      </c>
      <c r="P85" s="83" t="str">
        <f t="shared" si="35"/>
        <v/>
      </c>
      <c r="Q85" s="30"/>
      <c r="R85" s="2" t="str">
        <f t="shared" si="36"/>
        <v/>
      </c>
      <c r="S85" s="3" t="str">
        <f>IF(D85="","",COUNTIF($R$2:R85,R85))</f>
        <v/>
      </c>
      <c r="T85" s="4" t="str">
        <f t="shared" si="25"/>
        <v/>
      </c>
      <c r="U85" s="34" t="str">
        <f>IF(AND(S85=4,K85="M",NOT(O85="Unattached")),SUMIF(R$2:R85,R85,L$2:L85),"")</f>
        <v/>
      </c>
      <c r="V85" s="4" t="str">
        <f t="shared" si="26"/>
        <v/>
      </c>
      <c r="W85" s="34" t="str">
        <f>IF(AND(S85=3,K85="F",NOT(O85="Unattached")),SUMIF(R$2:R85,R85,L$2:L85),"")</f>
        <v/>
      </c>
      <c r="X85" s="5" t="str">
        <f t="shared" si="29"/>
        <v/>
      </c>
      <c r="Y85" s="5" t="str">
        <f t="shared" si="37"/>
        <v/>
      </c>
      <c r="Z85" s="32" t="str">
        <f t="shared" si="30"/>
        <v xml:space="preserve"> </v>
      </c>
      <c r="AA85" s="32" t="str">
        <f>IF(K85="M",IF(S85&lt;&gt;4,"",VLOOKUP(CONCATENATE(R85," ",(S85-3)),$Z$2:AD85,5,0)),IF(S85&lt;&gt;3,"",VLOOKUP(CONCATENATE(R85," ",(S85-2)),$Z$2:AD85,5,0)))</f>
        <v/>
      </c>
      <c r="AB85" s="32" t="str">
        <f>IF(K85="M",IF(S85&lt;&gt;4,"",VLOOKUP(CONCATENATE(R85," ",(S85-2)),$Z$2:AD85,5,0)),IF(S85&lt;&gt;3,"",VLOOKUP(CONCATENATE(R85," ",(S85-1)),$Z$2:AD85,5,0)))</f>
        <v/>
      </c>
      <c r="AC85" s="32" t="str">
        <f>IF(K85="M",IF(S85&lt;&gt;4,"",VLOOKUP(CONCATENATE(R85," ",(S85-1)),$Z$2:AD85,5,0)),IF(S85&lt;&gt;3,"",VLOOKUP(CONCATENATE(R85," ",(S85)),$Z$2:AD85,5,0)))</f>
        <v/>
      </c>
      <c r="AD85" s="32" t="str">
        <f t="shared" si="38"/>
        <v/>
      </c>
      <c r="AE85" s="32" t="str">
        <f t="shared" si="39"/>
        <v xml:space="preserve"> </v>
      </c>
      <c r="AF85" s="109">
        <f>IF($K85="M",IF($L85&gt;Params!D$3,0,Params!F$3-$L85+1)+IF($L85=1,2,0),IF($L85&gt;Params!E$3,0,Params!G$3-$L85+1)+IF($L85=1,2,0))</f>
        <v>0</v>
      </c>
      <c r="AG85" s="109">
        <f t="shared" si="31"/>
        <v>0</v>
      </c>
      <c r="AH85" s="109">
        <f>IF(LEN(M85)&gt;1,MATCH(MID(M85,2,3),Params!$A$4:$A$14,0),0)</f>
        <v>0</v>
      </c>
      <c r="AI85" s="109" cm="1">
        <f t="array" ref="AI85">IF(AH85=0,0,INDEX(Params!F$4:F$14,RESULTS!$AH85))</f>
        <v>0</v>
      </c>
      <c r="AJ85" s="109" cm="1">
        <f t="array" ref="AJ85">IF(AI85=0,0,INDEX(Params!G$4:G$14,RESULTS!$AH85))</f>
        <v>0</v>
      </c>
      <c r="AK85" s="109">
        <f t="shared" si="32"/>
        <v>0</v>
      </c>
      <c r="AL85" s="109">
        <f t="shared" si="33"/>
        <v>0</v>
      </c>
    </row>
    <row r="86" spans="1:38" x14ac:dyDescent="0.3">
      <c r="A86" s="64" t="str">
        <f t="shared" si="27"/>
        <v/>
      </c>
      <c r="B86" s="64" t="str">
        <f t="shared" si="28"/>
        <v/>
      </c>
      <c r="C86" s="100">
        <v>85</v>
      </c>
      <c r="D86" s="96"/>
      <c r="E86" s="97">
        <f t="shared" si="40"/>
        <v>1</v>
      </c>
      <c r="F86" s="97"/>
      <c r="G86" s="97"/>
      <c r="H86" s="104" t="str">
        <f t="shared" si="34"/>
        <v/>
      </c>
      <c r="I86" s="105" t="str">
        <f>IF(D86="","",VLOOKUP(D86,ENTRANTS!$A$1:$H$1000,2,0))</f>
        <v/>
      </c>
      <c r="J86" s="105" t="str">
        <f>IF(D86="","",VLOOKUP(D86,ENTRANTS!$A$1:$H$1000,3,0))</f>
        <v/>
      </c>
      <c r="K86" s="100" t="str">
        <f>IF(D86="","",LEFT(VLOOKUP(D86,ENTRANTS!$A$1:$H$1000,5,0),1))</f>
        <v/>
      </c>
      <c r="L86" s="100" t="str">
        <f>IF(D86="","",COUNTIF($K$2:K86,K86))</f>
        <v/>
      </c>
      <c r="M86" s="100" t="str">
        <f>IF(D86="","",VLOOKUP(D86,ENTRANTS!$A$1:$H$1000,4,0))</f>
        <v/>
      </c>
      <c r="N86" s="100" t="str">
        <f>IF(D86="","",COUNTIF($M$2:M86,M86))</f>
        <v/>
      </c>
      <c r="O86" s="105" t="str">
        <f>IF(D86="","",VLOOKUP(D86,ENTRANTS!$A$1:$H$1000,6,0))</f>
        <v/>
      </c>
      <c r="P86" s="83" t="str">
        <f t="shared" si="35"/>
        <v/>
      </c>
      <c r="Q86" s="30"/>
      <c r="R86" s="2" t="str">
        <f t="shared" si="36"/>
        <v/>
      </c>
      <c r="S86" s="3" t="str">
        <f>IF(D86="","",COUNTIF($R$2:R86,R86))</f>
        <v/>
      </c>
      <c r="T86" s="4" t="str">
        <f t="shared" ref="T86:T149" si="41">IF(U86="","",RANK(U86,$U$2:$U$1000,1))</f>
        <v/>
      </c>
      <c r="U86" s="34" t="str">
        <f>IF(AND(S86=4,K86="M",NOT(O86="Unattached")),SUMIF(R$2:R86,R86,L$2:L86),"")</f>
        <v/>
      </c>
      <c r="V86" s="4" t="str">
        <f t="shared" ref="V86:V149" si="42">IF(W86="","",RANK(W86,$W$2:$W$1000,1))</f>
        <v/>
      </c>
      <c r="W86" s="34" t="str">
        <f>IF(AND(S86=3,K86="F",NOT(O86="Unattached")),SUMIF(R$2:R86,R86,L$2:L86),"")</f>
        <v/>
      </c>
      <c r="X86" s="5" t="str">
        <f t="shared" si="29"/>
        <v/>
      </c>
      <c r="Y86" s="5" t="str">
        <f t="shared" si="37"/>
        <v/>
      </c>
      <c r="Z86" s="32" t="str">
        <f t="shared" si="30"/>
        <v xml:space="preserve"> </v>
      </c>
      <c r="AA86" s="32" t="str">
        <f>IF(K86="M",IF(S86&lt;&gt;4,"",VLOOKUP(CONCATENATE(R86," ",(S86-3)),$Z$2:AD86,5,0)),IF(S86&lt;&gt;3,"",VLOOKUP(CONCATENATE(R86," ",(S86-2)),$Z$2:AD86,5,0)))</f>
        <v/>
      </c>
      <c r="AB86" s="32" t="str">
        <f>IF(K86="M",IF(S86&lt;&gt;4,"",VLOOKUP(CONCATENATE(R86," ",(S86-2)),$Z$2:AD86,5,0)),IF(S86&lt;&gt;3,"",VLOOKUP(CONCATENATE(R86," ",(S86-1)),$Z$2:AD86,5,0)))</f>
        <v/>
      </c>
      <c r="AC86" s="32" t="str">
        <f>IF(K86="M",IF(S86&lt;&gt;4,"",VLOOKUP(CONCATENATE(R86," ",(S86-1)),$Z$2:AD86,5,0)),IF(S86&lt;&gt;3,"",VLOOKUP(CONCATENATE(R86," ",(S86)),$Z$2:AD86,5,0)))</f>
        <v/>
      </c>
      <c r="AD86" s="32" t="str">
        <f t="shared" si="38"/>
        <v/>
      </c>
      <c r="AE86" s="32" t="str">
        <f t="shared" si="39"/>
        <v xml:space="preserve"> </v>
      </c>
      <c r="AF86" s="109">
        <f>IF($K86="M",IF($L86&gt;Params!D$3,0,Params!F$3-$L86+1)+IF($L86=1,2,0),IF($L86&gt;Params!E$3,0,Params!G$3-$L86+1)+IF($L86=1,2,0))</f>
        <v>0</v>
      </c>
      <c r="AG86" s="109">
        <f t="shared" si="31"/>
        <v>0</v>
      </c>
      <c r="AH86" s="109">
        <f>IF(LEN(M86)&gt;1,MATCH(MID(M86,2,3),Params!$A$4:$A$14,0),0)</f>
        <v>0</v>
      </c>
      <c r="AI86" s="109" cm="1">
        <f t="array" ref="AI86">IF(AH86=0,0,INDEX(Params!F$4:F$14,RESULTS!$AH86))</f>
        <v>0</v>
      </c>
      <c r="AJ86" s="109" cm="1">
        <f t="array" ref="AJ86">IF(AI86=0,0,INDEX(Params!G$4:G$14,RESULTS!$AH86))</f>
        <v>0</v>
      </c>
      <c r="AK86" s="109">
        <f t="shared" si="32"/>
        <v>0</v>
      </c>
      <c r="AL86" s="109">
        <f t="shared" si="33"/>
        <v>0</v>
      </c>
    </row>
    <row r="87" spans="1:38" x14ac:dyDescent="0.3">
      <c r="A87" s="64" t="str">
        <f t="shared" si="27"/>
        <v/>
      </c>
      <c r="B87" s="64" t="str">
        <f t="shared" si="28"/>
        <v/>
      </c>
      <c r="C87" s="100">
        <v>86</v>
      </c>
      <c r="D87" s="96"/>
      <c r="E87" s="97">
        <f t="shared" si="40"/>
        <v>1</v>
      </c>
      <c r="F87" s="97"/>
      <c r="G87" s="97"/>
      <c r="H87" s="104" t="str">
        <f t="shared" si="34"/>
        <v/>
      </c>
      <c r="I87" s="105" t="str">
        <f>IF(D87="","",VLOOKUP(D87,ENTRANTS!$A$1:$H$1000,2,0))</f>
        <v/>
      </c>
      <c r="J87" s="105" t="str">
        <f>IF(D87="","",VLOOKUP(D87,ENTRANTS!$A$1:$H$1000,3,0))</f>
        <v/>
      </c>
      <c r="K87" s="100" t="str">
        <f>IF(D87="","",LEFT(VLOOKUP(D87,ENTRANTS!$A$1:$H$1000,5,0),1))</f>
        <v/>
      </c>
      <c r="L87" s="100" t="str">
        <f>IF(D87="","",COUNTIF($K$2:K87,K87))</f>
        <v/>
      </c>
      <c r="M87" s="100" t="str">
        <f>IF(D87="","",VLOOKUP(D87,ENTRANTS!$A$1:$H$1000,4,0))</f>
        <v/>
      </c>
      <c r="N87" s="100" t="str">
        <f>IF(D87="","",COUNTIF($M$2:M87,M87))</f>
        <v/>
      </c>
      <c r="O87" s="105" t="str">
        <f>IF(D87="","",VLOOKUP(D87,ENTRANTS!$A$1:$H$1000,6,0))</f>
        <v/>
      </c>
      <c r="P87" s="83" t="str">
        <f t="shared" si="35"/>
        <v/>
      </c>
      <c r="Q87" s="30"/>
      <c r="R87" s="2" t="str">
        <f t="shared" si="36"/>
        <v/>
      </c>
      <c r="S87" s="3" t="str">
        <f>IF(D87="","",COUNTIF($R$2:R87,R87))</f>
        <v/>
      </c>
      <c r="T87" s="4" t="str">
        <f t="shared" si="41"/>
        <v/>
      </c>
      <c r="U87" s="34" t="str">
        <f>IF(AND(S87=4,K87="M",NOT(O87="Unattached")),SUMIF(R$2:R87,R87,L$2:L87),"")</f>
        <v/>
      </c>
      <c r="V87" s="4" t="str">
        <f t="shared" si="42"/>
        <v/>
      </c>
      <c r="W87" s="34" t="str">
        <f>IF(AND(S87=3,K87="F",NOT(O87="Unattached")),SUMIF(R$2:R87,R87,L$2:L87),"")</f>
        <v/>
      </c>
      <c r="X87" s="5" t="str">
        <f t="shared" si="29"/>
        <v/>
      </c>
      <c r="Y87" s="5" t="str">
        <f t="shared" si="37"/>
        <v/>
      </c>
      <c r="Z87" s="32" t="str">
        <f t="shared" si="30"/>
        <v xml:space="preserve"> </v>
      </c>
      <c r="AA87" s="32" t="str">
        <f>IF(K87="M",IF(S87&lt;&gt;4,"",VLOOKUP(CONCATENATE(R87," ",(S87-3)),$Z$2:AD87,5,0)),IF(S87&lt;&gt;3,"",VLOOKUP(CONCATENATE(R87," ",(S87-2)),$Z$2:AD87,5,0)))</f>
        <v/>
      </c>
      <c r="AB87" s="32" t="str">
        <f>IF(K87="M",IF(S87&lt;&gt;4,"",VLOOKUP(CONCATENATE(R87," ",(S87-2)),$Z$2:AD87,5,0)),IF(S87&lt;&gt;3,"",VLOOKUP(CONCATENATE(R87," ",(S87-1)),$Z$2:AD87,5,0)))</f>
        <v/>
      </c>
      <c r="AC87" s="32" t="str">
        <f>IF(K87="M",IF(S87&lt;&gt;4,"",VLOOKUP(CONCATENATE(R87," ",(S87-1)),$Z$2:AD87,5,0)),IF(S87&lt;&gt;3,"",VLOOKUP(CONCATENATE(R87," ",(S87)),$Z$2:AD87,5,0)))</f>
        <v/>
      </c>
      <c r="AD87" s="32" t="str">
        <f t="shared" si="38"/>
        <v/>
      </c>
      <c r="AE87" s="32" t="str">
        <f t="shared" si="39"/>
        <v xml:space="preserve"> </v>
      </c>
      <c r="AF87" s="109">
        <f>IF($K87="M",IF($L87&gt;Params!D$3,0,Params!F$3-$L87+1)+IF($L87=1,2,0),IF($L87&gt;Params!E$3,0,Params!G$3-$L87+1)+IF($L87=1,2,0))</f>
        <v>0</v>
      </c>
      <c r="AG87" s="109">
        <f t="shared" si="31"/>
        <v>0</v>
      </c>
      <c r="AH87" s="109">
        <f>IF(LEN(M87)&gt;1,MATCH(MID(M87,2,3),Params!$A$4:$A$14,0),0)</f>
        <v>0</v>
      </c>
      <c r="AI87" s="109" cm="1">
        <f t="array" ref="AI87">IF(AH87=0,0,INDEX(Params!F$4:F$14,RESULTS!$AH87))</f>
        <v>0</v>
      </c>
      <c r="AJ87" s="109" cm="1">
        <f t="array" ref="AJ87">IF(AI87=0,0,INDEX(Params!G$4:G$14,RESULTS!$AH87))</f>
        <v>0</v>
      </c>
      <c r="AK87" s="109">
        <f t="shared" si="32"/>
        <v>0</v>
      </c>
      <c r="AL87" s="109">
        <f t="shared" si="33"/>
        <v>0</v>
      </c>
    </row>
    <row r="88" spans="1:38" x14ac:dyDescent="0.3">
      <c r="A88" s="64" t="str">
        <f t="shared" si="27"/>
        <v/>
      </c>
      <c r="B88" s="64" t="str">
        <f t="shared" si="28"/>
        <v/>
      </c>
      <c r="C88" s="100">
        <v>87</v>
      </c>
      <c r="D88" s="96"/>
      <c r="E88" s="97">
        <f t="shared" si="40"/>
        <v>1</v>
      </c>
      <c r="F88" s="97"/>
      <c r="G88" s="97"/>
      <c r="H88" s="104" t="str">
        <f t="shared" si="34"/>
        <v/>
      </c>
      <c r="I88" s="105" t="str">
        <f>IF(D88="","",VLOOKUP(D88,ENTRANTS!$A$1:$H$1000,2,0))</f>
        <v/>
      </c>
      <c r="J88" s="105" t="str">
        <f>IF(D88="","",VLOOKUP(D88,ENTRANTS!$A$1:$H$1000,3,0))</f>
        <v/>
      </c>
      <c r="K88" s="100" t="str">
        <f>IF(D88="","",LEFT(VLOOKUP(D88,ENTRANTS!$A$1:$H$1000,5,0),1))</f>
        <v/>
      </c>
      <c r="L88" s="100" t="str">
        <f>IF(D88="","",COUNTIF($K$2:K88,K88))</f>
        <v/>
      </c>
      <c r="M88" s="100" t="str">
        <f>IF(D88="","",VLOOKUP(D88,ENTRANTS!$A$1:$H$1000,4,0))</f>
        <v/>
      </c>
      <c r="N88" s="100" t="str">
        <f>IF(D88="","",COUNTIF($M$2:M88,M88))</f>
        <v/>
      </c>
      <c r="O88" s="105" t="str">
        <f>IF(D88="","",VLOOKUP(D88,ENTRANTS!$A$1:$H$1000,6,0))</f>
        <v/>
      </c>
      <c r="P88" s="83" t="str">
        <f t="shared" si="35"/>
        <v/>
      </c>
      <c r="Q88" s="30"/>
      <c r="R88" s="2" t="str">
        <f t="shared" si="36"/>
        <v/>
      </c>
      <c r="S88" s="3" t="str">
        <f>IF(D88="","",COUNTIF($R$2:R88,R88))</f>
        <v/>
      </c>
      <c r="T88" s="4" t="str">
        <f t="shared" si="41"/>
        <v/>
      </c>
      <c r="U88" s="34" t="str">
        <f>IF(AND(S88=4,K88="M",NOT(O88="Unattached")),SUMIF(R$2:R88,R88,L$2:L88),"")</f>
        <v/>
      </c>
      <c r="V88" s="4" t="str">
        <f t="shared" si="42"/>
        <v/>
      </c>
      <c r="W88" s="34" t="str">
        <f>IF(AND(S88=3,K88="F",NOT(O88="Unattached")),SUMIF(R$2:R88,R88,L$2:L88),"")</f>
        <v/>
      </c>
      <c r="X88" s="5" t="str">
        <f t="shared" si="29"/>
        <v/>
      </c>
      <c r="Y88" s="5" t="str">
        <f t="shared" si="37"/>
        <v/>
      </c>
      <c r="Z88" s="32" t="str">
        <f t="shared" si="30"/>
        <v xml:space="preserve"> </v>
      </c>
      <c r="AA88" s="32" t="str">
        <f>IF(K88="M",IF(S88&lt;&gt;4,"",VLOOKUP(CONCATENATE(R88," ",(S88-3)),$Z$2:AD88,5,0)),IF(S88&lt;&gt;3,"",VLOOKUP(CONCATENATE(R88," ",(S88-2)),$Z$2:AD88,5,0)))</f>
        <v/>
      </c>
      <c r="AB88" s="32" t="str">
        <f>IF(K88="M",IF(S88&lt;&gt;4,"",VLOOKUP(CONCATENATE(R88," ",(S88-2)),$Z$2:AD88,5,0)),IF(S88&lt;&gt;3,"",VLOOKUP(CONCATENATE(R88," ",(S88-1)),$Z$2:AD88,5,0)))</f>
        <v/>
      </c>
      <c r="AC88" s="32" t="str">
        <f>IF(K88="M",IF(S88&lt;&gt;4,"",VLOOKUP(CONCATENATE(R88," ",(S88-1)),$Z$2:AD88,5,0)),IF(S88&lt;&gt;3,"",VLOOKUP(CONCATENATE(R88," ",(S88)),$Z$2:AD88,5,0)))</f>
        <v/>
      </c>
      <c r="AD88" s="32" t="str">
        <f t="shared" si="38"/>
        <v/>
      </c>
      <c r="AE88" s="32" t="str">
        <f t="shared" si="39"/>
        <v xml:space="preserve"> </v>
      </c>
      <c r="AF88" s="109">
        <f>IF($K88="M",IF($L88&gt;Params!D$3,0,Params!F$3-$L88+1)+IF($L88=1,2,0),IF($L88&gt;Params!E$3,0,Params!G$3-$L88+1)+IF($L88=1,2,0))</f>
        <v>0</v>
      </c>
      <c r="AG88" s="109">
        <f t="shared" si="31"/>
        <v>0</v>
      </c>
      <c r="AH88" s="109">
        <f>IF(LEN(M88)&gt;1,MATCH(MID(M88,2,3),Params!$A$4:$A$14,0),0)</f>
        <v>0</v>
      </c>
      <c r="AI88" s="109" cm="1">
        <f t="array" ref="AI88">IF(AH88=0,0,INDEX(Params!F$4:F$14,RESULTS!$AH88))</f>
        <v>0</v>
      </c>
      <c r="AJ88" s="109" cm="1">
        <f t="array" ref="AJ88">IF(AI88=0,0,INDEX(Params!G$4:G$14,RESULTS!$AH88))</f>
        <v>0</v>
      </c>
      <c r="AK88" s="109">
        <f t="shared" si="32"/>
        <v>0</v>
      </c>
      <c r="AL88" s="109">
        <f t="shared" si="33"/>
        <v>0</v>
      </c>
    </row>
    <row r="89" spans="1:38" x14ac:dyDescent="0.3">
      <c r="A89" s="64" t="str">
        <f t="shared" si="27"/>
        <v/>
      </c>
      <c r="B89" s="64" t="str">
        <f t="shared" si="28"/>
        <v/>
      </c>
      <c r="C89" s="100">
        <v>88</v>
      </c>
      <c r="D89" s="96"/>
      <c r="E89" s="97">
        <f t="shared" si="40"/>
        <v>1</v>
      </c>
      <c r="F89" s="97"/>
      <c r="G89" s="97"/>
      <c r="H89" s="104" t="str">
        <f t="shared" si="34"/>
        <v/>
      </c>
      <c r="I89" s="105" t="str">
        <f>IF(D89="","",VLOOKUP(D89,ENTRANTS!$A$1:$H$1000,2,0))</f>
        <v/>
      </c>
      <c r="J89" s="105" t="str">
        <f>IF(D89="","",VLOOKUP(D89,ENTRANTS!$A$1:$H$1000,3,0))</f>
        <v/>
      </c>
      <c r="K89" s="100" t="str">
        <f>IF(D89="","",LEFT(VLOOKUP(D89,ENTRANTS!$A$1:$H$1000,5,0),1))</f>
        <v/>
      </c>
      <c r="L89" s="100" t="str">
        <f>IF(D89="","",COUNTIF($K$2:K89,K89))</f>
        <v/>
      </c>
      <c r="M89" s="100" t="str">
        <f>IF(D89="","",VLOOKUP(D89,ENTRANTS!$A$1:$H$1000,4,0))</f>
        <v/>
      </c>
      <c r="N89" s="100" t="str">
        <f>IF(D89="","",COUNTIF($M$2:M89,M89))</f>
        <v/>
      </c>
      <c r="O89" s="105" t="str">
        <f>IF(D89="","",VLOOKUP(D89,ENTRANTS!$A$1:$H$1000,6,0))</f>
        <v/>
      </c>
      <c r="P89" s="83" t="str">
        <f t="shared" si="35"/>
        <v/>
      </c>
      <c r="Q89" s="30"/>
      <c r="R89" s="2" t="str">
        <f t="shared" si="36"/>
        <v/>
      </c>
      <c r="S89" s="3" t="str">
        <f>IF(D89="","",COUNTIF($R$2:R89,R89))</f>
        <v/>
      </c>
      <c r="T89" s="4" t="str">
        <f t="shared" si="41"/>
        <v/>
      </c>
      <c r="U89" s="34" t="str">
        <f>IF(AND(S89=4,K89="M",NOT(O89="Unattached")),SUMIF(R$2:R89,R89,L$2:L89),"")</f>
        <v/>
      </c>
      <c r="V89" s="4" t="str">
        <f t="shared" si="42"/>
        <v/>
      </c>
      <c r="W89" s="34" t="str">
        <f>IF(AND(S89=3,K89="F",NOT(O89="Unattached")),SUMIF(R$2:R89,R89,L$2:L89),"")</f>
        <v/>
      </c>
      <c r="X89" s="5" t="str">
        <f t="shared" si="29"/>
        <v/>
      </c>
      <c r="Y89" s="5" t="str">
        <f t="shared" si="37"/>
        <v/>
      </c>
      <c r="Z89" s="32" t="str">
        <f t="shared" si="30"/>
        <v xml:space="preserve"> </v>
      </c>
      <c r="AA89" s="32" t="str">
        <f>IF(K89="M",IF(S89&lt;&gt;4,"",VLOOKUP(CONCATENATE(R89," ",(S89-3)),$Z$2:AD89,5,0)),IF(S89&lt;&gt;3,"",VLOOKUP(CONCATENATE(R89," ",(S89-2)),$Z$2:AD89,5,0)))</f>
        <v/>
      </c>
      <c r="AB89" s="32" t="str">
        <f>IF(K89="M",IF(S89&lt;&gt;4,"",VLOOKUP(CONCATENATE(R89," ",(S89-2)),$Z$2:AD89,5,0)),IF(S89&lt;&gt;3,"",VLOOKUP(CONCATENATE(R89," ",(S89-1)),$Z$2:AD89,5,0)))</f>
        <v/>
      </c>
      <c r="AC89" s="32" t="str">
        <f>IF(K89="M",IF(S89&lt;&gt;4,"",VLOOKUP(CONCATENATE(R89," ",(S89-1)),$Z$2:AD89,5,0)),IF(S89&lt;&gt;3,"",VLOOKUP(CONCATENATE(R89," ",(S89)),$Z$2:AD89,5,0)))</f>
        <v/>
      </c>
      <c r="AD89" s="32" t="str">
        <f t="shared" si="38"/>
        <v/>
      </c>
      <c r="AE89" s="32" t="str">
        <f t="shared" si="39"/>
        <v xml:space="preserve"> </v>
      </c>
      <c r="AF89" s="109">
        <f>IF($K89="M",IF($L89&gt;Params!D$3,0,Params!F$3-$L89+1)+IF($L89=1,2,0),IF($L89&gt;Params!E$3,0,Params!G$3-$L89+1)+IF($L89=1,2,0))</f>
        <v>0</v>
      </c>
      <c r="AG89" s="109">
        <f t="shared" si="31"/>
        <v>0</v>
      </c>
      <c r="AH89" s="109">
        <f>IF(LEN(M89)&gt;1,MATCH(MID(M89,2,3),Params!$A$4:$A$14,0),0)</f>
        <v>0</v>
      </c>
      <c r="AI89" s="109" cm="1">
        <f t="array" ref="AI89">IF(AH89=0,0,INDEX(Params!F$4:F$14,RESULTS!$AH89))</f>
        <v>0</v>
      </c>
      <c r="AJ89" s="109" cm="1">
        <f t="array" ref="AJ89">IF(AI89=0,0,INDEX(Params!G$4:G$14,RESULTS!$AH89))</f>
        <v>0</v>
      </c>
      <c r="AK89" s="109">
        <f t="shared" si="32"/>
        <v>0</v>
      </c>
      <c r="AL89" s="109">
        <f t="shared" si="33"/>
        <v>0</v>
      </c>
    </row>
    <row r="90" spans="1:38" x14ac:dyDescent="0.3">
      <c r="A90" s="64" t="str">
        <f t="shared" si="27"/>
        <v/>
      </c>
      <c r="B90" s="64" t="str">
        <f t="shared" si="28"/>
        <v/>
      </c>
      <c r="C90" s="100">
        <v>89</v>
      </c>
      <c r="D90" s="96"/>
      <c r="E90" s="97">
        <f t="shared" si="40"/>
        <v>1</v>
      </c>
      <c r="F90" s="97"/>
      <c r="G90" s="97"/>
      <c r="H90" s="104" t="str">
        <f t="shared" si="34"/>
        <v/>
      </c>
      <c r="I90" s="105" t="str">
        <f>IF(D90="","",VLOOKUP(D90,ENTRANTS!$A$1:$H$1000,2,0))</f>
        <v/>
      </c>
      <c r="J90" s="105" t="str">
        <f>IF(D90="","",VLOOKUP(D90,ENTRANTS!$A$1:$H$1000,3,0))</f>
        <v/>
      </c>
      <c r="K90" s="100" t="str">
        <f>IF(D90="","",LEFT(VLOOKUP(D90,ENTRANTS!$A$1:$H$1000,5,0),1))</f>
        <v/>
      </c>
      <c r="L90" s="100" t="str">
        <f>IF(D90="","",COUNTIF($K$2:K90,K90))</f>
        <v/>
      </c>
      <c r="M90" s="100" t="str">
        <f>IF(D90="","",VLOOKUP(D90,ENTRANTS!$A$1:$H$1000,4,0))</f>
        <v/>
      </c>
      <c r="N90" s="100" t="str">
        <f>IF(D90="","",COUNTIF($M$2:M90,M90))</f>
        <v/>
      </c>
      <c r="O90" s="105" t="str">
        <f>IF(D90="","",VLOOKUP(D90,ENTRANTS!$A$1:$H$1000,6,0))</f>
        <v/>
      </c>
      <c r="P90" s="83" t="str">
        <f t="shared" si="35"/>
        <v/>
      </c>
      <c r="Q90" s="30"/>
      <c r="R90" s="2" t="str">
        <f t="shared" si="36"/>
        <v/>
      </c>
      <c r="S90" s="3" t="str">
        <f>IF(D90="","",COUNTIF($R$2:R90,R90))</f>
        <v/>
      </c>
      <c r="T90" s="4" t="str">
        <f t="shared" si="41"/>
        <v/>
      </c>
      <c r="U90" s="34" t="str">
        <f>IF(AND(S90=4,K90="M",NOT(O90="Unattached")),SUMIF(R$2:R90,R90,L$2:L90),"")</f>
        <v/>
      </c>
      <c r="V90" s="4" t="str">
        <f t="shared" si="42"/>
        <v/>
      </c>
      <c r="W90" s="34" t="str">
        <f>IF(AND(S90=3,K90="F",NOT(O90="Unattached")),SUMIF(R$2:R90,R90,L$2:L90),"")</f>
        <v/>
      </c>
      <c r="X90" s="5" t="str">
        <f t="shared" si="29"/>
        <v/>
      </c>
      <c r="Y90" s="5" t="str">
        <f t="shared" si="37"/>
        <v/>
      </c>
      <c r="Z90" s="32" t="str">
        <f t="shared" si="30"/>
        <v xml:space="preserve"> </v>
      </c>
      <c r="AA90" s="32" t="str">
        <f>IF(K90="M",IF(S90&lt;&gt;4,"",VLOOKUP(CONCATENATE(R90," ",(S90-3)),$Z$2:AD90,5,0)),IF(S90&lt;&gt;3,"",VLOOKUP(CONCATENATE(R90," ",(S90-2)),$Z$2:AD90,5,0)))</f>
        <v/>
      </c>
      <c r="AB90" s="32" t="str">
        <f>IF(K90="M",IF(S90&lt;&gt;4,"",VLOOKUP(CONCATENATE(R90," ",(S90-2)),$Z$2:AD90,5,0)),IF(S90&lt;&gt;3,"",VLOOKUP(CONCATENATE(R90," ",(S90-1)),$Z$2:AD90,5,0)))</f>
        <v/>
      </c>
      <c r="AC90" s="32" t="str">
        <f>IF(K90="M",IF(S90&lt;&gt;4,"",VLOOKUP(CONCATENATE(R90," ",(S90-1)),$Z$2:AD90,5,0)),IF(S90&lt;&gt;3,"",VLOOKUP(CONCATENATE(R90," ",(S90)),$Z$2:AD90,5,0)))</f>
        <v/>
      </c>
      <c r="AD90" s="32" t="str">
        <f t="shared" si="38"/>
        <v/>
      </c>
      <c r="AE90" s="32" t="str">
        <f t="shared" si="39"/>
        <v xml:space="preserve"> </v>
      </c>
      <c r="AF90" s="109">
        <f>IF($K90="M",IF($L90&gt;Params!D$3,0,Params!F$3-$L90+1)+IF($L90=1,2,0),IF($L90&gt;Params!E$3,0,Params!G$3-$L90+1)+IF($L90=1,2,0))</f>
        <v>0</v>
      </c>
      <c r="AG90" s="109">
        <f t="shared" si="31"/>
        <v>0</v>
      </c>
      <c r="AH90" s="109">
        <f>IF(LEN(M90)&gt;1,MATCH(MID(M90,2,3),Params!$A$4:$A$14,0),0)</f>
        <v>0</v>
      </c>
      <c r="AI90" s="109" cm="1">
        <f t="array" ref="AI90">IF(AH90=0,0,INDEX(Params!F$4:F$14,RESULTS!$AH90))</f>
        <v>0</v>
      </c>
      <c r="AJ90" s="109" cm="1">
        <f t="array" ref="AJ90">IF(AI90=0,0,INDEX(Params!G$4:G$14,RESULTS!$AH90))</f>
        <v>0</v>
      </c>
      <c r="AK90" s="109">
        <f t="shared" si="32"/>
        <v>0</v>
      </c>
      <c r="AL90" s="109">
        <f t="shared" si="33"/>
        <v>0</v>
      </c>
    </row>
    <row r="91" spans="1:38" x14ac:dyDescent="0.3">
      <c r="A91" s="64" t="str">
        <f t="shared" si="27"/>
        <v/>
      </c>
      <c r="B91" s="64" t="str">
        <f t="shared" si="28"/>
        <v/>
      </c>
      <c r="C91" s="100">
        <v>90</v>
      </c>
      <c r="D91" s="96"/>
      <c r="E91" s="97">
        <f t="shared" si="40"/>
        <v>1</v>
      </c>
      <c r="F91" s="97"/>
      <c r="G91" s="97"/>
      <c r="H91" s="104" t="str">
        <f t="shared" si="34"/>
        <v/>
      </c>
      <c r="I91" s="105" t="str">
        <f>IF(D91="","",VLOOKUP(D91,ENTRANTS!$A$1:$H$1000,2,0))</f>
        <v/>
      </c>
      <c r="J91" s="105" t="str">
        <f>IF(D91="","",VLOOKUP(D91,ENTRANTS!$A$1:$H$1000,3,0))</f>
        <v/>
      </c>
      <c r="K91" s="100" t="str">
        <f>IF(D91="","",LEFT(VLOOKUP(D91,ENTRANTS!$A$1:$H$1000,5,0),1))</f>
        <v/>
      </c>
      <c r="L91" s="100" t="str">
        <f>IF(D91="","",COUNTIF($K$2:K91,K91))</f>
        <v/>
      </c>
      <c r="M91" s="100" t="str">
        <f>IF(D91="","",VLOOKUP(D91,ENTRANTS!$A$1:$H$1000,4,0))</f>
        <v/>
      </c>
      <c r="N91" s="100" t="str">
        <f>IF(D91="","",COUNTIF($M$2:M91,M91))</f>
        <v/>
      </c>
      <c r="O91" s="105" t="str">
        <f>IF(D91="","",VLOOKUP(D91,ENTRANTS!$A$1:$H$1000,6,0))</f>
        <v/>
      </c>
      <c r="P91" s="83" t="str">
        <f t="shared" si="35"/>
        <v/>
      </c>
      <c r="Q91" s="30"/>
      <c r="R91" s="2" t="str">
        <f t="shared" si="36"/>
        <v/>
      </c>
      <c r="S91" s="3" t="str">
        <f>IF(D91="","",COUNTIF($R$2:R91,R91))</f>
        <v/>
      </c>
      <c r="T91" s="4" t="str">
        <f t="shared" si="41"/>
        <v/>
      </c>
      <c r="U91" s="34" t="str">
        <f>IF(AND(S91=4,K91="M",NOT(O91="Unattached")),SUMIF(R$2:R91,R91,L$2:L91),"")</f>
        <v/>
      </c>
      <c r="V91" s="4" t="str">
        <f t="shared" si="42"/>
        <v/>
      </c>
      <c r="W91" s="34" t="str">
        <f>IF(AND(S91=3,K91="F",NOT(O91="Unattached")),SUMIF(R$2:R91,R91,L$2:L91),"")</f>
        <v/>
      </c>
      <c r="X91" s="5" t="str">
        <f t="shared" si="29"/>
        <v/>
      </c>
      <c r="Y91" s="5" t="str">
        <f t="shared" si="37"/>
        <v/>
      </c>
      <c r="Z91" s="32" t="str">
        <f t="shared" si="30"/>
        <v xml:space="preserve"> </v>
      </c>
      <c r="AA91" s="32" t="str">
        <f>IF(K91="M",IF(S91&lt;&gt;4,"",VLOOKUP(CONCATENATE(R91," ",(S91-3)),$Z$2:AD91,5,0)),IF(S91&lt;&gt;3,"",VLOOKUP(CONCATENATE(R91," ",(S91-2)),$Z$2:AD91,5,0)))</f>
        <v/>
      </c>
      <c r="AB91" s="32" t="str">
        <f>IF(K91="M",IF(S91&lt;&gt;4,"",VLOOKUP(CONCATENATE(R91," ",(S91-2)),$Z$2:AD91,5,0)),IF(S91&lt;&gt;3,"",VLOOKUP(CONCATENATE(R91," ",(S91-1)),$Z$2:AD91,5,0)))</f>
        <v/>
      </c>
      <c r="AC91" s="32" t="str">
        <f>IF(K91="M",IF(S91&lt;&gt;4,"",VLOOKUP(CONCATENATE(R91," ",(S91-1)),$Z$2:AD91,5,0)),IF(S91&lt;&gt;3,"",VLOOKUP(CONCATENATE(R91," ",(S91)),$Z$2:AD91,5,0)))</f>
        <v/>
      </c>
      <c r="AD91" s="32" t="str">
        <f t="shared" si="38"/>
        <v/>
      </c>
      <c r="AE91" s="32" t="str">
        <f t="shared" si="39"/>
        <v xml:space="preserve"> </v>
      </c>
      <c r="AF91" s="109">
        <f>IF($K91="M",IF($L91&gt;Params!D$3,0,Params!F$3-$L91+1)+IF($L91=1,2,0),IF($L91&gt;Params!E$3,0,Params!G$3-$L91+1)+IF($L91=1,2,0))</f>
        <v>0</v>
      </c>
      <c r="AG91" s="109">
        <f t="shared" si="31"/>
        <v>0</v>
      </c>
      <c r="AH91" s="109">
        <f>IF(LEN(M91)&gt;1,MATCH(MID(M91,2,3),Params!$A$4:$A$14,0),0)</f>
        <v>0</v>
      </c>
      <c r="AI91" s="109" cm="1">
        <f t="array" ref="AI91">IF(AH91=0,0,INDEX(Params!F$4:F$14,RESULTS!$AH91))</f>
        <v>0</v>
      </c>
      <c r="AJ91" s="109" cm="1">
        <f t="array" ref="AJ91">IF(AI91=0,0,INDEX(Params!G$4:G$14,RESULTS!$AH91))</f>
        <v>0</v>
      </c>
      <c r="AK91" s="109">
        <f t="shared" si="32"/>
        <v>0</v>
      </c>
      <c r="AL91" s="109">
        <f t="shared" si="33"/>
        <v>0</v>
      </c>
    </row>
    <row r="92" spans="1:38" x14ac:dyDescent="0.3">
      <c r="A92" s="64" t="str">
        <f t="shared" si="27"/>
        <v/>
      </c>
      <c r="B92" s="64" t="str">
        <f t="shared" si="28"/>
        <v/>
      </c>
      <c r="C92" s="100">
        <v>91</v>
      </c>
      <c r="D92" s="96"/>
      <c r="E92" s="97">
        <f t="shared" si="40"/>
        <v>1</v>
      </c>
      <c r="F92" s="97"/>
      <c r="G92" s="97"/>
      <c r="H92" s="104" t="str">
        <f t="shared" si="34"/>
        <v/>
      </c>
      <c r="I92" s="105" t="str">
        <f>IF(D92="","",VLOOKUP(D92,ENTRANTS!$A$1:$H$1000,2,0))</f>
        <v/>
      </c>
      <c r="J92" s="105" t="str">
        <f>IF(D92="","",VLOOKUP(D92,ENTRANTS!$A$1:$H$1000,3,0))</f>
        <v/>
      </c>
      <c r="K92" s="100" t="str">
        <f>IF(D92="","",LEFT(VLOOKUP(D92,ENTRANTS!$A$1:$H$1000,5,0),1))</f>
        <v/>
      </c>
      <c r="L92" s="100" t="str">
        <f>IF(D92="","",COUNTIF($K$2:K92,K92))</f>
        <v/>
      </c>
      <c r="M92" s="100" t="str">
        <f>IF(D92="","",VLOOKUP(D92,ENTRANTS!$A$1:$H$1000,4,0))</f>
        <v/>
      </c>
      <c r="N92" s="100" t="str">
        <f>IF(D92="","",COUNTIF($M$2:M92,M92))</f>
        <v/>
      </c>
      <c r="O92" s="105" t="str">
        <f>IF(D92="","",VLOOKUP(D92,ENTRANTS!$A$1:$H$1000,6,0))</f>
        <v/>
      </c>
      <c r="P92" s="83" t="str">
        <f t="shared" si="35"/>
        <v/>
      </c>
      <c r="Q92" s="30"/>
      <c r="R92" s="2" t="str">
        <f t="shared" si="36"/>
        <v/>
      </c>
      <c r="S92" s="3" t="str">
        <f>IF(D92="","",COUNTIF($R$2:R92,R92))</f>
        <v/>
      </c>
      <c r="T92" s="4" t="str">
        <f t="shared" si="41"/>
        <v/>
      </c>
      <c r="U92" s="34" t="str">
        <f>IF(AND(S92=4,K92="M",NOT(O92="Unattached")),SUMIF(R$2:R92,R92,L$2:L92),"")</f>
        <v/>
      </c>
      <c r="V92" s="4" t="str">
        <f t="shared" si="42"/>
        <v/>
      </c>
      <c r="W92" s="34" t="str">
        <f>IF(AND(S92=3,K92="F",NOT(O92="Unattached")),SUMIF(R$2:R92,R92,L$2:L92),"")</f>
        <v/>
      </c>
      <c r="X92" s="5" t="str">
        <f t="shared" si="29"/>
        <v/>
      </c>
      <c r="Y92" s="5" t="str">
        <f t="shared" si="37"/>
        <v/>
      </c>
      <c r="Z92" s="32" t="str">
        <f t="shared" si="30"/>
        <v xml:space="preserve"> </v>
      </c>
      <c r="AA92" s="32" t="str">
        <f>IF(K92="M",IF(S92&lt;&gt;4,"",VLOOKUP(CONCATENATE(R92," ",(S92-3)),$Z$2:AD92,5,0)),IF(S92&lt;&gt;3,"",VLOOKUP(CONCATENATE(R92," ",(S92-2)),$Z$2:AD92,5,0)))</f>
        <v/>
      </c>
      <c r="AB92" s="32" t="str">
        <f>IF(K92="M",IF(S92&lt;&gt;4,"",VLOOKUP(CONCATENATE(R92," ",(S92-2)),$Z$2:AD92,5,0)),IF(S92&lt;&gt;3,"",VLOOKUP(CONCATENATE(R92," ",(S92-1)),$Z$2:AD92,5,0)))</f>
        <v/>
      </c>
      <c r="AC92" s="32" t="str">
        <f>IF(K92="M",IF(S92&lt;&gt;4,"",VLOOKUP(CONCATENATE(R92," ",(S92-1)),$Z$2:AD92,5,0)),IF(S92&lt;&gt;3,"",VLOOKUP(CONCATENATE(R92," ",(S92)),$Z$2:AD92,5,0)))</f>
        <v/>
      </c>
      <c r="AD92" s="32" t="str">
        <f t="shared" si="38"/>
        <v/>
      </c>
      <c r="AE92" s="32" t="str">
        <f t="shared" si="39"/>
        <v xml:space="preserve"> </v>
      </c>
      <c r="AF92" s="109">
        <f>IF($K92="M",IF($L92&gt;Params!D$3,0,Params!F$3-$L92+1)+IF($L92=1,2,0),IF($L92&gt;Params!E$3,0,Params!G$3-$L92+1)+IF($L92=1,2,0))</f>
        <v>0</v>
      </c>
      <c r="AG92" s="109">
        <f t="shared" si="31"/>
        <v>0</v>
      </c>
      <c r="AH92" s="109">
        <f>IF(LEN(M92)&gt;1,MATCH(MID(M92,2,3),Params!$A$4:$A$14,0),0)</f>
        <v>0</v>
      </c>
      <c r="AI92" s="109" cm="1">
        <f t="array" ref="AI92">IF(AH92=0,0,INDEX(Params!F$4:F$14,RESULTS!$AH92))</f>
        <v>0</v>
      </c>
      <c r="AJ92" s="109" cm="1">
        <f t="array" ref="AJ92">IF(AI92=0,0,INDEX(Params!G$4:G$14,RESULTS!$AH92))</f>
        <v>0</v>
      </c>
      <c r="AK92" s="109">
        <f t="shared" si="32"/>
        <v>0</v>
      </c>
      <c r="AL92" s="109">
        <f t="shared" si="33"/>
        <v>0</v>
      </c>
    </row>
    <row r="93" spans="1:38" x14ac:dyDescent="0.3">
      <c r="A93" s="64" t="str">
        <f t="shared" si="27"/>
        <v/>
      </c>
      <c r="B93" s="64" t="str">
        <f t="shared" si="28"/>
        <v/>
      </c>
      <c r="C93" s="100">
        <v>92</v>
      </c>
      <c r="D93" s="96"/>
      <c r="E93" s="97">
        <f t="shared" si="40"/>
        <v>1</v>
      </c>
      <c r="F93" s="97"/>
      <c r="G93" s="97"/>
      <c r="H93" s="104" t="str">
        <f t="shared" si="34"/>
        <v/>
      </c>
      <c r="I93" s="105" t="str">
        <f>IF(D93="","",VLOOKUP(D93,ENTRANTS!$A$1:$H$1000,2,0))</f>
        <v/>
      </c>
      <c r="J93" s="105" t="str">
        <f>IF(D93="","",VLOOKUP(D93,ENTRANTS!$A$1:$H$1000,3,0))</f>
        <v/>
      </c>
      <c r="K93" s="100" t="str">
        <f>IF(D93="","",LEFT(VLOOKUP(D93,ENTRANTS!$A$1:$H$1000,5,0),1))</f>
        <v/>
      </c>
      <c r="L93" s="100" t="str">
        <f>IF(D93="","",COUNTIF($K$2:K93,K93))</f>
        <v/>
      </c>
      <c r="M93" s="100" t="str">
        <f>IF(D93="","",VLOOKUP(D93,ENTRANTS!$A$1:$H$1000,4,0))</f>
        <v/>
      </c>
      <c r="N93" s="100" t="str">
        <f>IF(D93="","",COUNTIF($M$2:M93,M93))</f>
        <v/>
      </c>
      <c r="O93" s="105" t="str">
        <f>IF(D93="","",VLOOKUP(D93,ENTRANTS!$A$1:$H$1000,6,0))</f>
        <v/>
      </c>
      <c r="P93" s="83" t="str">
        <f t="shared" si="35"/>
        <v/>
      </c>
      <c r="Q93" s="30"/>
      <c r="R93" s="2" t="str">
        <f t="shared" si="36"/>
        <v/>
      </c>
      <c r="S93" s="3" t="str">
        <f>IF(D93="","",COUNTIF($R$2:R93,R93))</f>
        <v/>
      </c>
      <c r="T93" s="4" t="str">
        <f t="shared" si="41"/>
        <v/>
      </c>
      <c r="U93" s="34" t="str">
        <f>IF(AND(S93=4,K93="M",NOT(O93="Unattached")),SUMIF(R$2:R93,R93,L$2:L93),"")</f>
        <v/>
      </c>
      <c r="V93" s="4" t="str">
        <f t="shared" si="42"/>
        <v/>
      </c>
      <c r="W93" s="34" t="str">
        <f>IF(AND(S93=3,K93="F",NOT(O93="Unattached")),SUMIF(R$2:R93,R93,L$2:L93),"")</f>
        <v/>
      </c>
      <c r="X93" s="5" t="str">
        <f t="shared" si="29"/>
        <v/>
      </c>
      <c r="Y93" s="5" t="str">
        <f t="shared" si="37"/>
        <v/>
      </c>
      <c r="Z93" s="32" t="str">
        <f t="shared" si="30"/>
        <v xml:space="preserve"> </v>
      </c>
      <c r="AA93" s="32" t="str">
        <f>IF(K93="M",IF(S93&lt;&gt;4,"",VLOOKUP(CONCATENATE(R93," ",(S93-3)),$Z$2:AD93,5,0)),IF(S93&lt;&gt;3,"",VLOOKUP(CONCATENATE(R93," ",(S93-2)),$Z$2:AD93,5,0)))</f>
        <v/>
      </c>
      <c r="AB93" s="32" t="str">
        <f>IF(K93="M",IF(S93&lt;&gt;4,"",VLOOKUP(CONCATENATE(R93," ",(S93-2)),$Z$2:AD93,5,0)),IF(S93&lt;&gt;3,"",VLOOKUP(CONCATENATE(R93," ",(S93-1)),$Z$2:AD93,5,0)))</f>
        <v/>
      </c>
      <c r="AC93" s="32" t="str">
        <f>IF(K93="M",IF(S93&lt;&gt;4,"",VLOOKUP(CONCATENATE(R93," ",(S93-1)),$Z$2:AD93,5,0)),IF(S93&lt;&gt;3,"",VLOOKUP(CONCATENATE(R93," ",(S93)),$Z$2:AD93,5,0)))</f>
        <v/>
      </c>
      <c r="AD93" s="32" t="str">
        <f t="shared" si="38"/>
        <v/>
      </c>
      <c r="AE93" s="32" t="str">
        <f t="shared" si="39"/>
        <v xml:space="preserve"> </v>
      </c>
      <c r="AF93" s="109">
        <f>IF($K93="M",IF($L93&gt;Params!D$3,0,Params!F$3-$L93+1)+IF($L93=1,2,0),IF($L93&gt;Params!E$3,0,Params!G$3-$L93+1)+IF($L93=1,2,0))</f>
        <v>0</v>
      </c>
      <c r="AG93" s="109">
        <f t="shared" si="31"/>
        <v>0</v>
      </c>
      <c r="AH93" s="109">
        <f>IF(LEN(M93)&gt;1,MATCH(MID(M93,2,3),Params!$A$4:$A$14,0),0)</f>
        <v>0</v>
      </c>
      <c r="AI93" s="109" cm="1">
        <f t="array" ref="AI93">IF(AH93=0,0,INDEX(Params!F$4:F$14,RESULTS!$AH93))</f>
        <v>0</v>
      </c>
      <c r="AJ93" s="109" cm="1">
        <f t="array" ref="AJ93">IF(AI93=0,0,INDEX(Params!G$4:G$14,RESULTS!$AH93))</f>
        <v>0</v>
      </c>
      <c r="AK93" s="109">
        <f t="shared" si="32"/>
        <v>0</v>
      </c>
      <c r="AL93" s="109">
        <f t="shared" si="33"/>
        <v>0</v>
      </c>
    </row>
    <row r="94" spans="1:38" x14ac:dyDescent="0.3">
      <c r="A94" s="64" t="str">
        <f t="shared" si="27"/>
        <v/>
      </c>
      <c r="B94" s="64" t="str">
        <f t="shared" si="28"/>
        <v/>
      </c>
      <c r="C94" s="100">
        <v>93</v>
      </c>
      <c r="D94" s="96"/>
      <c r="E94" s="97">
        <f t="shared" si="40"/>
        <v>1</v>
      </c>
      <c r="F94" s="97"/>
      <c r="G94" s="97"/>
      <c r="H94" s="104" t="str">
        <f t="shared" si="34"/>
        <v/>
      </c>
      <c r="I94" s="105" t="str">
        <f>IF(D94="","",VLOOKUP(D94,ENTRANTS!$A$1:$H$1000,2,0))</f>
        <v/>
      </c>
      <c r="J94" s="105" t="str">
        <f>IF(D94="","",VLOOKUP(D94,ENTRANTS!$A$1:$H$1000,3,0))</f>
        <v/>
      </c>
      <c r="K94" s="100" t="str">
        <f>IF(D94="","",LEFT(VLOOKUP(D94,ENTRANTS!$A$1:$H$1000,5,0),1))</f>
        <v/>
      </c>
      <c r="L94" s="100" t="str">
        <f>IF(D94="","",COUNTIF($K$2:K94,K94))</f>
        <v/>
      </c>
      <c r="M94" s="100" t="str">
        <f>IF(D94="","",VLOOKUP(D94,ENTRANTS!$A$1:$H$1000,4,0))</f>
        <v/>
      </c>
      <c r="N94" s="100" t="str">
        <f>IF(D94="","",COUNTIF($M$2:M94,M94))</f>
        <v/>
      </c>
      <c r="O94" s="105" t="str">
        <f>IF(D94="","",VLOOKUP(D94,ENTRANTS!$A$1:$H$1000,6,0))</f>
        <v/>
      </c>
      <c r="P94" s="83" t="str">
        <f t="shared" si="35"/>
        <v/>
      </c>
      <c r="Q94" s="30"/>
      <c r="R94" s="2" t="str">
        <f t="shared" si="36"/>
        <v/>
      </c>
      <c r="S94" s="3" t="str">
        <f>IF(D94="","",COUNTIF($R$2:R94,R94))</f>
        <v/>
      </c>
      <c r="T94" s="4" t="str">
        <f t="shared" si="41"/>
        <v/>
      </c>
      <c r="U94" s="34" t="str">
        <f>IF(AND(S94=4,K94="M",NOT(O94="Unattached")),SUMIF(R$2:R94,R94,L$2:L94),"")</f>
        <v/>
      </c>
      <c r="V94" s="4" t="str">
        <f t="shared" si="42"/>
        <v/>
      </c>
      <c r="W94" s="34" t="str">
        <f>IF(AND(S94=3,K94="F",NOT(O94="Unattached")),SUMIF(R$2:R94,R94,L$2:L94),"")</f>
        <v/>
      </c>
      <c r="X94" s="5" t="str">
        <f t="shared" si="29"/>
        <v/>
      </c>
      <c r="Y94" s="5" t="str">
        <f t="shared" si="37"/>
        <v/>
      </c>
      <c r="Z94" s="32" t="str">
        <f t="shared" si="30"/>
        <v xml:space="preserve"> </v>
      </c>
      <c r="AA94" s="32" t="str">
        <f>IF(K94="M",IF(S94&lt;&gt;4,"",VLOOKUP(CONCATENATE(R94," ",(S94-3)),$Z$2:AD94,5,0)),IF(S94&lt;&gt;3,"",VLOOKUP(CONCATENATE(R94," ",(S94-2)),$Z$2:AD94,5,0)))</f>
        <v/>
      </c>
      <c r="AB94" s="32" t="str">
        <f>IF(K94="M",IF(S94&lt;&gt;4,"",VLOOKUP(CONCATENATE(R94," ",(S94-2)),$Z$2:AD94,5,0)),IF(S94&lt;&gt;3,"",VLOOKUP(CONCATENATE(R94," ",(S94-1)),$Z$2:AD94,5,0)))</f>
        <v/>
      </c>
      <c r="AC94" s="32" t="str">
        <f>IF(K94="M",IF(S94&lt;&gt;4,"",VLOOKUP(CONCATENATE(R94," ",(S94-1)),$Z$2:AD94,5,0)),IF(S94&lt;&gt;3,"",VLOOKUP(CONCATENATE(R94," ",(S94)),$Z$2:AD94,5,0)))</f>
        <v/>
      </c>
      <c r="AD94" s="32" t="str">
        <f t="shared" si="38"/>
        <v/>
      </c>
      <c r="AE94" s="32" t="str">
        <f t="shared" si="39"/>
        <v xml:space="preserve"> </v>
      </c>
      <c r="AF94" s="109">
        <f>IF($K94="M",IF($L94&gt;Params!D$3,0,Params!F$3-$L94+1)+IF($L94=1,2,0),IF($L94&gt;Params!E$3,0,Params!G$3-$L94+1)+IF($L94=1,2,0))</f>
        <v>0</v>
      </c>
      <c r="AG94" s="109">
        <f t="shared" si="31"/>
        <v>0</v>
      </c>
      <c r="AH94" s="109">
        <f>IF(LEN(M94)&gt;1,MATCH(MID(M94,2,3),Params!$A$4:$A$14,0),0)</f>
        <v>0</v>
      </c>
      <c r="AI94" s="109" cm="1">
        <f t="array" ref="AI94">IF(AH94=0,0,INDEX(Params!F$4:F$14,RESULTS!$AH94))</f>
        <v>0</v>
      </c>
      <c r="AJ94" s="109" cm="1">
        <f t="array" ref="AJ94">IF(AI94=0,0,INDEX(Params!G$4:G$14,RESULTS!$AH94))</f>
        <v>0</v>
      </c>
      <c r="AK94" s="109">
        <f t="shared" si="32"/>
        <v>0</v>
      </c>
      <c r="AL94" s="109">
        <f t="shared" si="33"/>
        <v>0</v>
      </c>
    </row>
    <row r="95" spans="1:38" x14ac:dyDescent="0.3">
      <c r="A95" s="64" t="str">
        <f t="shared" si="27"/>
        <v/>
      </c>
      <c r="B95" s="64" t="str">
        <f t="shared" si="28"/>
        <v/>
      </c>
      <c r="C95" s="100">
        <v>94</v>
      </c>
      <c r="D95" s="96"/>
      <c r="E95" s="97">
        <f t="shared" si="40"/>
        <v>1</v>
      </c>
      <c r="F95" s="97"/>
      <c r="G95" s="97"/>
      <c r="H95" s="104" t="str">
        <f t="shared" si="34"/>
        <v/>
      </c>
      <c r="I95" s="105" t="str">
        <f>IF(D95="","",VLOOKUP(D95,ENTRANTS!$A$1:$H$1000,2,0))</f>
        <v/>
      </c>
      <c r="J95" s="105" t="str">
        <f>IF(D95="","",VLOOKUP(D95,ENTRANTS!$A$1:$H$1000,3,0))</f>
        <v/>
      </c>
      <c r="K95" s="100" t="str">
        <f>IF(D95="","",LEFT(VLOOKUP(D95,ENTRANTS!$A$1:$H$1000,5,0),1))</f>
        <v/>
      </c>
      <c r="L95" s="100" t="str">
        <f>IF(D95="","",COUNTIF($K$2:K95,K95))</f>
        <v/>
      </c>
      <c r="M95" s="100" t="str">
        <f>IF(D95="","",VLOOKUP(D95,ENTRANTS!$A$1:$H$1000,4,0))</f>
        <v/>
      </c>
      <c r="N95" s="100" t="str">
        <f>IF(D95="","",COUNTIF($M$2:M95,M95))</f>
        <v/>
      </c>
      <c r="O95" s="105" t="str">
        <f>IF(D95="","",VLOOKUP(D95,ENTRANTS!$A$1:$H$1000,6,0))</f>
        <v/>
      </c>
      <c r="P95" s="83" t="str">
        <f t="shared" si="35"/>
        <v/>
      </c>
      <c r="Q95" s="30"/>
      <c r="R95" s="2" t="str">
        <f t="shared" si="36"/>
        <v/>
      </c>
      <c r="S95" s="3" t="str">
        <f>IF(D95="","",COUNTIF($R$2:R95,R95))</f>
        <v/>
      </c>
      <c r="T95" s="4" t="str">
        <f t="shared" si="41"/>
        <v/>
      </c>
      <c r="U95" s="34" t="str">
        <f>IF(AND(S95=4,K95="M",NOT(O95="Unattached")),SUMIF(R$2:R95,R95,L$2:L95),"")</f>
        <v/>
      </c>
      <c r="V95" s="4" t="str">
        <f t="shared" si="42"/>
        <v/>
      </c>
      <c r="W95" s="34" t="str">
        <f>IF(AND(S95=3,K95="F",NOT(O95="Unattached")),SUMIF(R$2:R95,R95,L$2:L95),"")</f>
        <v/>
      </c>
      <c r="X95" s="5" t="str">
        <f t="shared" si="29"/>
        <v/>
      </c>
      <c r="Y95" s="5" t="str">
        <f t="shared" si="37"/>
        <v/>
      </c>
      <c r="Z95" s="32" t="str">
        <f t="shared" si="30"/>
        <v xml:space="preserve"> </v>
      </c>
      <c r="AA95" s="32" t="str">
        <f>IF(K95="M",IF(S95&lt;&gt;4,"",VLOOKUP(CONCATENATE(R95," ",(S95-3)),$Z$2:AD95,5,0)),IF(S95&lt;&gt;3,"",VLOOKUP(CONCATENATE(R95," ",(S95-2)),$Z$2:AD95,5,0)))</f>
        <v/>
      </c>
      <c r="AB95" s="32" t="str">
        <f>IF(K95="M",IF(S95&lt;&gt;4,"",VLOOKUP(CONCATENATE(R95," ",(S95-2)),$Z$2:AD95,5,0)),IF(S95&lt;&gt;3,"",VLOOKUP(CONCATENATE(R95," ",(S95-1)),$Z$2:AD95,5,0)))</f>
        <v/>
      </c>
      <c r="AC95" s="32" t="str">
        <f>IF(K95="M",IF(S95&lt;&gt;4,"",VLOOKUP(CONCATENATE(R95," ",(S95-1)),$Z$2:AD95,5,0)),IF(S95&lt;&gt;3,"",VLOOKUP(CONCATENATE(R95," ",(S95)),$Z$2:AD95,5,0)))</f>
        <v/>
      </c>
      <c r="AD95" s="32" t="str">
        <f t="shared" si="38"/>
        <v/>
      </c>
      <c r="AE95" s="32" t="str">
        <f t="shared" si="39"/>
        <v xml:space="preserve"> </v>
      </c>
      <c r="AF95" s="109">
        <f>IF($K95="M",IF($L95&gt;Params!D$3,0,Params!F$3-$L95+1)+IF($L95=1,2,0),IF($L95&gt;Params!E$3,0,Params!G$3-$L95+1)+IF($L95=1,2,0))</f>
        <v>0</v>
      </c>
      <c r="AG95" s="109">
        <f t="shared" si="31"/>
        <v>0</v>
      </c>
      <c r="AH95" s="109">
        <f>IF(LEN(M95)&gt;1,MATCH(MID(M95,2,3),Params!$A$4:$A$14,0),0)</f>
        <v>0</v>
      </c>
      <c r="AI95" s="109" cm="1">
        <f t="array" ref="AI95">IF(AH95=0,0,INDEX(Params!F$4:F$14,RESULTS!$AH95))</f>
        <v>0</v>
      </c>
      <c r="AJ95" s="109" cm="1">
        <f t="array" ref="AJ95">IF(AI95=0,0,INDEX(Params!G$4:G$14,RESULTS!$AH95))</f>
        <v>0</v>
      </c>
      <c r="AK95" s="109">
        <f t="shared" si="32"/>
        <v>0</v>
      </c>
      <c r="AL95" s="109">
        <f t="shared" si="33"/>
        <v>0</v>
      </c>
    </row>
    <row r="96" spans="1:38" x14ac:dyDescent="0.3">
      <c r="A96" s="64" t="str">
        <f t="shared" si="27"/>
        <v/>
      </c>
      <c r="B96" s="64" t="str">
        <f t="shared" si="28"/>
        <v/>
      </c>
      <c r="C96" s="100">
        <v>95</v>
      </c>
      <c r="D96" s="96"/>
      <c r="E96" s="97">
        <f t="shared" si="40"/>
        <v>1</v>
      </c>
      <c r="F96" s="97"/>
      <c r="G96" s="97"/>
      <c r="H96" s="104" t="str">
        <f t="shared" si="34"/>
        <v/>
      </c>
      <c r="I96" s="105" t="str">
        <f>IF(D96="","",VLOOKUP(D96,ENTRANTS!$A$1:$H$1000,2,0))</f>
        <v/>
      </c>
      <c r="J96" s="105" t="str">
        <f>IF(D96="","",VLOOKUP(D96,ENTRANTS!$A$1:$H$1000,3,0))</f>
        <v/>
      </c>
      <c r="K96" s="100" t="str">
        <f>IF(D96="","",LEFT(VLOOKUP(D96,ENTRANTS!$A$1:$H$1000,5,0),1))</f>
        <v/>
      </c>
      <c r="L96" s="100" t="str">
        <f>IF(D96="","",COUNTIF($K$2:K96,K96))</f>
        <v/>
      </c>
      <c r="M96" s="100" t="str">
        <f>IF(D96="","",VLOOKUP(D96,ENTRANTS!$A$1:$H$1000,4,0))</f>
        <v/>
      </c>
      <c r="N96" s="100" t="str">
        <f>IF(D96="","",COUNTIF($M$2:M96,M96))</f>
        <v/>
      </c>
      <c r="O96" s="105" t="str">
        <f>IF(D96="","",VLOOKUP(D96,ENTRANTS!$A$1:$H$1000,6,0))</f>
        <v/>
      </c>
      <c r="P96" s="83" t="str">
        <f t="shared" si="35"/>
        <v/>
      </c>
      <c r="Q96" s="30"/>
      <c r="R96" s="2" t="str">
        <f t="shared" si="36"/>
        <v/>
      </c>
      <c r="S96" s="3" t="str">
        <f>IF(D96="","",COUNTIF($R$2:R96,R96))</f>
        <v/>
      </c>
      <c r="T96" s="4" t="str">
        <f t="shared" si="41"/>
        <v/>
      </c>
      <c r="U96" s="34" t="str">
        <f>IF(AND(S96=4,K96="M",NOT(O96="Unattached")),SUMIF(R$2:R96,R96,L$2:L96),"")</f>
        <v/>
      </c>
      <c r="V96" s="4" t="str">
        <f t="shared" si="42"/>
        <v/>
      </c>
      <c r="W96" s="34" t="str">
        <f>IF(AND(S96=3,K96="F",NOT(O96="Unattached")),SUMIF(R$2:R96,R96,L$2:L96),"")</f>
        <v/>
      </c>
      <c r="X96" s="5" t="str">
        <f t="shared" si="29"/>
        <v/>
      </c>
      <c r="Y96" s="5" t="str">
        <f t="shared" si="37"/>
        <v/>
      </c>
      <c r="Z96" s="32" t="str">
        <f t="shared" si="30"/>
        <v xml:space="preserve"> </v>
      </c>
      <c r="AA96" s="32" t="str">
        <f>IF(K96="M",IF(S96&lt;&gt;4,"",VLOOKUP(CONCATENATE(R96," ",(S96-3)),$Z$2:AD96,5,0)),IF(S96&lt;&gt;3,"",VLOOKUP(CONCATENATE(R96," ",(S96-2)),$Z$2:AD96,5,0)))</f>
        <v/>
      </c>
      <c r="AB96" s="32" t="str">
        <f>IF(K96="M",IF(S96&lt;&gt;4,"",VLOOKUP(CONCATENATE(R96," ",(S96-2)),$Z$2:AD96,5,0)),IF(S96&lt;&gt;3,"",VLOOKUP(CONCATENATE(R96," ",(S96-1)),$Z$2:AD96,5,0)))</f>
        <v/>
      </c>
      <c r="AC96" s="32" t="str">
        <f>IF(K96="M",IF(S96&lt;&gt;4,"",VLOOKUP(CONCATENATE(R96," ",(S96-1)),$Z$2:AD96,5,0)),IF(S96&lt;&gt;3,"",VLOOKUP(CONCATENATE(R96," ",(S96)),$Z$2:AD96,5,0)))</f>
        <v/>
      </c>
      <c r="AD96" s="32" t="str">
        <f t="shared" si="38"/>
        <v/>
      </c>
      <c r="AE96" s="32" t="str">
        <f t="shared" si="39"/>
        <v xml:space="preserve"> </v>
      </c>
      <c r="AF96" s="109">
        <f>IF($K96="M",IF($L96&gt;Params!D$3,0,Params!F$3-$L96+1)+IF($L96=1,2,0),IF($L96&gt;Params!E$3,0,Params!G$3-$L96+1)+IF($L96=1,2,0))</f>
        <v>0</v>
      </c>
      <c r="AG96" s="109">
        <f t="shared" si="31"/>
        <v>0</v>
      </c>
      <c r="AH96" s="109">
        <f>IF(LEN(M96)&gt;1,MATCH(MID(M96,2,3),Params!$A$4:$A$14,0),0)</f>
        <v>0</v>
      </c>
      <c r="AI96" s="109" cm="1">
        <f t="array" ref="AI96">IF(AH96=0,0,INDEX(Params!F$4:F$14,RESULTS!$AH96))</f>
        <v>0</v>
      </c>
      <c r="AJ96" s="109" cm="1">
        <f t="array" ref="AJ96">IF(AI96=0,0,INDEX(Params!G$4:G$14,RESULTS!$AH96))</f>
        <v>0</v>
      </c>
      <c r="AK96" s="109">
        <f t="shared" si="32"/>
        <v>0</v>
      </c>
      <c r="AL96" s="109">
        <f t="shared" si="33"/>
        <v>0</v>
      </c>
    </row>
    <row r="97" spans="1:38" x14ac:dyDescent="0.3">
      <c r="A97" s="64" t="str">
        <f t="shared" si="27"/>
        <v/>
      </c>
      <c r="B97" s="64" t="str">
        <f t="shared" si="28"/>
        <v/>
      </c>
      <c r="C97" s="100">
        <v>96</v>
      </c>
      <c r="D97" s="96"/>
      <c r="E97" s="97">
        <f t="shared" si="40"/>
        <v>1</v>
      </c>
      <c r="F97" s="97"/>
      <c r="G97" s="97"/>
      <c r="H97" s="104" t="str">
        <f t="shared" si="34"/>
        <v/>
      </c>
      <c r="I97" s="105" t="str">
        <f>IF(D97="","",VLOOKUP(D97,ENTRANTS!$A$1:$H$1000,2,0))</f>
        <v/>
      </c>
      <c r="J97" s="105" t="str">
        <f>IF(D97="","",VLOOKUP(D97,ENTRANTS!$A$1:$H$1000,3,0))</f>
        <v/>
      </c>
      <c r="K97" s="100" t="str">
        <f>IF(D97="","",LEFT(VLOOKUP(D97,ENTRANTS!$A$1:$H$1000,5,0),1))</f>
        <v/>
      </c>
      <c r="L97" s="100" t="str">
        <f>IF(D97="","",COUNTIF($K$2:K97,K97))</f>
        <v/>
      </c>
      <c r="M97" s="100" t="str">
        <f>IF(D97="","",VLOOKUP(D97,ENTRANTS!$A$1:$H$1000,4,0))</f>
        <v/>
      </c>
      <c r="N97" s="100" t="str">
        <f>IF(D97="","",COUNTIF($M$2:M97,M97))</f>
        <v/>
      </c>
      <c r="O97" s="105" t="str">
        <f>IF(D97="","",VLOOKUP(D97,ENTRANTS!$A$1:$H$1000,6,0))</f>
        <v/>
      </c>
      <c r="P97" s="83" t="str">
        <f t="shared" si="35"/>
        <v/>
      </c>
      <c r="Q97" s="30"/>
      <c r="R97" s="2" t="str">
        <f t="shared" si="36"/>
        <v/>
      </c>
      <c r="S97" s="3" t="str">
        <f>IF(D97="","",COUNTIF($R$2:R97,R97))</f>
        <v/>
      </c>
      <c r="T97" s="4" t="str">
        <f t="shared" si="41"/>
        <v/>
      </c>
      <c r="U97" s="34" t="str">
        <f>IF(AND(S97=4,K97="M",NOT(O97="Unattached")),SUMIF(R$2:R97,R97,L$2:L97),"")</f>
        <v/>
      </c>
      <c r="V97" s="4" t="str">
        <f t="shared" si="42"/>
        <v/>
      </c>
      <c r="W97" s="34" t="str">
        <f>IF(AND(S97=3,K97="F",NOT(O97="Unattached")),SUMIF(R$2:R97,R97,L$2:L97),"")</f>
        <v/>
      </c>
      <c r="X97" s="5" t="str">
        <f t="shared" si="29"/>
        <v/>
      </c>
      <c r="Y97" s="5" t="str">
        <f t="shared" si="37"/>
        <v/>
      </c>
      <c r="Z97" s="32" t="str">
        <f t="shared" si="30"/>
        <v xml:space="preserve"> </v>
      </c>
      <c r="AA97" s="32" t="str">
        <f>IF(K97="M",IF(S97&lt;&gt;4,"",VLOOKUP(CONCATENATE(R97," ",(S97-3)),$Z$2:AD97,5,0)),IF(S97&lt;&gt;3,"",VLOOKUP(CONCATENATE(R97," ",(S97-2)),$Z$2:AD97,5,0)))</f>
        <v/>
      </c>
      <c r="AB97" s="32" t="str">
        <f>IF(K97="M",IF(S97&lt;&gt;4,"",VLOOKUP(CONCATENATE(R97," ",(S97-2)),$Z$2:AD97,5,0)),IF(S97&lt;&gt;3,"",VLOOKUP(CONCATENATE(R97," ",(S97-1)),$Z$2:AD97,5,0)))</f>
        <v/>
      </c>
      <c r="AC97" s="32" t="str">
        <f>IF(K97="M",IF(S97&lt;&gt;4,"",VLOOKUP(CONCATENATE(R97," ",(S97-1)),$Z$2:AD97,5,0)),IF(S97&lt;&gt;3,"",VLOOKUP(CONCATENATE(R97," ",(S97)),$Z$2:AD97,5,0)))</f>
        <v/>
      </c>
      <c r="AD97" s="32" t="str">
        <f t="shared" si="38"/>
        <v/>
      </c>
      <c r="AE97" s="32" t="str">
        <f t="shared" si="39"/>
        <v xml:space="preserve"> </v>
      </c>
      <c r="AF97" s="109">
        <f>IF($K97="M",IF($L97&gt;Params!D$3,0,Params!F$3-$L97+1)+IF($L97=1,2,0),IF($L97&gt;Params!E$3,0,Params!G$3-$L97+1)+IF($L97=1,2,0))</f>
        <v>0</v>
      </c>
      <c r="AG97" s="109">
        <f t="shared" si="31"/>
        <v>0</v>
      </c>
      <c r="AH97" s="109">
        <f>IF(LEN(M97)&gt;1,MATCH(MID(M97,2,3),Params!$A$4:$A$14,0),0)</f>
        <v>0</v>
      </c>
      <c r="AI97" s="109" cm="1">
        <f t="array" ref="AI97">IF(AH97=0,0,INDEX(Params!F$4:F$14,RESULTS!$AH97))</f>
        <v>0</v>
      </c>
      <c r="AJ97" s="109" cm="1">
        <f t="array" ref="AJ97">IF(AI97=0,0,INDEX(Params!G$4:G$14,RESULTS!$AH97))</f>
        <v>0</v>
      </c>
      <c r="AK97" s="109">
        <f t="shared" si="32"/>
        <v>0</v>
      </c>
      <c r="AL97" s="109">
        <f t="shared" si="33"/>
        <v>0</v>
      </c>
    </row>
    <row r="98" spans="1:38" x14ac:dyDescent="0.3">
      <c r="A98" s="64" t="str">
        <f t="shared" si="27"/>
        <v/>
      </c>
      <c r="B98" s="64" t="str">
        <f t="shared" si="28"/>
        <v/>
      </c>
      <c r="C98" s="100">
        <v>97</v>
      </c>
      <c r="D98" s="96"/>
      <c r="E98" s="97">
        <f t="shared" si="40"/>
        <v>1</v>
      </c>
      <c r="F98" s="97"/>
      <c r="G98" s="97"/>
      <c r="H98" s="104" t="str">
        <f t="shared" si="34"/>
        <v/>
      </c>
      <c r="I98" s="105" t="str">
        <f>IF(D98="","",VLOOKUP(D98,ENTRANTS!$A$1:$H$1000,2,0))</f>
        <v/>
      </c>
      <c r="J98" s="105" t="str">
        <f>IF(D98="","",VLOOKUP(D98,ENTRANTS!$A$1:$H$1000,3,0))</f>
        <v/>
      </c>
      <c r="K98" s="100" t="str">
        <f>IF(D98="","",LEFT(VLOOKUP(D98,ENTRANTS!$A$1:$H$1000,5,0),1))</f>
        <v/>
      </c>
      <c r="L98" s="100" t="str">
        <f>IF(D98="","",COUNTIF($K$2:K98,K98))</f>
        <v/>
      </c>
      <c r="M98" s="100" t="str">
        <f>IF(D98="","",VLOOKUP(D98,ENTRANTS!$A$1:$H$1000,4,0))</f>
        <v/>
      </c>
      <c r="N98" s="100" t="str">
        <f>IF(D98="","",COUNTIF($M$2:M98,M98))</f>
        <v/>
      </c>
      <c r="O98" s="105" t="str">
        <f>IF(D98="","",VLOOKUP(D98,ENTRANTS!$A$1:$H$1000,6,0))</f>
        <v/>
      </c>
      <c r="P98" s="83" t="str">
        <f t="shared" si="35"/>
        <v/>
      </c>
      <c r="Q98" s="30"/>
      <c r="R98" s="2" t="str">
        <f t="shared" si="36"/>
        <v/>
      </c>
      <c r="S98" s="3" t="str">
        <f>IF(D98="","",COUNTIF($R$2:R98,R98))</f>
        <v/>
      </c>
      <c r="T98" s="4" t="str">
        <f t="shared" si="41"/>
        <v/>
      </c>
      <c r="U98" s="34" t="str">
        <f>IF(AND(S98=4,K98="M",NOT(O98="Unattached")),SUMIF(R$2:R98,R98,L$2:L98),"")</f>
        <v/>
      </c>
      <c r="V98" s="4" t="str">
        <f t="shared" si="42"/>
        <v/>
      </c>
      <c r="W98" s="34" t="str">
        <f>IF(AND(S98=3,K98="F",NOT(O98="Unattached")),SUMIF(R$2:R98,R98,L$2:L98),"")</f>
        <v/>
      </c>
      <c r="X98" s="5" t="str">
        <f t="shared" si="29"/>
        <v/>
      </c>
      <c r="Y98" s="5" t="str">
        <f t="shared" si="37"/>
        <v/>
      </c>
      <c r="Z98" s="32" t="str">
        <f t="shared" si="30"/>
        <v xml:space="preserve"> </v>
      </c>
      <c r="AA98" s="32" t="str">
        <f>IF(K98="M",IF(S98&lt;&gt;4,"",VLOOKUP(CONCATENATE(R98," ",(S98-3)),$Z$2:AD98,5,0)),IF(S98&lt;&gt;3,"",VLOOKUP(CONCATENATE(R98," ",(S98-2)),$Z$2:AD98,5,0)))</f>
        <v/>
      </c>
      <c r="AB98" s="32" t="str">
        <f>IF(K98="M",IF(S98&lt;&gt;4,"",VLOOKUP(CONCATENATE(R98," ",(S98-2)),$Z$2:AD98,5,0)),IF(S98&lt;&gt;3,"",VLOOKUP(CONCATENATE(R98," ",(S98-1)),$Z$2:AD98,5,0)))</f>
        <v/>
      </c>
      <c r="AC98" s="32" t="str">
        <f>IF(K98="M",IF(S98&lt;&gt;4,"",VLOOKUP(CONCATENATE(R98," ",(S98-1)),$Z$2:AD98,5,0)),IF(S98&lt;&gt;3,"",VLOOKUP(CONCATENATE(R98," ",(S98)),$Z$2:AD98,5,0)))</f>
        <v/>
      </c>
      <c r="AD98" s="32" t="str">
        <f t="shared" si="38"/>
        <v/>
      </c>
      <c r="AE98" s="32" t="str">
        <f t="shared" si="39"/>
        <v xml:space="preserve"> </v>
      </c>
      <c r="AF98" s="109">
        <f>IF($K98="M",IF($L98&gt;Params!D$3,0,Params!F$3-$L98+1)+IF($L98=1,2,0),IF($L98&gt;Params!E$3,0,Params!G$3-$L98+1)+IF($L98=1,2,0))</f>
        <v>0</v>
      </c>
      <c r="AG98" s="109">
        <f t="shared" si="31"/>
        <v>0</v>
      </c>
      <c r="AH98" s="109">
        <f>IF(LEN(M98)&gt;1,MATCH(MID(M98,2,3),Params!$A$4:$A$14,0),0)</f>
        <v>0</v>
      </c>
      <c r="AI98" s="109" cm="1">
        <f t="array" ref="AI98">IF(AH98=0,0,INDEX(Params!F$4:F$14,RESULTS!$AH98))</f>
        <v>0</v>
      </c>
      <c r="AJ98" s="109" cm="1">
        <f t="array" ref="AJ98">IF(AI98=0,0,INDEX(Params!G$4:G$14,RESULTS!$AH98))</f>
        <v>0</v>
      </c>
      <c r="AK98" s="109">
        <f t="shared" si="32"/>
        <v>0</v>
      </c>
      <c r="AL98" s="109">
        <f t="shared" si="33"/>
        <v>0</v>
      </c>
    </row>
    <row r="99" spans="1:38" x14ac:dyDescent="0.3">
      <c r="A99" s="64" t="str">
        <f t="shared" si="27"/>
        <v/>
      </c>
      <c r="B99" s="64" t="str">
        <f t="shared" si="28"/>
        <v/>
      </c>
      <c r="C99" s="100">
        <v>98</v>
      </c>
      <c r="D99" s="96"/>
      <c r="E99" s="97">
        <f t="shared" si="40"/>
        <v>1</v>
      </c>
      <c r="F99" s="97"/>
      <c r="G99" s="97"/>
      <c r="H99" s="104" t="str">
        <f t="shared" si="34"/>
        <v/>
      </c>
      <c r="I99" s="105" t="str">
        <f>IF(D99="","",VLOOKUP(D99,ENTRANTS!$A$1:$H$1000,2,0))</f>
        <v/>
      </c>
      <c r="J99" s="105" t="str">
        <f>IF(D99="","",VLOOKUP(D99,ENTRANTS!$A$1:$H$1000,3,0))</f>
        <v/>
      </c>
      <c r="K99" s="100" t="str">
        <f>IF(D99="","",LEFT(VLOOKUP(D99,ENTRANTS!$A$1:$H$1000,5,0),1))</f>
        <v/>
      </c>
      <c r="L99" s="100" t="str">
        <f>IF(D99="","",COUNTIF($K$2:K99,K99))</f>
        <v/>
      </c>
      <c r="M99" s="100" t="str">
        <f>IF(D99="","",VLOOKUP(D99,ENTRANTS!$A$1:$H$1000,4,0))</f>
        <v/>
      </c>
      <c r="N99" s="100" t="str">
        <f>IF(D99="","",COUNTIF($M$2:M99,M99))</f>
        <v/>
      </c>
      <c r="O99" s="105" t="str">
        <f>IF(D99="","",VLOOKUP(D99,ENTRANTS!$A$1:$H$1000,6,0))</f>
        <v/>
      </c>
      <c r="P99" s="83" t="str">
        <f t="shared" si="35"/>
        <v/>
      </c>
      <c r="Q99" s="30"/>
      <c r="R99" s="2" t="str">
        <f t="shared" si="36"/>
        <v/>
      </c>
      <c r="S99" s="3" t="str">
        <f>IF(D99="","",COUNTIF($R$2:R99,R99))</f>
        <v/>
      </c>
      <c r="T99" s="4" t="str">
        <f t="shared" si="41"/>
        <v/>
      </c>
      <c r="U99" s="34" t="str">
        <f>IF(AND(S99=4,K99="M",NOT(O99="Unattached")),SUMIF(R$2:R99,R99,L$2:L99),"")</f>
        <v/>
      </c>
      <c r="V99" s="4" t="str">
        <f t="shared" si="42"/>
        <v/>
      </c>
      <c r="W99" s="34" t="str">
        <f>IF(AND(S99=3,K99="F",NOT(O99="Unattached")),SUMIF(R$2:R99,R99,L$2:L99),"")</f>
        <v/>
      </c>
      <c r="X99" s="5" t="str">
        <f t="shared" si="29"/>
        <v/>
      </c>
      <c r="Y99" s="5" t="str">
        <f t="shared" si="37"/>
        <v/>
      </c>
      <c r="Z99" s="32" t="str">
        <f t="shared" si="30"/>
        <v xml:space="preserve"> </v>
      </c>
      <c r="AA99" s="32" t="str">
        <f>IF(K99="M",IF(S99&lt;&gt;4,"",VLOOKUP(CONCATENATE(R99," ",(S99-3)),$Z$2:AD99,5,0)),IF(S99&lt;&gt;3,"",VLOOKUP(CONCATENATE(R99," ",(S99-2)),$Z$2:AD99,5,0)))</f>
        <v/>
      </c>
      <c r="AB99" s="32" t="str">
        <f>IF(K99="M",IF(S99&lt;&gt;4,"",VLOOKUP(CONCATENATE(R99," ",(S99-2)),$Z$2:AD99,5,0)),IF(S99&lt;&gt;3,"",VLOOKUP(CONCATENATE(R99," ",(S99-1)),$Z$2:AD99,5,0)))</f>
        <v/>
      </c>
      <c r="AC99" s="32" t="str">
        <f>IF(K99="M",IF(S99&lt;&gt;4,"",VLOOKUP(CONCATENATE(R99," ",(S99-1)),$Z$2:AD99,5,0)),IF(S99&lt;&gt;3,"",VLOOKUP(CONCATENATE(R99," ",(S99)),$Z$2:AD99,5,0)))</f>
        <v/>
      </c>
      <c r="AD99" s="32" t="str">
        <f t="shared" si="38"/>
        <v/>
      </c>
      <c r="AE99" s="32" t="str">
        <f t="shared" si="39"/>
        <v xml:space="preserve"> </v>
      </c>
      <c r="AF99" s="109">
        <f>IF($K99="M",IF($L99&gt;Params!D$3,0,Params!F$3-$L99+1)+IF($L99=1,2,0),IF($L99&gt;Params!E$3,0,Params!G$3-$L99+1)+IF($L99=1,2,0))</f>
        <v>0</v>
      </c>
      <c r="AG99" s="109">
        <f t="shared" si="31"/>
        <v>0</v>
      </c>
      <c r="AH99" s="109">
        <f>IF(LEN(M99)&gt;1,MATCH(MID(M99,2,3),Params!$A$4:$A$14,0),0)</f>
        <v>0</v>
      </c>
      <c r="AI99" s="109" cm="1">
        <f t="array" ref="AI99">IF(AH99=0,0,INDEX(Params!F$4:F$14,RESULTS!$AH99))</f>
        <v>0</v>
      </c>
      <c r="AJ99" s="109" cm="1">
        <f t="array" ref="AJ99">IF(AI99=0,0,INDEX(Params!G$4:G$14,RESULTS!$AH99))</f>
        <v>0</v>
      </c>
      <c r="AK99" s="109">
        <f t="shared" si="32"/>
        <v>0</v>
      </c>
      <c r="AL99" s="109">
        <f t="shared" si="33"/>
        <v>0</v>
      </c>
    </row>
    <row r="100" spans="1:38" x14ac:dyDescent="0.3">
      <c r="A100" s="64" t="str">
        <f t="shared" si="27"/>
        <v/>
      </c>
      <c r="B100" s="64" t="str">
        <f t="shared" si="28"/>
        <v/>
      </c>
      <c r="C100" s="100">
        <v>99</v>
      </c>
      <c r="D100" s="96"/>
      <c r="E100" s="97">
        <f t="shared" si="40"/>
        <v>1</v>
      </c>
      <c r="F100" s="97"/>
      <c r="G100" s="97"/>
      <c r="H100" s="104" t="str">
        <f t="shared" si="34"/>
        <v/>
      </c>
      <c r="I100" s="105" t="str">
        <f>IF(D100="","",VLOOKUP(D100,ENTRANTS!$A$1:$H$1000,2,0))</f>
        <v/>
      </c>
      <c r="J100" s="105" t="str">
        <f>IF(D100="","",VLOOKUP(D100,ENTRANTS!$A$1:$H$1000,3,0))</f>
        <v/>
      </c>
      <c r="K100" s="100" t="str">
        <f>IF(D100="","",LEFT(VLOOKUP(D100,ENTRANTS!$A$1:$H$1000,5,0),1))</f>
        <v/>
      </c>
      <c r="L100" s="100" t="str">
        <f>IF(D100="","",COUNTIF($K$2:K100,K100))</f>
        <v/>
      </c>
      <c r="M100" s="100" t="str">
        <f>IF(D100="","",VLOOKUP(D100,ENTRANTS!$A$1:$H$1000,4,0))</f>
        <v/>
      </c>
      <c r="N100" s="100" t="str">
        <f>IF(D100="","",COUNTIF($M$2:M100,M100))</f>
        <v/>
      </c>
      <c r="O100" s="105" t="str">
        <f>IF(D100="","",VLOOKUP(D100,ENTRANTS!$A$1:$H$1000,6,0))</f>
        <v/>
      </c>
      <c r="P100" s="83" t="str">
        <f t="shared" si="35"/>
        <v/>
      </c>
      <c r="Q100" s="30"/>
      <c r="R100" s="2" t="str">
        <f t="shared" si="36"/>
        <v/>
      </c>
      <c r="S100" s="3" t="str">
        <f>IF(D100="","",COUNTIF($R$2:R100,R100))</f>
        <v/>
      </c>
      <c r="T100" s="4" t="str">
        <f t="shared" si="41"/>
        <v/>
      </c>
      <c r="U100" s="34" t="str">
        <f>IF(AND(S100=4,K100="M",NOT(O100="Unattached")),SUMIF(R$2:R100,R100,L$2:L100),"")</f>
        <v/>
      </c>
      <c r="V100" s="4" t="str">
        <f t="shared" si="42"/>
        <v/>
      </c>
      <c r="W100" s="34" t="str">
        <f>IF(AND(S100=3,K100="F",NOT(O100="Unattached")),SUMIF(R$2:R100,R100,L$2:L100),"")</f>
        <v/>
      </c>
      <c r="X100" s="5" t="str">
        <f t="shared" si="29"/>
        <v/>
      </c>
      <c r="Y100" s="5" t="str">
        <f t="shared" si="37"/>
        <v/>
      </c>
      <c r="Z100" s="32" t="str">
        <f t="shared" si="30"/>
        <v xml:space="preserve"> </v>
      </c>
      <c r="AA100" s="32" t="str">
        <f>IF(K100="M",IF(S100&lt;&gt;4,"",VLOOKUP(CONCATENATE(R100," ",(S100-3)),$Z$2:AD100,5,0)),IF(S100&lt;&gt;3,"",VLOOKUP(CONCATENATE(R100," ",(S100-2)),$Z$2:AD100,5,0)))</f>
        <v/>
      </c>
      <c r="AB100" s="32" t="str">
        <f>IF(K100="M",IF(S100&lt;&gt;4,"",VLOOKUP(CONCATENATE(R100," ",(S100-2)),$Z$2:AD100,5,0)),IF(S100&lt;&gt;3,"",VLOOKUP(CONCATENATE(R100," ",(S100-1)),$Z$2:AD100,5,0)))</f>
        <v/>
      </c>
      <c r="AC100" s="32" t="str">
        <f>IF(K100="M",IF(S100&lt;&gt;4,"",VLOOKUP(CONCATENATE(R100," ",(S100-1)),$Z$2:AD100,5,0)),IF(S100&lt;&gt;3,"",VLOOKUP(CONCATENATE(R100," ",(S100)),$Z$2:AD100,5,0)))</f>
        <v/>
      </c>
      <c r="AD100" s="32" t="str">
        <f t="shared" si="38"/>
        <v/>
      </c>
      <c r="AE100" s="32" t="str">
        <f t="shared" si="39"/>
        <v xml:space="preserve"> </v>
      </c>
      <c r="AF100" s="109">
        <f>IF($K100="M",IF($L100&gt;Params!D$3,0,Params!F$3-$L100+1)+IF($L100=1,2,0),IF($L100&gt;Params!E$3,0,Params!G$3-$L100+1)+IF($L100=1,2,0))</f>
        <v>0</v>
      </c>
      <c r="AG100" s="109">
        <f t="shared" si="31"/>
        <v>0</v>
      </c>
      <c r="AH100" s="109">
        <f>IF(LEN(M100)&gt;1,MATCH(MID(M100,2,3),Params!$A$4:$A$14,0),0)</f>
        <v>0</v>
      </c>
      <c r="AI100" s="109" cm="1">
        <f t="array" ref="AI100">IF(AH100=0,0,INDEX(Params!F$4:F$14,RESULTS!$AH100))</f>
        <v>0</v>
      </c>
      <c r="AJ100" s="109" cm="1">
        <f t="array" ref="AJ100">IF(AI100=0,0,INDEX(Params!G$4:G$14,RESULTS!$AH100))</f>
        <v>0</v>
      </c>
      <c r="AK100" s="109">
        <f t="shared" si="32"/>
        <v>0</v>
      </c>
      <c r="AL100" s="109">
        <f t="shared" si="33"/>
        <v>0</v>
      </c>
    </row>
    <row r="101" spans="1:38" x14ac:dyDescent="0.3">
      <c r="A101" s="64" t="str">
        <f t="shared" si="27"/>
        <v/>
      </c>
      <c r="B101" s="64" t="str">
        <f t="shared" si="28"/>
        <v/>
      </c>
      <c r="C101" s="100">
        <v>100</v>
      </c>
      <c r="D101" s="96"/>
      <c r="E101" s="97">
        <f t="shared" si="40"/>
        <v>1</v>
      </c>
      <c r="F101" s="97"/>
      <c r="G101" s="97"/>
      <c r="H101" s="104" t="str">
        <f t="shared" si="34"/>
        <v/>
      </c>
      <c r="I101" s="105" t="str">
        <f>IF(D101="","",VLOOKUP(D101,ENTRANTS!$A$1:$H$1000,2,0))</f>
        <v/>
      </c>
      <c r="J101" s="105" t="str">
        <f>IF(D101="","",VLOOKUP(D101,ENTRANTS!$A$1:$H$1000,3,0))</f>
        <v/>
      </c>
      <c r="K101" s="100" t="str">
        <f>IF(D101="","",LEFT(VLOOKUP(D101,ENTRANTS!$A$1:$H$1000,5,0),1))</f>
        <v/>
      </c>
      <c r="L101" s="100" t="str">
        <f>IF(D101="","",COUNTIF($K$2:K101,K101))</f>
        <v/>
      </c>
      <c r="M101" s="100" t="str">
        <f>IF(D101="","",VLOOKUP(D101,ENTRANTS!$A$1:$H$1000,4,0))</f>
        <v/>
      </c>
      <c r="N101" s="100" t="str">
        <f>IF(D101="","",COUNTIF($M$2:M101,M101))</f>
        <v/>
      </c>
      <c r="O101" s="105" t="str">
        <f>IF(D101="","",VLOOKUP(D101,ENTRANTS!$A$1:$H$1000,6,0))</f>
        <v/>
      </c>
      <c r="P101" s="83" t="str">
        <f t="shared" si="35"/>
        <v/>
      </c>
      <c r="Q101" s="30"/>
      <c r="R101" s="2" t="str">
        <f t="shared" si="36"/>
        <v/>
      </c>
      <c r="S101" s="3" t="str">
        <f>IF(D101="","",COUNTIF($R$2:R101,R101))</f>
        <v/>
      </c>
      <c r="T101" s="4" t="str">
        <f t="shared" si="41"/>
        <v/>
      </c>
      <c r="U101" s="34" t="str">
        <f>IF(AND(S101=4,K101="M",NOT(O101="Unattached")),SUMIF(R$2:R101,R101,L$2:L101),"")</f>
        <v/>
      </c>
      <c r="V101" s="4" t="str">
        <f t="shared" si="42"/>
        <v/>
      </c>
      <c r="W101" s="34" t="str">
        <f>IF(AND(S101=3,K101="F",NOT(O101="Unattached")),SUMIF(R$2:R101,R101,L$2:L101),"")</f>
        <v/>
      </c>
      <c r="X101" s="5" t="str">
        <f t="shared" si="29"/>
        <v/>
      </c>
      <c r="Y101" s="5" t="str">
        <f t="shared" si="37"/>
        <v/>
      </c>
      <c r="Z101" s="32" t="str">
        <f t="shared" si="30"/>
        <v xml:space="preserve"> </v>
      </c>
      <c r="AA101" s="32" t="str">
        <f>IF(K101="M",IF(S101&lt;&gt;4,"",VLOOKUP(CONCATENATE(R101," ",(S101-3)),$Z$2:AD101,5,0)),IF(S101&lt;&gt;3,"",VLOOKUP(CONCATENATE(R101," ",(S101-2)),$Z$2:AD101,5,0)))</f>
        <v/>
      </c>
      <c r="AB101" s="32" t="str">
        <f>IF(K101="M",IF(S101&lt;&gt;4,"",VLOOKUP(CONCATENATE(R101," ",(S101-2)),$Z$2:AD101,5,0)),IF(S101&lt;&gt;3,"",VLOOKUP(CONCATENATE(R101," ",(S101-1)),$Z$2:AD101,5,0)))</f>
        <v/>
      </c>
      <c r="AC101" s="32" t="str">
        <f>IF(K101="M",IF(S101&lt;&gt;4,"",VLOOKUP(CONCATENATE(R101," ",(S101-1)),$Z$2:AD101,5,0)),IF(S101&lt;&gt;3,"",VLOOKUP(CONCATENATE(R101," ",(S101)),$Z$2:AD101,5,0)))</f>
        <v/>
      </c>
      <c r="AD101" s="32" t="str">
        <f t="shared" si="38"/>
        <v/>
      </c>
      <c r="AE101" s="32" t="str">
        <f t="shared" si="39"/>
        <v xml:space="preserve"> </v>
      </c>
      <c r="AF101" s="109">
        <f>IF($K101="M",IF($L101&gt;Params!D$3,0,Params!F$3-$L101+1)+IF($L101=1,2,0),IF($L101&gt;Params!E$3,0,Params!G$3-$L101+1)+IF($L101=1,2,0))</f>
        <v>0</v>
      </c>
      <c r="AG101" s="109">
        <f t="shared" si="31"/>
        <v>0</v>
      </c>
      <c r="AH101" s="109">
        <f>IF(LEN(M101)&gt;1,MATCH(MID(M101,2,3),Params!$A$4:$A$14,0),0)</f>
        <v>0</v>
      </c>
      <c r="AI101" s="109" cm="1">
        <f t="array" ref="AI101">IF(AH101=0,0,INDEX(Params!F$4:F$14,RESULTS!$AH101))</f>
        <v>0</v>
      </c>
      <c r="AJ101" s="109" cm="1">
        <f t="array" ref="AJ101">IF(AI101=0,0,INDEX(Params!G$4:G$14,RESULTS!$AH101))</f>
        <v>0</v>
      </c>
      <c r="AK101" s="109">
        <f t="shared" si="32"/>
        <v>0</v>
      </c>
      <c r="AL101" s="109">
        <f t="shared" si="33"/>
        <v>0</v>
      </c>
    </row>
    <row r="102" spans="1:38" x14ac:dyDescent="0.3">
      <c r="A102" s="64" t="str">
        <f t="shared" si="27"/>
        <v/>
      </c>
      <c r="B102" s="64" t="str">
        <f t="shared" si="28"/>
        <v/>
      </c>
      <c r="C102" s="100">
        <v>101</v>
      </c>
      <c r="D102" s="96"/>
      <c r="E102" s="97">
        <f t="shared" si="40"/>
        <v>1</v>
      </c>
      <c r="F102" s="97"/>
      <c r="G102" s="97"/>
      <c r="H102" s="104" t="str">
        <f t="shared" si="34"/>
        <v/>
      </c>
      <c r="I102" s="105" t="str">
        <f>IF(D102="","",VLOOKUP(D102,ENTRANTS!$A$1:$H$1000,2,0))</f>
        <v/>
      </c>
      <c r="J102" s="105" t="str">
        <f>IF(D102="","",VLOOKUP(D102,ENTRANTS!$A$1:$H$1000,3,0))</f>
        <v/>
      </c>
      <c r="K102" s="100" t="str">
        <f>IF(D102="","",LEFT(VLOOKUP(D102,ENTRANTS!$A$1:$H$1000,5,0),1))</f>
        <v/>
      </c>
      <c r="L102" s="100" t="str">
        <f>IF(D102="","",COUNTIF($K$2:K102,K102))</f>
        <v/>
      </c>
      <c r="M102" s="100" t="str">
        <f>IF(D102="","",VLOOKUP(D102,ENTRANTS!$A$1:$H$1000,4,0))</f>
        <v/>
      </c>
      <c r="N102" s="100" t="str">
        <f>IF(D102="","",COUNTIF($M$2:M102,M102))</f>
        <v/>
      </c>
      <c r="O102" s="105" t="str">
        <f>IF(D102="","",VLOOKUP(D102,ENTRANTS!$A$1:$H$1000,6,0))</f>
        <v/>
      </c>
      <c r="P102" s="83" t="str">
        <f t="shared" si="35"/>
        <v/>
      </c>
      <c r="Q102" s="30"/>
      <c r="R102" s="2" t="str">
        <f t="shared" si="36"/>
        <v/>
      </c>
      <c r="S102" s="3" t="str">
        <f>IF(D102="","",COUNTIF($R$2:R102,R102))</f>
        <v/>
      </c>
      <c r="T102" s="4" t="str">
        <f t="shared" si="41"/>
        <v/>
      </c>
      <c r="U102" s="34" t="str">
        <f>IF(AND(S102=4,K102="M",NOT(O102="Unattached")),SUMIF(R$2:R102,R102,L$2:L102),"")</f>
        <v/>
      </c>
      <c r="V102" s="4" t="str">
        <f t="shared" si="42"/>
        <v/>
      </c>
      <c r="W102" s="34" t="str">
        <f>IF(AND(S102=3,K102="F",NOT(O102="Unattached")),SUMIF(R$2:R102,R102,L$2:L102),"")</f>
        <v/>
      </c>
      <c r="X102" s="5" t="str">
        <f t="shared" si="29"/>
        <v/>
      </c>
      <c r="Y102" s="5" t="str">
        <f t="shared" si="37"/>
        <v/>
      </c>
      <c r="Z102" s="32" t="str">
        <f t="shared" si="30"/>
        <v xml:space="preserve"> </v>
      </c>
      <c r="AA102" s="32" t="str">
        <f>IF(K102="M",IF(S102&lt;&gt;4,"",VLOOKUP(CONCATENATE(R102," ",(S102-3)),$Z$2:AD102,5,0)),IF(S102&lt;&gt;3,"",VLOOKUP(CONCATENATE(R102," ",(S102-2)),$Z$2:AD102,5,0)))</f>
        <v/>
      </c>
      <c r="AB102" s="32" t="str">
        <f>IF(K102="M",IF(S102&lt;&gt;4,"",VLOOKUP(CONCATENATE(R102," ",(S102-2)),$Z$2:AD102,5,0)),IF(S102&lt;&gt;3,"",VLOOKUP(CONCATENATE(R102," ",(S102-1)),$Z$2:AD102,5,0)))</f>
        <v/>
      </c>
      <c r="AC102" s="32" t="str">
        <f>IF(K102="M",IF(S102&lt;&gt;4,"",VLOOKUP(CONCATENATE(R102," ",(S102-1)),$Z$2:AD102,5,0)),IF(S102&lt;&gt;3,"",VLOOKUP(CONCATENATE(R102," ",(S102)),$Z$2:AD102,5,0)))</f>
        <v/>
      </c>
      <c r="AD102" s="32" t="str">
        <f t="shared" si="38"/>
        <v/>
      </c>
      <c r="AE102" s="32" t="str">
        <f t="shared" si="39"/>
        <v xml:space="preserve"> </v>
      </c>
      <c r="AF102" s="109">
        <f>IF($K102="M",IF($L102&gt;Params!D$3,0,Params!F$3-$L102+1)+IF($L102=1,2,0),IF($L102&gt;Params!E$3,0,Params!G$3-$L102+1)+IF($L102=1,2,0))</f>
        <v>0</v>
      </c>
      <c r="AG102" s="109">
        <f t="shared" si="31"/>
        <v>0</v>
      </c>
      <c r="AH102" s="109">
        <f>IF(LEN(M102)&gt;1,MATCH(MID(M102,2,3),Params!$A$4:$A$14,0),0)</f>
        <v>0</v>
      </c>
      <c r="AI102" s="109" cm="1">
        <f t="array" ref="AI102">IF(AH102=0,0,INDEX(Params!F$4:F$14,RESULTS!$AH102))</f>
        <v>0</v>
      </c>
      <c r="AJ102" s="109" cm="1">
        <f t="array" ref="AJ102">IF(AI102=0,0,INDEX(Params!G$4:G$14,RESULTS!$AH102))</f>
        <v>0</v>
      </c>
      <c r="AK102" s="109">
        <f t="shared" si="32"/>
        <v>0</v>
      </c>
      <c r="AL102" s="109">
        <f t="shared" si="33"/>
        <v>0</v>
      </c>
    </row>
    <row r="103" spans="1:38" x14ac:dyDescent="0.3">
      <c r="A103" s="64" t="str">
        <f t="shared" si="27"/>
        <v/>
      </c>
      <c r="B103" s="64" t="str">
        <f t="shared" si="28"/>
        <v/>
      </c>
      <c r="C103" s="100">
        <v>102</v>
      </c>
      <c r="D103" s="96"/>
      <c r="E103" s="97">
        <f t="shared" si="40"/>
        <v>1</v>
      </c>
      <c r="F103" s="97"/>
      <c r="G103" s="97"/>
      <c r="H103" s="104" t="str">
        <f t="shared" si="34"/>
        <v/>
      </c>
      <c r="I103" s="105" t="str">
        <f>IF(D103="","",VLOOKUP(D103,ENTRANTS!$A$1:$H$1000,2,0))</f>
        <v/>
      </c>
      <c r="J103" s="105" t="str">
        <f>IF(D103="","",VLOOKUP(D103,ENTRANTS!$A$1:$H$1000,3,0))</f>
        <v/>
      </c>
      <c r="K103" s="100" t="str">
        <f>IF(D103="","",LEFT(VLOOKUP(D103,ENTRANTS!$A$1:$H$1000,5,0),1))</f>
        <v/>
      </c>
      <c r="L103" s="100" t="str">
        <f>IF(D103="","",COUNTIF($K$2:K103,K103))</f>
        <v/>
      </c>
      <c r="M103" s="100" t="str">
        <f>IF(D103="","",VLOOKUP(D103,ENTRANTS!$A$1:$H$1000,4,0))</f>
        <v/>
      </c>
      <c r="N103" s="100" t="str">
        <f>IF(D103="","",COUNTIF($M$2:M103,M103))</f>
        <v/>
      </c>
      <c r="O103" s="105" t="str">
        <f>IF(D103="","",VLOOKUP(D103,ENTRANTS!$A$1:$H$1000,6,0))</f>
        <v/>
      </c>
      <c r="P103" s="83" t="str">
        <f t="shared" si="35"/>
        <v/>
      </c>
      <c r="Q103" s="30"/>
      <c r="R103" s="2" t="str">
        <f t="shared" si="36"/>
        <v/>
      </c>
      <c r="S103" s="3" t="str">
        <f>IF(D103="","",COUNTIF($R$2:R103,R103))</f>
        <v/>
      </c>
      <c r="T103" s="4" t="str">
        <f t="shared" si="41"/>
        <v/>
      </c>
      <c r="U103" s="34" t="str">
        <f>IF(AND(S103=4,K103="M",NOT(O103="Unattached")),SUMIF(R$2:R103,R103,L$2:L103),"")</f>
        <v/>
      </c>
      <c r="V103" s="4" t="str">
        <f t="shared" si="42"/>
        <v/>
      </c>
      <c r="W103" s="34" t="str">
        <f>IF(AND(S103=3,K103="F",NOT(O103="Unattached")),SUMIF(R$2:R103,R103,L$2:L103),"")</f>
        <v/>
      </c>
      <c r="X103" s="5" t="str">
        <f t="shared" si="29"/>
        <v/>
      </c>
      <c r="Y103" s="5" t="str">
        <f t="shared" si="37"/>
        <v/>
      </c>
      <c r="Z103" s="32" t="str">
        <f t="shared" si="30"/>
        <v xml:space="preserve"> </v>
      </c>
      <c r="AA103" s="32" t="str">
        <f>IF(K103="M",IF(S103&lt;&gt;4,"",VLOOKUP(CONCATENATE(R103," ",(S103-3)),$Z$2:AD103,5,0)),IF(S103&lt;&gt;3,"",VLOOKUP(CONCATENATE(R103," ",(S103-2)),$Z$2:AD103,5,0)))</f>
        <v/>
      </c>
      <c r="AB103" s="32" t="str">
        <f>IF(K103="M",IF(S103&lt;&gt;4,"",VLOOKUP(CONCATENATE(R103," ",(S103-2)),$Z$2:AD103,5,0)),IF(S103&lt;&gt;3,"",VLOOKUP(CONCATENATE(R103," ",(S103-1)),$Z$2:AD103,5,0)))</f>
        <v/>
      </c>
      <c r="AC103" s="32" t="str">
        <f>IF(K103="M",IF(S103&lt;&gt;4,"",VLOOKUP(CONCATENATE(R103," ",(S103-1)),$Z$2:AD103,5,0)),IF(S103&lt;&gt;3,"",VLOOKUP(CONCATENATE(R103," ",(S103)),$Z$2:AD103,5,0)))</f>
        <v/>
      </c>
      <c r="AD103" s="32" t="str">
        <f t="shared" si="38"/>
        <v/>
      </c>
      <c r="AE103" s="32" t="str">
        <f t="shared" si="39"/>
        <v xml:space="preserve"> </v>
      </c>
      <c r="AF103" s="109">
        <f>IF($K103="M",IF($L103&gt;Params!D$3,0,Params!F$3-$L103+1)+IF($L103=1,2,0),IF($L103&gt;Params!E$3,0,Params!G$3-$L103+1)+IF($L103=1,2,0))</f>
        <v>0</v>
      </c>
      <c r="AG103" s="109">
        <f t="shared" si="31"/>
        <v>0</v>
      </c>
      <c r="AH103" s="109">
        <f>IF(LEN(M103)&gt;1,MATCH(MID(M103,2,3),Params!$A$4:$A$14,0),0)</f>
        <v>0</v>
      </c>
      <c r="AI103" s="109" cm="1">
        <f t="array" ref="AI103">IF(AH103=0,0,INDEX(Params!F$4:F$14,RESULTS!$AH103))</f>
        <v>0</v>
      </c>
      <c r="AJ103" s="109" cm="1">
        <f t="array" ref="AJ103">IF(AI103=0,0,INDEX(Params!G$4:G$14,RESULTS!$AH103))</f>
        <v>0</v>
      </c>
      <c r="AK103" s="109">
        <f t="shared" si="32"/>
        <v>0</v>
      </c>
      <c r="AL103" s="109">
        <f t="shared" si="33"/>
        <v>0</v>
      </c>
    </row>
    <row r="104" spans="1:38" x14ac:dyDescent="0.3">
      <c r="A104" s="64" t="str">
        <f t="shared" si="27"/>
        <v/>
      </c>
      <c r="B104" s="64" t="str">
        <f t="shared" si="28"/>
        <v/>
      </c>
      <c r="C104" s="100">
        <v>103</v>
      </c>
      <c r="D104" s="96"/>
      <c r="E104" s="97">
        <f t="shared" si="40"/>
        <v>1</v>
      </c>
      <c r="F104" s="97"/>
      <c r="G104" s="97"/>
      <c r="H104" s="104" t="str">
        <f t="shared" si="34"/>
        <v/>
      </c>
      <c r="I104" s="105" t="str">
        <f>IF(D104="","",VLOOKUP(D104,ENTRANTS!$A$1:$H$1000,2,0))</f>
        <v/>
      </c>
      <c r="J104" s="105" t="str">
        <f>IF(D104="","",VLOOKUP(D104,ENTRANTS!$A$1:$H$1000,3,0))</f>
        <v/>
      </c>
      <c r="K104" s="100" t="str">
        <f>IF(D104="","",LEFT(VLOOKUP(D104,ENTRANTS!$A$1:$H$1000,5,0),1))</f>
        <v/>
      </c>
      <c r="L104" s="100" t="str">
        <f>IF(D104="","",COUNTIF($K$2:K104,K104))</f>
        <v/>
      </c>
      <c r="M104" s="100" t="str">
        <f>IF(D104="","",VLOOKUP(D104,ENTRANTS!$A$1:$H$1000,4,0))</f>
        <v/>
      </c>
      <c r="N104" s="100" t="str">
        <f>IF(D104="","",COUNTIF($M$2:M104,M104))</f>
        <v/>
      </c>
      <c r="O104" s="105" t="str">
        <f>IF(D104="","",VLOOKUP(D104,ENTRANTS!$A$1:$H$1000,6,0))</f>
        <v/>
      </c>
      <c r="P104" s="83" t="str">
        <f t="shared" si="35"/>
        <v/>
      </c>
      <c r="Q104" s="30"/>
      <c r="R104" s="2" t="str">
        <f t="shared" si="36"/>
        <v/>
      </c>
      <c r="S104" s="3" t="str">
        <f>IF(D104="","",COUNTIF($R$2:R104,R104))</f>
        <v/>
      </c>
      <c r="T104" s="4" t="str">
        <f t="shared" si="41"/>
        <v/>
      </c>
      <c r="U104" s="34" t="str">
        <f>IF(AND(S104=4,K104="M",NOT(O104="Unattached")),SUMIF(R$2:R104,R104,L$2:L104),"")</f>
        <v/>
      </c>
      <c r="V104" s="4" t="str">
        <f t="shared" si="42"/>
        <v/>
      </c>
      <c r="W104" s="34" t="str">
        <f>IF(AND(S104=3,K104="F",NOT(O104="Unattached")),SUMIF(R$2:R104,R104,L$2:L104),"")</f>
        <v/>
      </c>
      <c r="X104" s="5" t="str">
        <f t="shared" si="29"/>
        <v/>
      </c>
      <c r="Y104" s="5" t="str">
        <f t="shared" si="37"/>
        <v/>
      </c>
      <c r="Z104" s="32" t="str">
        <f t="shared" si="30"/>
        <v xml:space="preserve"> </v>
      </c>
      <c r="AA104" s="32" t="str">
        <f>IF(K104="M",IF(S104&lt;&gt;4,"",VLOOKUP(CONCATENATE(R104," ",(S104-3)),$Z$2:AD104,5,0)),IF(S104&lt;&gt;3,"",VLOOKUP(CONCATENATE(R104," ",(S104-2)),$Z$2:AD104,5,0)))</f>
        <v/>
      </c>
      <c r="AB104" s="32" t="str">
        <f>IF(K104="M",IF(S104&lt;&gt;4,"",VLOOKUP(CONCATENATE(R104," ",(S104-2)),$Z$2:AD104,5,0)),IF(S104&lt;&gt;3,"",VLOOKUP(CONCATENATE(R104," ",(S104-1)),$Z$2:AD104,5,0)))</f>
        <v/>
      </c>
      <c r="AC104" s="32" t="str">
        <f>IF(K104="M",IF(S104&lt;&gt;4,"",VLOOKUP(CONCATENATE(R104," ",(S104-1)),$Z$2:AD104,5,0)),IF(S104&lt;&gt;3,"",VLOOKUP(CONCATENATE(R104," ",(S104)),$Z$2:AD104,5,0)))</f>
        <v/>
      </c>
      <c r="AD104" s="32" t="str">
        <f t="shared" si="38"/>
        <v/>
      </c>
      <c r="AE104" s="32" t="str">
        <f t="shared" si="39"/>
        <v xml:space="preserve"> </v>
      </c>
      <c r="AF104" s="109">
        <f>IF($K104="M",IF($L104&gt;Params!D$3,0,Params!F$3-$L104+1)+IF($L104=1,2,0),IF($L104&gt;Params!E$3,0,Params!G$3-$L104+1)+IF($L104=1,2,0))</f>
        <v>0</v>
      </c>
      <c r="AG104" s="109">
        <f t="shared" si="31"/>
        <v>0</v>
      </c>
      <c r="AH104" s="109">
        <f>IF(LEN(M104)&gt;1,MATCH(MID(M104,2,3),Params!$A$4:$A$14,0),0)</f>
        <v>0</v>
      </c>
      <c r="AI104" s="109" cm="1">
        <f t="array" ref="AI104">IF(AH104=0,0,INDEX(Params!F$4:F$14,RESULTS!$AH104))</f>
        <v>0</v>
      </c>
      <c r="AJ104" s="109" cm="1">
        <f t="array" ref="AJ104">IF(AI104=0,0,INDEX(Params!G$4:G$14,RESULTS!$AH104))</f>
        <v>0</v>
      </c>
      <c r="AK104" s="109">
        <f t="shared" si="32"/>
        <v>0</v>
      </c>
      <c r="AL104" s="109">
        <f t="shared" si="33"/>
        <v>0</v>
      </c>
    </row>
    <row r="105" spans="1:38" x14ac:dyDescent="0.3">
      <c r="A105" s="64" t="str">
        <f t="shared" si="27"/>
        <v/>
      </c>
      <c r="B105" s="64" t="str">
        <f t="shared" si="28"/>
        <v/>
      </c>
      <c r="C105" s="100">
        <v>104</v>
      </c>
      <c r="D105" s="96"/>
      <c r="E105" s="97">
        <f t="shared" si="40"/>
        <v>1</v>
      </c>
      <c r="F105" s="97"/>
      <c r="G105" s="97"/>
      <c r="H105" s="104" t="str">
        <f t="shared" si="34"/>
        <v/>
      </c>
      <c r="I105" s="105" t="str">
        <f>IF(D105="","",VLOOKUP(D105,ENTRANTS!$A$1:$H$1000,2,0))</f>
        <v/>
      </c>
      <c r="J105" s="105" t="str">
        <f>IF(D105="","",VLOOKUP(D105,ENTRANTS!$A$1:$H$1000,3,0))</f>
        <v/>
      </c>
      <c r="K105" s="100" t="str">
        <f>IF(D105="","",LEFT(VLOOKUP(D105,ENTRANTS!$A$1:$H$1000,5,0),1))</f>
        <v/>
      </c>
      <c r="L105" s="100" t="str">
        <f>IF(D105="","",COUNTIF($K$2:K105,K105))</f>
        <v/>
      </c>
      <c r="M105" s="100" t="str">
        <f>IF(D105="","",VLOOKUP(D105,ENTRANTS!$A$1:$H$1000,4,0))</f>
        <v/>
      </c>
      <c r="N105" s="100" t="str">
        <f>IF(D105="","",COUNTIF($M$2:M105,M105))</f>
        <v/>
      </c>
      <c r="O105" s="105" t="str">
        <f>IF(D105="","",VLOOKUP(D105,ENTRANTS!$A$1:$H$1000,6,0))</f>
        <v/>
      </c>
      <c r="P105" s="83" t="str">
        <f t="shared" si="35"/>
        <v/>
      </c>
      <c r="Q105" s="30"/>
      <c r="R105" s="2" t="str">
        <f t="shared" si="36"/>
        <v/>
      </c>
      <c r="S105" s="3" t="str">
        <f>IF(D105="","",COUNTIF($R$2:R105,R105))</f>
        <v/>
      </c>
      <c r="T105" s="4" t="str">
        <f t="shared" si="41"/>
        <v/>
      </c>
      <c r="U105" s="34" t="str">
        <f>IF(AND(S105=4,K105="M",NOT(O105="Unattached")),SUMIF(R$2:R105,R105,L$2:L105),"")</f>
        <v/>
      </c>
      <c r="V105" s="4" t="str">
        <f t="shared" si="42"/>
        <v/>
      </c>
      <c r="W105" s="34" t="str">
        <f>IF(AND(S105=3,K105="F",NOT(O105="Unattached")),SUMIF(R$2:R105,R105,L$2:L105),"")</f>
        <v/>
      </c>
      <c r="X105" s="5" t="str">
        <f t="shared" si="29"/>
        <v/>
      </c>
      <c r="Y105" s="5" t="str">
        <f t="shared" si="37"/>
        <v/>
      </c>
      <c r="Z105" s="32" t="str">
        <f t="shared" si="30"/>
        <v xml:space="preserve"> </v>
      </c>
      <c r="AA105" s="32" t="str">
        <f>IF(K105="M",IF(S105&lt;&gt;4,"",VLOOKUP(CONCATENATE(R105," ",(S105-3)),$Z$2:AD105,5,0)),IF(S105&lt;&gt;3,"",VLOOKUP(CONCATENATE(R105," ",(S105-2)),$Z$2:AD105,5,0)))</f>
        <v/>
      </c>
      <c r="AB105" s="32" t="str">
        <f>IF(K105="M",IF(S105&lt;&gt;4,"",VLOOKUP(CONCATENATE(R105," ",(S105-2)),$Z$2:AD105,5,0)),IF(S105&lt;&gt;3,"",VLOOKUP(CONCATENATE(R105," ",(S105-1)),$Z$2:AD105,5,0)))</f>
        <v/>
      </c>
      <c r="AC105" s="32" t="str">
        <f>IF(K105="M",IF(S105&lt;&gt;4,"",VLOOKUP(CONCATENATE(R105," ",(S105-1)),$Z$2:AD105,5,0)),IF(S105&lt;&gt;3,"",VLOOKUP(CONCATENATE(R105," ",(S105)),$Z$2:AD105,5,0)))</f>
        <v/>
      </c>
      <c r="AD105" s="32" t="str">
        <f t="shared" si="38"/>
        <v/>
      </c>
      <c r="AE105" s="32" t="str">
        <f t="shared" si="39"/>
        <v xml:space="preserve"> </v>
      </c>
      <c r="AF105" s="109">
        <f>IF($K105="M",IF($L105&gt;Params!D$3,0,Params!F$3-$L105+1)+IF($L105=1,2,0),IF($L105&gt;Params!E$3,0,Params!G$3-$L105+1)+IF($L105=1,2,0))</f>
        <v>0</v>
      </c>
      <c r="AG105" s="109">
        <f t="shared" si="31"/>
        <v>0</v>
      </c>
      <c r="AH105" s="109">
        <f>IF(LEN(M105)&gt;1,MATCH(MID(M105,2,3),Params!$A$4:$A$14,0),0)</f>
        <v>0</v>
      </c>
      <c r="AI105" s="109" cm="1">
        <f t="array" ref="AI105">IF(AH105=0,0,INDEX(Params!F$4:F$14,RESULTS!$AH105))</f>
        <v>0</v>
      </c>
      <c r="AJ105" s="109" cm="1">
        <f t="array" ref="AJ105">IF(AI105=0,0,INDEX(Params!G$4:G$14,RESULTS!$AH105))</f>
        <v>0</v>
      </c>
      <c r="AK105" s="109">
        <f t="shared" si="32"/>
        <v>0</v>
      </c>
      <c r="AL105" s="109">
        <f t="shared" si="33"/>
        <v>0</v>
      </c>
    </row>
    <row r="106" spans="1:38" x14ac:dyDescent="0.3">
      <c r="A106" s="64" t="str">
        <f t="shared" si="27"/>
        <v/>
      </c>
      <c r="B106" s="64" t="str">
        <f t="shared" si="28"/>
        <v/>
      </c>
      <c r="C106" s="100">
        <v>105</v>
      </c>
      <c r="D106" s="96"/>
      <c r="E106" s="97">
        <f t="shared" si="40"/>
        <v>1</v>
      </c>
      <c r="F106" s="97"/>
      <c r="G106" s="97"/>
      <c r="H106" s="104" t="str">
        <f t="shared" si="34"/>
        <v/>
      </c>
      <c r="I106" s="105" t="str">
        <f>IF(D106="","",VLOOKUP(D106,ENTRANTS!$A$1:$H$1000,2,0))</f>
        <v/>
      </c>
      <c r="J106" s="105" t="str">
        <f>IF(D106="","",VLOOKUP(D106,ENTRANTS!$A$1:$H$1000,3,0))</f>
        <v/>
      </c>
      <c r="K106" s="100" t="str">
        <f>IF(D106="","",LEFT(VLOOKUP(D106,ENTRANTS!$A$1:$H$1000,5,0),1))</f>
        <v/>
      </c>
      <c r="L106" s="100" t="str">
        <f>IF(D106="","",COUNTIF($K$2:K106,K106))</f>
        <v/>
      </c>
      <c r="M106" s="100" t="str">
        <f>IF(D106="","",VLOOKUP(D106,ENTRANTS!$A$1:$H$1000,4,0))</f>
        <v/>
      </c>
      <c r="N106" s="100" t="str">
        <f>IF(D106="","",COUNTIF($M$2:M106,M106))</f>
        <v/>
      </c>
      <c r="O106" s="105" t="str">
        <f>IF(D106="","",VLOOKUP(D106,ENTRANTS!$A$1:$H$1000,6,0))</f>
        <v/>
      </c>
      <c r="P106" s="83" t="str">
        <f t="shared" si="35"/>
        <v/>
      </c>
      <c r="Q106" s="30"/>
      <c r="R106" s="2" t="str">
        <f t="shared" si="36"/>
        <v/>
      </c>
      <c r="S106" s="3" t="str">
        <f>IF(D106="","",COUNTIF($R$2:R106,R106))</f>
        <v/>
      </c>
      <c r="T106" s="4" t="str">
        <f t="shared" si="41"/>
        <v/>
      </c>
      <c r="U106" s="34" t="str">
        <f>IF(AND(S106=4,K106="M",NOT(O106="Unattached")),SUMIF(R$2:R106,R106,L$2:L106),"")</f>
        <v/>
      </c>
      <c r="V106" s="4" t="str">
        <f t="shared" si="42"/>
        <v/>
      </c>
      <c r="W106" s="34" t="str">
        <f>IF(AND(S106=3,K106="F",NOT(O106="Unattached")),SUMIF(R$2:R106,R106,L$2:L106),"")</f>
        <v/>
      </c>
      <c r="X106" s="5" t="str">
        <f t="shared" si="29"/>
        <v/>
      </c>
      <c r="Y106" s="5" t="str">
        <f t="shared" si="37"/>
        <v/>
      </c>
      <c r="Z106" s="32" t="str">
        <f t="shared" si="30"/>
        <v xml:space="preserve"> </v>
      </c>
      <c r="AA106" s="32" t="str">
        <f>IF(K106="M",IF(S106&lt;&gt;4,"",VLOOKUP(CONCATENATE(R106," ",(S106-3)),$Z$2:AD106,5,0)),IF(S106&lt;&gt;3,"",VLOOKUP(CONCATENATE(R106," ",(S106-2)),$Z$2:AD106,5,0)))</f>
        <v/>
      </c>
      <c r="AB106" s="32" t="str">
        <f>IF(K106="M",IF(S106&lt;&gt;4,"",VLOOKUP(CONCATENATE(R106," ",(S106-2)),$Z$2:AD106,5,0)),IF(S106&lt;&gt;3,"",VLOOKUP(CONCATENATE(R106," ",(S106-1)),$Z$2:AD106,5,0)))</f>
        <v/>
      </c>
      <c r="AC106" s="32" t="str">
        <f>IF(K106="M",IF(S106&lt;&gt;4,"",VLOOKUP(CONCATENATE(R106," ",(S106-1)),$Z$2:AD106,5,0)),IF(S106&lt;&gt;3,"",VLOOKUP(CONCATENATE(R106," ",(S106)),$Z$2:AD106,5,0)))</f>
        <v/>
      </c>
      <c r="AD106" s="32" t="str">
        <f t="shared" si="38"/>
        <v/>
      </c>
      <c r="AE106" s="32" t="str">
        <f t="shared" si="39"/>
        <v xml:space="preserve"> </v>
      </c>
      <c r="AF106" s="109">
        <f>IF($K106="M",IF($L106&gt;Params!D$3,0,Params!F$3-$L106+1)+IF($L106=1,2,0),IF($L106&gt;Params!E$3,0,Params!G$3-$L106+1)+IF($L106=1,2,0))</f>
        <v>0</v>
      </c>
      <c r="AG106" s="109">
        <f t="shared" si="31"/>
        <v>0</v>
      </c>
      <c r="AH106" s="109">
        <f>IF(LEN(M106)&gt;1,MATCH(MID(M106,2,3),Params!$A$4:$A$14,0),0)</f>
        <v>0</v>
      </c>
      <c r="AI106" s="109" cm="1">
        <f t="array" ref="AI106">IF(AH106=0,0,INDEX(Params!F$4:F$14,RESULTS!$AH106))</f>
        <v>0</v>
      </c>
      <c r="AJ106" s="109" cm="1">
        <f t="array" ref="AJ106">IF(AI106=0,0,INDEX(Params!G$4:G$14,RESULTS!$AH106))</f>
        <v>0</v>
      </c>
      <c r="AK106" s="109">
        <f t="shared" si="32"/>
        <v>0</v>
      </c>
      <c r="AL106" s="109">
        <f t="shared" si="33"/>
        <v>0</v>
      </c>
    </row>
    <row r="107" spans="1:38" x14ac:dyDescent="0.3">
      <c r="A107" s="64" t="str">
        <f t="shared" si="27"/>
        <v/>
      </c>
      <c r="B107" s="64" t="str">
        <f t="shared" si="28"/>
        <v/>
      </c>
      <c r="C107" s="100">
        <v>106</v>
      </c>
      <c r="D107" s="96"/>
      <c r="E107" s="97">
        <f t="shared" si="40"/>
        <v>1</v>
      </c>
      <c r="F107" s="97"/>
      <c r="G107" s="97"/>
      <c r="H107" s="104" t="str">
        <f t="shared" si="34"/>
        <v/>
      </c>
      <c r="I107" s="105" t="str">
        <f>IF(D107="","",VLOOKUP(D107,ENTRANTS!$A$1:$H$1000,2,0))</f>
        <v/>
      </c>
      <c r="J107" s="105" t="str">
        <f>IF(D107="","",VLOOKUP(D107,ENTRANTS!$A$1:$H$1000,3,0))</f>
        <v/>
      </c>
      <c r="K107" s="100" t="str">
        <f>IF(D107="","",LEFT(VLOOKUP(D107,ENTRANTS!$A$1:$H$1000,5,0),1))</f>
        <v/>
      </c>
      <c r="L107" s="100" t="str">
        <f>IF(D107="","",COUNTIF($K$2:K107,K107))</f>
        <v/>
      </c>
      <c r="M107" s="100" t="str">
        <f>IF(D107="","",VLOOKUP(D107,ENTRANTS!$A$1:$H$1000,4,0))</f>
        <v/>
      </c>
      <c r="N107" s="100" t="str">
        <f>IF(D107="","",COUNTIF($M$2:M107,M107))</f>
        <v/>
      </c>
      <c r="O107" s="105" t="str">
        <f>IF(D107="","",VLOOKUP(D107,ENTRANTS!$A$1:$H$1000,6,0))</f>
        <v/>
      </c>
      <c r="P107" s="83" t="str">
        <f t="shared" si="35"/>
        <v/>
      </c>
      <c r="Q107" s="30"/>
      <c r="R107" s="2" t="str">
        <f t="shared" si="36"/>
        <v/>
      </c>
      <c r="S107" s="3" t="str">
        <f>IF(D107="","",COUNTIF($R$2:R107,R107))</f>
        <v/>
      </c>
      <c r="T107" s="4" t="str">
        <f t="shared" si="41"/>
        <v/>
      </c>
      <c r="U107" s="34" t="str">
        <f>IF(AND(S107=4,K107="M",NOT(O107="Unattached")),SUMIF(R$2:R107,R107,L$2:L107),"")</f>
        <v/>
      </c>
      <c r="V107" s="4" t="str">
        <f t="shared" si="42"/>
        <v/>
      </c>
      <c r="W107" s="34" t="str">
        <f>IF(AND(S107=3,K107="F",NOT(O107="Unattached")),SUMIF(R$2:R107,R107,L$2:L107),"")</f>
        <v/>
      </c>
      <c r="X107" s="5" t="str">
        <f t="shared" si="29"/>
        <v/>
      </c>
      <c r="Y107" s="5" t="str">
        <f t="shared" si="37"/>
        <v/>
      </c>
      <c r="Z107" s="32" t="str">
        <f t="shared" si="30"/>
        <v xml:space="preserve"> </v>
      </c>
      <c r="AA107" s="32" t="str">
        <f>IF(K107="M",IF(S107&lt;&gt;4,"",VLOOKUP(CONCATENATE(R107," ",(S107-3)),$Z$2:AD107,5,0)),IF(S107&lt;&gt;3,"",VLOOKUP(CONCATENATE(R107," ",(S107-2)),$Z$2:AD107,5,0)))</f>
        <v/>
      </c>
      <c r="AB107" s="32" t="str">
        <f>IF(K107="M",IF(S107&lt;&gt;4,"",VLOOKUP(CONCATENATE(R107," ",(S107-2)),$Z$2:AD107,5,0)),IF(S107&lt;&gt;3,"",VLOOKUP(CONCATENATE(R107," ",(S107-1)),$Z$2:AD107,5,0)))</f>
        <v/>
      </c>
      <c r="AC107" s="32" t="str">
        <f>IF(K107="M",IF(S107&lt;&gt;4,"",VLOOKUP(CONCATENATE(R107," ",(S107-1)),$Z$2:AD107,5,0)),IF(S107&lt;&gt;3,"",VLOOKUP(CONCATENATE(R107," ",(S107)),$Z$2:AD107,5,0)))</f>
        <v/>
      </c>
      <c r="AD107" s="32" t="str">
        <f t="shared" si="38"/>
        <v/>
      </c>
      <c r="AE107" s="32" t="str">
        <f t="shared" si="39"/>
        <v xml:space="preserve"> </v>
      </c>
      <c r="AF107" s="109">
        <f>IF($K107="M",IF($L107&gt;Params!D$3,0,Params!F$3-$L107+1)+IF($L107=1,2,0),IF($L107&gt;Params!E$3,0,Params!G$3-$L107+1)+IF($L107=1,2,0))</f>
        <v>0</v>
      </c>
      <c r="AG107" s="109">
        <f t="shared" si="31"/>
        <v>0</v>
      </c>
      <c r="AH107" s="109">
        <f>IF(LEN(M107)&gt;1,MATCH(MID(M107,2,3),Params!$A$4:$A$14,0),0)</f>
        <v>0</v>
      </c>
      <c r="AI107" s="109" cm="1">
        <f t="array" ref="AI107">IF(AH107=0,0,INDEX(Params!F$4:F$14,RESULTS!$AH107))</f>
        <v>0</v>
      </c>
      <c r="AJ107" s="109" cm="1">
        <f t="array" ref="AJ107">IF(AI107=0,0,INDEX(Params!G$4:G$14,RESULTS!$AH107))</f>
        <v>0</v>
      </c>
      <c r="AK107" s="109">
        <f t="shared" si="32"/>
        <v>0</v>
      </c>
      <c r="AL107" s="109">
        <f t="shared" si="33"/>
        <v>0</v>
      </c>
    </row>
    <row r="108" spans="1:38" x14ac:dyDescent="0.3">
      <c r="A108" s="64" t="str">
        <f t="shared" si="27"/>
        <v/>
      </c>
      <c r="B108" s="64" t="str">
        <f t="shared" si="28"/>
        <v/>
      </c>
      <c r="C108" s="100">
        <v>107</v>
      </c>
      <c r="D108" s="96"/>
      <c r="E108" s="97">
        <f t="shared" si="40"/>
        <v>1</v>
      </c>
      <c r="F108" s="97"/>
      <c r="G108" s="97"/>
      <c r="H108" s="104" t="str">
        <f t="shared" si="34"/>
        <v/>
      </c>
      <c r="I108" s="105" t="str">
        <f>IF(D108="","",VLOOKUP(D108,ENTRANTS!$A$1:$H$1000,2,0))</f>
        <v/>
      </c>
      <c r="J108" s="105" t="str">
        <f>IF(D108="","",VLOOKUP(D108,ENTRANTS!$A$1:$H$1000,3,0))</f>
        <v/>
      </c>
      <c r="K108" s="100" t="str">
        <f>IF(D108="","",LEFT(VLOOKUP(D108,ENTRANTS!$A$1:$H$1000,5,0),1))</f>
        <v/>
      </c>
      <c r="L108" s="100" t="str">
        <f>IF(D108="","",COUNTIF($K$2:K108,K108))</f>
        <v/>
      </c>
      <c r="M108" s="100" t="str">
        <f>IF(D108="","",VLOOKUP(D108,ENTRANTS!$A$1:$H$1000,4,0))</f>
        <v/>
      </c>
      <c r="N108" s="100" t="str">
        <f>IF(D108="","",COUNTIF($M$2:M108,M108))</f>
        <v/>
      </c>
      <c r="O108" s="105" t="str">
        <f>IF(D108="","",VLOOKUP(D108,ENTRANTS!$A$1:$H$1000,6,0))</f>
        <v/>
      </c>
      <c r="P108" s="83" t="str">
        <f t="shared" si="35"/>
        <v/>
      </c>
      <c r="Q108" s="30"/>
      <c r="R108" s="2" t="str">
        <f t="shared" si="36"/>
        <v/>
      </c>
      <c r="S108" s="3" t="str">
        <f>IF(D108="","",COUNTIF($R$2:R108,R108))</f>
        <v/>
      </c>
      <c r="T108" s="4" t="str">
        <f t="shared" si="41"/>
        <v/>
      </c>
      <c r="U108" s="34" t="str">
        <f>IF(AND(S108=4,K108="M",NOT(O108="Unattached")),SUMIF(R$2:R108,R108,L$2:L108),"")</f>
        <v/>
      </c>
      <c r="V108" s="4" t="str">
        <f t="shared" si="42"/>
        <v/>
      </c>
      <c r="W108" s="34" t="str">
        <f>IF(AND(S108=3,K108="F",NOT(O108="Unattached")),SUMIF(R$2:R108,R108,L$2:L108),"")</f>
        <v/>
      </c>
      <c r="X108" s="5" t="str">
        <f t="shared" si="29"/>
        <v/>
      </c>
      <c r="Y108" s="5" t="str">
        <f t="shared" si="37"/>
        <v/>
      </c>
      <c r="Z108" s="32" t="str">
        <f t="shared" si="30"/>
        <v xml:space="preserve"> </v>
      </c>
      <c r="AA108" s="32" t="str">
        <f>IF(K108="M",IF(S108&lt;&gt;4,"",VLOOKUP(CONCATENATE(R108," ",(S108-3)),$Z$2:AD108,5,0)),IF(S108&lt;&gt;3,"",VLOOKUP(CONCATENATE(R108," ",(S108-2)),$Z$2:AD108,5,0)))</f>
        <v/>
      </c>
      <c r="AB108" s="32" t="str">
        <f>IF(K108="M",IF(S108&lt;&gt;4,"",VLOOKUP(CONCATENATE(R108," ",(S108-2)),$Z$2:AD108,5,0)),IF(S108&lt;&gt;3,"",VLOOKUP(CONCATENATE(R108," ",(S108-1)),$Z$2:AD108,5,0)))</f>
        <v/>
      </c>
      <c r="AC108" s="32" t="str">
        <f>IF(K108="M",IF(S108&lt;&gt;4,"",VLOOKUP(CONCATENATE(R108," ",(S108-1)),$Z$2:AD108,5,0)),IF(S108&lt;&gt;3,"",VLOOKUP(CONCATENATE(R108," ",(S108)),$Z$2:AD108,5,0)))</f>
        <v/>
      </c>
      <c r="AD108" s="32" t="str">
        <f t="shared" si="38"/>
        <v/>
      </c>
      <c r="AE108" s="32" t="str">
        <f t="shared" si="39"/>
        <v xml:space="preserve"> </v>
      </c>
      <c r="AF108" s="109">
        <f>IF($K108="M",IF($L108&gt;Params!D$3,0,Params!F$3-$L108+1)+IF($L108=1,2,0),IF($L108&gt;Params!E$3,0,Params!G$3-$L108+1)+IF($L108=1,2,0))</f>
        <v>0</v>
      </c>
      <c r="AG108" s="109">
        <f t="shared" si="31"/>
        <v>0</v>
      </c>
      <c r="AH108" s="109">
        <f>IF(LEN(M108)&gt;1,MATCH(MID(M108,2,3),Params!$A$4:$A$14,0),0)</f>
        <v>0</v>
      </c>
      <c r="AI108" s="109" cm="1">
        <f t="array" ref="AI108">IF(AH108=0,0,INDEX(Params!F$4:F$14,RESULTS!$AH108))</f>
        <v>0</v>
      </c>
      <c r="AJ108" s="109" cm="1">
        <f t="array" ref="AJ108">IF(AI108=0,0,INDEX(Params!G$4:G$14,RESULTS!$AH108))</f>
        <v>0</v>
      </c>
      <c r="AK108" s="109">
        <f t="shared" si="32"/>
        <v>0</v>
      </c>
      <c r="AL108" s="109">
        <f t="shared" si="33"/>
        <v>0</v>
      </c>
    </row>
    <row r="109" spans="1:38" x14ac:dyDescent="0.3">
      <c r="A109" s="64" t="str">
        <f t="shared" si="27"/>
        <v/>
      </c>
      <c r="B109" s="64" t="str">
        <f t="shared" si="28"/>
        <v/>
      </c>
      <c r="C109" s="100">
        <v>108</v>
      </c>
      <c r="D109" s="96"/>
      <c r="E109" s="97">
        <f t="shared" si="40"/>
        <v>1</v>
      </c>
      <c r="F109" s="97"/>
      <c r="G109" s="97"/>
      <c r="H109" s="104" t="str">
        <f t="shared" si="34"/>
        <v/>
      </c>
      <c r="I109" s="105" t="str">
        <f>IF(D109="","",VLOOKUP(D109,ENTRANTS!$A$1:$H$1000,2,0))</f>
        <v/>
      </c>
      <c r="J109" s="105" t="str">
        <f>IF(D109="","",VLOOKUP(D109,ENTRANTS!$A$1:$H$1000,3,0))</f>
        <v/>
      </c>
      <c r="K109" s="100" t="str">
        <f>IF(D109="","",LEFT(VLOOKUP(D109,ENTRANTS!$A$1:$H$1000,5,0),1))</f>
        <v/>
      </c>
      <c r="L109" s="100" t="str">
        <f>IF(D109="","",COUNTIF($K$2:K109,K109))</f>
        <v/>
      </c>
      <c r="M109" s="100" t="str">
        <f>IF(D109="","",VLOOKUP(D109,ENTRANTS!$A$1:$H$1000,4,0))</f>
        <v/>
      </c>
      <c r="N109" s="100" t="str">
        <f>IF(D109="","",COUNTIF($M$2:M109,M109))</f>
        <v/>
      </c>
      <c r="O109" s="105" t="str">
        <f>IF(D109="","",VLOOKUP(D109,ENTRANTS!$A$1:$H$1000,6,0))</f>
        <v/>
      </c>
      <c r="P109" s="83" t="str">
        <f t="shared" si="35"/>
        <v/>
      </c>
      <c r="Q109" s="30"/>
      <c r="R109" s="2" t="str">
        <f t="shared" si="36"/>
        <v/>
      </c>
      <c r="S109" s="3" t="str">
        <f>IF(D109="","",COUNTIF($R$2:R109,R109))</f>
        <v/>
      </c>
      <c r="T109" s="4" t="str">
        <f t="shared" si="41"/>
        <v/>
      </c>
      <c r="U109" s="34" t="str">
        <f>IF(AND(S109=4,K109="M",NOT(O109="Unattached")),SUMIF(R$2:R109,R109,L$2:L109),"")</f>
        <v/>
      </c>
      <c r="V109" s="4" t="str">
        <f t="shared" si="42"/>
        <v/>
      </c>
      <c r="W109" s="34" t="str">
        <f>IF(AND(S109=3,K109="F",NOT(O109="Unattached")),SUMIF(R$2:R109,R109,L$2:L109),"")</f>
        <v/>
      </c>
      <c r="X109" s="5" t="str">
        <f t="shared" si="29"/>
        <v/>
      </c>
      <c r="Y109" s="5" t="str">
        <f t="shared" si="37"/>
        <v/>
      </c>
      <c r="Z109" s="32" t="str">
        <f t="shared" si="30"/>
        <v xml:space="preserve"> </v>
      </c>
      <c r="AA109" s="32" t="str">
        <f>IF(K109="M",IF(S109&lt;&gt;4,"",VLOOKUP(CONCATENATE(R109," ",(S109-3)),$Z$2:AD109,5,0)),IF(S109&lt;&gt;3,"",VLOOKUP(CONCATENATE(R109," ",(S109-2)),$Z$2:AD109,5,0)))</f>
        <v/>
      </c>
      <c r="AB109" s="32" t="str">
        <f>IF(K109="M",IF(S109&lt;&gt;4,"",VLOOKUP(CONCATENATE(R109," ",(S109-2)),$Z$2:AD109,5,0)),IF(S109&lt;&gt;3,"",VLOOKUP(CONCATENATE(R109," ",(S109-1)),$Z$2:AD109,5,0)))</f>
        <v/>
      </c>
      <c r="AC109" s="32" t="str">
        <f>IF(K109="M",IF(S109&lt;&gt;4,"",VLOOKUP(CONCATENATE(R109," ",(S109-1)),$Z$2:AD109,5,0)),IF(S109&lt;&gt;3,"",VLOOKUP(CONCATENATE(R109," ",(S109)),$Z$2:AD109,5,0)))</f>
        <v/>
      </c>
      <c r="AD109" s="32" t="str">
        <f t="shared" si="38"/>
        <v/>
      </c>
      <c r="AE109" s="32" t="str">
        <f t="shared" si="39"/>
        <v xml:space="preserve"> </v>
      </c>
      <c r="AF109" s="109">
        <f>IF($K109="M",IF($L109&gt;Params!D$3,0,Params!F$3-$L109+1)+IF($L109=1,2,0),IF($L109&gt;Params!E$3,0,Params!G$3-$L109+1)+IF($L109=1,2,0))</f>
        <v>0</v>
      </c>
      <c r="AG109" s="109">
        <f t="shared" si="31"/>
        <v>0</v>
      </c>
      <c r="AH109" s="109">
        <f>IF(LEN(M109)&gt;1,MATCH(MID(M109,2,3),Params!$A$4:$A$14,0),0)</f>
        <v>0</v>
      </c>
      <c r="AI109" s="109" cm="1">
        <f t="array" ref="AI109">IF(AH109=0,0,INDEX(Params!F$4:F$14,RESULTS!$AH109))</f>
        <v>0</v>
      </c>
      <c r="AJ109" s="109" cm="1">
        <f t="array" ref="AJ109">IF(AI109=0,0,INDEX(Params!G$4:G$14,RESULTS!$AH109))</f>
        <v>0</v>
      </c>
      <c r="AK109" s="109">
        <f t="shared" si="32"/>
        <v>0</v>
      </c>
      <c r="AL109" s="109">
        <f t="shared" si="33"/>
        <v>0</v>
      </c>
    </row>
    <row r="110" spans="1:38" x14ac:dyDescent="0.3">
      <c r="A110" s="64" t="str">
        <f t="shared" si="27"/>
        <v/>
      </c>
      <c r="B110" s="64" t="str">
        <f t="shared" si="28"/>
        <v/>
      </c>
      <c r="C110" s="100">
        <v>109</v>
      </c>
      <c r="D110" s="96"/>
      <c r="E110" s="97">
        <f t="shared" si="40"/>
        <v>1</v>
      </c>
      <c r="F110" s="97"/>
      <c r="G110" s="97"/>
      <c r="H110" s="104" t="str">
        <f t="shared" si="34"/>
        <v/>
      </c>
      <c r="I110" s="105" t="str">
        <f>IF(D110="","",VLOOKUP(D110,ENTRANTS!$A$1:$H$1000,2,0))</f>
        <v/>
      </c>
      <c r="J110" s="105" t="str">
        <f>IF(D110="","",VLOOKUP(D110,ENTRANTS!$A$1:$H$1000,3,0))</f>
        <v/>
      </c>
      <c r="K110" s="100" t="str">
        <f>IF(D110="","",LEFT(VLOOKUP(D110,ENTRANTS!$A$1:$H$1000,5,0),1))</f>
        <v/>
      </c>
      <c r="L110" s="100" t="str">
        <f>IF(D110="","",COUNTIF($K$2:K110,K110))</f>
        <v/>
      </c>
      <c r="M110" s="100" t="str">
        <f>IF(D110="","",VLOOKUP(D110,ENTRANTS!$A$1:$H$1000,4,0))</f>
        <v/>
      </c>
      <c r="N110" s="100" t="str">
        <f>IF(D110="","",COUNTIF($M$2:M110,M110))</f>
        <v/>
      </c>
      <c r="O110" s="105" t="str">
        <f>IF(D110="","",VLOOKUP(D110,ENTRANTS!$A$1:$H$1000,6,0))</f>
        <v/>
      </c>
      <c r="P110" s="83" t="str">
        <f t="shared" si="35"/>
        <v/>
      </c>
      <c r="Q110" s="30"/>
      <c r="R110" s="2" t="str">
        <f t="shared" si="36"/>
        <v/>
      </c>
      <c r="S110" s="3" t="str">
        <f>IF(D110="","",COUNTIF($R$2:R110,R110))</f>
        <v/>
      </c>
      <c r="T110" s="4" t="str">
        <f t="shared" si="41"/>
        <v/>
      </c>
      <c r="U110" s="34" t="str">
        <f>IF(AND(S110=4,K110="M",NOT(O110="Unattached")),SUMIF(R$2:R110,R110,L$2:L110),"")</f>
        <v/>
      </c>
      <c r="V110" s="4" t="str">
        <f t="shared" si="42"/>
        <v/>
      </c>
      <c r="W110" s="34" t="str">
        <f>IF(AND(S110=3,K110="F",NOT(O110="Unattached")),SUMIF(R$2:R110,R110,L$2:L110),"")</f>
        <v/>
      </c>
      <c r="X110" s="5" t="str">
        <f t="shared" si="29"/>
        <v/>
      </c>
      <c r="Y110" s="5" t="str">
        <f t="shared" si="37"/>
        <v/>
      </c>
      <c r="Z110" s="32" t="str">
        <f t="shared" si="30"/>
        <v xml:space="preserve"> </v>
      </c>
      <c r="AA110" s="32" t="str">
        <f>IF(K110="M",IF(S110&lt;&gt;4,"",VLOOKUP(CONCATENATE(R110," ",(S110-3)),$Z$2:AD110,5,0)),IF(S110&lt;&gt;3,"",VLOOKUP(CONCATENATE(R110," ",(S110-2)),$Z$2:AD110,5,0)))</f>
        <v/>
      </c>
      <c r="AB110" s="32" t="str">
        <f>IF(K110="M",IF(S110&lt;&gt;4,"",VLOOKUP(CONCATENATE(R110," ",(S110-2)),$Z$2:AD110,5,0)),IF(S110&lt;&gt;3,"",VLOOKUP(CONCATENATE(R110," ",(S110-1)),$Z$2:AD110,5,0)))</f>
        <v/>
      </c>
      <c r="AC110" s="32" t="str">
        <f>IF(K110="M",IF(S110&lt;&gt;4,"",VLOOKUP(CONCATENATE(R110," ",(S110-1)),$Z$2:AD110,5,0)),IF(S110&lt;&gt;3,"",VLOOKUP(CONCATENATE(R110," ",(S110)),$Z$2:AD110,5,0)))</f>
        <v/>
      </c>
      <c r="AD110" s="32" t="str">
        <f t="shared" si="38"/>
        <v/>
      </c>
      <c r="AE110" s="32" t="str">
        <f t="shared" si="39"/>
        <v xml:space="preserve"> </v>
      </c>
      <c r="AF110" s="109">
        <f>IF($K110="M",IF($L110&gt;Params!D$3,0,Params!F$3-$L110+1)+IF($L110=1,2,0),IF($L110&gt;Params!E$3,0,Params!G$3-$L110+1)+IF($L110=1,2,0))</f>
        <v>0</v>
      </c>
      <c r="AG110" s="109">
        <f t="shared" si="31"/>
        <v>0</v>
      </c>
      <c r="AH110" s="109">
        <f>IF(LEN(M110)&gt;1,MATCH(MID(M110,2,3),Params!$A$4:$A$14,0),0)</f>
        <v>0</v>
      </c>
      <c r="AI110" s="109" cm="1">
        <f t="array" ref="AI110">IF(AH110=0,0,INDEX(Params!F$4:F$14,RESULTS!$AH110))</f>
        <v>0</v>
      </c>
      <c r="AJ110" s="109" cm="1">
        <f t="array" ref="AJ110">IF(AI110=0,0,INDEX(Params!G$4:G$14,RESULTS!$AH110))</f>
        <v>0</v>
      </c>
      <c r="AK110" s="109">
        <f t="shared" si="32"/>
        <v>0</v>
      </c>
      <c r="AL110" s="109">
        <f t="shared" si="33"/>
        <v>0</v>
      </c>
    </row>
    <row r="111" spans="1:38" x14ac:dyDescent="0.3">
      <c r="A111" s="64" t="str">
        <f t="shared" si="27"/>
        <v/>
      </c>
      <c r="B111" s="64" t="str">
        <f t="shared" si="28"/>
        <v/>
      </c>
      <c r="C111" s="100">
        <v>110</v>
      </c>
      <c r="D111" s="96"/>
      <c r="E111" s="97">
        <f t="shared" si="40"/>
        <v>1</v>
      </c>
      <c r="F111" s="97"/>
      <c r="G111" s="97"/>
      <c r="H111" s="104" t="str">
        <f t="shared" si="34"/>
        <v/>
      </c>
      <c r="I111" s="105" t="str">
        <f>IF(D111="","",VLOOKUP(D111,ENTRANTS!$A$1:$H$1000,2,0))</f>
        <v/>
      </c>
      <c r="J111" s="105" t="str">
        <f>IF(D111="","",VLOOKUP(D111,ENTRANTS!$A$1:$H$1000,3,0))</f>
        <v/>
      </c>
      <c r="K111" s="100" t="str">
        <f>IF(D111="","",LEFT(VLOOKUP(D111,ENTRANTS!$A$1:$H$1000,5,0),1))</f>
        <v/>
      </c>
      <c r="L111" s="100" t="str">
        <f>IF(D111="","",COUNTIF($K$2:K111,K111))</f>
        <v/>
      </c>
      <c r="M111" s="100" t="str">
        <f>IF(D111="","",VLOOKUP(D111,ENTRANTS!$A$1:$H$1000,4,0))</f>
        <v/>
      </c>
      <c r="N111" s="100" t="str">
        <f>IF(D111="","",COUNTIF($M$2:M111,M111))</f>
        <v/>
      </c>
      <c r="O111" s="105" t="str">
        <f>IF(D111="","",VLOOKUP(D111,ENTRANTS!$A$1:$H$1000,6,0))</f>
        <v/>
      </c>
      <c r="P111" s="83" t="str">
        <f t="shared" si="35"/>
        <v/>
      </c>
      <c r="Q111" s="30"/>
      <c r="R111" s="2" t="str">
        <f t="shared" si="36"/>
        <v/>
      </c>
      <c r="S111" s="3" t="str">
        <f>IF(D111="","",COUNTIF($R$2:R111,R111))</f>
        <v/>
      </c>
      <c r="T111" s="4" t="str">
        <f t="shared" si="41"/>
        <v/>
      </c>
      <c r="U111" s="34" t="str">
        <f>IF(AND(S111=4,K111="M",NOT(O111="Unattached")),SUMIF(R$2:R111,R111,L$2:L111),"")</f>
        <v/>
      </c>
      <c r="V111" s="4" t="str">
        <f t="shared" si="42"/>
        <v/>
      </c>
      <c r="W111" s="34" t="str">
        <f>IF(AND(S111=3,K111="F",NOT(O111="Unattached")),SUMIF(R$2:R111,R111,L$2:L111),"")</f>
        <v/>
      </c>
      <c r="X111" s="5" t="str">
        <f t="shared" si="29"/>
        <v/>
      </c>
      <c r="Y111" s="5" t="str">
        <f t="shared" si="37"/>
        <v/>
      </c>
      <c r="Z111" s="32" t="str">
        <f t="shared" si="30"/>
        <v xml:space="preserve"> </v>
      </c>
      <c r="AA111" s="32" t="str">
        <f>IF(K111="M",IF(S111&lt;&gt;4,"",VLOOKUP(CONCATENATE(R111," ",(S111-3)),$Z$2:AD111,5,0)),IF(S111&lt;&gt;3,"",VLOOKUP(CONCATENATE(R111," ",(S111-2)),$Z$2:AD111,5,0)))</f>
        <v/>
      </c>
      <c r="AB111" s="32" t="str">
        <f>IF(K111="M",IF(S111&lt;&gt;4,"",VLOOKUP(CONCATENATE(R111," ",(S111-2)),$Z$2:AD111,5,0)),IF(S111&lt;&gt;3,"",VLOOKUP(CONCATENATE(R111," ",(S111-1)),$Z$2:AD111,5,0)))</f>
        <v/>
      </c>
      <c r="AC111" s="32" t="str">
        <f>IF(K111="M",IF(S111&lt;&gt;4,"",VLOOKUP(CONCATENATE(R111," ",(S111-1)),$Z$2:AD111,5,0)),IF(S111&lt;&gt;3,"",VLOOKUP(CONCATENATE(R111," ",(S111)),$Z$2:AD111,5,0)))</f>
        <v/>
      </c>
      <c r="AD111" s="32" t="str">
        <f t="shared" si="38"/>
        <v/>
      </c>
      <c r="AE111" s="32" t="str">
        <f t="shared" si="39"/>
        <v xml:space="preserve"> </v>
      </c>
      <c r="AF111" s="109">
        <f>IF($K111="M",IF($L111&gt;Params!D$3,0,Params!F$3-$L111+1)+IF($L111=1,2,0),IF($L111&gt;Params!E$3,0,Params!G$3-$L111+1)+IF($L111=1,2,0))</f>
        <v>0</v>
      </c>
      <c r="AG111" s="109">
        <f t="shared" si="31"/>
        <v>0</v>
      </c>
      <c r="AH111" s="109">
        <f>IF(LEN(M111)&gt;1,MATCH(MID(M111,2,3),Params!$A$4:$A$14,0),0)</f>
        <v>0</v>
      </c>
      <c r="AI111" s="109" cm="1">
        <f t="array" ref="AI111">IF(AH111=0,0,INDEX(Params!F$4:F$14,RESULTS!$AH111))</f>
        <v>0</v>
      </c>
      <c r="AJ111" s="109" cm="1">
        <f t="array" ref="AJ111">IF(AI111=0,0,INDEX(Params!G$4:G$14,RESULTS!$AH111))</f>
        <v>0</v>
      </c>
      <c r="AK111" s="109">
        <f t="shared" si="32"/>
        <v>0</v>
      </c>
      <c r="AL111" s="109">
        <f t="shared" si="33"/>
        <v>0</v>
      </c>
    </row>
    <row r="112" spans="1:38" x14ac:dyDescent="0.3">
      <c r="A112" s="64" t="str">
        <f t="shared" si="27"/>
        <v/>
      </c>
      <c r="B112" s="64" t="str">
        <f t="shared" si="28"/>
        <v/>
      </c>
      <c r="C112" s="100">
        <v>111</v>
      </c>
      <c r="D112" s="96"/>
      <c r="E112" s="97">
        <f t="shared" si="40"/>
        <v>1</v>
      </c>
      <c r="F112" s="97"/>
      <c r="G112" s="97"/>
      <c r="H112" s="104" t="str">
        <f t="shared" si="34"/>
        <v/>
      </c>
      <c r="I112" s="105" t="str">
        <f>IF(D112="","",VLOOKUP(D112,ENTRANTS!$A$1:$H$1000,2,0))</f>
        <v/>
      </c>
      <c r="J112" s="105" t="str">
        <f>IF(D112="","",VLOOKUP(D112,ENTRANTS!$A$1:$H$1000,3,0))</f>
        <v/>
      </c>
      <c r="K112" s="100" t="str">
        <f>IF(D112="","",LEFT(VLOOKUP(D112,ENTRANTS!$A$1:$H$1000,5,0),1))</f>
        <v/>
      </c>
      <c r="L112" s="100" t="str">
        <f>IF(D112="","",COUNTIF($K$2:K112,K112))</f>
        <v/>
      </c>
      <c r="M112" s="100" t="str">
        <f>IF(D112="","",VLOOKUP(D112,ENTRANTS!$A$1:$H$1000,4,0))</f>
        <v/>
      </c>
      <c r="N112" s="100" t="str">
        <f>IF(D112="","",COUNTIF($M$2:M112,M112))</f>
        <v/>
      </c>
      <c r="O112" s="105" t="str">
        <f>IF(D112="","",VLOOKUP(D112,ENTRANTS!$A$1:$H$1000,6,0))</f>
        <v/>
      </c>
      <c r="P112" s="83" t="str">
        <f t="shared" si="35"/>
        <v/>
      </c>
      <c r="Q112" s="30"/>
      <c r="R112" s="2" t="str">
        <f t="shared" si="36"/>
        <v/>
      </c>
      <c r="S112" s="3" t="str">
        <f>IF(D112="","",COUNTIF($R$2:R112,R112))</f>
        <v/>
      </c>
      <c r="T112" s="4" t="str">
        <f t="shared" si="41"/>
        <v/>
      </c>
      <c r="U112" s="34" t="str">
        <f>IF(AND(S112=4,K112="M",NOT(O112="Unattached")),SUMIF(R$2:R112,R112,L$2:L112),"")</f>
        <v/>
      </c>
      <c r="V112" s="4" t="str">
        <f t="shared" si="42"/>
        <v/>
      </c>
      <c r="W112" s="34" t="str">
        <f>IF(AND(S112=3,K112="F",NOT(O112="Unattached")),SUMIF(R$2:R112,R112,L$2:L112),"")</f>
        <v/>
      </c>
      <c r="X112" s="5" t="str">
        <f t="shared" si="29"/>
        <v/>
      </c>
      <c r="Y112" s="5" t="str">
        <f t="shared" si="37"/>
        <v/>
      </c>
      <c r="Z112" s="32" t="str">
        <f t="shared" si="30"/>
        <v xml:space="preserve"> </v>
      </c>
      <c r="AA112" s="32" t="str">
        <f>IF(K112="M",IF(S112&lt;&gt;4,"",VLOOKUP(CONCATENATE(R112," ",(S112-3)),$Z$2:AD112,5,0)),IF(S112&lt;&gt;3,"",VLOOKUP(CONCATENATE(R112," ",(S112-2)),$Z$2:AD112,5,0)))</f>
        <v/>
      </c>
      <c r="AB112" s="32" t="str">
        <f>IF(K112="M",IF(S112&lt;&gt;4,"",VLOOKUP(CONCATENATE(R112," ",(S112-2)),$Z$2:AD112,5,0)),IF(S112&lt;&gt;3,"",VLOOKUP(CONCATENATE(R112," ",(S112-1)),$Z$2:AD112,5,0)))</f>
        <v/>
      </c>
      <c r="AC112" s="32" t="str">
        <f>IF(K112="M",IF(S112&lt;&gt;4,"",VLOOKUP(CONCATENATE(R112," ",(S112-1)),$Z$2:AD112,5,0)),IF(S112&lt;&gt;3,"",VLOOKUP(CONCATENATE(R112," ",(S112)),$Z$2:AD112,5,0)))</f>
        <v/>
      </c>
      <c r="AD112" s="32" t="str">
        <f t="shared" si="38"/>
        <v/>
      </c>
      <c r="AE112" s="32" t="str">
        <f t="shared" si="39"/>
        <v xml:space="preserve"> </v>
      </c>
      <c r="AF112" s="109">
        <f>IF($K112="M",IF($L112&gt;Params!D$3,0,Params!F$3-$L112+1)+IF($L112=1,2,0),IF($L112&gt;Params!E$3,0,Params!G$3-$L112+1)+IF($L112=1,2,0))</f>
        <v>0</v>
      </c>
      <c r="AG112" s="109">
        <f t="shared" si="31"/>
        <v>0</v>
      </c>
      <c r="AH112" s="109">
        <f>IF(LEN(M112)&gt;1,MATCH(MID(M112,2,3),Params!$A$4:$A$14,0),0)</f>
        <v>0</v>
      </c>
      <c r="AI112" s="109" cm="1">
        <f t="array" ref="AI112">IF(AH112=0,0,INDEX(Params!F$4:F$14,RESULTS!$AH112))</f>
        <v>0</v>
      </c>
      <c r="AJ112" s="109" cm="1">
        <f t="array" ref="AJ112">IF(AI112=0,0,INDEX(Params!G$4:G$14,RESULTS!$AH112))</f>
        <v>0</v>
      </c>
      <c r="AK112" s="109">
        <f t="shared" si="32"/>
        <v>0</v>
      </c>
      <c r="AL112" s="109">
        <f t="shared" si="33"/>
        <v>0</v>
      </c>
    </row>
    <row r="113" spans="1:38" x14ac:dyDescent="0.3">
      <c r="A113" s="64" t="str">
        <f t="shared" si="27"/>
        <v/>
      </c>
      <c r="B113" s="64" t="str">
        <f t="shared" si="28"/>
        <v/>
      </c>
      <c r="C113" s="100">
        <v>112</v>
      </c>
      <c r="D113" s="96"/>
      <c r="E113" s="97">
        <f t="shared" si="40"/>
        <v>1</v>
      </c>
      <c r="F113" s="97"/>
      <c r="G113" s="97"/>
      <c r="H113" s="104" t="str">
        <f t="shared" si="34"/>
        <v/>
      </c>
      <c r="I113" s="105" t="str">
        <f>IF(D113="","",VLOOKUP(D113,ENTRANTS!$A$1:$H$1000,2,0))</f>
        <v/>
      </c>
      <c r="J113" s="105" t="str">
        <f>IF(D113="","",VLOOKUP(D113,ENTRANTS!$A$1:$H$1000,3,0))</f>
        <v/>
      </c>
      <c r="K113" s="100" t="str">
        <f>IF(D113="","",LEFT(VLOOKUP(D113,ENTRANTS!$A$1:$H$1000,5,0),1))</f>
        <v/>
      </c>
      <c r="L113" s="100" t="str">
        <f>IF(D113="","",COUNTIF($K$2:K113,K113))</f>
        <v/>
      </c>
      <c r="M113" s="100" t="str">
        <f>IF(D113="","",VLOOKUP(D113,ENTRANTS!$A$1:$H$1000,4,0))</f>
        <v/>
      </c>
      <c r="N113" s="100" t="str">
        <f>IF(D113="","",COUNTIF($M$2:M113,M113))</f>
        <v/>
      </c>
      <c r="O113" s="105" t="str">
        <f>IF(D113="","",VLOOKUP(D113,ENTRANTS!$A$1:$H$1000,6,0))</f>
        <v/>
      </c>
      <c r="P113" s="83" t="str">
        <f t="shared" si="35"/>
        <v/>
      </c>
      <c r="Q113" s="30"/>
      <c r="R113" s="2" t="str">
        <f t="shared" si="36"/>
        <v/>
      </c>
      <c r="S113" s="3" t="str">
        <f>IF(D113="","",COUNTIF($R$2:R113,R113))</f>
        <v/>
      </c>
      <c r="T113" s="4" t="str">
        <f t="shared" si="41"/>
        <v/>
      </c>
      <c r="U113" s="34" t="str">
        <f>IF(AND(S113=4,K113="M",NOT(O113="Unattached")),SUMIF(R$2:R113,R113,L$2:L113),"")</f>
        <v/>
      </c>
      <c r="V113" s="4" t="str">
        <f t="shared" si="42"/>
        <v/>
      </c>
      <c r="W113" s="34" t="str">
        <f>IF(AND(S113=3,K113="F",NOT(O113="Unattached")),SUMIF(R$2:R113,R113,L$2:L113),"")</f>
        <v/>
      </c>
      <c r="X113" s="5" t="str">
        <f t="shared" si="29"/>
        <v/>
      </c>
      <c r="Y113" s="5" t="str">
        <f t="shared" si="37"/>
        <v/>
      </c>
      <c r="Z113" s="32" t="str">
        <f t="shared" si="30"/>
        <v xml:space="preserve"> </v>
      </c>
      <c r="AA113" s="32" t="str">
        <f>IF(K113="M",IF(S113&lt;&gt;4,"",VLOOKUP(CONCATENATE(R113," ",(S113-3)),$Z$2:AD113,5,0)),IF(S113&lt;&gt;3,"",VLOOKUP(CONCATENATE(R113," ",(S113-2)),$Z$2:AD113,5,0)))</f>
        <v/>
      </c>
      <c r="AB113" s="32" t="str">
        <f>IF(K113="M",IF(S113&lt;&gt;4,"",VLOOKUP(CONCATENATE(R113," ",(S113-2)),$Z$2:AD113,5,0)),IF(S113&lt;&gt;3,"",VLOOKUP(CONCATENATE(R113," ",(S113-1)),$Z$2:AD113,5,0)))</f>
        <v/>
      </c>
      <c r="AC113" s="32" t="str">
        <f>IF(K113="M",IF(S113&lt;&gt;4,"",VLOOKUP(CONCATENATE(R113," ",(S113-1)),$Z$2:AD113,5,0)),IF(S113&lt;&gt;3,"",VLOOKUP(CONCATENATE(R113," ",(S113)),$Z$2:AD113,5,0)))</f>
        <v/>
      </c>
      <c r="AD113" s="32" t="str">
        <f t="shared" si="38"/>
        <v/>
      </c>
      <c r="AE113" s="32" t="str">
        <f t="shared" si="39"/>
        <v xml:space="preserve"> </v>
      </c>
      <c r="AF113" s="109">
        <f>IF($K113="M",IF($L113&gt;Params!D$3,0,Params!F$3-$L113+1)+IF($L113=1,2,0),IF($L113&gt;Params!E$3,0,Params!G$3-$L113+1)+IF($L113=1,2,0))</f>
        <v>0</v>
      </c>
      <c r="AG113" s="109">
        <f t="shared" si="31"/>
        <v>0</v>
      </c>
      <c r="AH113" s="109">
        <f>IF(LEN(M113)&gt;1,MATCH(MID(M113,2,3),Params!$A$4:$A$14,0),0)</f>
        <v>0</v>
      </c>
      <c r="AI113" s="109" cm="1">
        <f t="array" ref="AI113">IF(AH113=0,0,INDEX(Params!F$4:F$14,RESULTS!$AH113))</f>
        <v>0</v>
      </c>
      <c r="AJ113" s="109" cm="1">
        <f t="array" ref="AJ113">IF(AI113=0,0,INDEX(Params!G$4:G$14,RESULTS!$AH113))</f>
        <v>0</v>
      </c>
      <c r="AK113" s="109">
        <f t="shared" si="32"/>
        <v>0</v>
      </c>
      <c r="AL113" s="109">
        <f t="shared" si="33"/>
        <v>0</v>
      </c>
    </row>
    <row r="114" spans="1:38" x14ac:dyDescent="0.3">
      <c r="A114" s="64" t="str">
        <f t="shared" si="27"/>
        <v/>
      </c>
      <c r="B114" s="64" t="str">
        <f t="shared" si="28"/>
        <v/>
      </c>
      <c r="C114" s="100">
        <v>113</v>
      </c>
      <c r="D114" s="96"/>
      <c r="E114" s="97">
        <f t="shared" si="40"/>
        <v>1</v>
      </c>
      <c r="F114" s="97"/>
      <c r="G114" s="97"/>
      <c r="H114" s="104" t="str">
        <f t="shared" si="34"/>
        <v/>
      </c>
      <c r="I114" s="105" t="str">
        <f>IF(D114="","",VLOOKUP(D114,ENTRANTS!$A$1:$H$1000,2,0))</f>
        <v/>
      </c>
      <c r="J114" s="105" t="str">
        <f>IF(D114="","",VLOOKUP(D114,ENTRANTS!$A$1:$H$1000,3,0))</f>
        <v/>
      </c>
      <c r="K114" s="100" t="str">
        <f>IF(D114="","",LEFT(VLOOKUP(D114,ENTRANTS!$A$1:$H$1000,5,0),1))</f>
        <v/>
      </c>
      <c r="L114" s="100" t="str">
        <f>IF(D114="","",COUNTIF($K$2:K114,K114))</f>
        <v/>
      </c>
      <c r="M114" s="100" t="str">
        <f>IF(D114="","",VLOOKUP(D114,ENTRANTS!$A$1:$H$1000,4,0))</f>
        <v/>
      </c>
      <c r="N114" s="100" t="str">
        <f>IF(D114="","",COUNTIF($M$2:M114,M114))</f>
        <v/>
      </c>
      <c r="O114" s="105" t="str">
        <f>IF(D114="","",VLOOKUP(D114,ENTRANTS!$A$1:$H$1000,6,0))</f>
        <v/>
      </c>
      <c r="P114" s="83" t="str">
        <f t="shared" si="35"/>
        <v/>
      </c>
      <c r="Q114" s="30"/>
      <c r="R114" s="2" t="str">
        <f t="shared" si="36"/>
        <v/>
      </c>
      <c r="S114" s="3" t="str">
        <f>IF(D114="","",COUNTIF($R$2:R114,R114))</f>
        <v/>
      </c>
      <c r="T114" s="4" t="str">
        <f t="shared" si="41"/>
        <v/>
      </c>
      <c r="U114" s="34" t="str">
        <f>IF(AND(S114=4,K114="M",NOT(O114="Unattached")),SUMIF(R$2:R114,R114,L$2:L114),"")</f>
        <v/>
      </c>
      <c r="V114" s="4" t="str">
        <f t="shared" si="42"/>
        <v/>
      </c>
      <c r="W114" s="34" t="str">
        <f>IF(AND(S114=3,K114="F",NOT(O114="Unattached")),SUMIF(R$2:R114,R114,L$2:L114),"")</f>
        <v/>
      </c>
      <c r="X114" s="5" t="str">
        <f t="shared" si="29"/>
        <v/>
      </c>
      <c r="Y114" s="5" t="str">
        <f t="shared" si="37"/>
        <v/>
      </c>
      <c r="Z114" s="32" t="str">
        <f t="shared" si="30"/>
        <v xml:space="preserve"> </v>
      </c>
      <c r="AA114" s="32" t="str">
        <f>IF(K114="M",IF(S114&lt;&gt;4,"",VLOOKUP(CONCATENATE(R114," ",(S114-3)),$Z$2:AD114,5,0)),IF(S114&lt;&gt;3,"",VLOOKUP(CONCATENATE(R114," ",(S114-2)),$Z$2:AD114,5,0)))</f>
        <v/>
      </c>
      <c r="AB114" s="32" t="str">
        <f>IF(K114="M",IF(S114&lt;&gt;4,"",VLOOKUP(CONCATENATE(R114," ",(S114-2)),$Z$2:AD114,5,0)),IF(S114&lt;&gt;3,"",VLOOKUP(CONCATENATE(R114," ",(S114-1)),$Z$2:AD114,5,0)))</f>
        <v/>
      </c>
      <c r="AC114" s="32" t="str">
        <f>IF(K114="M",IF(S114&lt;&gt;4,"",VLOOKUP(CONCATENATE(R114," ",(S114-1)),$Z$2:AD114,5,0)),IF(S114&lt;&gt;3,"",VLOOKUP(CONCATENATE(R114," ",(S114)),$Z$2:AD114,5,0)))</f>
        <v/>
      </c>
      <c r="AD114" s="32" t="str">
        <f t="shared" si="38"/>
        <v/>
      </c>
      <c r="AE114" s="32" t="str">
        <f t="shared" si="39"/>
        <v xml:space="preserve"> </v>
      </c>
      <c r="AF114" s="109">
        <f>IF($K114="M",IF($L114&gt;Params!D$3,0,Params!F$3-$L114+1)+IF($L114=1,2,0),IF($L114&gt;Params!E$3,0,Params!G$3-$L114+1)+IF($L114=1,2,0))</f>
        <v>0</v>
      </c>
      <c r="AG114" s="109">
        <f t="shared" si="31"/>
        <v>0</v>
      </c>
      <c r="AH114" s="109">
        <f>IF(LEN(M114)&gt;1,MATCH(MID(M114,2,3),Params!$A$4:$A$14,0),0)</f>
        <v>0</v>
      </c>
      <c r="AI114" s="109" cm="1">
        <f t="array" ref="AI114">IF(AH114=0,0,INDEX(Params!F$4:F$14,RESULTS!$AH114))</f>
        <v>0</v>
      </c>
      <c r="AJ114" s="109" cm="1">
        <f t="array" ref="AJ114">IF(AI114=0,0,INDEX(Params!G$4:G$14,RESULTS!$AH114))</f>
        <v>0</v>
      </c>
      <c r="AK114" s="109">
        <f t="shared" si="32"/>
        <v>0</v>
      </c>
      <c r="AL114" s="109">
        <f t="shared" si="33"/>
        <v>0</v>
      </c>
    </row>
    <row r="115" spans="1:38" x14ac:dyDescent="0.3">
      <c r="A115" s="64" t="str">
        <f t="shared" si="27"/>
        <v/>
      </c>
      <c r="B115" s="64" t="str">
        <f t="shared" si="28"/>
        <v/>
      </c>
      <c r="C115" s="100">
        <v>114</v>
      </c>
      <c r="D115" s="96"/>
      <c r="E115" s="97">
        <f t="shared" si="40"/>
        <v>1</v>
      </c>
      <c r="F115" s="97"/>
      <c r="G115" s="97"/>
      <c r="H115" s="104" t="str">
        <f t="shared" si="34"/>
        <v/>
      </c>
      <c r="I115" s="105" t="str">
        <f>IF(D115="","",VLOOKUP(D115,ENTRANTS!$A$1:$H$1000,2,0))</f>
        <v/>
      </c>
      <c r="J115" s="105" t="str">
        <f>IF(D115="","",VLOOKUP(D115,ENTRANTS!$A$1:$H$1000,3,0))</f>
        <v/>
      </c>
      <c r="K115" s="100" t="str">
        <f>IF(D115="","",LEFT(VLOOKUP(D115,ENTRANTS!$A$1:$H$1000,5,0),1))</f>
        <v/>
      </c>
      <c r="L115" s="100" t="str">
        <f>IF(D115="","",COUNTIF($K$2:K115,K115))</f>
        <v/>
      </c>
      <c r="M115" s="100" t="str">
        <f>IF(D115="","",VLOOKUP(D115,ENTRANTS!$A$1:$H$1000,4,0))</f>
        <v/>
      </c>
      <c r="N115" s="100" t="str">
        <f>IF(D115="","",COUNTIF($M$2:M115,M115))</f>
        <v/>
      </c>
      <c r="O115" s="105" t="str">
        <f>IF(D115="","",VLOOKUP(D115,ENTRANTS!$A$1:$H$1000,6,0))</f>
        <v/>
      </c>
      <c r="P115" s="83" t="str">
        <f t="shared" si="35"/>
        <v/>
      </c>
      <c r="Q115" s="30"/>
      <c r="R115" s="2" t="str">
        <f t="shared" si="36"/>
        <v/>
      </c>
      <c r="S115" s="3" t="str">
        <f>IF(D115="","",COUNTIF($R$2:R115,R115))</f>
        <v/>
      </c>
      <c r="T115" s="4" t="str">
        <f t="shared" si="41"/>
        <v/>
      </c>
      <c r="U115" s="34" t="str">
        <f>IF(AND(S115=4,K115="M",NOT(O115="Unattached")),SUMIF(R$2:R115,R115,L$2:L115),"")</f>
        <v/>
      </c>
      <c r="V115" s="4" t="str">
        <f t="shared" si="42"/>
        <v/>
      </c>
      <c r="W115" s="34" t="str">
        <f>IF(AND(S115=3,K115="F",NOT(O115="Unattached")),SUMIF(R$2:R115,R115,L$2:L115),"")</f>
        <v/>
      </c>
      <c r="X115" s="5" t="str">
        <f t="shared" si="29"/>
        <v/>
      </c>
      <c r="Y115" s="5" t="str">
        <f t="shared" si="37"/>
        <v/>
      </c>
      <c r="Z115" s="32" t="str">
        <f t="shared" si="30"/>
        <v xml:space="preserve"> </v>
      </c>
      <c r="AA115" s="32" t="str">
        <f>IF(K115="M",IF(S115&lt;&gt;4,"",VLOOKUP(CONCATENATE(R115," ",(S115-3)),$Z$2:AD115,5,0)),IF(S115&lt;&gt;3,"",VLOOKUP(CONCATENATE(R115," ",(S115-2)),$Z$2:AD115,5,0)))</f>
        <v/>
      </c>
      <c r="AB115" s="32" t="str">
        <f>IF(K115="M",IF(S115&lt;&gt;4,"",VLOOKUP(CONCATENATE(R115," ",(S115-2)),$Z$2:AD115,5,0)),IF(S115&lt;&gt;3,"",VLOOKUP(CONCATENATE(R115," ",(S115-1)),$Z$2:AD115,5,0)))</f>
        <v/>
      </c>
      <c r="AC115" s="32" t="str">
        <f>IF(K115="M",IF(S115&lt;&gt;4,"",VLOOKUP(CONCATENATE(R115," ",(S115-1)),$Z$2:AD115,5,0)),IF(S115&lt;&gt;3,"",VLOOKUP(CONCATENATE(R115," ",(S115)),$Z$2:AD115,5,0)))</f>
        <v/>
      </c>
      <c r="AD115" s="32" t="str">
        <f t="shared" si="38"/>
        <v/>
      </c>
      <c r="AE115" s="32" t="str">
        <f t="shared" si="39"/>
        <v xml:space="preserve"> </v>
      </c>
      <c r="AF115" s="109">
        <f>IF($K115="M",IF($L115&gt;Params!D$3,0,Params!F$3-$L115+1)+IF($L115=1,2,0),IF($L115&gt;Params!E$3,0,Params!G$3-$L115+1)+IF($L115=1,2,0))</f>
        <v>0</v>
      </c>
      <c r="AG115" s="109">
        <f t="shared" si="31"/>
        <v>0</v>
      </c>
      <c r="AH115" s="109">
        <f>IF(LEN(M115)&gt;1,MATCH(MID(M115,2,3),Params!$A$4:$A$14,0),0)</f>
        <v>0</v>
      </c>
      <c r="AI115" s="109" cm="1">
        <f t="array" ref="AI115">IF(AH115=0,0,INDEX(Params!F$4:F$14,RESULTS!$AH115))</f>
        <v>0</v>
      </c>
      <c r="AJ115" s="109" cm="1">
        <f t="array" ref="AJ115">IF(AI115=0,0,INDEX(Params!G$4:G$14,RESULTS!$AH115))</f>
        <v>0</v>
      </c>
      <c r="AK115" s="109">
        <f t="shared" si="32"/>
        <v>0</v>
      </c>
      <c r="AL115" s="109">
        <f t="shared" si="33"/>
        <v>0</v>
      </c>
    </row>
    <row r="116" spans="1:38" x14ac:dyDescent="0.3">
      <c r="A116" s="64" t="str">
        <f t="shared" si="27"/>
        <v/>
      </c>
      <c r="B116" s="64" t="str">
        <f t="shared" si="28"/>
        <v/>
      </c>
      <c r="C116" s="100">
        <v>115</v>
      </c>
      <c r="D116" s="96"/>
      <c r="E116" s="97">
        <f t="shared" si="40"/>
        <v>1</v>
      </c>
      <c r="F116" s="97"/>
      <c r="G116" s="97"/>
      <c r="H116" s="104" t="str">
        <f t="shared" si="34"/>
        <v/>
      </c>
      <c r="I116" s="105" t="str">
        <f>IF(D116="","",VLOOKUP(D116,ENTRANTS!$A$1:$H$1000,2,0))</f>
        <v/>
      </c>
      <c r="J116" s="105" t="str">
        <f>IF(D116="","",VLOOKUP(D116,ENTRANTS!$A$1:$H$1000,3,0))</f>
        <v/>
      </c>
      <c r="K116" s="100" t="str">
        <f>IF(D116="","",LEFT(VLOOKUP(D116,ENTRANTS!$A$1:$H$1000,5,0),1))</f>
        <v/>
      </c>
      <c r="L116" s="100" t="str">
        <f>IF(D116="","",COUNTIF($K$2:K116,K116))</f>
        <v/>
      </c>
      <c r="M116" s="100" t="str">
        <f>IF(D116="","",VLOOKUP(D116,ENTRANTS!$A$1:$H$1000,4,0))</f>
        <v/>
      </c>
      <c r="N116" s="100" t="str">
        <f>IF(D116="","",COUNTIF($M$2:M116,M116))</f>
        <v/>
      </c>
      <c r="O116" s="105" t="str">
        <f>IF(D116="","",VLOOKUP(D116,ENTRANTS!$A$1:$H$1000,6,0))</f>
        <v/>
      </c>
      <c r="P116" s="83" t="str">
        <f t="shared" si="35"/>
        <v/>
      </c>
      <c r="Q116" s="30"/>
      <c r="R116" s="2" t="str">
        <f t="shared" si="36"/>
        <v/>
      </c>
      <c r="S116" s="3" t="str">
        <f>IF(D116="","",COUNTIF($R$2:R116,R116))</f>
        <v/>
      </c>
      <c r="T116" s="4" t="str">
        <f t="shared" si="41"/>
        <v/>
      </c>
      <c r="U116" s="34" t="str">
        <f>IF(AND(S116=4,K116="M",NOT(O116="Unattached")),SUMIF(R$2:R116,R116,L$2:L116),"")</f>
        <v/>
      </c>
      <c r="V116" s="4" t="str">
        <f t="shared" si="42"/>
        <v/>
      </c>
      <c r="W116" s="34" t="str">
        <f>IF(AND(S116=3,K116="F",NOT(O116="Unattached")),SUMIF(R$2:R116,R116,L$2:L116),"")</f>
        <v/>
      </c>
      <c r="X116" s="5" t="str">
        <f t="shared" si="29"/>
        <v/>
      </c>
      <c r="Y116" s="5" t="str">
        <f t="shared" si="37"/>
        <v/>
      </c>
      <c r="Z116" s="32" t="str">
        <f t="shared" si="30"/>
        <v xml:space="preserve"> </v>
      </c>
      <c r="AA116" s="32" t="str">
        <f>IF(K116="M",IF(S116&lt;&gt;4,"",VLOOKUP(CONCATENATE(R116," ",(S116-3)),$Z$2:AD116,5,0)),IF(S116&lt;&gt;3,"",VLOOKUP(CONCATENATE(R116," ",(S116-2)),$Z$2:AD116,5,0)))</f>
        <v/>
      </c>
      <c r="AB116" s="32" t="str">
        <f>IF(K116="M",IF(S116&lt;&gt;4,"",VLOOKUP(CONCATENATE(R116," ",(S116-2)),$Z$2:AD116,5,0)),IF(S116&lt;&gt;3,"",VLOOKUP(CONCATENATE(R116," ",(S116-1)),$Z$2:AD116,5,0)))</f>
        <v/>
      </c>
      <c r="AC116" s="32" t="str">
        <f>IF(K116="M",IF(S116&lt;&gt;4,"",VLOOKUP(CONCATENATE(R116," ",(S116-1)),$Z$2:AD116,5,0)),IF(S116&lt;&gt;3,"",VLOOKUP(CONCATENATE(R116," ",(S116)),$Z$2:AD116,5,0)))</f>
        <v/>
      </c>
      <c r="AD116" s="32" t="str">
        <f t="shared" si="38"/>
        <v/>
      </c>
      <c r="AE116" s="32" t="str">
        <f t="shared" si="39"/>
        <v xml:space="preserve"> </v>
      </c>
      <c r="AF116" s="109">
        <f>IF($K116="M",IF($L116&gt;Params!D$3,0,Params!F$3-$L116+1)+IF($L116=1,2,0),IF($L116&gt;Params!E$3,0,Params!G$3-$L116+1)+IF($L116=1,2,0))</f>
        <v>0</v>
      </c>
      <c r="AG116" s="109">
        <f t="shared" si="31"/>
        <v>0</v>
      </c>
      <c r="AH116" s="109">
        <f>IF(LEN(M116)&gt;1,MATCH(MID(M116,2,3),Params!$A$4:$A$14,0),0)</f>
        <v>0</v>
      </c>
      <c r="AI116" s="109" cm="1">
        <f t="array" ref="AI116">IF(AH116=0,0,INDEX(Params!F$4:F$14,RESULTS!$AH116))</f>
        <v>0</v>
      </c>
      <c r="AJ116" s="109" cm="1">
        <f t="array" ref="AJ116">IF(AI116=0,0,INDEX(Params!G$4:G$14,RESULTS!$AH116))</f>
        <v>0</v>
      </c>
      <c r="AK116" s="109">
        <f t="shared" si="32"/>
        <v>0</v>
      </c>
      <c r="AL116" s="109">
        <f t="shared" si="33"/>
        <v>0</v>
      </c>
    </row>
    <row r="117" spans="1:38" x14ac:dyDescent="0.3">
      <c r="A117" s="64" t="str">
        <f t="shared" si="27"/>
        <v/>
      </c>
      <c r="B117" s="64" t="str">
        <f t="shared" si="28"/>
        <v/>
      </c>
      <c r="C117" s="100">
        <v>116</v>
      </c>
      <c r="D117" s="96"/>
      <c r="E117" s="97">
        <f t="shared" si="40"/>
        <v>1</v>
      </c>
      <c r="F117" s="97"/>
      <c r="G117" s="97"/>
      <c r="H117" s="104" t="str">
        <f t="shared" si="34"/>
        <v/>
      </c>
      <c r="I117" s="105" t="str">
        <f>IF(D117="","",VLOOKUP(D117,ENTRANTS!$A$1:$H$1000,2,0))</f>
        <v/>
      </c>
      <c r="J117" s="105" t="str">
        <f>IF(D117="","",VLOOKUP(D117,ENTRANTS!$A$1:$H$1000,3,0))</f>
        <v/>
      </c>
      <c r="K117" s="100" t="str">
        <f>IF(D117="","",LEFT(VLOOKUP(D117,ENTRANTS!$A$1:$H$1000,5,0),1))</f>
        <v/>
      </c>
      <c r="L117" s="100" t="str">
        <f>IF(D117="","",COUNTIF($K$2:K117,K117))</f>
        <v/>
      </c>
      <c r="M117" s="100" t="str">
        <f>IF(D117="","",VLOOKUP(D117,ENTRANTS!$A$1:$H$1000,4,0))</f>
        <v/>
      </c>
      <c r="N117" s="100" t="str">
        <f>IF(D117="","",COUNTIF($M$2:M117,M117))</f>
        <v/>
      </c>
      <c r="O117" s="105" t="str">
        <f>IF(D117="","",VLOOKUP(D117,ENTRANTS!$A$1:$H$1000,6,0))</f>
        <v/>
      </c>
      <c r="P117" s="83" t="str">
        <f t="shared" si="35"/>
        <v/>
      </c>
      <c r="Q117" s="30"/>
      <c r="R117" s="2" t="str">
        <f t="shared" si="36"/>
        <v/>
      </c>
      <c r="S117" s="3" t="str">
        <f>IF(D117="","",COUNTIF($R$2:R117,R117))</f>
        <v/>
      </c>
      <c r="T117" s="4" t="str">
        <f t="shared" si="41"/>
        <v/>
      </c>
      <c r="U117" s="34" t="str">
        <f>IF(AND(S117=4,K117="M",NOT(O117="Unattached")),SUMIF(R$2:R117,R117,L$2:L117),"")</f>
        <v/>
      </c>
      <c r="V117" s="4" t="str">
        <f t="shared" si="42"/>
        <v/>
      </c>
      <c r="W117" s="34" t="str">
        <f>IF(AND(S117=3,K117="F",NOT(O117="Unattached")),SUMIF(R$2:R117,R117,L$2:L117),"")</f>
        <v/>
      </c>
      <c r="X117" s="5" t="str">
        <f t="shared" si="29"/>
        <v/>
      </c>
      <c r="Y117" s="5" t="str">
        <f t="shared" si="37"/>
        <v/>
      </c>
      <c r="Z117" s="32" t="str">
        <f t="shared" si="30"/>
        <v xml:space="preserve"> </v>
      </c>
      <c r="AA117" s="32" t="str">
        <f>IF(K117="M",IF(S117&lt;&gt;4,"",VLOOKUP(CONCATENATE(R117," ",(S117-3)),$Z$2:AD117,5,0)),IF(S117&lt;&gt;3,"",VLOOKUP(CONCATENATE(R117," ",(S117-2)),$Z$2:AD117,5,0)))</f>
        <v/>
      </c>
      <c r="AB117" s="32" t="str">
        <f>IF(K117="M",IF(S117&lt;&gt;4,"",VLOOKUP(CONCATENATE(R117," ",(S117-2)),$Z$2:AD117,5,0)),IF(S117&lt;&gt;3,"",VLOOKUP(CONCATENATE(R117," ",(S117-1)),$Z$2:AD117,5,0)))</f>
        <v/>
      </c>
      <c r="AC117" s="32" t="str">
        <f>IF(K117="M",IF(S117&lt;&gt;4,"",VLOOKUP(CONCATENATE(R117," ",(S117-1)),$Z$2:AD117,5,0)),IF(S117&lt;&gt;3,"",VLOOKUP(CONCATENATE(R117," ",(S117)),$Z$2:AD117,5,0)))</f>
        <v/>
      </c>
      <c r="AD117" s="32" t="str">
        <f t="shared" si="38"/>
        <v/>
      </c>
      <c r="AE117" s="32" t="str">
        <f t="shared" si="39"/>
        <v xml:space="preserve"> </v>
      </c>
      <c r="AF117" s="109">
        <f>IF($K117="M",IF($L117&gt;Params!D$3,0,Params!F$3-$L117+1)+IF($L117=1,2,0),IF($L117&gt;Params!E$3,0,Params!G$3-$L117+1)+IF($L117=1,2,0))</f>
        <v>0</v>
      </c>
      <c r="AG117" s="109">
        <f t="shared" si="31"/>
        <v>0</v>
      </c>
      <c r="AH117" s="109">
        <f>IF(LEN(M117)&gt;1,MATCH(MID(M117,2,3),Params!$A$4:$A$14,0),0)</f>
        <v>0</v>
      </c>
      <c r="AI117" s="109" cm="1">
        <f t="array" ref="AI117">IF(AH117=0,0,INDEX(Params!F$4:F$14,RESULTS!$AH117))</f>
        <v>0</v>
      </c>
      <c r="AJ117" s="109" cm="1">
        <f t="array" ref="AJ117">IF(AI117=0,0,INDEX(Params!G$4:G$14,RESULTS!$AH117))</f>
        <v>0</v>
      </c>
      <c r="AK117" s="109">
        <f t="shared" si="32"/>
        <v>0</v>
      </c>
      <c r="AL117" s="109">
        <f t="shared" si="33"/>
        <v>0</v>
      </c>
    </row>
    <row r="118" spans="1:38" x14ac:dyDescent="0.3">
      <c r="A118" s="64" t="str">
        <f t="shared" si="27"/>
        <v/>
      </c>
      <c r="B118" s="64" t="str">
        <f t="shared" si="28"/>
        <v/>
      </c>
      <c r="C118" s="100">
        <v>117</v>
      </c>
      <c r="D118" s="96"/>
      <c r="E118" s="97">
        <f t="shared" si="40"/>
        <v>1</v>
      </c>
      <c r="F118" s="97"/>
      <c r="G118" s="97"/>
      <c r="H118" s="104" t="str">
        <f t="shared" si="34"/>
        <v/>
      </c>
      <c r="I118" s="105" t="str">
        <f>IF(D118="","",VLOOKUP(D118,ENTRANTS!$A$1:$H$1000,2,0))</f>
        <v/>
      </c>
      <c r="J118" s="105" t="str">
        <f>IF(D118="","",VLOOKUP(D118,ENTRANTS!$A$1:$H$1000,3,0))</f>
        <v/>
      </c>
      <c r="K118" s="100" t="str">
        <f>IF(D118="","",LEFT(VLOOKUP(D118,ENTRANTS!$A$1:$H$1000,5,0),1))</f>
        <v/>
      </c>
      <c r="L118" s="100" t="str">
        <f>IF(D118="","",COUNTIF($K$2:K118,K118))</f>
        <v/>
      </c>
      <c r="M118" s="100" t="str">
        <f>IF(D118="","",VLOOKUP(D118,ENTRANTS!$A$1:$H$1000,4,0))</f>
        <v/>
      </c>
      <c r="N118" s="100" t="str">
        <f>IF(D118="","",COUNTIF($M$2:M118,M118))</f>
        <v/>
      </c>
      <c r="O118" s="105" t="str">
        <f>IF(D118="","",VLOOKUP(D118,ENTRANTS!$A$1:$H$1000,6,0))</f>
        <v/>
      </c>
      <c r="P118" s="83" t="str">
        <f t="shared" si="35"/>
        <v/>
      </c>
      <c r="Q118" s="30"/>
      <c r="R118" s="2" t="str">
        <f t="shared" si="36"/>
        <v/>
      </c>
      <c r="S118" s="3" t="str">
        <f>IF(D118="","",COUNTIF($R$2:R118,R118))</f>
        <v/>
      </c>
      <c r="T118" s="4" t="str">
        <f t="shared" si="41"/>
        <v/>
      </c>
      <c r="U118" s="34" t="str">
        <f>IF(AND(S118=4,K118="M",NOT(O118="Unattached")),SUMIF(R$2:R118,R118,L$2:L118),"")</f>
        <v/>
      </c>
      <c r="V118" s="4" t="str">
        <f t="shared" si="42"/>
        <v/>
      </c>
      <c r="W118" s="34" t="str">
        <f>IF(AND(S118=3,K118="F",NOT(O118="Unattached")),SUMIF(R$2:R118,R118,L$2:L118),"")</f>
        <v/>
      </c>
      <c r="X118" s="5" t="str">
        <f t="shared" si="29"/>
        <v/>
      </c>
      <c r="Y118" s="5" t="str">
        <f t="shared" si="37"/>
        <v/>
      </c>
      <c r="Z118" s="32" t="str">
        <f t="shared" si="30"/>
        <v xml:space="preserve"> </v>
      </c>
      <c r="AA118" s="32" t="str">
        <f>IF(K118="M",IF(S118&lt;&gt;4,"",VLOOKUP(CONCATENATE(R118," ",(S118-3)),$Z$2:AD118,5,0)),IF(S118&lt;&gt;3,"",VLOOKUP(CONCATENATE(R118," ",(S118-2)),$Z$2:AD118,5,0)))</f>
        <v/>
      </c>
      <c r="AB118" s="32" t="str">
        <f>IF(K118="M",IF(S118&lt;&gt;4,"",VLOOKUP(CONCATENATE(R118," ",(S118-2)),$Z$2:AD118,5,0)),IF(S118&lt;&gt;3,"",VLOOKUP(CONCATENATE(R118," ",(S118-1)),$Z$2:AD118,5,0)))</f>
        <v/>
      </c>
      <c r="AC118" s="32" t="str">
        <f>IF(K118="M",IF(S118&lt;&gt;4,"",VLOOKUP(CONCATENATE(R118," ",(S118-1)),$Z$2:AD118,5,0)),IF(S118&lt;&gt;3,"",VLOOKUP(CONCATENATE(R118," ",(S118)),$Z$2:AD118,5,0)))</f>
        <v/>
      </c>
      <c r="AD118" s="32" t="str">
        <f t="shared" si="38"/>
        <v/>
      </c>
      <c r="AE118" s="32" t="str">
        <f t="shared" si="39"/>
        <v xml:space="preserve"> </v>
      </c>
      <c r="AF118" s="109">
        <f>IF($K118="M",IF($L118&gt;Params!D$3,0,Params!F$3-$L118+1)+IF($L118=1,2,0),IF($L118&gt;Params!E$3,0,Params!G$3-$L118+1)+IF($L118=1,2,0))</f>
        <v>0</v>
      </c>
      <c r="AG118" s="109">
        <f t="shared" si="31"/>
        <v>0</v>
      </c>
      <c r="AH118" s="109">
        <f>IF(LEN(M118)&gt;1,MATCH(MID(M118,2,3),Params!$A$4:$A$14,0),0)</f>
        <v>0</v>
      </c>
      <c r="AI118" s="109" cm="1">
        <f t="array" ref="AI118">IF(AH118=0,0,INDEX(Params!F$4:F$14,RESULTS!$AH118))</f>
        <v>0</v>
      </c>
      <c r="AJ118" s="109" cm="1">
        <f t="array" ref="AJ118">IF(AI118=0,0,INDEX(Params!G$4:G$14,RESULTS!$AH118))</f>
        <v>0</v>
      </c>
      <c r="AK118" s="109">
        <f t="shared" si="32"/>
        <v>0</v>
      </c>
      <c r="AL118" s="109">
        <f t="shared" si="33"/>
        <v>0</v>
      </c>
    </row>
    <row r="119" spans="1:38" x14ac:dyDescent="0.3">
      <c r="A119" s="64" t="str">
        <f t="shared" si="27"/>
        <v/>
      </c>
      <c r="B119" s="64" t="str">
        <f t="shared" si="28"/>
        <v/>
      </c>
      <c r="C119" s="100">
        <v>118</v>
      </c>
      <c r="D119" s="96"/>
      <c r="E119" s="97">
        <f t="shared" si="40"/>
        <v>1</v>
      </c>
      <c r="F119" s="97"/>
      <c r="G119" s="97"/>
      <c r="H119" s="104" t="str">
        <f t="shared" si="34"/>
        <v/>
      </c>
      <c r="I119" s="105" t="str">
        <f>IF(D119="","",VLOOKUP(D119,ENTRANTS!$A$1:$H$1000,2,0))</f>
        <v/>
      </c>
      <c r="J119" s="105" t="str">
        <f>IF(D119="","",VLOOKUP(D119,ENTRANTS!$A$1:$H$1000,3,0))</f>
        <v/>
      </c>
      <c r="K119" s="100" t="str">
        <f>IF(D119="","",LEFT(VLOOKUP(D119,ENTRANTS!$A$1:$H$1000,5,0),1))</f>
        <v/>
      </c>
      <c r="L119" s="100" t="str">
        <f>IF(D119="","",COUNTIF($K$2:K119,K119))</f>
        <v/>
      </c>
      <c r="M119" s="100" t="str">
        <f>IF(D119="","",VLOOKUP(D119,ENTRANTS!$A$1:$H$1000,4,0))</f>
        <v/>
      </c>
      <c r="N119" s="100" t="str">
        <f>IF(D119="","",COUNTIF($M$2:M119,M119))</f>
        <v/>
      </c>
      <c r="O119" s="105" t="str">
        <f>IF(D119="","",VLOOKUP(D119,ENTRANTS!$A$1:$H$1000,6,0))</f>
        <v/>
      </c>
      <c r="P119" s="83" t="str">
        <f t="shared" si="35"/>
        <v/>
      </c>
      <c r="Q119" s="30"/>
      <c r="R119" s="2" t="str">
        <f t="shared" si="36"/>
        <v/>
      </c>
      <c r="S119" s="3" t="str">
        <f>IF(D119="","",COUNTIF($R$2:R119,R119))</f>
        <v/>
      </c>
      <c r="T119" s="4" t="str">
        <f t="shared" si="41"/>
        <v/>
      </c>
      <c r="U119" s="34" t="str">
        <f>IF(AND(S119=4,K119="M",NOT(O119="Unattached")),SUMIF(R$2:R119,R119,L$2:L119),"")</f>
        <v/>
      </c>
      <c r="V119" s="4" t="str">
        <f t="shared" si="42"/>
        <v/>
      </c>
      <c r="W119" s="34" t="str">
        <f>IF(AND(S119=3,K119="F",NOT(O119="Unattached")),SUMIF(R$2:R119,R119,L$2:L119),"")</f>
        <v/>
      </c>
      <c r="X119" s="5" t="str">
        <f t="shared" si="29"/>
        <v/>
      </c>
      <c r="Y119" s="5" t="str">
        <f t="shared" si="37"/>
        <v/>
      </c>
      <c r="Z119" s="32" t="str">
        <f t="shared" si="30"/>
        <v xml:space="preserve"> </v>
      </c>
      <c r="AA119" s="32" t="str">
        <f>IF(K119="M",IF(S119&lt;&gt;4,"",VLOOKUP(CONCATENATE(R119," ",(S119-3)),$Z$2:AD119,5,0)),IF(S119&lt;&gt;3,"",VLOOKUP(CONCATENATE(R119," ",(S119-2)),$Z$2:AD119,5,0)))</f>
        <v/>
      </c>
      <c r="AB119" s="32" t="str">
        <f>IF(K119="M",IF(S119&lt;&gt;4,"",VLOOKUP(CONCATENATE(R119," ",(S119-2)),$Z$2:AD119,5,0)),IF(S119&lt;&gt;3,"",VLOOKUP(CONCATENATE(R119," ",(S119-1)),$Z$2:AD119,5,0)))</f>
        <v/>
      </c>
      <c r="AC119" s="32" t="str">
        <f>IF(K119="M",IF(S119&lt;&gt;4,"",VLOOKUP(CONCATENATE(R119," ",(S119-1)),$Z$2:AD119,5,0)),IF(S119&lt;&gt;3,"",VLOOKUP(CONCATENATE(R119," ",(S119)),$Z$2:AD119,5,0)))</f>
        <v/>
      </c>
      <c r="AD119" s="32" t="str">
        <f t="shared" si="38"/>
        <v/>
      </c>
      <c r="AE119" s="32" t="str">
        <f t="shared" si="39"/>
        <v xml:space="preserve"> </v>
      </c>
      <c r="AF119" s="109">
        <f>IF($K119="M",IF($L119&gt;Params!D$3,0,Params!F$3-$L119+1)+IF($L119=1,2,0),IF($L119&gt;Params!E$3,0,Params!G$3-$L119+1)+IF($L119=1,2,0))</f>
        <v>0</v>
      </c>
      <c r="AG119" s="109">
        <f t="shared" si="31"/>
        <v>0</v>
      </c>
      <c r="AH119" s="109">
        <f>IF(LEN(M119)&gt;1,MATCH(MID(M119,2,3),Params!$A$4:$A$14,0),0)</f>
        <v>0</v>
      </c>
      <c r="AI119" s="109" cm="1">
        <f t="array" ref="AI119">IF(AH119=0,0,INDEX(Params!F$4:F$14,RESULTS!$AH119))</f>
        <v>0</v>
      </c>
      <c r="AJ119" s="109" cm="1">
        <f t="array" ref="AJ119">IF(AI119=0,0,INDEX(Params!G$4:G$14,RESULTS!$AH119))</f>
        <v>0</v>
      </c>
      <c r="AK119" s="109">
        <f t="shared" si="32"/>
        <v>0</v>
      </c>
      <c r="AL119" s="109">
        <f t="shared" si="33"/>
        <v>0</v>
      </c>
    </row>
    <row r="120" spans="1:38" x14ac:dyDescent="0.3">
      <c r="A120" s="64" t="str">
        <f t="shared" si="27"/>
        <v/>
      </c>
      <c r="B120" s="64" t="str">
        <f t="shared" si="28"/>
        <v/>
      </c>
      <c r="C120" s="100">
        <v>119</v>
      </c>
      <c r="D120" s="96"/>
      <c r="E120" s="97">
        <f t="shared" si="40"/>
        <v>1</v>
      </c>
      <c r="F120" s="97"/>
      <c r="G120" s="97"/>
      <c r="H120" s="104" t="str">
        <f t="shared" si="34"/>
        <v/>
      </c>
      <c r="I120" s="105" t="str">
        <f>IF(D120="","",VLOOKUP(D120,ENTRANTS!$A$1:$H$1000,2,0))</f>
        <v/>
      </c>
      <c r="J120" s="105" t="str">
        <f>IF(D120="","",VLOOKUP(D120,ENTRANTS!$A$1:$H$1000,3,0))</f>
        <v/>
      </c>
      <c r="K120" s="100" t="str">
        <f>IF(D120="","",LEFT(VLOOKUP(D120,ENTRANTS!$A$1:$H$1000,5,0),1))</f>
        <v/>
      </c>
      <c r="L120" s="100" t="str">
        <f>IF(D120="","",COUNTIF($K$2:K120,K120))</f>
        <v/>
      </c>
      <c r="M120" s="100" t="str">
        <f>IF(D120="","",VLOOKUP(D120,ENTRANTS!$A$1:$H$1000,4,0))</f>
        <v/>
      </c>
      <c r="N120" s="100" t="str">
        <f>IF(D120="","",COUNTIF($M$2:M120,M120))</f>
        <v/>
      </c>
      <c r="O120" s="105" t="str">
        <f>IF(D120="","",VLOOKUP(D120,ENTRANTS!$A$1:$H$1000,6,0))</f>
        <v/>
      </c>
      <c r="P120" s="83" t="str">
        <f t="shared" si="35"/>
        <v/>
      </c>
      <c r="Q120" s="30"/>
      <c r="R120" s="2" t="str">
        <f t="shared" si="36"/>
        <v/>
      </c>
      <c r="S120" s="3" t="str">
        <f>IF(D120="","",COUNTIF($R$2:R120,R120))</f>
        <v/>
      </c>
      <c r="T120" s="4" t="str">
        <f t="shared" si="41"/>
        <v/>
      </c>
      <c r="U120" s="34" t="str">
        <f>IF(AND(S120=4,K120="M",NOT(O120="Unattached")),SUMIF(R$2:R120,R120,L$2:L120),"")</f>
        <v/>
      </c>
      <c r="V120" s="4" t="str">
        <f t="shared" si="42"/>
        <v/>
      </c>
      <c r="W120" s="34" t="str">
        <f>IF(AND(S120=3,K120="F",NOT(O120="Unattached")),SUMIF(R$2:R120,R120,L$2:L120),"")</f>
        <v/>
      </c>
      <c r="X120" s="5" t="str">
        <f t="shared" si="29"/>
        <v/>
      </c>
      <c r="Y120" s="5" t="str">
        <f t="shared" si="37"/>
        <v/>
      </c>
      <c r="Z120" s="32" t="str">
        <f t="shared" si="30"/>
        <v xml:space="preserve"> </v>
      </c>
      <c r="AA120" s="32" t="str">
        <f>IF(K120="M",IF(S120&lt;&gt;4,"",VLOOKUP(CONCATENATE(R120," ",(S120-3)),$Z$2:AD120,5,0)),IF(S120&lt;&gt;3,"",VLOOKUP(CONCATENATE(R120," ",(S120-2)),$Z$2:AD120,5,0)))</f>
        <v/>
      </c>
      <c r="AB120" s="32" t="str">
        <f>IF(K120="M",IF(S120&lt;&gt;4,"",VLOOKUP(CONCATENATE(R120," ",(S120-2)),$Z$2:AD120,5,0)),IF(S120&lt;&gt;3,"",VLOOKUP(CONCATENATE(R120," ",(S120-1)),$Z$2:AD120,5,0)))</f>
        <v/>
      </c>
      <c r="AC120" s="32" t="str">
        <f>IF(K120="M",IF(S120&lt;&gt;4,"",VLOOKUP(CONCATENATE(R120," ",(S120-1)),$Z$2:AD120,5,0)),IF(S120&lt;&gt;3,"",VLOOKUP(CONCATENATE(R120," ",(S120)),$Z$2:AD120,5,0)))</f>
        <v/>
      </c>
      <c r="AD120" s="32" t="str">
        <f t="shared" si="38"/>
        <v/>
      </c>
      <c r="AE120" s="32" t="str">
        <f t="shared" si="39"/>
        <v xml:space="preserve"> </v>
      </c>
      <c r="AF120" s="109">
        <f>IF($K120="M",IF($L120&gt;Params!D$3,0,Params!F$3-$L120+1)+IF($L120=1,2,0),IF($L120&gt;Params!E$3,0,Params!G$3-$L120+1)+IF($L120=1,2,0))</f>
        <v>0</v>
      </c>
      <c r="AG120" s="109">
        <f t="shared" si="31"/>
        <v>0</v>
      </c>
      <c r="AH120" s="109">
        <f>IF(LEN(M120)&gt;1,MATCH(MID(M120,2,3),Params!$A$4:$A$14,0),0)</f>
        <v>0</v>
      </c>
      <c r="AI120" s="109" cm="1">
        <f t="array" ref="AI120">IF(AH120=0,0,INDEX(Params!F$4:F$14,RESULTS!$AH120))</f>
        <v>0</v>
      </c>
      <c r="AJ120" s="109" cm="1">
        <f t="array" ref="AJ120">IF(AI120=0,0,INDEX(Params!G$4:G$14,RESULTS!$AH120))</f>
        <v>0</v>
      </c>
      <c r="AK120" s="109">
        <f t="shared" si="32"/>
        <v>0</v>
      </c>
      <c r="AL120" s="109">
        <f t="shared" si="33"/>
        <v>0</v>
      </c>
    </row>
    <row r="121" spans="1:38" x14ac:dyDescent="0.3">
      <c r="A121" s="64" t="str">
        <f t="shared" si="27"/>
        <v/>
      </c>
      <c r="B121" s="64" t="str">
        <f t="shared" si="28"/>
        <v/>
      </c>
      <c r="C121" s="100">
        <v>120</v>
      </c>
      <c r="D121" s="96"/>
      <c r="E121" s="97">
        <f t="shared" si="40"/>
        <v>1</v>
      </c>
      <c r="F121" s="97"/>
      <c r="G121" s="97"/>
      <c r="H121" s="104" t="str">
        <f t="shared" si="34"/>
        <v/>
      </c>
      <c r="I121" s="105" t="str">
        <f>IF(D121="","",VLOOKUP(D121,ENTRANTS!$A$1:$H$1000,2,0))</f>
        <v/>
      </c>
      <c r="J121" s="105" t="str">
        <f>IF(D121="","",VLOOKUP(D121,ENTRANTS!$A$1:$H$1000,3,0))</f>
        <v/>
      </c>
      <c r="K121" s="100" t="str">
        <f>IF(D121="","",LEFT(VLOOKUP(D121,ENTRANTS!$A$1:$H$1000,5,0),1))</f>
        <v/>
      </c>
      <c r="L121" s="100" t="str">
        <f>IF(D121="","",COUNTIF($K$2:K121,K121))</f>
        <v/>
      </c>
      <c r="M121" s="100" t="str">
        <f>IF(D121="","",VLOOKUP(D121,ENTRANTS!$A$1:$H$1000,4,0))</f>
        <v/>
      </c>
      <c r="N121" s="100" t="str">
        <f>IF(D121="","",COUNTIF($M$2:M121,M121))</f>
        <v/>
      </c>
      <c r="O121" s="105" t="str">
        <f>IF(D121="","",VLOOKUP(D121,ENTRANTS!$A$1:$H$1000,6,0))</f>
        <v/>
      </c>
      <c r="P121" s="83" t="str">
        <f t="shared" si="35"/>
        <v/>
      </c>
      <c r="Q121" s="30"/>
      <c r="R121" s="2" t="str">
        <f t="shared" si="36"/>
        <v/>
      </c>
      <c r="S121" s="3" t="str">
        <f>IF(D121="","",COUNTIF($R$2:R121,R121))</f>
        <v/>
      </c>
      <c r="T121" s="4" t="str">
        <f t="shared" si="41"/>
        <v/>
      </c>
      <c r="U121" s="34" t="str">
        <f>IF(AND(S121=4,K121="M",NOT(O121="Unattached")),SUMIF(R$2:R121,R121,L$2:L121),"")</f>
        <v/>
      </c>
      <c r="V121" s="4" t="str">
        <f t="shared" si="42"/>
        <v/>
      </c>
      <c r="W121" s="34" t="str">
        <f>IF(AND(S121=3,K121="F",NOT(O121="Unattached")),SUMIF(R$2:R121,R121,L$2:L121),"")</f>
        <v/>
      </c>
      <c r="X121" s="5" t="str">
        <f t="shared" si="29"/>
        <v/>
      </c>
      <c r="Y121" s="5" t="str">
        <f t="shared" si="37"/>
        <v/>
      </c>
      <c r="Z121" s="32" t="str">
        <f t="shared" si="30"/>
        <v xml:space="preserve"> </v>
      </c>
      <c r="AA121" s="32" t="str">
        <f>IF(K121="M",IF(S121&lt;&gt;4,"",VLOOKUP(CONCATENATE(R121," ",(S121-3)),$Z$2:AD121,5,0)),IF(S121&lt;&gt;3,"",VLOOKUP(CONCATENATE(R121," ",(S121-2)),$Z$2:AD121,5,0)))</f>
        <v/>
      </c>
      <c r="AB121" s="32" t="str">
        <f>IF(K121="M",IF(S121&lt;&gt;4,"",VLOOKUP(CONCATENATE(R121," ",(S121-2)),$Z$2:AD121,5,0)),IF(S121&lt;&gt;3,"",VLOOKUP(CONCATENATE(R121," ",(S121-1)),$Z$2:AD121,5,0)))</f>
        <v/>
      </c>
      <c r="AC121" s="32" t="str">
        <f>IF(K121="M",IF(S121&lt;&gt;4,"",VLOOKUP(CONCATENATE(R121," ",(S121-1)),$Z$2:AD121,5,0)),IF(S121&lt;&gt;3,"",VLOOKUP(CONCATENATE(R121," ",(S121)),$Z$2:AD121,5,0)))</f>
        <v/>
      </c>
      <c r="AD121" s="32" t="str">
        <f t="shared" si="38"/>
        <v/>
      </c>
      <c r="AE121" s="32" t="str">
        <f t="shared" si="39"/>
        <v xml:space="preserve"> </v>
      </c>
      <c r="AF121" s="109">
        <f>IF($K121="M",IF($L121&gt;Params!D$3,0,Params!F$3-$L121+1)+IF($L121=1,2,0),IF($L121&gt;Params!E$3,0,Params!G$3-$L121+1)+IF($L121=1,2,0))</f>
        <v>0</v>
      </c>
      <c r="AG121" s="109">
        <f t="shared" si="31"/>
        <v>0</v>
      </c>
      <c r="AH121" s="109">
        <f>IF(LEN(M121)&gt;1,MATCH(MID(M121,2,3),Params!$A$4:$A$14,0),0)</f>
        <v>0</v>
      </c>
      <c r="AI121" s="109" cm="1">
        <f t="array" ref="AI121">IF(AH121=0,0,INDEX(Params!F$4:F$14,RESULTS!$AH121))</f>
        <v>0</v>
      </c>
      <c r="AJ121" s="109" cm="1">
        <f t="array" ref="AJ121">IF(AI121=0,0,INDEX(Params!G$4:G$14,RESULTS!$AH121))</f>
        <v>0</v>
      </c>
      <c r="AK121" s="109">
        <f t="shared" si="32"/>
        <v>0</v>
      </c>
      <c r="AL121" s="109">
        <f t="shared" si="33"/>
        <v>0</v>
      </c>
    </row>
    <row r="122" spans="1:38" x14ac:dyDescent="0.3">
      <c r="A122" s="64" t="str">
        <f t="shared" si="27"/>
        <v/>
      </c>
      <c r="B122" s="64" t="str">
        <f t="shared" si="28"/>
        <v/>
      </c>
      <c r="C122" s="100">
        <v>121</v>
      </c>
      <c r="D122" s="96"/>
      <c r="E122" s="97">
        <f t="shared" si="40"/>
        <v>1</v>
      </c>
      <c r="F122" s="97"/>
      <c r="G122" s="97"/>
      <c r="H122" s="104" t="str">
        <f t="shared" si="34"/>
        <v/>
      </c>
      <c r="I122" s="105" t="str">
        <f>IF(D122="","",VLOOKUP(D122,ENTRANTS!$A$1:$H$1000,2,0))</f>
        <v/>
      </c>
      <c r="J122" s="105" t="str">
        <f>IF(D122="","",VLOOKUP(D122,ENTRANTS!$A$1:$H$1000,3,0))</f>
        <v/>
      </c>
      <c r="K122" s="100" t="str">
        <f>IF(D122="","",LEFT(VLOOKUP(D122,ENTRANTS!$A$1:$H$1000,5,0),1))</f>
        <v/>
      </c>
      <c r="L122" s="100" t="str">
        <f>IF(D122="","",COUNTIF($K$2:K122,K122))</f>
        <v/>
      </c>
      <c r="M122" s="100" t="str">
        <f>IF(D122="","",VLOOKUP(D122,ENTRANTS!$A$1:$H$1000,4,0))</f>
        <v/>
      </c>
      <c r="N122" s="100" t="str">
        <f>IF(D122="","",COUNTIF($M$2:M122,M122))</f>
        <v/>
      </c>
      <c r="O122" s="105" t="str">
        <f>IF(D122="","",VLOOKUP(D122,ENTRANTS!$A$1:$H$1000,6,0))</f>
        <v/>
      </c>
      <c r="P122" s="83" t="str">
        <f t="shared" si="35"/>
        <v/>
      </c>
      <c r="Q122" s="30"/>
      <c r="R122" s="2" t="str">
        <f t="shared" si="36"/>
        <v/>
      </c>
      <c r="S122" s="3" t="str">
        <f>IF(D122="","",COUNTIF($R$2:R122,R122))</f>
        <v/>
      </c>
      <c r="T122" s="4" t="str">
        <f t="shared" si="41"/>
        <v/>
      </c>
      <c r="U122" s="34" t="str">
        <f>IF(AND(S122=4,K122="M",NOT(O122="Unattached")),SUMIF(R$2:R122,R122,L$2:L122),"")</f>
        <v/>
      </c>
      <c r="V122" s="4" t="str">
        <f t="shared" si="42"/>
        <v/>
      </c>
      <c r="W122" s="34" t="str">
        <f>IF(AND(S122=3,K122="F",NOT(O122="Unattached")),SUMIF(R$2:R122,R122,L$2:L122),"")</f>
        <v/>
      </c>
      <c r="X122" s="5" t="str">
        <f t="shared" si="29"/>
        <v/>
      </c>
      <c r="Y122" s="5" t="str">
        <f t="shared" si="37"/>
        <v/>
      </c>
      <c r="Z122" s="32" t="str">
        <f t="shared" si="30"/>
        <v xml:space="preserve"> </v>
      </c>
      <c r="AA122" s="32" t="str">
        <f>IF(K122="M",IF(S122&lt;&gt;4,"",VLOOKUP(CONCATENATE(R122," ",(S122-3)),$Z$2:AD122,5,0)),IF(S122&lt;&gt;3,"",VLOOKUP(CONCATENATE(R122," ",(S122-2)),$Z$2:AD122,5,0)))</f>
        <v/>
      </c>
      <c r="AB122" s="32" t="str">
        <f>IF(K122="M",IF(S122&lt;&gt;4,"",VLOOKUP(CONCATENATE(R122," ",(S122-2)),$Z$2:AD122,5,0)),IF(S122&lt;&gt;3,"",VLOOKUP(CONCATENATE(R122," ",(S122-1)),$Z$2:AD122,5,0)))</f>
        <v/>
      </c>
      <c r="AC122" s="32" t="str">
        <f>IF(K122="M",IF(S122&lt;&gt;4,"",VLOOKUP(CONCATENATE(R122," ",(S122-1)),$Z$2:AD122,5,0)),IF(S122&lt;&gt;3,"",VLOOKUP(CONCATENATE(R122," ",(S122)),$Z$2:AD122,5,0)))</f>
        <v/>
      </c>
      <c r="AD122" s="32" t="str">
        <f t="shared" si="38"/>
        <v/>
      </c>
      <c r="AE122" s="32" t="str">
        <f t="shared" si="39"/>
        <v xml:space="preserve"> </v>
      </c>
      <c r="AF122" s="109">
        <f>IF($K122="M",IF($L122&gt;Params!D$3,0,Params!F$3-$L122+1)+IF($L122=1,2,0),IF($L122&gt;Params!E$3,0,Params!G$3-$L122+1)+IF($L122=1,2,0))</f>
        <v>0</v>
      </c>
      <c r="AG122" s="109">
        <f t="shared" si="31"/>
        <v>0</v>
      </c>
      <c r="AH122" s="109">
        <f>IF(LEN(M122)&gt;1,MATCH(MID(M122,2,3),Params!$A$4:$A$14,0),0)</f>
        <v>0</v>
      </c>
      <c r="AI122" s="109" cm="1">
        <f t="array" ref="AI122">IF(AH122=0,0,INDEX(Params!F$4:F$14,RESULTS!$AH122))</f>
        <v>0</v>
      </c>
      <c r="AJ122" s="109" cm="1">
        <f t="array" ref="AJ122">IF(AI122=0,0,INDEX(Params!G$4:G$14,RESULTS!$AH122))</f>
        <v>0</v>
      </c>
      <c r="AK122" s="109">
        <f t="shared" si="32"/>
        <v>0</v>
      </c>
      <c r="AL122" s="109">
        <f t="shared" si="33"/>
        <v>0</v>
      </c>
    </row>
    <row r="123" spans="1:38" x14ac:dyDescent="0.3">
      <c r="A123" s="64" t="str">
        <f t="shared" si="27"/>
        <v/>
      </c>
      <c r="B123" s="64" t="str">
        <f t="shared" si="28"/>
        <v/>
      </c>
      <c r="C123" s="100">
        <v>122</v>
      </c>
      <c r="D123" s="96"/>
      <c r="E123" s="97">
        <f t="shared" si="40"/>
        <v>1</v>
      </c>
      <c r="F123" s="97"/>
      <c r="G123" s="97"/>
      <c r="H123" s="104" t="str">
        <f t="shared" si="34"/>
        <v/>
      </c>
      <c r="I123" s="105" t="str">
        <f>IF(D123="","",VLOOKUP(D123,ENTRANTS!$A$1:$H$1000,2,0))</f>
        <v/>
      </c>
      <c r="J123" s="105" t="str">
        <f>IF(D123="","",VLOOKUP(D123,ENTRANTS!$A$1:$H$1000,3,0))</f>
        <v/>
      </c>
      <c r="K123" s="100" t="str">
        <f>IF(D123="","",LEFT(VLOOKUP(D123,ENTRANTS!$A$1:$H$1000,5,0),1))</f>
        <v/>
      </c>
      <c r="L123" s="100" t="str">
        <f>IF(D123="","",COUNTIF($K$2:K123,K123))</f>
        <v/>
      </c>
      <c r="M123" s="100" t="str">
        <f>IF(D123="","",VLOOKUP(D123,ENTRANTS!$A$1:$H$1000,4,0))</f>
        <v/>
      </c>
      <c r="N123" s="100" t="str">
        <f>IF(D123="","",COUNTIF($M$2:M123,M123))</f>
        <v/>
      </c>
      <c r="O123" s="105" t="str">
        <f>IF(D123="","",VLOOKUP(D123,ENTRANTS!$A$1:$H$1000,6,0))</f>
        <v/>
      </c>
      <c r="P123" s="83" t="str">
        <f t="shared" si="35"/>
        <v/>
      </c>
      <c r="Q123" s="30"/>
      <c r="R123" s="2" t="str">
        <f t="shared" si="36"/>
        <v/>
      </c>
      <c r="S123" s="3" t="str">
        <f>IF(D123="","",COUNTIF($R$2:R123,R123))</f>
        <v/>
      </c>
      <c r="T123" s="4" t="str">
        <f t="shared" si="41"/>
        <v/>
      </c>
      <c r="U123" s="34" t="str">
        <f>IF(AND(S123=4,K123="M",NOT(O123="Unattached")),SUMIF(R$2:R123,R123,L$2:L123),"")</f>
        <v/>
      </c>
      <c r="V123" s="4" t="str">
        <f t="shared" si="42"/>
        <v/>
      </c>
      <c r="W123" s="34" t="str">
        <f>IF(AND(S123=3,K123="F",NOT(O123="Unattached")),SUMIF(R$2:R123,R123,L$2:L123),"")</f>
        <v/>
      </c>
      <c r="X123" s="5" t="str">
        <f t="shared" si="29"/>
        <v/>
      </c>
      <c r="Y123" s="5" t="str">
        <f t="shared" si="37"/>
        <v/>
      </c>
      <c r="Z123" s="32" t="str">
        <f t="shared" si="30"/>
        <v xml:space="preserve"> </v>
      </c>
      <c r="AA123" s="32" t="str">
        <f>IF(K123="M",IF(S123&lt;&gt;4,"",VLOOKUP(CONCATENATE(R123," ",(S123-3)),$Z$2:AD123,5,0)),IF(S123&lt;&gt;3,"",VLOOKUP(CONCATENATE(R123," ",(S123-2)),$Z$2:AD123,5,0)))</f>
        <v/>
      </c>
      <c r="AB123" s="32" t="str">
        <f>IF(K123="M",IF(S123&lt;&gt;4,"",VLOOKUP(CONCATENATE(R123," ",(S123-2)),$Z$2:AD123,5,0)),IF(S123&lt;&gt;3,"",VLOOKUP(CONCATENATE(R123," ",(S123-1)),$Z$2:AD123,5,0)))</f>
        <v/>
      </c>
      <c r="AC123" s="32" t="str">
        <f>IF(K123="M",IF(S123&lt;&gt;4,"",VLOOKUP(CONCATENATE(R123," ",(S123-1)),$Z$2:AD123,5,0)),IF(S123&lt;&gt;3,"",VLOOKUP(CONCATENATE(R123," ",(S123)),$Z$2:AD123,5,0)))</f>
        <v/>
      </c>
      <c r="AD123" s="32" t="str">
        <f t="shared" si="38"/>
        <v/>
      </c>
      <c r="AE123" s="32" t="str">
        <f t="shared" si="39"/>
        <v xml:space="preserve"> </v>
      </c>
      <c r="AF123" s="109">
        <f>IF($K123="M",IF($L123&gt;Params!D$3,0,Params!F$3-$L123+1)+IF($L123=1,2,0),IF($L123&gt;Params!E$3,0,Params!G$3-$L123+1)+IF($L123=1,2,0))</f>
        <v>0</v>
      </c>
      <c r="AG123" s="109">
        <f t="shared" si="31"/>
        <v>0</v>
      </c>
      <c r="AH123" s="109">
        <f>IF(LEN(M123)&gt;1,MATCH(MID(M123,2,3),Params!$A$4:$A$14,0),0)</f>
        <v>0</v>
      </c>
      <c r="AI123" s="109" cm="1">
        <f t="array" ref="AI123">IF(AH123=0,0,INDEX(Params!F$4:F$14,RESULTS!$AH123))</f>
        <v>0</v>
      </c>
      <c r="AJ123" s="109" cm="1">
        <f t="array" ref="AJ123">IF(AI123=0,0,INDEX(Params!G$4:G$14,RESULTS!$AH123))</f>
        <v>0</v>
      </c>
      <c r="AK123" s="109">
        <f t="shared" si="32"/>
        <v>0</v>
      </c>
      <c r="AL123" s="109">
        <f t="shared" si="33"/>
        <v>0</v>
      </c>
    </row>
    <row r="124" spans="1:38" x14ac:dyDescent="0.3">
      <c r="A124" s="64" t="str">
        <f t="shared" si="27"/>
        <v/>
      </c>
      <c r="B124" s="64" t="str">
        <f t="shared" si="28"/>
        <v/>
      </c>
      <c r="C124" s="100">
        <v>123</v>
      </c>
      <c r="D124" s="96"/>
      <c r="E124" s="97">
        <f t="shared" si="40"/>
        <v>1</v>
      </c>
      <c r="F124" s="97"/>
      <c r="G124" s="97"/>
      <c r="H124" s="104" t="str">
        <f t="shared" si="34"/>
        <v/>
      </c>
      <c r="I124" s="105" t="str">
        <f>IF(D124="","",VLOOKUP(D124,ENTRANTS!$A$1:$H$1000,2,0))</f>
        <v/>
      </c>
      <c r="J124" s="105" t="str">
        <f>IF(D124="","",VLOOKUP(D124,ENTRANTS!$A$1:$H$1000,3,0))</f>
        <v/>
      </c>
      <c r="K124" s="100" t="str">
        <f>IF(D124="","",LEFT(VLOOKUP(D124,ENTRANTS!$A$1:$H$1000,5,0),1))</f>
        <v/>
      </c>
      <c r="L124" s="100" t="str">
        <f>IF(D124="","",COUNTIF($K$2:K124,K124))</f>
        <v/>
      </c>
      <c r="M124" s="100" t="str">
        <f>IF(D124="","",VLOOKUP(D124,ENTRANTS!$A$1:$H$1000,4,0))</f>
        <v/>
      </c>
      <c r="N124" s="100" t="str">
        <f>IF(D124="","",COUNTIF($M$2:M124,M124))</f>
        <v/>
      </c>
      <c r="O124" s="105" t="str">
        <f>IF(D124="","",VLOOKUP(D124,ENTRANTS!$A$1:$H$1000,6,0))</f>
        <v/>
      </c>
      <c r="P124" s="83" t="str">
        <f t="shared" si="35"/>
        <v/>
      </c>
      <c r="Q124" s="30"/>
      <c r="R124" s="2" t="str">
        <f t="shared" si="36"/>
        <v/>
      </c>
      <c r="S124" s="3" t="str">
        <f>IF(D124="","",COUNTIF($R$2:R124,R124))</f>
        <v/>
      </c>
      <c r="T124" s="4" t="str">
        <f t="shared" si="41"/>
        <v/>
      </c>
      <c r="U124" s="34" t="str">
        <f>IF(AND(S124=4,K124="M",NOT(O124="Unattached")),SUMIF(R$2:R124,R124,L$2:L124),"")</f>
        <v/>
      </c>
      <c r="V124" s="4" t="str">
        <f t="shared" si="42"/>
        <v/>
      </c>
      <c r="W124" s="34" t="str">
        <f>IF(AND(S124=3,K124="F",NOT(O124="Unattached")),SUMIF(R$2:R124,R124,L$2:L124),"")</f>
        <v/>
      </c>
      <c r="X124" s="5" t="str">
        <f t="shared" si="29"/>
        <v/>
      </c>
      <c r="Y124" s="5" t="str">
        <f t="shared" si="37"/>
        <v/>
      </c>
      <c r="Z124" s="32" t="str">
        <f t="shared" si="30"/>
        <v xml:space="preserve"> </v>
      </c>
      <c r="AA124" s="32" t="str">
        <f>IF(K124="M",IF(S124&lt;&gt;4,"",VLOOKUP(CONCATENATE(R124," ",(S124-3)),$Z$2:AD124,5,0)),IF(S124&lt;&gt;3,"",VLOOKUP(CONCATENATE(R124," ",(S124-2)),$Z$2:AD124,5,0)))</f>
        <v/>
      </c>
      <c r="AB124" s="32" t="str">
        <f>IF(K124="M",IF(S124&lt;&gt;4,"",VLOOKUP(CONCATENATE(R124," ",(S124-2)),$Z$2:AD124,5,0)),IF(S124&lt;&gt;3,"",VLOOKUP(CONCATENATE(R124," ",(S124-1)),$Z$2:AD124,5,0)))</f>
        <v/>
      </c>
      <c r="AC124" s="32" t="str">
        <f>IF(K124="M",IF(S124&lt;&gt;4,"",VLOOKUP(CONCATENATE(R124," ",(S124-1)),$Z$2:AD124,5,0)),IF(S124&lt;&gt;3,"",VLOOKUP(CONCATENATE(R124," ",(S124)),$Z$2:AD124,5,0)))</f>
        <v/>
      </c>
      <c r="AD124" s="32" t="str">
        <f t="shared" si="38"/>
        <v/>
      </c>
      <c r="AE124" s="32" t="str">
        <f t="shared" si="39"/>
        <v xml:space="preserve"> </v>
      </c>
      <c r="AF124" s="109">
        <f>IF($K124="M",IF($L124&gt;Params!D$3,0,Params!F$3-$L124+1)+IF($L124=1,2,0),IF($L124&gt;Params!E$3,0,Params!G$3-$L124+1)+IF($L124=1,2,0))</f>
        <v>0</v>
      </c>
      <c r="AG124" s="109">
        <f t="shared" si="31"/>
        <v>0</v>
      </c>
      <c r="AH124" s="109">
        <f>IF(LEN(M124)&gt;1,MATCH(MID(M124,2,3),Params!$A$4:$A$14,0),0)</f>
        <v>0</v>
      </c>
      <c r="AI124" s="109" cm="1">
        <f t="array" ref="AI124">IF(AH124=0,0,INDEX(Params!F$4:F$14,RESULTS!$AH124))</f>
        <v>0</v>
      </c>
      <c r="AJ124" s="109" cm="1">
        <f t="array" ref="AJ124">IF(AI124=0,0,INDEX(Params!G$4:G$14,RESULTS!$AH124))</f>
        <v>0</v>
      </c>
      <c r="AK124" s="109">
        <f t="shared" si="32"/>
        <v>0</v>
      </c>
      <c r="AL124" s="109">
        <f t="shared" si="33"/>
        <v>0</v>
      </c>
    </row>
    <row r="125" spans="1:38" x14ac:dyDescent="0.3">
      <c r="A125" s="64" t="str">
        <f t="shared" si="27"/>
        <v/>
      </c>
      <c r="B125" s="64" t="str">
        <f t="shared" si="28"/>
        <v/>
      </c>
      <c r="C125" s="100">
        <v>124</v>
      </c>
      <c r="D125" s="96"/>
      <c r="E125" s="97">
        <f t="shared" si="40"/>
        <v>1</v>
      </c>
      <c r="F125" s="97"/>
      <c r="G125" s="97"/>
      <c r="H125" s="104" t="str">
        <f t="shared" si="34"/>
        <v/>
      </c>
      <c r="I125" s="105" t="str">
        <f>IF(D125="","",VLOOKUP(D125,ENTRANTS!$A$1:$H$1000,2,0))</f>
        <v/>
      </c>
      <c r="J125" s="105" t="str">
        <f>IF(D125="","",VLOOKUP(D125,ENTRANTS!$A$1:$H$1000,3,0))</f>
        <v/>
      </c>
      <c r="K125" s="100" t="str">
        <f>IF(D125="","",LEFT(VLOOKUP(D125,ENTRANTS!$A$1:$H$1000,5,0),1))</f>
        <v/>
      </c>
      <c r="L125" s="100" t="str">
        <f>IF(D125="","",COUNTIF($K$2:K125,K125))</f>
        <v/>
      </c>
      <c r="M125" s="100" t="str">
        <f>IF(D125="","",VLOOKUP(D125,ENTRANTS!$A$1:$H$1000,4,0))</f>
        <v/>
      </c>
      <c r="N125" s="100" t="str">
        <f>IF(D125="","",COUNTIF($M$2:M125,M125))</f>
        <v/>
      </c>
      <c r="O125" s="105" t="str">
        <f>IF(D125="","",VLOOKUP(D125,ENTRANTS!$A$1:$H$1000,6,0))</f>
        <v/>
      </c>
      <c r="P125" s="83" t="str">
        <f t="shared" si="35"/>
        <v/>
      </c>
      <c r="Q125" s="30"/>
      <c r="R125" s="2" t="str">
        <f t="shared" si="36"/>
        <v/>
      </c>
      <c r="S125" s="3" t="str">
        <f>IF(D125="","",COUNTIF($R$2:R125,R125))</f>
        <v/>
      </c>
      <c r="T125" s="4" t="str">
        <f t="shared" si="41"/>
        <v/>
      </c>
      <c r="U125" s="34" t="str">
        <f>IF(AND(S125=4,K125="M",NOT(O125="Unattached")),SUMIF(R$2:R125,R125,L$2:L125),"")</f>
        <v/>
      </c>
      <c r="V125" s="4" t="str">
        <f t="shared" si="42"/>
        <v/>
      </c>
      <c r="W125" s="34" t="str">
        <f>IF(AND(S125=3,K125="F",NOT(O125="Unattached")),SUMIF(R$2:R125,R125,L$2:L125),"")</f>
        <v/>
      </c>
      <c r="X125" s="5" t="str">
        <f t="shared" si="29"/>
        <v/>
      </c>
      <c r="Y125" s="5" t="str">
        <f t="shared" si="37"/>
        <v/>
      </c>
      <c r="Z125" s="32" t="str">
        <f t="shared" si="30"/>
        <v xml:space="preserve"> </v>
      </c>
      <c r="AA125" s="32" t="str">
        <f>IF(K125="M",IF(S125&lt;&gt;4,"",VLOOKUP(CONCATENATE(R125," ",(S125-3)),$Z$2:AD125,5,0)),IF(S125&lt;&gt;3,"",VLOOKUP(CONCATENATE(R125," ",(S125-2)),$Z$2:AD125,5,0)))</f>
        <v/>
      </c>
      <c r="AB125" s="32" t="str">
        <f>IF(K125="M",IF(S125&lt;&gt;4,"",VLOOKUP(CONCATENATE(R125," ",(S125-2)),$Z$2:AD125,5,0)),IF(S125&lt;&gt;3,"",VLOOKUP(CONCATENATE(R125," ",(S125-1)),$Z$2:AD125,5,0)))</f>
        <v/>
      </c>
      <c r="AC125" s="32" t="str">
        <f>IF(K125="M",IF(S125&lt;&gt;4,"",VLOOKUP(CONCATENATE(R125," ",(S125-1)),$Z$2:AD125,5,0)),IF(S125&lt;&gt;3,"",VLOOKUP(CONCATENATE(R125," ",(S125)),$Z$2:AD125,5,0)))</f>
        <v/>
      </c>
      <c r="AD125" s="32" t="str">
        <f t="shared" si="38"/>
        <v/>
      </c>
      <c r="AE125" s="32" t="str">
        <f t="shared" si="39"/>
        <v xml:space="preserve"> </v>
      </c>
      <c r="AF125" s="109">
        <f>IF($K125="M",IF($L125&gt;Params!D$3,0,Params!F$3-$L125+1)+IF($L125=1,2,0),IF($L125&gt;Params!E$3,0,Params!G$3-$L125+1)+IF($L125=1,2,0))</f>
        <v>0</v>
      </c>
      <c r="AG125" s="109">
        <f t="shared" si="31"/>
        <v>0</v>
      </c>
      <c r="AH125" s="109">
        <f>IF(LEN(M125)&gt;1,MATCH(MID(M125,2,3),Params!$A$4:$A$14,0),0)</f>
        <v>0</v>
      </c>
      <c r="AI125" s="109" cm="1">
        <f t="array" ref="AI125">IF(AH125=0,0,INDEX(Params!F$4:F$14,RESULTS!$AH125))</f>
        <v>0</v>
      </c>
      <c r="AJ125" s="109" cm="1">
        <f t="array" ref="AJ125">IF(AI125=0,0,INDEX(Params!G$4:G$14,RESULTS!$AH125))</f>
        <v>0</v>
      </c>
      <c r="AK125" s="109">
        <f t="shared" si="32"/>
        <v>0</v>
      </c>
      <c r="AL125" s="109">
        <f t="shared" si="33"/>
        <v>0</v>
      </c>
    </row>
    <row r="126" spans="1:38" x14ac:dyDescent="0.3">
      <c r="A126" s="64" t="str">
        <f t="shared" si="27"/>
        <v/>
      </c>
      <c r="B126" s="64" t="str">
        <f t="shared" si="28"/>
        <v/>
      </c>
      <c r="C126" s="100">
        <v>125</v>
      </c>
      <c r="D126" s="96"/>
      <c r="E126" s="97">
        <f t="shared" si="40"/>
        <v>1</v>
      </c>
      <c r="F126" s="97"/>
      <c r="G126" s="97"/>
      <c r="H126" s="104" t="str">
        <f t="shared" si="34"/>
        <v/>
      </c>
      <c r="I126" s="105" t="str">
        <f>IF(D126="","",VLOOKUP(D126,ENTRANTS!$A$1:$H$1000,2,0))</f>
        <v/>
      </c>
      <c r="J126" s="105" t="str">
        <f>IF(D126="","",VLOOKUP(D126,ENTRANTS!$A$1:$H$1000,3,0))</f>
        <v/>
      </c>
      <c r="K126" s="100" t="str">
        <f>IF(D126="","",LEFT(VLOOKUP(D126,ENTRANTS!$A$1:$H$1000,5,0),1))</f>
        <v/>
      </c>
      <c r="L126" s="100" t="str">
        <f>IF(D126="","",COUNTIF($K$2:K126,K126))</f>
        <v/>
      </c>
      <c r="M126" s="100" t="str">
        <f>IF(D126="","",VLOOKUP(D126,ENTRANTS!$A$1:$H$1000,4,0))</f>
        <v/>
      </c>
      <c r="N126" s="100" t="str">
        <f>IF(D126="","",COUNTIF($M$2:M126,M126))</f>
        <v/>
      </c>
      <c r="O126" s="105" t="str">
        <f>IF(D126="","",VLOOKUP(D126,ENTRANTS!$A$1:$H$1000,6,0))</f>
        <v/>
      </c>
      <c r="P126" s="83" t="str">
        <f t="shared" si="35"/>
        <v/>
      </c>
      <c r="Q126" s="30"/>
      <c r="R126" s="2" t="str">
        <f t="shared" si="36"/>
        <v/>
      </c>
      <c r="S126" s="3" t="str">
        <f>IF(D126="","",COUNTIF($R$2:R126,R126))</f>
        <v/>
      </c>
      <c r="T126" s="4" t="str">
        <f t="shared" si="41"/>
        <v/>
      </c>
      <c r="U126" s="34" t="str">
        <f>IF(AND(S126=4,K126="M",NOT(O126="Unattached")),SUMIF(R$2:R126,R126,L$2:L126),"")</f>
        <v/>
      </c>
      <c r="V126" s="4" t="str">
        <f t="shared" si="42"/>
        <v/>
      </c>
      <c r="W126" s="34" t="str">
        <f>IF(AND(S126=3,K126="F",NOT(O126="Unattached")),SUMIF(R$2:R126,R126,L$2:L126),"")</f>
        <v/>
      </c>
      <c r="X126" s="5" t="str">
        <f t="shared" si="29"/>
        <v/>
      </c>
      <c r="Y126" s="5" t="str">
        <f t="shared" si="37"/>
        <v/>
      </c>
      <c r="Z126" s="32" t="str">
        <f t="shared" si="30"/>
        <v xml:space="preserve"> </v>
      </c>
      <c r="AA126" s="32" t="str">
        <f>IF(K126="M",IF(S126&lt;&gt;4,"",VLOOKUP(CONCATENATE(R126," ",(S126-3)),$Z$2:AD126,5,0)),IF(S126&lt;&gt;3,"",VLOOKUP(CONCATENATE(R126," ",(S126-2)),$Z$2:AD126,5,0)))</f>
        <v/>
      </c>
      <c r="AB126" s="32" t="str">
        <f>IF(K126="M",IF(S126&lt;&gt;4,"",VLOOKUP(CONCATENATE(R126," ",(S126-2)),$Z$2:AD126,5,0)),IF(S126&lt;&gt;3,"",VLOOKUP(CONCATENATE(R126," ",(S126-1)),$Z$2:AD126,5,0)))</f>
        <v/>
      </c>
      <c r="AC126" s="32" t="str">
        <f>IF(K126="M",IF(S126&lt;&gt;4,"",VLOOKUP(CONCATENATE(R126," ",(S126-1)),$Z$2:AD126,5,0)),IF(S126&lt;&gt;3,"",VLOOKUP(CONCATENATE(R126," ",(S126)),$Z$2:AD126,5,0)))</f>
        <v/>
      </c>
      <c r="AD126" s="32" t="str">
        <f t="shared" si="38"/>
        <v/>
      </c>
      <c r="AE126" s="32" t="str">
        <f t="shared" si="39"/>
        <v xml:space="preserve"> </v>
      </c>
      <c r="AF126" s="109">
        <f>IF($K126="M",IF($L126&gt;Params!D$3,0,Params!F$3-$L126+1)+IF($L126=1,2,0),IF($L126&gt;Params!E$3,0,Params!G$3-$L126+1)+IF($L126=1,2,0))</f>
        <v>0</v>
      </c>
      <c r="AG126" s="109">
        <f t="shared" si="31"/>
        <v>0</v>
      </c>
      <c r="AH126" s="109">
        <f>IF(LEN(M126)&gt;1,MATCH(MID(M126,2,3),Params!$A$4:$A$14,0),0)</f>
        <v>0</v>
      </c>
      <c r="AI126" s="109" cm="1">
        <f t="array" ref="AI126">IF(AH126=0,0,INDEX(Params!F$4:F$14,RESULTS!$AH126))</f>
        <v>0</v>
      </c>
      <c r="AJ126" s="109" cm="1">
        <f t="array" ref="AJ126">IF(AI126=0,0,INDEX(Params!G$4:G$14,RESULTS!$AH126))</f>
        <v>0</v>
      </c>
      <c r="AK126" s="109">
        <f t="shared" si="32"/>
        <v>0</v>
      </c>
      <c r="AL126" s="109">
        <f t="shared" si="33"/>
        <v>0</v>
      </c>
    </row>
    <row r="127" spans="1:38" x14ac:dyDescent="0.3">
      <c r="A127" s="64" t="str">
        <f t="shared" si="27"/>
        <v/>
      </c>
      <c r="B127" s="64" t="str">
        <f t="shared" si="28"/>
        <v/>
      </c>
      <c r="C127" s="100">
        <v>126</v>
      </c>
      <c r="D127" s="96"/>
      <c r="E127" s="97">
        <f t="shared" si="40"/>
        <v>1</v>
      </c>
      <c r="F127" s="97"/>
      <c r="G127" s="97"/>
      <c r="H127" s="104" t="str">
        <f t="shared" si="34"/>
        <v/>
      </c>
      <c r="I127" s="105" t="str">
        <f>IF(D127="","",VLOOKUP(D127,ENTRANTS!$A$1:$H$1000,2,0))</f>
        <v/>
      </c>
      <c r="J127" s="105" t="str">
        <f>IF(D127="","",VLOOKUP(D127,ENTRANTS!$A$1:$H$1000,3,0))</f>
        <v/>
      </c>
      <c r="K127" s="100" t="str">
        <f>IF(D127="","",LEFT(VLOOKUP(D127,ENTRANTS!$A$1:$H$1000,5,0),1))</f>
        <v/>
      </c>
      <c r="L127" s="100" t="str">
        <f>IF(D127="","",COUNTIF($K$2:K127,K127))</f>
        <v/>
      </c>
      <c r="M127" s="100" t="str">
        <f>IF(D127="","",VLOOKUP(D127,ENTRANTS!$A$1:$H$1000,4,0))</f>
        <v/>
      </c>
      <c r="N127" s="100" t="str">
        <f>IF(D127="","",COUNTIF($M$2:M127,M127))</f>
        <v/>
      </c>
      <c r="O127" s="105" t="str">
        <f>IF(D127="","",VLOOKUP(D127,ENTRANTS!$A$1:$H$1000,6,0))</f>
        <v/>
      </c>
      <c r="P127" s="83" t="str">
        <f t="shared" si="35"/>
        <v/>
      </c>
      <c r="Q127" s="30"/>
      <c r="R127" s="2" t="str">
        <f t="shared" si="36"/>
        <v/>
      </c>
      <c r="S127" s="3" t="str">
        <f>IF(D127="","",COUNTIF($R$2:R127,R127))</f>
        <v/>
      </c>
      <c r="T127" s="4" t="str">
        <f t="shared" si="41"/>
        <v/>
      </c>
      <c r="U127" s="34" t="str">
        <f>IF(AND(S127=4,K127="M",NOT(O127="Unattached")),SUMIF(R$2:R127,R127,L$2:L127),"")</f>
        <v/>
      </c>
      <c r="V127" s="4" t="str">
        <f t="shared" si="42"/>
        <v/>
      </c>
      <c r="W127" s="34" t="str">
        <f>IF(AND(S127=3,K127="F",NOT(O127="Unattached")),SUMIF(R$2:R127,R127,L$2:L127),"")</f>
        <v/>
      </c>
      <c r="X127" s="5" t="str">
        <f t="shared" si="29"/>
        <v/>
      </c>
      <c r="Y127" s="5" t="str">
        <f t="shared" si="37"/>
        <v/>
      </c>
      <c r="Z127" s="32" t="str">
        <f t="shared" si="30"/>
        <v xml:space="preserve"> </v>
      </c>
      <c r="AA127" s="32" t="str">
        <f>IF(K127="M",IF(S127&lt;&gt;4,"",VLOOKUP(CONCATENATE(R127," ",(S127-3)),$Z$2:AD127,5,0)),IF(S127&lt;&gt;3,"",VLOOKUP(CONCATENATE(R127," ",(S127-2)),$Z$2:AD127,5,0)))</f>
        <v/>
      </c>
      <c r="AB127" s="32" t="str">
        <f>IF(K127="M",IF(S127&lt;&gt;4,"",VLOOKUP(CONCATENATE(R127," ",(S127-2)),$Z$2:AD127,5,0)),IF(S127&lt;&gt;3,"",VLOOKUP(CONCATENATE(R127," ",(S127-1)),$Z$2:AD127,5,0)))</f>
        <v/>
      </c>
      <c r="AC127" s="32" t="str">
        <f>IF(K127="M",IF(S127&lt;&gt;4,"",VLOOKUP(CONCATENATE(R127," ",(S127-1)),$Z$2:AD127,5,0)),IF(S127&lt;&gt;3,"",VLOOKUP(CONCATENATE(R127," ",(S127)),$Z$2:AD127,5,0)))</f>
        <v/>
      </c>
      <c r="AD127" s="32" t="str">
        <f t="shared" si="38"/>
        <v/>
      </c>
      <c r="AE127" s="32" t="str">
        <f t="shared" si="39"/>
        <v xml:space="preserve"> </v>
      </c>
      <c r="AF127" s="109">
        <f>IF($K127="M",IF($L127&gt;Params!D$3,0,Params!F$3-$L127+1)+IF($L127=1,2,0),IF($L127&gt;Params!E$3,0,Params!G$3-$L127+1)+IF($L127=1,2,0))</f>
        <v>0</v>
      </c>
      <c r="AG127" s="109">
        <f t="shared" si="31"/>
        <v>0</v>
      </c>
      <c r="AH127" s="109">
        <f>IF(LEN(M127)&gt;1,MATCH(MID(M127,2,3),Params!$A$4:$A$14,0),0)</f>
        <v>0</v>
      </c>
      <c r="AI127" s="109" cm="1">
        <f t="array" ref="AI127">IF(AH127=0,0,INDEX(Params!F$4:F$14,RESULTS!$AH127))</f>
        <v>0</v>
      </c>
      <c r="AJ127" s="109" cm="1">
        <f t="array" ref="AJ127">IF(AI127=0,0,INDEX(Params!G$4:G$14,RESULTS!$AH127))</f>
        <v>0</v>
      </c>
      <c r="AK127" s="109">
        <f t="shared" si="32"/>
        <v>0</v>
      </c>
      <c r="AL127" s="109">
        <f t="shared" si="33"/>
        <v>0</v>
      </c>
    </row>
    <row r="128" spans="1:38" x14ac:dyDescent="0.3">
      <c r="A128" s="64" t="str">
        <f t="shared" si="27"/>
        <v/>
      </c>
      <c r="B128" s="64" t="str">
        <f t="shared" si="28"/>
        <v/>
      </c>
      <c r="C128" s="100">
        <v>127</v>
      </c>
      <c r="D128" s="96"/>
      <c r="E128" s="97">
        <f t="shared" si="40"/>
        <v>1</v>
      </c>
      <c r="F128" s="97"/>
      <c r="G128" s="97"/>
      <c r="H128" s="104" t="str">
        <f t="shared" si="34"/>
        <v/>
      </c>
      <c r="I128" s="105" t="str">
        <f>IF(D128="","",VLOOKUP(D128,ENTRANTS!$A$1:$H$1000,2,0))</f>
        <v/>
      </c>
      <c r="J128" s="105" t="str">
        <f>IF(D128="","",VLOOKUP(D128,ENTRANTS!$A$1:$H$1000,3,0))</f>
        <v/>
      </c>
      <c r="K128" s="100" t="str">
        <f>IF(D128="","",LEFT(VLOOKUP(D128,ENTRANTS!$A$1:$H$1000,5,0),1))</f>
        <v/>
      </c>
      <c r="L128" s="100" t="str">
        <f>IF(D128="","",COUNTIF($K$2:K128,K128))</f>
        <v/>
      </c>
      <c r="M128" s="100" t="str">
        <f>IF(D128="","",VLOOKUP(D128,ENTRANTS!$A$1:$H$1000,4,0))</f>
        <v/>
      </c>
      <c r="N128" s="100" t="str">
        <f>IF(D128="","",COUNTIF($M$2:M128,M128))</f>
        <v/>
      </c>
      <c r="O128" s="105" t="str">
        <f>IF(D128="","",VLOOKUP(D128,ENTRANTS!$A$1:$H$1000,6,0))</f>
        <v/>
      </c>
      <c r="P128" s="83" t="str">
        <f t="shared" si="35"/>
        <v/>
      </c>
      <c r="Q128" s="30"/>
      <c r="R128" s="2" t="str">
        <f t="shared" si="36"/>
        <v/>
      </c>
      <c r="S128" s="3" t="str">
        <f>IF(D128="","",COUNTIF($R$2:R128,R128))</f>
        <v/>
      </c>
      <c r="T128" s="4" t="str">
        <f t="shared" si="41"/>
        <v/>
      </c>
      <c r="U128" s="34" t="str">
        <f>IF(AND(S128=4,K128="M",NOT(O128="Unattached")),SUMIF(R$2:R128,R128,L$2:L128),"")</f>
        <v/>
      </c>
      <c r="V128" s="4" t="str">
        <f t="shared" si="42"/>
        <v/>
      </c>
      <c r="W128" s="34" t="str">
        <f>IF(AND(S128=3,K128="F",NOT(O128="Unattached")),SUMIF(R$2:R128,R128,L$2:L128),"")</f>
        <v/>
      </c>
      <c r="X128" s="5" t="str">
        <f t="shared" si="29"/>
        <v/>
      </c>
      <c r="Y128" s="5" t="str">
        <f t="shared" si="37"/>
        <v/>
      </c>
      <c r="Z128" s="32" t="str">
        <f t="shared" si="30"/>
        <v xml:space="preserve"> </v>
      </c>
      <c r="AA128" s="32" t="str">
        <f>IF(K128="M",IF(S128&lt;&gt;4,"",VLOOKUP(CONCATENATE(R128," ",(S128-3)),$Z$2:AD128,5,0)),IF(S128&lt;&gt;3,"",VLOOKUP(CONCATENATE(R128," ",(S128-2)),$Z$2:AD128,5,0)))</f>
        <v/>
      </c>
      <c r="AB128" s="32" t="str">
        <f>IF(K128="M",IF(S128&lt;&gt;4,"",VLOOKUP(CONCATENATE(R128," ",(S128-2)),$Z$2:AD128,5,0)),IF(S128&lt;&gt;3,"",VLOOKUP(CONCATENATE(R128," ",(S128-1)),$Z$2:AD128,5,0)))</f>
        <v/>
      </c>
      <c r="AC128" s="32" t="str">
        <f>IF(K128="M",IF(S128&lt;&gt;4,"",VLOOKUP(CONCATENATE(R128," ",(S128-1)),$Z$2:AD128,5,0)),IF(S128&lt;&gt;3,"",VLOOKUP(CONCATENATE(R128," ",(S128)),$Z$2:AD128,5,0)))</f>
        <v/>
      </c>
      <c r="AD128" s="32" t="str">
        <f t="shared" si="38"/>
        <v/>
      </c>
      <c r="AE128" s="32" t="str">
        <f t="shared" si="39"/>
        <v xml:space="preserve"> </v>
      </c>
      <c r="AF128" s="109">
        <f>IF($K128="M",IF($L128&gt;Params!D$3,0,Params!F$3-$L128+1)+IF($L128=1,2,0),IF($L128&gt;Params!E$3,0,Params!G$3-$L128+1)+IF($L128=1,2,0))</f>
        <v>0</v>
      </c>
      <c r="AG128" s="109">
        <f t="shared" si="31"/>
        <v>0</v>
      </c>
      <c r="AH128" s="109">
        <f>IF(LEN(M128)&gt;1,MATCH(MID(M128,2,3),Params!$A$4:$A$14,0),0)</f>
        <v>0</v>
      </c>
      <c r="AI128" s="109" cm="1">
        <f t="array" ref="AI128">IF(AH128=0,0,INDEX(Params!F$4:F$14,RESULTS!$AH128))</f>
        <v>0</v>
      </c>
      <c r="AJ128" s="109" cm="1">
        <f t="array" ref="AJ128">IF(AI128=0,0,INDEX(Params!G$4:G$14,RESULTS!$AH128))</f>
        <v>0</v>
      </c>
      <c r="AK128" s="109">
        <f t="shared" si="32"/>
        <v>0</v>
      </c>
      <c r="AL128" s="109">
        <f t="shared" si="33"/>
        <v>0</v>
      </c>
    </row>
    <row r="129" spans="1:38" x14ac:dyDescent="0.3">
      <c r="A129" s="64" t="str">
        <f t="shared" si="27"/>
        <v/>
      </c>
      <c r="B129" s="64" t="str">
        <f t="shared" si="28"/>
        <v/>
      </c>
      <c r="C129" s="100">
        <v>128</v>
      </c>
      <c r="D129" s="96"/>
      <c r="E129" s="97">
        <f t="shared" si="40"/>
        <v>1</v>
      </c>
      <c r="F129" s="97"/>
      <c r="G129" s="97"/>
      <c r="H129" s="104" t="str">
        <f t="shared" si="34"/>
        <v/>
      </c>
      <c r="I129" s="105" t="str">
        <f>IF(D129="","",VLOOKUP(D129,ENTRANTS!$A$1:$H$1000,2,0))</f>
        <v/>
      </c>
      <c r="J129" s="105" t="str">
        <f>IF(D129="","",VLOOKUP(D129,ENTRANTS!$A$1:$H$1000,3,0))</f>
        <v/>
      </c>
      <c r="K129" s="100" t="str">
        <f>IF(D129="","",LEFT(VLOOKUP(D129,ENTRANTS!$A$1:$H$1000,5,0),1))</f>
        <v/>
      </c>
      <c r="L129" s="100" t="str">
        <f>IF(D129="","",COUNTIF($K$2:K129,K129))</f>
        <v/>
      </c>
      <c r="M129" s="100" t="str">
        <f>IF(D129="","",VLOOKUP(D129,ENTRANTS!$A$1:$H$1000,4,0))</f>
        <v/>
      </c>
      <c r="N129" s="100" t="str">
        <f>IF(D129="","",COUNTIF($M$2:M129,M129))</f>
        <v/>
      </c>
      <c r="O129" s="105" t="str">
        <f>IF(D129="","",VLOOKUP(D129,ENTRANTS!$A$1:$H$1000,6,0))</f>
        <v/>
      </c>
      <c r="P129" s="83" t="str">
        <f t="shared" si="35"/>
        <v/>
      </c>
      <c r="Q129" s="30"/>
      <c r="R129" s="2" t="str">
        <f t="shared" si="36"/>
        <v/>
      </c>
      <c r="S129" s="3" t="str">
        <f>IF(D129="","",COUNTIF($R$2:R129,R129))</f>
        <v/>
      </c>
      <c r="T129" s="4" t="str">
        <f t="shared" si="41"/>
        <v/>
      </c>
      <c r="U129" s="34" t="str">
        <f>IF(AND(S129=4,K129="M",NOT(O129="Unattached")),SUMIF(R$2:R129,R129,L$2:L129),"")</f>
        <v/>
      </c>
      <c r="V129" s="4" t="str">
        <f t="shared" si="42"/>
        <v/>
      </c>
      <c r="W129" s="34" t="str">
        <f>IF(AND(S129=3,K129="F",NOT(O129="Unattached")),SUMIF(R$2:R129,R129,L$2:L129),"")</f>
        <v/>
      </c>
      <c r="X129" s="5" t="str">
        <f t="shared" si="29"/>
        <v/>
      </c>
      <c r="Y129" s="5" t="str">
        <f t="shared" si="37"/>
        <v/>
      </c>
      <c r="Z129" s="32" t="str">
        <f t="shared" si="30"/>
        <v xml:space="preserve"> </v>
      </c>
      <c r="AA129" s="32" t="str">
        <f>IF(K129="M",IF(S129&lt;&gt;4,"",VLOOKUP(CONCATENATE(R129," ",(S129-3)),$Z$2:AD129,5,0)),IF(S129&lt;&gt;3,"",VLOOKUP(CONCATENATE(R129," ",(S129-2)),$Z$2:AD129,5,0)))</f>
        <v/>
      </c>
      <c r="AB129" s="32" t="str">
        <f>IF(K129="M",IF(S129&lt;&gt;4,"",VLOOKUP(CONCATENATE(R129," ",(S129-2)),$Z$2:AD129,5,0)),IF(S129&lt;&gt;3,"",VLOOKUP(CONCATENATE(R129," ",(S129-1)),$Z$2:AD129,5,0)))</f>
        <v/>
      </c>
      <c r="AC129" s="32" t="str">
        <f>IF(K129="M",IF(S129&lt;&gt;4,"",VLOOKUP(CONCATENATE(R129," ",(S129-1)),$Z$2:AD129,5,0)),IF(S129&lt;&gt;3,"",VLOOKUP(CONCATENATE(R129," ",(S129)),$Z$2:AD129,5,0)))</f>
        <v/>
      </c>
      <c r="AD129" s="32" t="str">
        <f t="shared" si="38"/>
        <v/>
      </c>
      <c r="AE129" s="32" t="str">
        <f t="shared" si="39"/>
        <v xml:space="preserve"> </v>
      </c>
      <c r="AF129" s="109">
        <f>IF($K129="M",IF($L129&gt;Params!D$3,0,Params!F$3-$L129+1)+IF($L129=1,2,0),IF($L129&gt;Params!E$3,0,Params!G$3-$L129+1)+IF($L129=1,2,0))</f>
        <v>0</v>
      </c>
      <c r="AG129" s="109">
        <f t="shared" si="31"/>
        <v>0</v>
      </c>
      <c r="AH129" s="109">
        <f>IF(LEN(M129)&gt;1,MATCH(MID(M129,2,3),Params!$A$4:$A$14,0),0)</f>
        <v>0</v>
      </c>
      <c r="AI129" s="109" cm="1">
        <f t="array" ref="AI129">IF(AH129=0,0,INDEX(Params!F$4:F$14,RESULTS!$AH129))</f>
        <v>0</v>
      </c>
      <c r="AJ129" s="109" cm="1">
        <f t="array" ref="AJ129">IF(AI129=0,0,INDEX(Params!G$4:G$14,RESULTS!$AH129))</f>
        <v>0</v>
      </c>
      <c r="AK129" s="109">
        <f t="shared" si="32"/>
        <v>0</v>
      </c>
      <c r="AL129" s="109">
        <f t="shared" si="33"/>
        <v>0</v>
      </c>
    </row>
    <row r="130" spans="1:38" x14ac:dyDescent="0.3">
      <c r="A130" s="64" t="str">
        <f t="shared" ref="A130:A193" si="43">IF(C130&lt;1,"",CONCATENATE(K130,L130))</f>
        <v/>
      </c>
      <c r="B130" s="64" t="str">
        <f t="shared" ref="B130:B193" si="44">IF(C130&lt;1,"",CONCATENATE(M130,N130))</f>
        <v/>
      </c>
      <c r="C130" s="100">
        <v>129</v>
      </c>
      <c r="D130" s="96"/>
      <c r="E130" s="97">
        <f t="shared" si="40"/>
        <v>1</v>
      </c>
      <c r="F130" s="97"/>
      <c r="G130" s="97"/>
      <c r="H130" s="104" t="str">
        <f t="shared" si="34"/>
        <v/>
      </c>
      <c r="I130" s="105" t="str">
        <f>IF(D130="","",VLOOKUP(D130,ENTRANTS!$A$1:$H$1000,2,0))</f>
        <v/>
      </c>
      <c r="J130" s="105" t="str">
        <f>IF(D130="","",VLOOKUP(D130,ENTRANTS!$A$1:$H$1000,3,0))</f>
        <v/>
      </c>
      <c r="K130" s="100" t="str">
        <f>IF(D130="","",LEFT(VLOOKUP(D130,ENTRANTS!$A$1:$H$1000,5,0),1))</f>
        <v/>
      </c>
      <c r="L130" s="100" t="str">
        <f>IF(D130="","",COUNTIF($K$2:K130,K130))</f>
        <v/>
      </c>
      <c r="M130" s="100" t="str">
        <f>IF(D130="","",VLOOKUP(D130,ENTRANTS!$A$1:$H$1000,4,0))</f>
        <v/>
      </c>
      <c r="N130" s="100" t="str">
        <f>IF(D130="","",COUNTIF($M$2:M130,M130))</f>
        <v/>
      </c>
      <c r="O130" s="105" t="str">
        <f>IF(D130="","",VLOOKUP(D130,ENTRANTS!$A$1:$H$1000,6,0))</f>
        <v/>
      </c>
      <c r="P130" s="83" t="str">
        <f t="shared" si="35"/>
        <v/>
      </c>
      <c r="Q130" s="30"/>
      <c r="R130" s="2" t="str">
        <f t="shared" si="36"/>
        <v/>
      </c>
      <c r="S130" s="3" t="str">
        <f>IF(D130="","",COUNTIF($R$2:R130,R130))</f>
        <v/>
      </c>
      <c r="T130" s="4" t="str">
        <f t="shared" si="41"/>
        <v/>
      </c>
      <c r="U130" s="34" t="str">
        <f>IF(AND(S130=4,K130="M",NOT(O130="Unattached")),SUMIF(R$2:R130,R130,L$2:L130),"")</f>
        <v/>
      </c>
      <c r="V130" s="4" t="str">
        <f t="shared" si="42"/>
        <v/>
      </c>
      <c r="W130" s="34" t="str">
        <f>IF(AND(S130=3,K130="F",NOT(O130="Unattached")),SUMIF(R$2:R130,R130,L$2:L130),"")</f>
        <v/>
      </c>
      <c r="X130" s="5" t="str">
        <f t="shared" ref="X130:X193" si="45">IF(AND(O130&lt;&gt;"Unattached",OR(T130&lt;&gt;"",V130&lt;&gt;"")),O130,"")</f>
        <v/>
      </c>
      <c r="Y130" s="5" t="str">
        <f t="shared" si="37"/>
        <v/>
      </c>
      <c r="Z130" s="32" t="str">
        <f t="shared" ref="Z130:Z193" si="46">CONCATENATE(R130," ",S130)</f>
        <v xml:space="preserve"> </v>
      </c>
      <c r="AA130" s="32" t="str">
        <f>IF(K130="M",IF(S130&lt;&gt;4,"",VLOOKUP(CONCATENATE(R130," ",(S130-3)),$Z$2:AD130,5,0)),IF(S130&lt;&gt;3,"",VLOOKUP(CONCATENATE(R130," ",(S130-2)),$Z$2:AD130,5,0)))</f>
        <v/>
      </c>
      <c r="AB130" s="32" t="str">
        <f>IF(K130="M",IF(S130&lt;&gt;4,"",VLOOKUP(CONCATENATE(R130," ",(S130-2)),$Z$2:AD130,5,0)),IF(S130&lt;&gt;3,"",VLOOKUP(CONCATENATE(R130," ",(S130-1)),$Z$2:AD130,5,0)))</f>
        <v/>
      </c>
      <c r="AC130" s="32" t="str">
        <f>IF(K130="M",IF(S130&lt;&gt;4,"",VLOOKUP(CONCATENATE(R130," ",(S130-1)),$Z$2:AD130,5,0)),IF(S130&lt;&gt;3,"",VLOOKUP(CONCATENATE(R130," ",(S130)),$Z$2:AD130,5,0)))</f>
        <v/>
      </c>
      <c r="AD130" s="32" t="str">
        <f t="shared" si="38"/>
        <v/>
      </c>
      <c r="AE130" s="32" t="str">
        <f t="shared" si="39"/>
        <v xml:space="preserve"> </v>
      </c>
      <c r="AF130" s="109">
        <f>IF($K130="M",IF($L130&gt;Params!D$3,0,Params!F$3-$L130+1)+IF($L130=1,2,0),IF($L130&gt;Params!E$3,0,Params!G$3-$L130+1)+IF($L130=1,2,0))</f>
        <v>0</v>
      </c>
      <c r="AG130" s="109">
        <f t="shared" ref="AG130:AG193" si="47">IF(AH130=0,0,IF($K130="M",IF($N130&gt;AI130,0,AI130-$N130+1)+IF($N130=1,2,0),IF($N130&gt;AJ130,0,AJ130-$N130+1)+IF($N130=1,2,0)))</f>
        <v>0</v>
      </c>
      <c r="AH130" s="109">
        <f>IF(LEN(M130)&gt;1,MATCH(MID(M130,2,3),Params!$A$4:$A$14,0),0)</f>
        <v>0</v>
      </c>
      <c r="AI130" s="109" cm="1">
        <f t="array" ref="AI130">IF(AH130=0,0,INDEX(Params!F$4:F$14,RESULTS!$AH130))</f>
        <v>0</v>
      </c>
      <c r="AJ130" s="109" cm="1">
        <f t="array" ref="AJ130">IF(AI130=0,0,INDEX(Params!G$4:G$14,RESULTS!$AH130))</f>
        <v>0</v>
      </c>
      <c r="AK130" s="109">
        <f t="shared" ref="AK130:AK193" si="48">IF(O130="Unattached",0,IF(Z130="M "&amp;O130&amp;" 1",1,0))</f>
        <v>0</v>
      </c>
      <c r="AL130" s="109">
        <f t="shared" ref="AL130:AL193" si="49">IF(O130="Unattached",0,IF(Z130="F "&amp;O130&amp;" 1",1,0))</f>
        <v>0</v>
      </c>
    </row>
    <row r="131" spans="1:38" x14ac:dyDescent="0.3">
      <c r="A131" s="64" t="str">
        <f t="shared" si="43"/>
        <v/>
      </c>
      <c r="B131" s="64" t="str">
        <f t="shared" si="44"/>
        <v/>
      </c>
      <c r="C131" s="100">
        <v>130</v>
      </c>
      <c r="D131" s="96"/>
      <c r="E131" s="97">
        <f t="shared" si="40"/>
        <v>1</v>
      </c>
      <c r="F131" s="97"/>
      <c r="G131" s="97"/>
      <c r="H131" s="104" t="str">
        <f t="shared" ref="H131:H194" si="50">IF(D131="","",($E131+$F131/60+$G131/3600)/24)</f>
        <v/>
      </c>
      <c r="I131" s="105" t="str">
        <f>IF(D131="","",VLOOKUP(D131,ENTRANTS!$A$1:$H$1000,2,0))</f>
        <v/>
      </c>
      <c r="J131" s="105" t="str">
        <f>IF(D131="","",VLOOKUP(D131,ENTRANTS!$A$1:$H$1000,3,0))</f>
        <v/>
      </c>
      <c r="K131" s="100" t="str">
        <f>IF(D131="","",LEFT(VLOOKUP(D131,ENTRANTS!$A$1:$H$1000,5,0),1))</f>
        <v/>
      </c>
      <c r="L131" s="100" t="str">
        <f>IF(D131="","",COUNTIF($K$2:K131,K131))</f>
        <v/>
      </c>
      <c r="M131" s="100" t="str">
        <f>IF(D131="","",VLOOKUP(D131,ENTRANTS!$A$1:$H$1000,4,0))</f>
        <v/>
      </c>
      <c r="N131" s="100" t="str">
        <f>IF(D131="","",COUNTIF($M$2:M131,M131))</f>
        <v/>
      </c>
      <c r="O131" s="105" t="str">
        <f>IF(D131="","",VLOOKUP(D131,ENTRANTS!$A$1:$H$1000,6,0))</f>
        <v/>
      </c>
      <c r="P131" s="83" t="str">
        <f t="shared" ref="P131:P194" si="51">IF(D131&lt;1,"",IF(COUNTIF($D$2:$D$501,D131)=1,"","DUPLICATE"))</f>
        <v/>
      </c>
      <c r="Q131" s="30"/>
      <c r="R131" s="2" t="str">
        <f t="shared" ref="R131:R194" si="52">IF(D131="","",CONCATENATE(K131," ",O131))</f>
        <v/>
      </c>
      <c r="S131" s="3" t="str">
        <f>IF(D131="","",COUNTIF($R$2:R131,R131))</f>
        <v/>
      </c>
      <c r="T131" s="4" t="str">
        <f t="shared" si="41"/>
        <v/>
      </c>
      <c r="U131" s="34" t="str">
        <f>IF(AND(S131=4,K131="M",NOT(O131="Unattached")),SUMIF(R$2:R131,R131,L$2:L131),"")</f>
        <v/>
      </c>
      <c r="V131" s="4" t="str">
        <f t="shared" si="42"/>
        <v/>
      </c>
      <c r="W131" s="34" t="str">
        <f>IF(AND(S131=3,K131="F",NOT(O131="Unattached")),SUMIF(R$2:R131,R131,L$2:L131),"")</f>
        <v/>
      </c>
      <c r="X131" s="5" t="str">
        <f t="shared" si="45"/>
        <v/>
      </c>
      <c r="Y131" s="5" t="str">
        <f t="shared" ref="Y131:Y194" si="53">IF(X131="","",IF(K131="M",CONCATENATE(X131," (",AA131,", ",AB131,", ",AC131,", ",AD131,")"),CONCATENATE(X131," (",AA131,", ",AB131,", ",AC131,")")))</f>
        <v/>
      </c>
      <c r="Z131" s="32" t="str">
        <f t="shared" si="46"/>
        <v xml:space="preserve"> </v>
      </c>
      <c r="AA131" s="32" t="str">
        <f>IF(K131="M",IF(S131&lt;&gt;4,"",VLOOKUP(CONCATENATE(R131," ",(S131-3)),$Z$2:AD131,5,0)),IF(S131&lt;&gt;3,"",VLOOKUP(CONCATENATE(R131," ",(S131-2)),$Z$2:AD131,5,0)))</f>
        <v/>
      </c>
      <c r="AB131" s="32" t="str">
        <f>IF(K131="M",IF(S131&lt;&gt;4,"",VLOOKUP(CONCATENATE(R131," ",(S131-2)),$Z$2:AD131,5,0)),IF(S131&lt;&gt;3,"",VLOOKUP(CONCATENATE(R131," ",(S131-1)),$Z$2:AD131,5,0)))</f>
        <v/>
      </c>
      <c r="AC131" s="32" t="str">
        <f>IF(K131="M",IF(S131&lt;&gt;4,"",VLOOKUP(CONCATENATE(R131," ",(S131-1)),$Z$2:AD131,5,0)),IF(S131&lt;&gt;3,"",VLOOKUP(CONCATENATE(R131," ",(S131)),$Z$2:AD131,5,0)))</f>
        <v/>
      </c>
      <c r="AD131" s="32" t="str">
        <f t="shared" ref="AD131:AD194" si="54">IF(AND(O131&lt;&gt;"Unattached",S131&lt;=4),CONCATENATE(I131," ",J131),"")</f>
        <v/>
      </c>
      <c r="AE131" s="32" t="str">
        <f t="shared" ref="AE131:AE194" si="55">TRIM(I131)&amp;" "&amp;TRIM(J131)</f>
        <v xml:space="preserve"> </v>
      </c>
      <c r="AF131" s="109">
        <f>IF($K131="M",IF($L131&gt;Params!D$3,0,Params!F$3-$L131+1)+IF($L131=1,2,0),IF($L131&gt;Params!E$3,0,Params!G$3-$L131+1)+IF($L131=1,2,0))</f>
        <v>0</v>
      </c>
      <c r="AG131" s="109">
        <f t="shared" si="47"/>
        <v>0</v>
      </c>
      <c r="AH131" s="109">
        <f>IF(LEN(M131)&gt;1,MATCH(MID(M131,2,3),Params!$A$4:$A$14,0),0)</f>
        <v>0</v>
      </c>
      <c r="AI131" s="109" cm="1">
        <f t="array" ref="AI131">IF(AH131=0,0,INDEX(Params!F$4:F$14,RESULTS!$AH131))</f>
        <v>0</v>
      </c>
      <c r="AJ131" s="109" cm="1">
        <f t="array" ref="AJ131">IF(AI131=0,0,INDEX(Params!G$4:G$14,RESULTS!$AH131))</f>
        <v>0</v>
      </c>
      <c r="AK131" s="109">
        <f t="shared" si="48"/>
        <v>0</v>
      </c>
      <c r="AL131" s="109">
        <f t="shared" si="49"/>
        <v>0</v>
      </c>
    </row>
    <row r="132" spans="1:38" x14ac:dyDescent="0.3">
      <c r="A132" s="64" t="str">
        <f t="shared" si="43"/>
        <v/>
      </c>
      <c r="B132" s="64" t="str">
        <f t="shared" si="44"/>
        <v/>
      </c>
      <c r="C132" s="100">
        <v>131</v>
      </c>
      <c r="D132" s="96"/>
      <c r="E132" s="97">
        <f t="shared" ref="E132:E195" si="56">E131</f>
        <v>1</v>
      </c>
      <c r="F132" s="97"/>
      <c r="G132" s="97"/>
      <c r="H132" s="104" t="str">
        <f t="shared" si="50"/>
        <v/>
      </c>
      <c r="I132" s="105" t="str">
        <f>IF(D132="","",VLOOKUP(D132,ENTRANTS!$A$1:$H$1000,2,0))</f>
        <v/>
      </c>
      <c r="J132" s="105" t="str">
        <f>IF(D132="","",VLOOKUP(D132,ENTRANTS!$A$1:$H$1000,3,0))</f>
        <v/>
      </c>
      <c r="K132" s="100" t="str">
        <f>IF(D132="","",LEFT(VLOOKUP(D132,ENTRANTS!$A$1:$H$1000,5,0),1))</f>
        <v/>
      </c>
      <c r="L132" s="100" t="str">
        <f>IF(D132="","",COUNTIF($K$2:K132,K132))</f>
        <v/>
      </c>
      <c r="M132" s="100" t="str">
        <f>IF(D132="","",VLOOKUP(D132,ENTRANTS!$A$1:$H$1000,4,0))</f>
        <v/>
      </c>
      <c r="N132" s="100" t="str">
        <f>IF(D132="","",COUNTIF($M$2:M132,M132))</f>
        <v/>
      </c>
      <c r="O132" s="105" t="str">
        <f>IF(D132="","",VLOOKUP(D132,ENTRANTS!$A$1:$H$1000,6,0))</f>
        <v/>
      </c>
      <c r="P132" s="83" t="str">
        <f t="shared" si="51"/>
        <v/>
      </c>
      <c r="Q132" s="30"/>
      <c r="R132" s="2" t="str">
        <f t="shared" si="52"/>
        <v/>
      </c>
      <c r="S132" s="3" t="str">
        <f>IF(D132="","",COUNTIF($R$2:R132,R132))</f>
        <v/>
      </c>
      <c r="T132" s="4" t="str">
        <f t="shared" si="41"/>
        <v/>
      </c>
      <c r="U132" s="34" t="str">
        <f>IF(AND(S132=4,K132="M",NOT(O132="Unattached")),SUMIF(R$2:R132,R132,L$2:L132),"")</f>
        <v/>
      </c>
      <c r="V132" s="4" t="str">
        <f t="shared" si="42"/>
        <v/>
      </c>
      <c r="W132" s="34" t="str">
        <f>IF(AND(S132=3,K132="F",NOT(O132="Unattached")),SUMIF(R$2:R132,R132,L$2:L132),"")</f>
        <v/>
      </c>
      <c r="X132" s="5" t="str">
        <f t="shared" si="45"/>
        <v/>
      </c>
      <c r="Y132" s="5" t="str">
        <f t="shared" si="53"/>
        <v/>
      </c>
      <c r="Z132" s="32" t="str">
        <f t="shared" si="46"/>
        <v xml:space="preserve"> </v>
      </c>
      <c r="AA132" s="32" t="str">
        <f>IF(K132="M",IF(S132&lt;&gt;4,"",VLOOKUP(CONCATENATE(R132," ",(S132-3)),$Z$2:AD132,5,0)),IF(S132&lt;&gt;3,"",VLOOKUP(CONCATENATE(R132," ",(S132-2)),$Z$2:AD132,5,0)))</f>
        <v/>
      </c>
      <c r="AB132" s="32" t="str">
        <f>IF(K132="M",IF(S132&lt;&gt;4,"",VLOOKUP(CONCATENATE(R132," ",(S132-2)),$Z$2:AD132,5,0)),IF(S132&lt;&gt;3,"",VLOOKUP(CONCATENATE(R132," ",(S132-1)),$Z$2:AD132,5,0)))</f>
        <v/>
      </c>
      <c r="AC132" s="32" t="str">
        <f>IF(K132="M",IF(S132&lt;&gt;4,"",VLOOKUP(CONCATENATE(R132," ",(S132-1)),$Z$2:AD132,5,0)),IF(S132&lt;&gt;3,"",VLOOKUP(CONCATENATE(R132," ",(S132)),$Z$2:AD132,5,0)))</f>
        <v/>
      </c>
      <c r="AD132" s="32" t="str">
        <f t="shared" si="54"/>
        <v/>
      </c>
      <c r="AE132" s="32" t="str">
        <f t="shared" si="55"/>
        <v xml:space="preserve"> </v>
      </c>
      <c r="AF132" s="109">
        <f>IF($K132="M",IF($L132&gt;Params!D$3,0,Params!F$3-$L132+1)+IF($L132=1,2,0),IF($L132&gt;Params!E$3,0,Params!G$3-$L132+1)+IF($L132=1,2,0))</f>
        <v>0</v>
      </c>
      <c r="AG132" s="109">
        <f t="shared" si="47"/>
        <v>0</v>
      </c>
      <c r="AH132" s="109">
        <f>IF(LEN(M132)&gt;1,MATCH(MID(M132,2,3),Params!$A$4:$A$14,0),0)</f>
        <v>0</v>
      </c>
      <c r="AI132" s="109" cm="1">
        <f t="array" ref="AI132">IF(AH132=0,0,INDEX(Params!F$4:F$14,RESULTS!$AH132))</f>
        <v>0</v>
      </c>
      <c r="AJ132" s="109" cm="1">
        <f t="array" ref="AJ132">IF(AI132=0,0,INDEX(Params!G$4:G$14,RESULTS!$AH132))</f>
        <v>0</v>
      </c>
      <c r="AK132" s="109">
        <f t="shared" si="48"/>
        <v>0</v>
      </c>
      <c r="AL132" s="109">
        <f t="shared" si="49"/>
        <v>0</v>
      </c>
    </row>
    <row r="133" spans="1:38" x14ac:dyDescent="0.3">
      <c r="A133" s="64" t="str">
        <f t="shared" si="43"/>
        <v/>
      </c>
      <c r="B133" s="64" t="str">
        <f t="shared" si="44"/>
        <v/>
      </c>
      <c r="C133" s="100">
        <v>132</v>
      </c>
      <c r="D133" s="96"/>
      <c r="E133" s="97">
        <f t="shared" si="56"/>
        <v>1</v>
      </c>
      <c r="F133" s="97"/>
      <c r="G133" s="97"/>
      <c r="H133" s="104" t="str">
        <f t="shared" si="50"/>
        <v/>
      </c>
      <c r="I133" s="105" t="str">
        <f>IF(D133="","",VLOOKUP(D133,ENTRANTS!$A$1:$H$1000,2,0))</f>
        <v/>
      </c>
      <c r="J133" s="105" t="str">
        <f>IF(D133="","",VLOOKUP(D133,ENTRANTS!$A$1:$H$1000,3,0))</f>
        <v/>
      </c>
      <c r="K133" s="100" t="str">
        <f>IF(D133="","",LEFT(VLOOKUP(D133,ENTRANTS!$A$1:$H$1000,5,0),1))</f>
        <v/>
      </c>
      <c r="L133" s="100" t="str">
        <f>IF(D133="","",COUNTIF($K$2:K133,K133))</f>
        <v/>
      </c>
      <c r="M133" s="100" t="str">
        <f>IF(D133="","",VLOOKUP(D133,ENTRANTS!$A$1:$H$1000,4,0))</f>
        <v/>
      </c>
      <c r="N133" s="100" t="str">
        <f>IF(D133="","",COUNTIF($M$2:M133,M133))</f>
        <v/>
      </c>
      <c r="O133" s="105" t="str">
        <f>IF(D133="","",VLOOKUP(D133,ENTRANTS!$A$1:$H$1000,6,0))</f>
        <v/>
      </c>
      <c r="P133" s="83" t="str">
        <f t="shared" si="51"/>
        <v/>
      </c>
      <c r="Q133" s="30"/>
      <c r="R133" s="2" t="str">
        <f t="shared" si="52"/>
        <v/>
      </c>
      <c r="S133" s="3" t="str">
        <f>IF(D133="","",COUNTIF($R$2:R133,R133))</f>
        <v/>
      </c>
      <c r="T133" s="4" t="str">
        <f t="shared" si="41"/>
        <v/>
      </c>
      <c r="U133" s="34" t="str">
        <f>IF(AND(S133=4,K133="M",NOT(O133="Unattached")),SUMIF(R$2:R133,R133,L$2:L133),"")</f>
        <v/>
      </c>
      <c r="V133" s="4" t="str">
        <f t="shared" si="42"/>
        <v/>
      </c>
      <c r="W133" s="34" t="str">
        <f>IF(AND(S133=3,K133="F",NOT(O133="Unattached")),SUMIF(R$2:R133,R133,L$2:L133),"")</f>
        <v/>
      </c>
      <c r="X133" s="5" t="str">
        <f t="shared" si="45"/>
        <v/>
      </c>
      <c r="Y133" s="5" t="str">
        <f t="shared" si="53"/>
        <v/>
      </c>
      <c r="Z133" s="32" t="str">
        <f t="shared" si="46"/>
        <v xml:space="preserve"> </v>
      </c>
      <c r="AA133" s="32" t="str">
        <f>IF(K133="M",IF(S133&lt;&gt;4,"",VLOOKUP(CONCATENATE(R133," ",(S133-3)),$Z$2:AD133,5,0)),IF(S133&lt;&gt;3,"",VLOOKUP(CONCATENATE(R133," ",(S133-2)),$Z$2:AD133,5,0)))</f>
        <v/>
      </c>
      <c r="AB133" s="32" t="str">
        <f>IF(K133="M",IF(S133&lt;&gt;4,"",VLOOKUP(CONCATENATE(R133," ",(S133-2)),$Z$2:AD133,5,0)),IF(S133&lt;&gt;3,"",VLOOKUP(CONCATENATE(R133," ",(S133-1)),$Z$2:AD133,5,0)))</f>
        <v/>
      </c>
      <c r="AC133" s="32" t="str">
        <f>IF(K133="M",IF(S133&lt;&gt;4,"",VLOOKUP(CONCATENATE(R133," ",(S133-1)),$Z$2:AD133,5,0)),IF(S133&lt;&gt;3,"",VLOOKUP(CONCATENATE(R133," ",(S133)),$Z$2:AD133,5,0)))</f>
        <v/>
      </c>
      <c r="AD133" s="32" t="str">
        <f t="shared" si="54"/>
        <v/>
      </c>
      <c r="AE133" s="32" t="str">
        <f t="shared" si="55"/>
        <v xml:space="preserve"> </v>
      </c>
      <c r="AF133" s="109">
        <f>IF($K133="M",IF($L133&gt;Params!D$3,0,Params!F$3-$L133+1)+IF($L133=1,2,0),IF($L133&gt;Params!E$3,0,Params!G$3-$L133+1)+IF($L133=1,2,0))</f>
        <v>0</v>
      </c>
      <c r="AG133" s="109">
        <f t="shared" si="47"/>
        <v>0</v>
      </c>
      <c r="AH133" s="109">
        <f>IF(LEN(M133)&gt;1,MATCH(MID(M133,2,3),Params!$A$4:$A$14,0),0)</f>
        <v>0</v>
      </c>
      <c r="AI133" s="109" cm="1">
        <f t="array" ref="AI133">IF(AH133=0,0,INDEX(Params!F$4:F$14,RESULTS!$AH133))</f>
        <v>0</v>
      </c>
      <c r="AJ133" s="109" cm="1">
        <f t="array" ref="AJ133">IF(AI133=0,0,INDEX(Params!G$4:G$14,RESULTS!$AH133))</f>
        <v>0</v>
      </c>
      <c r="AK133" s="109">
        <f t="shared" si="48"/>
        <v>0</v>
      </c>
      <c r="AL133" s="109">
        <f t="shared" si="49"/>
        <v>0</v>
      </c>
    </row>
    <row r="134" spans="1:38" x14ac:dyDescent="0.3">
      <c r="A134" s="64" t="str">
        <f t="shared" si="43"/>
        <v/>
      </c>
      <c r="B134" s="64" t="str">
        <f t="shared" si="44"/>
        <v/>
      </c>
      <c r="C134" s="100">
        <v>133</v>
      </c>
      <c r="D134" s="96"/>
      <c r="E134" s="97">
        <f t="shared" si="56"/>
        <v>1</v>
      </c>
      <c r="F134" s="97"/>
      <c r="G134" s="97"/>
      <c r="H134" s="104" t="str">
        <f t="shared" si="50"/>
        <v/>
      </c>
      <c r="I134" s="105" t="str">
        <f>IF(D134="","",VLOOKUP(D134,ENTRANTS!$A$1:$H$1000,2,0))</f>
        <v/>
      </c>
      <c r="J134" s="105" t="str">
        <f>IF(D134="","",VLOOKUP(D134,ENTRANTS!$A$1:$H$1000,3,0))</f>
        <v/>
      </c>
      <c r="K134" s="100" t="str">
        <f>IF(D134="","",LEFT(VLOOKUP(D134,ENTRANTS!$A$1:$H$1000,5,0),1))</f>
        <v/>
      </c>
      <c r="L134" s="100" t="str">
        <f>IF(D134="","",COUNTIF($K$2:K134,K134))</f>
        <v/>
      </c>
      <c r="M134" s="100" t="str">
        <f>IF(D134="","",VLOOKUP(D134,ENTRANTS!$A$1:$H$1000,4,0))</f>
        <v/>
      </c>
      <c r="N134" s="100" t="str">
        <f>IF(D134="","",COUNTIF($M$2:M134,M134))</f>
        <v/>
      </c>
      <c r="O134" s="105" t="str">
        <f>IF(D134="","",VLOOKUP(D134,ENTRANTS!$A$1:$H$1000,6,0))</f>
        <v/>
      </c>
      <c r="P134" s="83" t="str">
        <f t="shared" si="51"/>
        <v/>
      </c>
      <c r="Q134" s="30"/>
      <c r="R134" s="2" t="str">
        <f t="shared" si="52"/>
        <v/>
      </c>
      <c r="S134" s="3" t="str">
        <f>IF(D134="","",COUNTIF($R$2:R134,R134))</f>
        <v/>
      </c>
      <c r="T134" s="4" t="str">
        <f t="shared" si="41"/>
        <v/>
      </c>
      <c r="U134" s="34" t="str">
        <f>IF(AND(S134=4,K134="M",NOT(O134="Unattached")),SUMIF(R$2:R134,R134,L$2:L134),"")</f>
        <v/>
      </c>
      <c r="V134" s="4" t="str">
        <f t="shared" si="42"/>
        <v/>
      </c>
      <c r="W134" s="34" t="str">
        <f>IF(AND(S134=3,K134="F",NOT(O134="Unattached")),SUMIF(R$2:R134,R134,L$2:L134),"")</f>
        <v/>
      </c>
      <c r="X134" s="5" t="str">
        <f t="shared" si="45"/>
        <v/>
      </c>
      <c r="Y134" s="5" t="str">
        <f t="shared" si="53"/>
        <v/>
      </c>
      <c r="Z134" s="32" t="str">
        <f t="shared" si="46"/>
        <v xml:space="preserve"> </v>
      </c>
      <c r="AA134" s="32" t="str">
        <f>IF(K134="M",IF(S134&lt;&gt;4,"",VLOOKUP(CONCATENATE(R134," ",(S134-3)),$Z$2:AD134,5,0)),IF(S134&lt;&gt;3,"",VLOOKUP(CONCATENATE(R134," ",(S134-2)),$Z$2:AD134,5,0)))</f>
        <v/>
      </c>
      <c r="AB134" s="32" t="str">
        <f>IF(K134="M",IF(S134&lt;&gt;4,"",VLOOKUP(CONCATENATE(R134," ",(S134-2)),$Z$2:AD134,5,0)),IF(S134&lt;&gt;3,"",VLOOKUP(CONCATENATE(R134," ",(S134-1)),$Z$2:AD134,5,0)))</f>
        <v/>
      </c>
      <c r="AC134" s="32" t="str">
        <f>IF(K134="M",IF(S134&lt;&gt;4,"",VLOOKUP(CONCATENATE(R134," ",(S134-1)),$Z$2:AD134,5,0)),IF(S134&lt;&gt;3,"",VLOOKUP(CONCATENATE(R134," ",(S134)),$Z$2:AD134,5,0)))</f>
        <v/>
      </c>
      <c r="AD134" s="32" t="str">
        <f t="shared" si="54"/>
        <v/>
      </c>
      <c r="AE134" s="32" t="str">
        <f t="shared" si="55"/>
        <v xml:space="preserve"> </v>
      </c>
      <c r="AF134" s="109">
        <f>IF($K134="M",IF($L134&gt;Params!D$3,0,Params!F$3-$L134+1)+IF($L134=1,2,0),IF($L134&gt;Params!E$3,0,Params!G$3-$L134+1)+IF($L134=1,2,0))</f>
        <v>0</v>
      </c>
      <c r="AG134" s="109">
        <f t="shared" si="47"/>
        <v>0</v>
      </c>
      <c r="AH134" s="109">
        <f>IF(LEN(M134)&gt;1,MATCH(MID(M134,2,3),Params!$A$4:$A$14,0),0)</f>
        <v>0</v>
      </c>
      <c r="AI134" s="109" cm="1">
        <f t="array" ref="AI134">IF(AH134=0,0,INDEX(Params!F$4:F$14,RESULTS!$AH134))</f>
        <v>0</v>
      </c>
      <c r="AJ134" s="109" cm="1">
        <f t="array" ref="AJ134">IF(AI134=0,0,INDEX(Params!G$4:G$14,RESULTS!$AH134))</f>
        <v>0</v>
      </c>
      <c r="AK134" s="109">
        <f t="shared" si="48"/>
        <v>0</v>
      </c>
      <c r="AL134" s="109">
        <f t="shared" si="49"/>
        <v>0</v>
      </c>
    </row>
    <row r="135" spans="1:38" x14ac:dyDescent="0.3">
      <c r="A135" s="64" t="str">
        <f t="shared" si="43"/>
        <v/>
      </c>
      <c r="B135" s="64" t="str">
        <f t="shared" si="44"/>
        <v/>
      </c>
      <c r="C135" s="100">
        <v>134</v>
      </c>
      <c r="D135" s="96"/>
      <c r="E135" s="97">
        <f t="shared" si="56"/>
        <v>1</v>
      </c>
      <c r="F135" s="97"/>
      <c r="G135" s="97"/>
      <c r="H135" s="104" t="str">
        <f t="shared" si="50"/>
        <v/>
      </c>
      <c r="I135" s="105" t="str">
        <f>IF(D135="","",VLOOKUP(D135,ENTRANTS!$A$1:$H$1000,2,0))</f>
        <v/>
      </c>
      <c r="J135" s="105" t="str">
        <f>IF(D135="","",VLOOKUP(D135,ENTRANTS!$A$1:$H$1000,3,0))</f>
        <v/>
      </c>
      <c r="K135" s="100" t="str">
        <f>IF(D135="","",LEFT(VLOOKUP(D135,ENTRANTS!$A$1:$H$1000,5,0),1))</f>
        <v/>
      </c>
      <c r="L135" s="100" t="str">
        <f>IF(D135="","",COUNTIF($K$2:K135,K135))</f>
        <v/>
      </c>
      <c r="M135" s="100" t="str">
        <f>IF(D135="","",VLOOKUP(D135,ENTRANTS!$A$1:$H$1000,4,0))</f>
        <v/>
      </c>
      <c r="N135" s="100" t="str">
        <f>IF(D135="","",COUNTIF($M$2:M135,M135))</f>
        <v/>
      </c>
      <c r="O135" s="105" t="str">
        <f>IF(D135="","",VLOOKUP(D135,ENTRANTS!$A$1:$H$1000,6,0))</f>
        <v/>
      </c>
      <c r="P135" s="83" t="str">
        <f t="shared" si="51"/>
        <v/>
      </c>
      <c r="Q135" s="30"/>
      <c r="R135" s="2" t="str">
        <f t="shared" si="52"/>
        <v/>
      </c>
      <c r="S135" s="3" t="str">
        <f>IF(D135="","",COUNTIF($R$2:R135,R135))</f>
        <v/>
      </c>
      <c r="T135" s="4" t="str">
        <f t="shared" si="41"/>
        <v/>
      </c>
      <c r="U135" s="34" t="str">
        <f>IF(AND(S135=4,K135="M",NOT(O135="Unattached")),SUMIF(R$2:R135,R135,L$2:L135),"")</f>
        <v/>
      </c>
      <c r="V135" s="4" t="str">
        <f t="shared" si="42"/>
        <v/>
      </c>
      <c r="W135" s="34" t="str">
        <f>IF(AND(S135=3,K135="F",NOT(O135="Unattached")),SUMIF(R$2:R135,R135,L$2:L135),"")</f>
        <v/>
      </c>
      <c r="X135" s="5" t="str">
        <f t="shared" si="45"/>
        <v/>
      </c>
      <c r="Y135" s="5" t="str">
        <f t="shared" si="53"/>
        <v/>
      </c>
      <c r="Z135" s="32" t="str">
        <f t="shared" si="46"/>
        <v xml:space="preserve"> </v>
      </c>
      <c r="AA135" s="32" t="str">
        <f>IF(K135="M",IF(S135&lt;&gt;4,"",VLOOKUP(CONCATENATE(R135," ",(S135-3)),$Z$2:AD135,5,0)),IF(S135&lt;&gt;3,"",VLOOKUP(CONCATENATE(R135," ",(S135-2)),$Z$2:AD135,5,0)))</f>
        <v/>
      </c>
      <c r="AB135" s="32" t="str">
        <f>IF(K135="M",IF(S135&lt;&gt;4,"",VLOOKUP(CONCATENATE(R135," ",(S135-2)),$Z$2:AD135,5,0)),IF(S135&lt;&gt;3,"",VLOOKUP(CONCATENATE(R135," ",(S135-1)),$Z$2:AD135,5,0)))</f>
        <v/>
      </c>
      <c r="AC135" s="32" t="str">
        <f>IF(K135="M",IF(S135&lt;&gt;4,"",VLOOKUP(CONCATENATE(R135," ",(S135-1)),$Z$2:AD135,5,0)),IF(S135&lt;&gt;3,"",VLOOKUP(CONCATENATE(R135," ",(S135)),$Z$2:AD135,5,0)))</f>
        <v/>
      </c>
      <c r="AD135" s="32" t="str">
        <f t="shared" si="54"/>
        <v/>
      </c>
      <c r="AE135" s="32" t="str">
        <f t="shared" si="55"/>
        <v xml:space="preserve"> </v>
      </c>
      <c r="AF135" s="109">
        <f>IF($K135="M",IF($L135&gt;Params!D$3,0,Params!F$3-$L135+1)+IF($L135=1,2,0),IF($L135&gt;Params!E$3,0,Params!G$3-$L135+1)+IF($L135=1,2,0))</f>
        <v>0</v>
      </c>
      <c r="AG135" s="109">
        <f t="shared" si="47"/>
        <v>0</v>
      </c>
      <c r="AH135" s="109">
        <f>IF(LEN(M135)&gt;1,MATCH(MID(M135,2,3),Params!$A$4:$A$14,0),0)</f>
        <v>0</v>
      </c>
      <c r="AI135" s="109" cm="1">
        <f t="array" ref="AI135">IF(AH135=0,0,INDEX(Params!F$4:F$14,RESULTS!$AH135))</f>
        <v>0</v>
      </c>
      <c r="AJ135" s="109" cm="1">
        <f t="array" ref="AJ135">IF(AI135=0,0,INDEX(Params!G$4:G$14,RESULTS!$AH135))</f>
        <v>0</v>
      </c>
      <c r="AK135" s="109">
        <f t="shared" si="48"/>
        <v>0</v>
      </c>
      <c r="AL135" s="109">
        <f t="shared" si="49"/>
        <v>0</v>
      </c>
    </row>
    <row r="136" spans="1:38" x14ac:dyDescent="0.3">
      <c r="A136" s="64" t="str">
        <f t="shared" si="43"/>
        <v/>
      </c>
      <c r="B136" s="64" t="str">
        <f t="shared" si="44"/>
        <v/>
      </c>
      <c r="C136" s="100">
        <v>135</v>
      </c>
      <c r="D136" s="96"/>
      <c r="E136" s="97">
        <f t="shared" si="56"/>
        <v>1</v>
      </c>
      <c r="F136" s="97"/>
      <c r="G136" s="97"/>
      <c r="H136" s="104" t="str">
        <f t="shared" si="50"/>
        <v/>
      </c>
      <c r="I136" s="105" t="str">
        <f>IF(D136="","",VLOOKUP(D136,ENTRANTS!$A$1:$H$1000,2,0))</f>
        <v/>
      </c>
      <c r="J136" s="105" t="str">
        <f>IF(D136="","",VLOOKUP(D136,ENTRANTS!$A$1:$H$1000,3,0))</f>
        <v/>
      </c>
      <c r="K136" s="100" t="str">
        <f>IF(D136="","",LEFT(VLOOKUP(D136,ENTRANTS!$A$1:$H$1000,5,0),1))</f>
        <v/>
      </c>
      <c r="L136" s="100" t="str">
        <f>IF(D136="","",COUNTIF($K$2:K136,K136))</f>
        <v/>
      </c>
      <c r="M136" s="100" t="str">
        <f>IF(D136="","",VLOOKUP(D136,ENTRANTS!$A$1:$H$1000,4,0))</f>
        <v/>
      </c>
      <c r="N136" s="100" t="str">
        <f>IF(D136="","",COUNTIF($M$2:M136,M136))</f>
        <v/>
      </c>
      <c r="O136" s="105" t="str">
        <f>IF(D136="","",VLOOKUP(D136,ENTRANTS!$A$1:$H$1000,6,0))</f>
        <v/>
      </c>
      <c r="P136" s="83" t="str">
        <f t="shared" si="51"/>
        <v/>
      </c>
      <c r="Q136" s="30"/>
      <c r="R136" s="2" t="str">
        <f t="shared" si="52"/>
        <v/>
      </c>
      <c r="S136" s="3" t="str">
        <f>IF(D136="","",COUNTIF($R$2:R136,R136))</f>
        <v/>
      </c>
      <c r="T136" s="4" t="str">
        <f t="shared" si="41"/>
        <v/>
      </c>
      <c r="U136" s="34" t="str">
        <f>IF(AND(S136=4,K136="M",NOT(O136="Unattached")),SUMIF(R$2:R136,R136,L$2:L136),"")</f>
        <v/>
      </c>
      <c r="V136" s="4" t="str">
        <f t="shared" si="42"/>
        <v/>
      </c>
      <c r="W136" s="34" t="str">
        <f>IF(AND(S136=3,K136="F",NOT(O136="Unattached")),SUMIF(R$2:R136,R136,L$2:L136),"")</f>
        <v/>
      </c>
      <c r="X136" s="5" t="str">
        <f t="shared" si="45"/>
        <v/>
      </c>
      <c r="Y136" s="5" t="str">
        <f t="shared" si="53"/>
        <v/>
      </c>
      <c r="Z136" s="32" t="str">
        <f t="shared" si="46"/>
        <v xml:space="preserve"> </v>
      </c>
      <c r="AA136" s="32" t="str">
        <f>IF(K136="M",IF(S136&lt;&gt;4,"",VLOOKUP(CONCATENATE(R136," ",(S136-3)),$Z$2:AD136,5,0)),IF(S136&lt;&gt;3,"",VLOOKUP(CONCATENATE(R136," ",(S136-2)),$Z$2:AD136,5,0)))</f>
        <v/>
      </c>
      <c r="AB136" s="32" t="str">
        <f>IF(K136="M",IF(S136&lt;&gt;4,"",VLOOKUP(CONCATENATE(R136," ",(S136-2)),$Z$2:AD136,5,0)),IF(S136&lt;&gt;3,"",VLOOKUP(CONCATENATE(R136," ",(S136-1)),$Z$2:AD136,5,0)))</f>
        <v/>
      </c>
      <c r="AC136" s="32" t="str">
        <f>IF(K136="M",IF(S136&lt;&gt;4,"",VLOOKUP(CONCATENATE(R136," ",(S136-1)),$Z$2:AD136,5,0)),IF(S136&lt;&gt;3,"",VLOOKUP(CONCATENATE(R136," ",(S136)),$Z$2:AD136,5,0)))</f>
        <v/>
      </c>
      <c r="AD136" s="32" t="str">
        <f t="shared" si="54"/>
        <v/>
      </c>
      <c r="AE136" s="32" t="str">
        <f t="shared" si="55"/>
        <v xml:space="preserve"> </v>
      </c>
      <c r="AF136" s="109">
        <f>IF($K136="M",IF($L136&gt;Params!D$3,0,Params!F$3-$L136+1)+IF($L136=1,2,0),IF($L136&gt;Params!E$3,0,Params!G$3-$L136+1)+IF($L136=1,2,0))</f>
        <v>0</v>
      </c>
      <c r="AG136" s="109">
        <f t="shared" si="47"/>
        <v>0</v>
      </c>
      <c r="AH136" s="109">
        <f>IF(LEN(M136)&gt;1,MATCH(MID(M136,2,3),Params!$A$4:$A$14,0),0)</f>
        <v>0</v>
      </c>
      <c r="AI136" s="109" cm="1">
        <f t="array" ref="AI136">IF(AH136=0,0,INDEX(Params!F$4:F$14,RESULTS!$AH136))</f>
        <v>0</v>
      </c>
      <c r="AJ136" s="109" cm="1">
        <f t="array" ref="AJ136">IF(AI136=0,0,INDEX(Params!G$4:G$14,RESULTS!$AH136))</f>
        <v>0</v>
      </c>
      <c r="AK136" s="109">
        <f t="shared" si="48"/>
        <v>0</v>
      </c>
      <c r="AL136" s="109">
        <f t="shared" si="49"/>
        <v>0</v>
      </c>
    </row>
    <row r="137" spans="1:38" x14ac:dyDescent="0.3">
      <c r="A137" s="64" t="str">
        <f t="shared" si="43"/>
        <v/>
      </c>
      <c r="B137" s="64" t="str">
        <f t="shared" si="44"/>
        <v/>
      </c>
      <c r="C137" s="100">
        <v>136</v>
      </c>
      <c r="D137" s="96"/>
      <c r="E137" s="97">
        <f t="shared" si="56"/>
        <v>1</v>
      </c>
      <c r="F137" s="97"/>
      <c r="G137" s="97"/>
      <c r="H137" s="104" t="str">
        <f t="shared" si="50"/>
        <v/>
      </c>
      <c r="I137" s="105" t="str">
        <f>IF(D137="","",VLOOKUP(D137,ENTRANTS!$A$1:$H$1000,2,0))</f>
        <v/>
      </c>
      <c r="J137" s="105" t="str">
        <f>IF(D137="","",VLOOKUP(D137,ENTRANTS!$A$1:$H$1000,3,0))</f>
        <v/>
      </c>
      <c r="K137" s="100" t="str">
        <f>IF(D137="","",LEFT(VLOOKUP(D137,ENTRANTS!$A$1:$H$1000,5,0),1))</f>
        <v/>
      </c>
      <c r="L137" s="100" t="str">
        <f>IF(D137="","",COUNTIF($K$2:K137,K137))</f>
        <v/>
      </c>
      <c r="M137" s="100" t="str">
        <f>IF(D137="","",VLOOKUP(D137,ENTRANTS!$A$1:$H$1000,4,0))</f>
        <v/>
      </c>
      <c r="N137" s="100" t="str">
        <f>IF(D137="","",COUNTIF($M$2:M137,M137))</f>
        <v/>
      </c>
      <c r="O137" s="105" t="str">
        <f>IF(D137="","",VLOOKUP(D137,ENTRANTS!$A$1:$H$1000,6,0))</f>
        <v/>
      </c>
      <c r="P137" s="83" t="str">
        <f t="shared" si="51"/>
        <v/>
      </c>
      <c r="Q137" s="30"/>
      <c r="R137" s="2" t="str">
        <f t="shared" si="52"/>
        <v/>
      </c>
      <c r="S137" s="3" t="str">
        <f>IF(D137="","",COUNTIF($R$2:R137,R137))</f>
        <v/>
      </c>
      <c r="T137" s="4" t="str">
        <f t="shared" si="41"/>
        <v/>
      </c>
      <c r="U137" s="34" t="str">
        <f>IF(AND(S137=4,K137="M",NOT(O137="Unattached")),SUMIF(R$2:R137,R137,L$2:L137),"")</f>
        <v/>
      </c>
      <c r="V137" s="4" t="str">
        <f t="shared" si="42"/>
        <v/>
      </c>
      <c r="W137" s="34" t="str">
        <f>IF(AND(S137=3,K137="F",NOT(O137="Unattached")),SUMIF(R$2:R137,R137,L$2:L137),"")</f>
        <v/>
      </c>
      <c r="X137" s="5" t="str">
        <f t="shared" si="45"/>
        <v/>
      </c>
      <c r="Y137" s="5" t="str">
        <f t="shared" si="53"/>
        <v/>
      </c>
      <c r="Z137" s="32" t="str">
        <f t="shared" si="46"/>
        <v xml:space="preserve"> </v>
      </c>
      <c r="AA137" s="32" t="str">
        <f>IF(K137="M",IF(S137&lt;&gt;4,"",VLOOKUP(CONCATENATE(R137," ",(S137-3)),$Z$2:AD137,5,0)),IF(S137&lt;&gt;3,"",VLOOKUP(CONCATENATE(R137," ",(S137-2)),$Z$2:AD137,5,0)))</f>
        <v/>
      </c>
      <c r="AB137" s="32" t="str">
        <f>IF(K137="M",IF(S137&lt;&gt;4,"",VLOOKUP(CONCATENATE(R137," ",(S137-2)),$Z$2:AD137,5,0)),IF(S137&lt;&gt;3,"",VLOOKUP(CONCATENATE(R137," ",(S137-1)),$Z$2:AD137,5,0)))</f>
        <v/>
      </c>
      <c r="AC137" s="32" t="str">
        <f>IF(K137="M",IF(S137&lt;&gt;4,"",VLOOKUP(CONCATENATE(R137," ",(S137-1)),$Z$2:AD137,5,0)),IF(S137&lt;&gt;3,"",VLOOKUP(CONCATENATE(R137," ",(S137)),$Z$2:AD137,5,0)))</f>
        <v/>
      </c>
      <c r="AD137" s="32" t="str">
        <f t="shared" si="54"/>
        <v/>
      </c>
      <c r="AE137" s="32" t="str">
        <f t="shared" si="55"/>
        <v xml:space="preserve"> </v>
      </c>
      <c r="AF137" s="109">
        <f>IF($K137="M",IF($L137&gt;Params!D$3,0,Params!F$3-$L137+1)+IF($L137=1,2,0),IF($L137&gt;Params!E$3,0,Params!G$3-$L137+1)+IF($L137=1,2,0))</f>
        <v>0</v>
      </c>
      <c r="AG137" s="109">
        <f t="shared" si="47"/>
        <v>0</v>
      </c>
      <c r="AH137" s="109">
        <f>IF(LEN(M137)&gt;1,MATCH(MID(M137,2,3),Params!$A$4:$A$14,0),0)</f>
        <v>0</v>
      </c>
      <c r="AI137" s="109" cm="1">
        <f t="array" ref="AI137">IF(AH137=0,0,INDEX(Params!F$4:F$14,RESULTS!$AH137))</f>
        <v>0</v>
      </c>
      <c r="AJ137" s="109" cm="1">
        <f t="array" ref="AJ137">IF(AI137=0,0,INDEX(Params!G$4:G$14,RESULTS!$AH137))</f>
        <v>0</v>
      </c>
      <c r="AK137" s="109">
        <f t="shared" si="48"/>
        <v>0</v>
      </c>
      <c r="AL137" s="109">
        <f t="shared" si="49"/>
        <v>0</v>
      </c>
    </row>
    <row r="138" spans="1:38" x14ac:dyDescent="0.3">
      <c r="A138" s="64" t="str">
        <f t="shared" si="43"/>
        <v/>
      </c>
      <c r="B138" s="64" t="str">
        <f t="shared" si="44"/>
        <v/>
      </c>
      <c r="C138" s="100">
        <v>137</v>
      </c>
      <c r="D138" s="96"/>
      <c r="E138" s="97">
        <f t="shared" si="56"/>
        <v>1</v>
      </c>
      <c r="F138" s="97"/>
      <c r="G138" s="97"/>
      <c r="H138" s="104" t="str">
        <f t="shared" si="50"/>
        <v/>
      </c>
      <c r="I138" s="105" t="str">
        <f>IF(D138="","",VLOOKUP(D138,ENTRANTS!$A$1:$H$1000,2,0))</f>
        <v/>
      </c>
      <c r="J138" s="105" t="str">
        <f>IF(D138="","",VLOOKUP(D138,ENTRANTS!$A$1:$H$1000,3,0))</f>
        <v/>
      </c>
      <c r="K138" s="100" t="str">
        <f>IF(D138="","",LEFT(VLOOKUP(D138,ENTRANTS!$A$1:$H$1000,5,0),1))</f>
        <v/>
      </c>
      <c r="L138" s="100" t="str">
        <f>IF(D138="","",COUNTIF($K$2:K138,K138))</f>
        <v/>
      </c>
      <c r="M138" s="100" t="str">
        <f>IF(D138="","",VLOOKUP(D138,ENTRANTS!$A$1:$H$1000,4,0))</f>
        <v/>
      </c>
      <c r="N138" s="100" t="str">
        <f>IF(D138="","",COUNTIF($M$2:M138,M138))</f>
        <v/>
      </c>
      <c r="O138" s="105" t="str">
        <f>IF(D138="","",VLOOKUP(D138,ENTRANTS!$A$1:$H$1000,6,0))</f>
        <v/>
      </c>
      <c r="P138" s="83" t="str">
        <f t="shared" si="51"/>
        <v/>
      </c>
      <c r="Q138" s="30"/>
      <c r="R138" s="2" t="str">
        <f t="shared" si="52"/>
        <v/>
      </c>
      <c r="S138" s="3" t="str">
        <f>IF(D138="","",COUNTIF($R$2:R138,R138))</f>
        <v/>
      </c>
      <c r="T138" s="4" t="str">
        <f t="shared" si="41"/>
        <v/>
      </c>
      <c r="U138" s="34" t="str">
        <f>IF(AND(S138=4,K138="M",NOT(O138="Unattached")),SUMIF(R$2:R138,R138,L$2:L138),"")</f>
        <v/>
      </c>
      <c r="V138" s="4" t="str">
        <f t="shared" si="42"/>
        <v/>
      </c>
      <c r="W138" s="34" t="str">
        <f>IF(AND(S138=3,K138="F",NOT(O138="Unattached")),SUMIF(R$2:R138,R138,L$2:L138),"")</f>
        <v/>
      </c>
      <c r="X138" s="5" t="str">
        <f t="shared" si="45"/>
        <v/>
      </c>
      <c r="Y138" s="5" t="str">
        <f t="shared" si="53"/>
        <v/>
      </c>
      <c r="Z138" s="32" t="str">
        <f t="shared" si="46"/>
        <v xml:space="preserve"> </v>
      </c>
      <c r="AA138" s="32" t="str">
        <f>IF(K138="M",IF(S138&lt;&gt;4,"",VLOOKUP(CONCATENATE(R138," ",(S138-3)),$Z$2:AD138,5,0)),IF(S138&lt;&gt;3,"",VLOOKUP(CONCATENATE(R138," ",(S138-2)),$Z$2:AD138,5,0)))</f>
        <v/>
      </c>
      <c r="AB138" s="32" t="str">
        <f>IF(K138="M",IF(S138&lt;&gt;4,"",VLOOKUP(CONCATENATE(R138," ",(S138-2)),$Z$2:AD138,5,0)),IF(S138&lt;&gt;3,"",VLOOKUP(CONCATENATE(R138," ",(S138-1)),$Z$2:AD138,5,0)))</f>
        <v/>
      </c>
      <c r="AC138" s="32" t="str">
        <f>IF(K138="M",IF(S138&lt;&gt;4,"",VLOOKUP(CONCATENATE(R138," ",(S138-1)),$Z$2:AD138,5,0)),IF(S138&lt;&gt;3,"",VLOOKUP(CONCATENATE(R138," ",(S138)),$Z$2:AD138,5,0)))</f>
        <v/>
      </c>
      <c r="AD138" s="32" t="str">
        <f t="shared" si="54"/>
        <v/>
      </c>
      <c r="AE138" s="32" t="str">
        <f t="shared" si="55"/>
        <v xml:space="preserve"> </v>
      </c>
      <c r="AF138" s="109">
        <f>IF($K138="M",IF($L138&gt;Params!D$3,0,Params!F$3-$L138+1)+IF($L138=1,2,0),IF($L138&gt;Params!E$3,0,Params!G$3-$L138+1)+IF($L138=1,2,0))</f>
        <v>0</v>
      </c>
      <c r="AG138" s="109">
        <f t="shared" si="47"/>
        <v>0</v>
      </c>
      <c r="AH138" s="109">
        <f>IF(LEN(M138)&gt;1,MATCH(MID(M138,2,3),Params!$A$4:$A$14,0),0)</f>
        <v>0</v>
      </c>
      <c r="AI138" s="109" cm="1">
        <f t="array" ref="AI138">IF(AH138=0,0,INDEX(Params!F$4:F$14,RESULTS!$AH138))</f>
        <v>0</v>
      </c>
      <c r="AJ138" s="109" cm="1">
        <f t="array" ref="AJ138">IF(AI138=0,0,INDEX(Params!G$4:G$14,RESULTS!$AH138))</f>
        <v>0</v>
      </c>
      <c r="AK138" s="109">
        <f t="shared" si="48"/>
        <v>0</v>
      </c>
      <c r="AL138" s="109">
        <f t="shared" si="49"/>
        <v>0</v>
      </c>
    </row>
    <row r="139" spans="1:38" x14ac:dyDescent="0.3">
      <c r="A139" s="64" t="str">
        <f t="shared" si="43"/>
        <v/>
      </c>
      <c r="B139" s="64" t="str">
        <f t="shared" si="44"/>
        <v/>
      </c>
      <c r="C139" s="100">
        <v>138</v>
      </c>
      <c r="D139" s="96"/>
      <c r="E139" s="97">
        <f t="shared" si="56"/>
        <v>1</v>
      </c>
      <c r="F139" s="97"/>
      <c r="G139" s="97"/>
      <c r="H139" s="104" t="str">
        <f t="shared" si="50"/>
        <v/>
      </c>
      <c r="I139" s="105" t="str">
        <f>IF(D139="","",VLOOKUP(D139,ENTRANTS!$A$1:$H$1000,2,0))</f>
        <v/>
      </c>
      <c r="J139" s="105" t="str">
        <f>IF(D139="","",VLOOKUP(D139,ENTRANTS!$A$1:$H$1000,3,0))</f>
        <v/>
      </c>
      <c r="K139" s="100" t="str">
        <f>IF(D139="","",LEFT(VLOOKUP(D139,ENTRANTS!$A$1:$H$1000,5,0),1))</f>
        <v/>
      </c>
      <c r="L139" s="100" t="str">
        <f>IF(D139="","",COUNTIF($K$2:K139,K139))</f>
        <v/>
      </c>
      <c r="M139" s="100" t="str">
        <f>IF(D139="","",VLOOKUP(D139,ENTRANTS!$A$1:$H$1000,4,0))</f>
        <v/>
      </c>
      <c r="N139" s="100" t="str">
        <f>IF(D139="","",COUNTIF($M$2:M139,M139))</f>
        <v/>
      </c>
      <c r="O139" s="105" t="str">
        <f>IF(D139="","",VLOOKUP(D139,ENTRANTS!$A$1:$H$1000,6,0))</f>
        <v/>
      </c>
      <c r="P139" s="83" t="str">
        <f t="shared" si="51"/>
        <v/>
      </c>
      <c r="Q139" s="30"/>
      <c r="R139" s="2" t="str">
        <f t="shared" si="52"/>
        <v/>
      </c>
      <c r="S139" s="3" t="str">
        <f>IF(D139="","",COUNTIF($R$2:R139,R139))</f>
        <v/>
      </c>
      <c r="T139" s="4" t="str">
        <f t="shared" si="41"/>
        <v/>
      </c>
      <c r="U139" s="34" t="str">
        <f>IF(AND(S139=4,K139="M",NOT(O139="Unattached")),SUMIF(R$2:R139,R139,L$2:L139),"")</f>
        <v/>
      </c>
      <c r="V139" s="4" t="str">
        <f t="shared" si="42"/>
        <v/>
      </c>
      <c r="W139" s="34" t="str">
        <f>IF(AND(S139=3,K139="F",NOT(O139="Unattached")),SUMIF(R$2:R139,R139,L$2:L139),"")</f>
        <v/>
      </c>
      <c r="X139" s="5" t="str">
        <f t="shared" si="45"/>
        <v/>
      </c>
      <c r="Y139" s="5" t="str">
        <f t="shared" si="53"/>
        <v/>
      </c>
      <c r="Z139" s="32" t="str">
        <f t="shared" si="46"/>
        <v xml:space="preserve"> </v>
      </c>
      <c r="AA139" s="32" t="str">
        <f>IF(K139="M",IF(S139&lt;&gt;4,"",VLOOKUP(CONCATENATE(R139," ",(S139-3)),$Z$2:AD139,5,0)),IF(S139&lt;&gt;3,"",VLOOKUP(CONCATENATE(R139," ",(S139-2)),$Z$2:AD139,5,0)))</f>
        <v/>
      </c>
      <c r="AB139" s="32" t="str">
        <f>IF(K139="M",IF(S139&lt;&gt;4,"",VLOOKUP(CONCATENATE(R139," ",(S139-2)),$Z$2:AD139,5,0)),IF(S139&lt;&gt;3,"",VLOOKUP(CONCATENATE(R139," ",(S139-1)),$Z$2:AD139,5,0)))</f>
        <v/>
      </c>
      <c r="AC139" s="32" t="str">
        <f>IF(K139="M",IF(S139&lt;&gt;4,"",VLOOKUP(CONCATENATE(R139," ",(S139-1)),$Z$2:AD139,5,0)),IF(S139&lt;&gt;3,"",VLOOKUP(CONCATENATE(R139," ",(S139)),$Z$2:AD139,5,0)))</f>
        <v/>
      </c>
      <c r="AD139" s="32" t="str">
        <f t="shared" si="54"/>
        <v/>
      </c>
      <c r="AE139" s="32" t="str">
        <f t="shared" si="55"/>
        <v xml:space="preserve"> </v>
      </c>
      <c r="AF139" s="109">
        <f>IF($K139="M",IF($L139&gt;Params!D$3,0,Params!F$3-$L139+1)+IF($L139=1,2,0),IF($L139&gt;Params!E$3,0,Params!G$3-$L139+1)+IF($L139=1,2,0))</f>
        <v>0</v>
      </c>
      <c r="AG139" s="109">
        <f t="shared" si="47"/>
        <v>0</v>
      </c>
      <c r="AH139" s="109">
        <f>IF(LEN(M139)&gt;1,MATCH(MID(M139,2,3),Params!$A$4:$A$14,0),0)</f>
        <v>0</v>
      </c>
      <c r="AI139" s="109" cm="1">
        <f t="array" ref="AI139">IF(AH139=0,0,INDEX(Params!F$4:F$14,RESULTS!$AH139))</f>
        <v>0</v>
      </c>
      <c r="AJ139" s="109" cm="1">
        <f t="array" ref="AJ139">IF(AI139=0,0,INDEX(Params!G$4:G$14,RESULTS!$AH139))</f>
        <v>0</v>
      </c>
      <c r="AK139" s="109">
        <f t="shared" si="48"/>
        <v>0</v>
      </c>
      <c r="AL139" s="109">
        <f t="shared" si="49"/>
        <v>0</v>
      </c>
    </row>
    <row r="140" spans="1:38" x14ac:dyDescent="0.3">
      <c r="A140" s="64" t="str">
        <f t="shared" si="43"/>
        <v/>
      </c>
      <c r="B140" s="64" t="str">
        <f t="shared" si="44"/>
        <v/>
      </c>
      <c r="C140" s="100">
        <v>139</v>
      </c>
      <c r="D140" s="96"/>
      <c r="E140" s="97">
        <f t="shared" si="56"/>
        <v>1</v>
      </c>
      <c r="F140" s="97"/>
      <c r="G140" s="97"/>
      <c r="H140" s="104" t="str">
        <f t="shared" si="50"/>
        <v/>
      </c>
      <c r="I140" s="105" t="str">
        <f>IF(D140="","",VLOOKUP(D140,ENTRANTS!$A$1:$H$1000,2,0))</f>
        <v/>
      </c>
      <c r="J140" s="105" t="str">
        <f>IF(D140="","",VLOOKUP(D140,ENTRANTS!$A$1:$H$1000,3,0))</f>
        <v/>
      </c>
      <c r="K140" s="100" t="str">
        <f>IF(D140="","",LEFT(VLOOKUP(D140,ENTRANTS!$A$1:$H$1000,5,0),1))</f>
        <v/>
      </c>
      <c r="L140" s="100" t="str">
        <f>IF(D140="","",COUNTIF($K$2:K140,K140))</f>
        <v/>
      </c>
      <c r="M140" s="100" t="str">
        <f>IF(D140="","",VLOOKUP(D140,ENTRANTS!$A$1:$H$1000,4,0))</f>
        <v/>
      </c>
      <c r="N140" s="100" t="str">
        <f>IF(D140="","",COUNTIF($M$2:M140,M140))</f>
        <v/>
      </c>
      <c r="O140" s="105" t="str">
        <f>IF(D140="","",VLOOKUP(D140,ENTRANTS!$A$1:$H$1000,6,0))</f>
        <v/>
      </c>
      <c r="P140" s="83" t="str">
        <f t="shared" si="51"/>
        <v/>
      </c>
      <c r="Q140" s="30"/>
      <c r="R140" s="2" t="str">
        <f t="shared" si="52"/>
        <v/>
      </c>
      <c r="S140" s="3" t="str">
        <f>IF(D140="","",COUNTIF($R$2:R140,R140))</f>
        <v/>
      </c>
      <c r="T140" s="4" t="str">
        <f t="shared" si="41"/>
        <v/>
      </c>
      <c r="U140" s="34" t="str">
        <f>IF(AND(S140=4,K140="M",NOT(O140="Unattached")),SUMIF(R$2:R140,R140,L$2:L140),"")</f>
        <v/>
      </c>
      <c r="V140" s="4" t="str">
        <f t="shared" si="42"/>
        <v/>
      </c>
      <c r="W140" s="34" t="str">
        <f>IF(AND(S140=3,K140="F",NOT(O140="Unattached")),SUMIF(R$2:R140,R140,L$2:L140),"")</f>
        <v/>
      </c>
      <c r="X140" s="5" t="str">
        <f t="shared" si="45"/>
        <v/>
      </c>
      <c r="Y140" s="5" t="str">
        <f t="shared" si="53"/>
        <v/>
      </c>
      <c r="Z140" s="32" t="str">
        <f t="shared" si="46"/>
        <v xml:space="preserve"> </v>
      </c>
      <c r="AA140" s="32" t="str">
        <f>IF(K140="M",IF(S140&lt;&gt;4,"",VLOOKUP(CONCATENATE(R140," ",(S140-3)),$Z$2:AD140,5,0)),IF(S140&lt;&gt;3,"",VLOOKUP(CONCATENATE(R140," ",(S140-2)),$Z$2:AD140,5,0)))</f>
        <v/>
      </c>
      <c r="AB140" s="32" t="str">
        <f>IF(K140="M",IF(S140&lt;&gt;4,"",VLOOKUP(CONCATENATE(R140," ",(S140-2)),$Z$2:AD140,5,0)),IF(S140&lt;&gt;3,"",VLOOKUP(CONCATENATE(R140," ",(S140-1)),$Z$2:AD140,5,0)))</f>
        <v/>
      </c>
      <c r="AC140" s="32" t="str">
        <f>IF(K140="M",IF(S140&lt;&gt;4,"",VLOOKUP(CONCATENATE(R140," ",(S140-1)),$Z$2:AD140,5,0)),IF(S140&lt;&gt;3,"",VLOOKUP(CONCATENATE(R140," ",(S140)),$Z$2:AD140,5,0)))</f>
        <v/>
      </c>
      <c r="AD140" s="32" t="str">
        <f t="shared" si="54"/>
        <v/>
      </c>
      <c r="AE140" s="32" t="str">
        <f t="shared" si="55"/>
        <v xml:space="preserve"> </v>
      </c>
      <c r="AF140" s="109">
        <f>IF($K140="M",IF($L140&gt;Params!D$3,0,Params!F$3-$L140+1)+IF($L140=1,2,0),IF($L140&gt;Params!E$3,0,Params!G$3-$L140+1)+IF($L140=1,2,0))</f>
        <v>0</v>
      </c>
      <c r="AG140" s="109">
        <f t="shared" si="47"/>
        <v>0</v>
      </c>
      <c r="AH140" s="109">
        <f>IF(LEN(M140)&gt;1,MATCH(MID(M140,2,3),Params!$A$4:$A$14,0),0)</f>
        <v>0</v>
      </c>
      <c r="AI140" s="109" cm="1">
        <f t="array" ref="AI140">IF(AH140=0,0,INDEX(Params!F$4:F$14,RESULTS!$AH140))</f>
        <v>0</v>
      </c>
      <c r="AJ140" s="109" cm="1">
        <f t="array" ref="AJ140">IF(AI140=0,0,INDEX(Params!G$4:G$14,RESULTS!$AH140))</f>
        <v>0</v>
      </c>
      <c r="AK140" s="109">
        <f t="shared" si="48"/>
        <v>0</v>
      </c>
      <c r="AL140" s="109">
        <f t="shared" si="49"/>
        <v>0</v>
      </c>
    </row>
    <row r="141" spans="1:38" x14ac:dyDescent="0.3">
      <c r="A141" s="64" t="str">
        <f t="shared" si="43"/>
        <v/>
      </c>
      <c r="B141" s="64" t="str">
        <f t="shared" si="44"/>
        <v/>
      </c>
      <c r="C141" s="100">
        <v>140</v>
      </c>
      <c r="D141" s="96"/>
      <c r="E141" s="97">
        <f t="shared" si="56"/>
        <v>1</v>
      </c>
      <c r="F141" s="97"/>
      <c r="G141" s="97"/>
      <c r="H141" s="104" t="str">
        <f t="shared" si="50"/>
        <v/>
      </c>
      <c r="I141" s="105" t="str">
        <f>IF(D141="","",VLOOKUP(D141,ENTRANTS!$A$1:$H$1000,2,0))</f>
        <v/>
      </c>
      <c r="J141" s="105" t="str">
        <f>IF(D141="","",VLOOKUP(D141,ENTRANTS!$A$1:$H$1000,3,0))</f>
        <v/>
      </c>
      <c r="K141" s="100" t="str">
        <f>IF(D141="","",LEFT(VLOOKUP(D141,ENTRANTS!$A$1:$H$1000,5,0),1))</f>
        <v/>
      </c>
      <c r="L141" s="100" t="str">
        <f>IF(D141="","",COUNTIF($K$2:K141,K141))</f>
        <v/>
      </c>
      <c r="M141" s="100" t="str">
        <f>IF(D141="","",VLOOKUP(D141,ENTRANTS!$A$1:$H$1000,4,0))</f>
        <v/>
      </c>
      <c r="N141" s="100" t="str">
        <f>IF(D141="","",COUNTIF($M$2:M141,M141))</f>
        <v/>
      </c>
      <c r="O141" s="105" t="str">
        <f>IF(D141="","",VLOOKUP(D141,ENTRANTS!$A$1:$H$1000,6,0))</f>
        <v/>
      </c>
      <c r="P141" s="83" t="str">
        <f t="shared" si="51"/>
        <v/>
      </c>
      <c r="Q141" s="30"/>
      <c r="R141" s="2" t="str">
        <f t="shared" si="52"/>
        <v/>
      </c>
      <c r="S141" s="3" t="str">
        <f>IF(D141="","",COUNTIF($R$2:R141,R141))</f>
        <v/>
      </c>
      <c r="T141" s="4" t="str">
        <f t="shared" si="41"/>
        <v/>
      </c>
      <c r="U141" s="34" t="str">
        <f>IF(AND(S141=4,K141="M",NOT(O141="Unattached")),SUMIF(R$2:R141,R141,L$2:L141),"")</f>
        <v/>
      </c>
      <c r="V141" s="4" t="str">
        <f t="shared" si="42"/>
        <v/>
      </c>
      <c r="W141" s="34" t="str">
        <f>IF(AND(S141=3,K141="F",NOT(O141="Unattached")),SUMIF(R$2:R141,R141,L$2:L141),"")</f>
        <v/>
      </c>
      <c r="X141" s="5" t="str">
        <f t="shared" si="45"/>
        <v/>
      </c>
      <c r="Y141" s="5" t="str">
        <f t="shared" si="53"/>
        <v/>
      </c>
      <c r="Z141" s="32" t="str">
        <f t="shared" si="46"/>
        <v xml:space="preserve"> </v>
      </c>
      <c r="AA141" s="32" t="str">
        <f>IF(K141="M",IF(S141&lt;&gt;4,"",VLOOKUP(CONCATENATE(R141," ",(S141-3)),$Z$2:AD141,5,0)),IF(S141&lt;&gt;3,"",VLOOKUP(CONCATENATE(R141," ",(S141-2)),$Z$2:AD141,5,0)))</f>
        <v/>
      </c>
      <c r="AB141" s="32" t="str">
        <f>IF(K141="M",IF(S141&lt;&gt;4,"",VLOOKUP(CONCATENATE(R141," ",(S141-2)),$Z$2:AD141,5,0)),IF(S141&lt;&gt;3,"",VLOOKUP(CONCATENATE(R141," ",(S141-1)),$Z$2:AD141,5,0)))</f>
        <v/>
      </c>
      <c r="AC141" s="32" t="str">
        <f>IF(K141="M",IF(S141&lt;&gt;4,"",VLOOKUP(CONCATENATE(R141," ",(S141-1)),$Z$2:AD141,5,0)),IF(S141&lt;&gt;3,"",VLOOKUP(CONCATENATE(R141," ",(S141)),$Z$2:AD141,5,0)))</f>
        <v/>
      </c>
      <c r="AD141" s="32" t="str">
        <f t="shared" si="54"/>
        <v/>
      </c>
      <c r="AE141" s="32" t="str">
        <f t="shared" si="55"/>
        <v xml:space="preserve"> </v>
      </c>
      <c r="AF141" s="109">
        <f>IF($K141="M",IF($L141&gt;Params!D$3,0,Params!F$3-$L141+1)+IF($L141=1,2,0),IF($L141&gt;Params!E$3,0,Params!G$3-$L141+1)+IF($L141=1,2,0))</f>
        <v>0</v>
      </c>
      <c r="AG141" s="109">
        <f t="shared" si="47"/>
        <v>0</v>
      </c>
      <c r="AH141" s="109">
        <f>IF(LEN(M141)&gt;1,MATCH(MID(M141,2,3),Params!$A$4:$A$14,0),0)</f>
        <v>0</v>
      </c>
      <c r="AI141" s="109" cm="1">
        <f t="array" ref="AI141">IF(AH141=0,0,INDEX(Params!F$4:F$14,RESULTS!$AH141))</f>
        <v>0</v>
      </c>
      <c r="AJ141" s="109" cm="1">
        <f t="array" ref="AJ141">IF(AI141=0,0,INDEX(Params!G$4:G$14,RESULTS!$AH141))</f>
        <v>0</v>
      </c>
      <c r="AK141" s="109">
        <f t="shared" si="48"/>
        <v>0</v>
      </c>
      <c r="AL141" s="109">
        <f t="shared" si="49"/>
        <v>0</v>
      </c>
    </row>
    <row r="142" spans="1:38" x14ac:dyDescent="0.3">
      <c r="A142" s="64" t="str">
        <f t="shared" si="43"/>
        <v/>
      </c>
      <c r="B142" s="64" t="str">
        <f t="shared" si="44"/>
        <v/>
      </c>
      <c r="C142" s="100">
        <v>141</v>
      </c>
      <c r="D142" s="96"/>
      <c r="E142" s="97">
        <f t="shared" si="56"/>
        <v>1</v>
      </c>
      <c r="F142" s="97"/>
      <c r="G142" s="97"/>
      <c r="H142" s="104" t="str">
        <f t="shared" si="50"/>
        <v/>
      </c>
      <c r="I142" s="105" t="str">
        <f>IF(D142="","",VLOOKUP(D142,ENTRANTS!$A$1:$H$1000,2,0))</f>
        <v/>
      </c>
      <c r="J142" s="105" t="str">
        <f>IF(D142="","",VLOOKUP(D142,ENTRANTS!$A$1:$H$1000,3,0))</f>
        <v/>
      </c>
      <c r="K142" s="100" t="str">
        <f>IF(D142="","",LEFT(VLOOKUP(D142,ENTRANTS!$A$1:$H$1000,5,0),1))</f>
        <v/>
      </c>
      <c r="L142" s="100" t="str">
        <f>IF(D142="","",COUNTIF($K$2:K142,K142))</f>
        <v/>
      </c>
      <c r="M142" s="100" t="str">
        <f>IF(D142="","",VLOOKUP(D142,ENTRANTS!$A$1:$H$1000,4,0))</f>
        <v/>
      </c>
      <c r="N142" s="100" t="str">
        <f>IF(D142="","",COUNTIF($M$2:M142,M142))</f>
        <v/>
      </c>
      <c r="O142" s="105" t="str">
        <f>IF(D142="","",VLOOKUP(D142,ENTRANTS!$A$1:$H$1000,6,0))</f>
        <v/>
      </c>
      <c r="P142" s="83" t="str">
        <f t="shared" si="51"/>
        <v/>
      </c>
      <c r="Q142" s="30"/>
      <c r="R142" s="2" t="str">
        <f t="shared" si="52"/>
        <v/>
      </c>
      <c r="S142" s="3" t="str">
        <f>IF(D142="","",COUNTIF($R$2:R142,R142))</f>
        <v/>
      </c>
      <c r="T142" s="4" t="str">
        <f t="shared" si="41"/>
        <v/>
      </c>
      <c r="U142" s="34" t="str">
        <f>IF(AND(S142=4,K142="M",NOT(O142="Unattached")),SUMIF(R$2:R142,R142,L$2:L142),"")</f>
        <v/>
      </c>
      <c r="V142" s="4" t="str">
        <f t="shared" si="42"/>
        <v/>
      </c>
      <c r="W142" s="34" t="str">
        <f>IF(AND(S142=3,K142="F",NOT(O142="Unattached")),SUMIF(R$2:R142,R142,L$2:L142),"")</f>
        <v/>
      </c>
      <c r="X142" s="5" t="str">
        <f t="shared" si="45"/>
        <v/>
      </c>
      <c r="Y142" s="5" t="str">
        <f t="shared" si="53"/>
        <v/>
      </c>
      <c r="Z142" s="32" t="str">
        <f t="shared" si="46"/>
        <v xml:space="preserve"> </v>
      </c>
      <c r="AA142" s="32" t="str">
        <f>IF(K142="M",IF(S142&lt;&gt;4,"",VLOOKUP(CONCATENATE(R142," ",(S142-3)),$Z$2:AD142,5,0)),IF(S142&lt;&gt;3,"",VLOOKUP(CONCATENATE(R142," ",(S142-2)),$Z$2:AD142,5,0)))</f>
        <v/>
      </c>
      <c r="AB142" s="32" t="str">
        <f>IF(K142="M",IF(S142&lt;&gt;4,"",VLOOKUP(CONCATENATE(R142," ",(S142-2)),$Z$2:AD142,5,0)),IF(S142&lt;&gt;3,"",VLOOKUP(CONCATENATE(R142," ",(S142-1)),$Z$2:AD142,5,0)))</f>
        <v/>
      </c>
      <c r="AC142" s="32" t="str">
        <f>IF(K142="M",IF(S142&lt;&gt;4,"",VLOOKUP(CONCATENATE(R142," ",(S142-1)),$Z$2:AD142,5,0)),IF(S142&lt;&gt;3,"",VLOOKUP(CONCATENATE(R142," ",(S142)),$Z$2:AD142,5,0)))</f>
        <v/>
      </c>
      <c r="AD142" s="32" t="str">
        <f t="shared" si="54"/>
        <v/>
      </c>
      <c r="AE142" s="32" t="str">
        <f t="shared" si="55"/>
        <v xml:space="preserve"> </v>
      </c>
      <c r="AF142" s="109">
        <f>IF($K142="M",IF($L142&gt;Params!D$3,0,Params!F$3-$L142+1)+IF($L142=1,2,0),IF($L142&gt;Params!E$3,0,Params!G$3-$L142+1)+IF($L142=1,2,0))</f>
        <v>0</v>
      </c>
      <c r="AG142" s="109">
        <f t="shared" si="47"/>
        <v>0</v>
      </c>
      <c r="AH142" s="109">
        <f>IF(LEN(M142)&gt;1,MATCH(MID(M142,2,3),Params!$A$4:$A$14,0),0)</f>
        <v>0</v>
      </c>
      <c r="AI142" s="109" cm="1">
        <f t="array" ref="AI142">IF(AH142=0,0,INDEX(Params!F$4:F$14,RESULTS!$AH142))</f>
        <v>0</v>
      </c>
      <c r="AJ142" s="109" cm="1">
        <f t="array" ref="AJ142">IF(AI142=0,0,INDEX(Params!G$4:G$14,RESULTS!$AH142))</f>
        <v>0</v>
      </c>
      <c r="AK142" s="109">
        <f t="shared" si="48"/>
        <v>0</v>
      </c>
      <c r="AL142" s="109">
        <f t="shared" si="49"/>
        <v>0</v>
      </c>
    </row>
    <row r="143" spans="1:38" x14ac:dyDescent="0.3">
      <c r="A143" s="64" t="str">
        <f t="shared" si="43"/>
        <v/>
      </c>
      <c r="B143" s="64" t="str">
        <f t="shared" si="44"/>
        <v/>
      </c>
      <c r="C143" s="100">
        <v>142</v>
      </c>
      <c r="D143" s="96"/>
      <c r="E143" s="97">
        <f t="shared" si="56"/>
        <v>1</v>
      </c>
      <c r="F143" s="97"/>
      <c r="G143" s="97"/>
      <c r="H143" s="104" t="str">
        <f t="shared" si="50"/>
        <v/>
      </c>
      <c r="I143" s="105" t="str">
        <f>IF(D143="","",VLOOKUP(D143,ENTRANTS!$A$1:$H$1000,2,0))</f>
        <v/>
      </c>
      <c r="J143" s="105" t="str">
        <f>IF(D143="","",VLOOKUP(D143,ENTRANTS!$A$1:$H$1000,3,0))</f>
        <v/>
      </c>
      <c r="K143" s="100" t="str">
        <f>IF(D143="","",LEFT(VLOOKUP(D143,ENTRANTS!$A$1:$H$1000,5,0),1))</f>
        <v/>
      </c>
      <c r="L143" s="100" t="str">
        <f>IF(D143="","",COUNTIF($K$2:K143,K143))</f>
        <v/>
      </c>
      <c r="M143" s="100" t="str">
        <f>IF(D143="","",VLOOKUP(D143,ENTRANTS!$A$1:$H$1000,4,0))</f>
        <v/>
      </c>
      <c r="N143" s="100" t="str">
        <f>IF(D143="","",COUNTIF($M$2:M143,M143))</f>
        <v/>
      </c>
      <c r="O143" s="105" t="str">
        <f>IF(D143="","",VLOOKUP(D143,ENTRANTS!$A$1:$H$1000,6,0))</f>
        <v/>
      </c>
      <c r="P143" s="83" t="str">
        <f t="shared" si="51"/>
        <v/>
      </c>
      <c r="Q143" s="30"/>
      <c r="R143" s="2" t="str">
        <f t="shared" si="52"/>
        <v/>
      </c>
      <c r="S143" s="3" t="str">
        <f>IF(D143="","",COUNTIF($R$2:R143,R143))</f>
        <v/>
      </c>
      <c r="T143" s="4" t="str">
        <f t="shared" si="41"/>
        <v/>
      </c>
      <c r="U143" s="34" t="str">
        <f>IF(AND(S143=4,K143="M",NOT(O143="Unattached")),SUMIF(R$2:R143,R143,L$2:L143),"")</f>
        <v/>
      </c>
      <c r="V143" s="4" t="str">
        <f t="shared" si="42"/>
        <v/>
      </c>
      <c r="W143" s="34" t="str">
        <f>IF(AND(S143=3,K143="F",NOT(O143="Unattached")),SUMIF(R$2:R143,R143,L$2:L143),"")</f>
        <v/>
      </c>
      <c r="X143" s="5" t="str">
        <f t="shared" si="45"/>
        <v/>
      </c>
      <c r="Y143" s="5" t="str">
        <f t="shared" si="53"/>
        <v/>
      </c>
      <c r="Z143" s="32" t="str">
        <f t="shared" si="46"/>
        <v xml:space="preserve"> </v>
      </c>
      <c r="AA143" s="32" t="str">
        <f>IF(K143="M",IF(S143&lt;&gt;4,"",VLOOKUP(CONCATENATE(R143," ",(S143-3)),$Z$2:AD143,5,0)),IF(S143&lt;&gt;3,"",VLOOKUP(CONCATENATE(R143," ",(S143-2)),$Z$2:AD143,5,0)))</f>
        <v/>
      </c>
      <c r="AB143" s="32" t="str">
        <f>IF(K143="M",IF(S143&lt;&gt;4,"",VLOOKUP(CONCATENATE(R143," ",(S143-2)),$Z$2:AD143,5,0)),IF(S143&lt;&gt;3,"",VLOOKUP(CONCATENATE(R143," ",(S143-1)),$Z$2:AD143,5,0)))</f>
        <v/>
      </c>
      <c r="AC143" s="32" t="str">
        <f>IF(K143="M",IF(S143&lt;&gt;4,"",VLOOKUP(CONCATENATE(R143," ",(S143-1)),$Z$2:AD143,5,0)),IF(S143&lt;&gt;3,"",VLOOKUP(CONCATENATE(R143," ",(S143)),$Z$2:AD143,5,0)))</f>
        <v/>
      </c>
      <c r="AD143" s="32" t="str">
        <f t="shared" si="54"/>
        <v/>
      </c>
      <c r="AE143" s="32" t="str">
        <f t="shared" si="55"/>
        <v xml:space="preserve"> </v>
      </c>
      <c r="AF143" s="109">
        <f>IF($K143="M",IF($L143&gt;Params!D$3,0,Params!F$3-$L143+1)+IF($L143=1,2,0),IF($L143&gt;Params!E$3,0,Params!G$3-$L143+1)+IF($L143=1,2,0))</f>
        <v>0</v>
      </c>
      <c r="AG143" s="109">
        <f t="shared" si="47"/>
        <v>0</v>
      </c>
      <c r="AH143" s="109">
        <f>IF(LEN(M143)&gt;1,MATCH(MID(M143,2,3),Params!$A$4:$A$14,0),0)</f>
        <v>0</v>
      </c>
      <c r="AI143" s="109" cm="1">
        <f t="array" ref="AI143">IF(AH143=0,0,INDEX(Params!F$4:F$14,RESULTS!$AH143))</f>
        <v>0</v>
      </c>
      <c r="AJ143" s="109" cm="1">
        <f t="array" ref="AJ143">IF(AI143=0,0,INDEX(Params!G$4:G$14,RESULTS!$AH143))</f>
        <v>0</v>
      </c>
      <c r="AK143" s="109">
        <f t="shared" si="48"/>
        <v>0</v>
      </c>
      <c r="AL143" s="109">
        <f t="shared" si="49"/>
        <v>0</v>
      </c>
    </row>
    <row r="144" spans="1:38" x14ac:dyDescent="0.3">
      <c r="A144" s="64" t="str">
        <f t="shared" si="43"/>
        <v/>
      </c>
      <c r="B144" s="64" t="str">
        <f t="shared" si="44"/>
        <v/>
      </c>
      <c r="C144" s="100">
        <v>143</v>
      </c>
      <c r="D144" s="96"/>
      <c r="E144" s="97">
        <f t="shared" si="56"/>
        <v>1</v>
      </c>
      <c r="F144" s="97"/>
      <c r="G144" s="97"/>
      <c r="H144" s="104" t="str">
        <f t="shared" si="50"/>
        <v/>
      </c>
      <c r="I144" s="105" t="str">
        <f>IF(D144="","",VLOOKUP(D144,ENTRANTS!$A$1:$H$1000,2,0))</f>
        <v/>
      </c>
      <c r="J144" s="105" t="str">
        <f>IF(D144="","",VLOOKUP(D144,ENTRANTS!$A$1:$H$1000,3,0))</f>
        <v/>
      </c>
      <c r="K144" s="100" t="str">
        <f>IF(D144="","",LEFT(VLOOKUP(D144,ENTRANTS!$A$1:$H$1000,5,0),1))</f>
        <v/>
      </c>
      <c r="L144" s="100" t="str">
        <f>IF(D144="","",COUNTIF($K$2:K144,K144))</f>
        <v/>
      </c>
      <c r="M144" s="100" t="str">
        <f>IF(D144="","",VLOOKUP(D144,ENTRANTS!$A$1:$H$1000,4,0))</f>
        <v/>
      </c>
      <c r="N144" s="100" t="str">
        <f>IF(D144="","",COUNTIF($M$2:M144,M144))</f>
        <v/>
      </c>
      <c r="O144" s="105" t="str">
        <f>IF(D144="","",VLOOKUP(D144,ENTRANTS!$A$1:$H$1000,6,0))</f>
        <v/>
      </c>
      <c r="P144" s="83" t="str">
        <f t="shared" si="51"/>
        <v/>
      </c>
      <c r="Q144" s="30"/>
      <c r="R144" s="2" t="str">
        <f t="shared" si="52"/>
        <v/>
      </c>
      <c r="S144" s="3" t="str">
        <f>IF(D144="","",COUNTIF($R$2:R144,R144))</f>
        <v/>
      </c>
      <c r="T144" s="4" t="str">
        <f t="shared" si="41"/>
        <v/>
      </c>
      <c r="U144" s="34" t="str">
        <f>IF(AND(S144=4,K144="M",NOT(O144="Unattached")),SUMIF(R$2:R144,R144,L$2:L144),"")</f>
        <v/>
      </c>
      <c r="V144" s="4" t="str">
        <f t="shared" si="42"/>
        <v/>
      </c>
      <c r="W144" s="34" t="str">
        <f>IF(AND(S144=3,K144="F",NOT(O144="Unattached")),SUMIF(R$2:R144,R144,L$2:L144),"")</f>
        <v/>
      </c>
      <c r="X144" s="5" t="str">
        <f t="shared" si="45"/>
        <v/>
      </c>
      <c r="Y144" s="5" t="str">
        <f t="shared" si="53"/>
        <v/>
      </c>
      <c r="Z144" s="32" t="str">
        <f t="shared" si="46"/>
        <v xml:space="preserve"> </v>
      </c>
      <c r="AA144" s="32" t="str">
        <f>IF(K144="M",IF(S144&lt;&gt;4,"",VLOOKUP(CONCATENATE(R144," ",(S144-3)),$Z$2:AD144,5,0)),IF(S144&lt;&gt;3,"",VLOOKUP(CONCATENATE(R144," ",(S144-2)),$Z$2:AD144,5,0)))</f>
        <v/>
      </c>
      <c r="AB144" s="32" t="str">
        <f>IF(K144="M",IF(S144&lt;&gt;4,"",VLOOKUP(CONCATENATE(R144," ",(S144-2)),$Z$2:AD144,5,0)),IF(S144&lt;&gt;3,"",VLOOKUP(CONCATENATE(R144," ",(S144-1)),$Z$2:AD144,5,0)))</f>
        <v/>
      </c>
      <c r="AC144" s="32" t="str">
        <f>IF(K144="M",IF(S144&lt;&gt;4,"",VLOOKUP(CONCATENATE(R144," ",(S144-1)),$Z$2:AD144,5,0)),IF(S144&lt;&gt;3,"",VLOOKUP(CONCATENATE(R144," ",(S144)),$Z$2:AD144,5,0)))</f>
        <v/>
      </c>
      <c r="AD144" s="32" t="str">
        <f t="shared" si="54"/>
        <v/>
      </c>
      <c r="AE144" s="32" t="str">
        <f t="shared" si="55"/>
        <v xml:space="preserve"> </v>
      </c>
      <c r="AF144" s="109">
        <f>IF($K144="M",IF($L144&gt;Params!D$3,0,Params!F$3-$L144+1)+IF($L144=1,2,0),IF($L144&gt;Params!E$3,0,Params!G$3-$L144+1)+IF($L144=1,2,0))</f>
        <v>0</v>
      </c>
      <c r="AG144" s="109">
        <f t="shared" si="47"/>
        <v>0</v>
      </c>
      <c r="AH144" s="109">
        <f>IF(LEN(M144)&gt;1,MATCH(MID(M144,2,3),Params!$A$4:$A$14,0),0)</f>
        <v>0</v>
      </c>
      <c r="AI144" s="109" cm="1">
        <f t="array" ref="AI144">IF(AH144=0,0,INDEX(Params!F$4:F$14,RESULTS!$AH144))</f>
        <v>0</v>
      </c>
      <c r="AJ144" s="109" cm="1">
        <f t="array" ref="AJ144">IF(AI144=0,0,INDEX(Params!G$4:G$14,RESULTS!$AH144))</f>
        <v>0</v>
      </c>
      <c r="AK144" s="109">
        <f t="shared" si="48"/>
        <v>0</v>
      </c>
      <c r="AL144" s="109">
        <f t="shared" si="49"/>
        <v>0</v>
      </c>
    </row>
    <row r="145" spans="1:38" x14ac:dyDescent="0.3">
      <c r="A145" s="64" t="str">
        <f t="shared" si="43"/>
        <v/>
      </c>
      <c r="B145" s="64" t="str">
        <f t="shared" si="44"/>
        <v/>
      </c>
      <c r="C145" s="100">
        <v>144</v>
      </c>
      <c r="D145" s="96"/>
      <c r="E145" s="97">
        <f t="shared" si="56"/>
        <v>1</v>
      </c>
      <c r="F145" s="97"/>
      <c r="G145" s="97"/>
      <c r="H145" s="104" t="str">
        <f t="shared" si="50"/>
        <v/>
      </c>
      <c r="I145" s="105" t="str">
        <f>IF(D145="","",VLOOKUP(D145,ENTRANTS!$A$1:$H$1000,2,0))</f>
        <v/>
      </c>
      <c r="J145" s="105" t="str">
        <f>IF(D145="","",VLOOKUP(D145,ENTRANTS!$A$1:$H$1000,3,0))</f>
        <v/>
      </c>
      <c r="K145" s="100" t="str">
        <f>IF(D145="","",LEFT(VLOOKUP(D145,ENTRANTS!$A$1:$H$1000,5,0),1))</f>
        <v/>
      </c>
      <c r="L145" s="100" t="str">
        <f>IF(D145="","",COUNTIF($K$2:K145,K145))</f>
        <v/>
      </c>
      <c r="M145" s="100" t="str">
        <f>IF(D145="","",VLOOKUP(D145,ENTRANTS!$A$1:$H$1000,4,0))</f>
        <v/>
      </c>
      <c r="N145" s="100" t="str">
        <f>IF(D145="","",COUNTIF($M$2:M145,M145))</f>
        <v/>
      </c>
      <c r="O145" s="105" t="str">
        <f>IF(D145="","",VLOOKUP(D145,ENTRANTS!$A$1:$H$1000,6,0))</f>
        <v/>
      </c>
      <c r="P145" s="83" t="str">
        <f t="shared" si="51"/>
        <v/>
      </c>
      <c r="Q145" s="30"/>
      <c r="R145" s="2" t="str">
        <f t="shared" si="52"/>
        <v/>
      </c>
      <c r="S145" s="3" t="str">
        <f>IF(D145="","",COUNTIF($R$2:R145,R145))</f>
        <v/>
      </c>
      <c r="T145" s="4" t="str">
        <f t="shared" si="41"/>
        <v/>
      </c>
      <c r="U145" s="34" t="str">
        <f>IF(AND(S145=4,K145="M",NOT(O145="Unattached")),SUMIF(R$2:R145,R145,L$2:L145),"")</f>
        <v/>
      </c>
      <c r="V145" s="4" t="str">
        <f t="shared" si="42"/>
        <v/>
      </c>
      <c r="W145" s="34" t="str">
        <f>IF(AND(S145=3,K145="F",NOT(O145="Unattached")),SUMIF(R$2:R145,R145,L$2:L145),"")</f>
        <v/>
      </c>
      <c r="X145" s="5" t="str">
        <f t="shared" si="45"/>
        <v/>
      </c>
      <c r="Y145" s="5" t="str">
        <f t="shared" si="53"/>
        <v/>
      </c>
      <c r="Z145" s="32" t="str">
        <f t="shared" si="46"/>
        <v xml:space="preserve"> </v>
      </c>
      <c r="AA145" s="32" t="str">
        <f>IF(K145="M",IF(S145&lt;&gt;4,"",VLOOKUP(CONCATENATE(R145," ",(S145-3)),$Z$2:AD145,5,0)),IF(S145&lt;&gt;3,"",VLOOKUP(CONCATENATE(R145," ",(S145-2)),$Z$2:AD145,5,0)))</f>
        <v/>
      </c>
      <c r="AB145" s="32" t="str">
        <f>IF(K145="M",IF(S145&lt;&gt;4,"",VLOOKUP(CONCATENATE(R145," ",(S145-2)),$Z$2:AD145,5,0)),IF(S145&lt;&gt;3,"",VLOOKUP(CONCATENATE(R145," ",(S145-1)),$Z$2:AD145,5,0)))</f>
        <v/>
      </c>
      <c r="AC145" s="32" t="str">
        <f>IF(K145="M",IF(S145&lt;&gt;4,"",VLOOKUP(CONCATENATE(R145," ",(S145-1)),$Z$2:AD145,5,0)),IF(S145&lt;&gt;3,"",VLOOKUP(CONCATENATE(R145," ",(S145)),$Z$2:AD145,5,0)))</f>
        <v/>
      </c>
      <c r="AD145" s="32" t="str">
        <f t="shared" si="54"/>
        <v/>
      </c>
      <c r="AE145" s="32" t="str">
        <f t="shared" si="55"/>
        <v xml:space="preserve"> </v>
      </c>
      <c r="AF145" s="109">
        <f>IF($K145="M",IF($L145&gt;Params!D$3,0,Params!F$3-$L145+1)+IF($L145=1,2,0),IF($L145&gt;Params!E$3,0,Params!G$3-$L145+1)+IF($L145=1,2,0))</f>
        <v>0</v>
      </c>
      <c r="AG145" s="109">
        <f t="shared" si="47"/>
        <v>0</v>
      </c>
      <c r="AH145" s="109">
        <f>IF(LEN(M145)&gt;1,MATCH(MID(M145,2,3),Params!$A$4:$A$14,0),0)</f>
        <v>0</v>
      </c>
      <c r="AI145" s="109" cm="1">
        <f t="array" ref="AI145">IF(AH145=0,0,INDEX(Params!F$4:F$14,RESULTS!$AH145))</f>
        <v>0</v>
      </c>
      <c r="AJ145" s="109" cm="1">
        <f t="array" ref="AJ145">IF(AI145=0,0,INDEX(Params!G$4:G$14,RESULTS!$AH145))</f>
        <v>0</v>
      </c>
      <c r="AK145" s="109">
        <f t="shared" si="48"/>
        <v>0</v>
      </c>
      <c r="AL145" s="109">
        <f t="shared" si="49"/>
        <v>0</v>
      </c>
    </row>
    <row r="146" spans="1:38" x14ac:dyDescent="0.3">
      <c r="A146" s="64" t="str">
        <f t="shared" si="43"/>
        <v/>
      </c>
      <c r="B146" s="64" t="str">
        <f t="shared" si="44"/>
        <v/>
      </c>
      <c r="C146" s="100">
        <v>145</v>
      </c>
      <c r="D146" s="96"/>
      <c r="E146" s="97">
        <f t="shared" si="56"/>
        <v>1</v>
      </c>
      <c r="F146" s="97"/>
      <c r="G146" s="97"/>
      <c r="H146" s="104" t="str">
        <f t="shared" si="50"/>
        <v/>
      </c>
      <c r="I146" s="105" t="str">
        <f>IF(D146="","",VLOOKUP(D146,ENTRANTS!$A$1:$H$1000,2,0))</f>
        <v/>
      </c>
      <c r="J146" s="105" t="str">
        <f>IF(D146="","",VLOOKUP(D146,ENTRANTS!$A$1:$H$1000,3,0))</f>
        <v/>
      </c>
      <c r="K146" s="100" t="str">
        <f>IF(D146="","",LEFT(VLOOKUP(D146,ENTRANTS!$A$1:$H$1000,5,0),1))</f>
        <v/>
      </c>
      <c r="L146" s="100" t="str">
        <f>IF(D146="","",COUNTIF($K$2:K146,K146))</f>
        <v/>
      </c>
      <c r="M146" s="100" t="str">
        <f>IF(D146="","",VLOOKUP(D146,ENTRANTS!$A$1:$H$1000,4,0))</f>
        <v/>
      </c>
      <c r="N146" s="100" t="str">
        <f>IF(D146="","",COUNTIF($M$2:M146,M146))</f>
        <v/>
      </c>
      <c r="O146" s="105" t="str">
        <f>IF(D146="","",VLOOKUP(D146,ENTRANTS!$A$1:$H$1000,6,0))</f>
        <v/>
      </c>
      <c r="P146" s="83" t="str">
        <f t="shared" si="51"/>
        <v/>
      </c>
      <c r="Q146" s="30"/>
      <c r="R146" s="2" t="str">
        <f t="shared" si="52"/>
        <v/>
      </c>
      <c r="S146" s="3" t="str">
        <f>IF(D146="","",COUNTIF($R$2:R146,R146))</f>
        <v/>
      </c>
      <c r="T146" s="4" t="str">
        <f t="shared" si="41"/>
        <v/>
      </c>
      <c r="U146" s="34" t="str">
        <f>IF(AND(S146=4,K146="M",NOT(O146="Unattached")),SUMIF(R$2:R146,R146,L$2:L146),"")</f>
        <v/>
      </c>
      <c r="V146" s="4" t="str">
        <f t="shared" si="42"/>
        <v/>
      </c>
      <c r="W146" s="34" t="str">
        <f>IF(AND(S146=3,K146="F",NOT(O146="Unattached")),SUMIF(R$2:R146,R146,L$2:L146),"")</f>
        <v/>
      </c>
      <c r="X146" s="5" t="str">
        <f t="shared" si="45"/>
        <v/>
      </c>
      <c r="Y146" s="5" t="str">
        <f t="shared" si="53"/>
        <v/>
      </c>
      <c r="Z146" s="32" t="str">
        <f t="shared" si="46"/>
        <v xml:space="preserve"> </v>
      </c>
      <c r="AA146" s="32" t="str">
        <f>IF(K146="M",IF(S146&lt;&gt;4,"",VLOOKUP(CONCATENATE(R146," ",(S146-3)),$Z$2:AD146,5,0)),IF(S146&lt;&gt;3,"",VLOOKUP(CONCATENATE(R146," ",(S146-2)),$Z$2:AD146,5,0)))</f>
        <v/>
      </c>
      <c r="AB146" s="32" t="str">
        <f>IF(K146="M",IF(S146&lt;&gt;4,"",VLOOKUP(CONCATENATE(R146," ",(S146-2)),$Z$2:AD146,5,0)),IF(S146&lt;&gt;3,"",VLOOKUP(CONCATENATE(R146," ",(S146-1)),$Z$2:AD146,5,0)))</f>
        <v/>
      </c>
      <c r="AC146" s="32" t="str">
        <f>IF(K146="M",IF(S146&lt;&gt;4,"",VLOOKUP(CONCATENATE(R146," ",(S146-1)),$Z$2:AD146,5,0)),IF(S146&lt;&gt;3,"",VLOOKUP(CONCATENATE(R146," ",(S146)),$Z$2:AD146,5,0)))</f>
        <v/>
      </c>
      <c r="AD146" s="32" t="str">
        <f t="shared" si="54"/>
        <v/>
      </c>
      <c r="AE146" s="32" t="str">
        <f t="shared" si="55"/>
        <v xml:space="preserve"> </v>
      </c>
      <c r="AF146" s="109">
        <f>IF($K146="M",IF($L146&gt;Params!D$3,0,Params!F$3-$L146+1)+IF($L146=1,2,0),IF($L146&gt;Params!E$3,0,Params!G$3-$L146+1)+IF($L146=1,2,0))</f>
        <v>0</v>
      </c>
      <c r="AG146" s="109">
        <f t="shared" si="47"/>
        <v>0</v>
      </c>
      <c r="AH146" s="109">
        <f>IF(LEN(M146)&gt;1,MATCH(MID(M146,2,3),Params!$A$4:$A$14,0),0)</f>
        <v>0</v>
      </c>
      <c r="AI146" s="109" cm="1">
        <f t="array" ref="AI146">IF(AH146=0,0,INDEX(Params!F$4:F$14,RESULTS!$AH146))</f>
        <v>0</v>
      </c>
      <c r="AJ146" s="109" cm="1">
        <f t="array" ref="AJ146">IF(AI146=0,0,INDEX(Params!G$4:G$14,RESULTS!$AH146))</f>
        <v>0</v>
      </c>
      <c r="AK146" s="109">
        <f t="shared" si="48"/>
        <v>0</v>
      </c>
      <c r="AL146" s="109">
        <f t="shared" si="49"/>
        <v>0</v>
      </c>
    </row>
    <row r="147" spans="1:38" x14ac:dyDescent="0.3">
      <c r="A147" s="64" t="str">
        <f t="shared" si="43"/>
        <v/>
      </c>
      <c r="B147" s="64" t="str">
        <f t="shared" si="44"/>
        <v/>
      </c>
      <c r="C147" s="100">
        <v>146</v>
      </c>
      <c r="D147" s="96"/>
      <c r="E147" s="97">
        <f t="shared" si="56"/>
        <v>1</v>
      </c>
      <c r="F147" s="97"/>
      <c r="G147" s="97"/>
      <c r="H147" s="104" t="str">
        <f t="shared" si="50"/>
        <v/>
      </c>
      <c r="I147" s="105" t="str">
        <f>IF(D147="","",VLOOKUP(D147,ENTRANTS!$A$1:$H$1000,2,0))</f>
        <v/>
      </c>
      <c r="J147" s="105" t="str">
        <f>IF(D147="","",VLOOKUP(D147,ENTRANTS!$A$1:$H$1000,3,0))</f>
        <v/>
      </c>
      <c r="K147" s="100" t="str">
        <f>IF(D147="","",LEFT(VLOOKUP(D147,ENTRANTS!$A$1:$H$1000,5,0),1))</f>
        <v/>
      </c>
      <c r="L147" s="100" t="str">
        <f>IF(D147="","",COUNTIF($K$2:K147,K147))</f>
        <v/>
      </c>
      <c r="M147" s="100" t="str">
        <f>IF(D147="","",VLOOKUP(D147,ENTRANTS!$A$1:$H$1000,4,0))</f>
        <v/>
      </c>
      <c r="N147" s="100" t="str">
        <f>IF(D147="","",COUNTIF($M$2:M147,M147))</f>
        <v/>
      </c>
      <c r="O147" s="105" t="str">
        <f>IF(D147="","",VLOOKUP(D147,ENTRANTS!$A$1:$H$1000,6,0))</f>
        <v/>
      </c>
      <c r="P147" s="83" t="str">
        <f t="shared" si="51"/>
        <v/>
      </c>
      <c r="Q147" s="30"/>
      <c r="R147" s="2" t="str">
        <f t="shared" si="52"/>
        <v/>
      </c>
      <c r="S147" s="3" t="str">
        <f>IF(D147="","",COUNTIF($R$2:R147,R147))</f>
        <v/>
      </c>
      <c r="T147" s="4" t="str">
        <f t="shared" si="41"/>
        <v/>
      </c>
      <c r="U147" s="34" t="str">
        <f>IF(AND(S147=4,K147="M",NOT(O147="Unattached")),SUMIF(R$2:R147,R147,L$2:L147),"")</f>
        <v/>
      </c>
      <c r="V147" s="4" t="str">
        <f t="shared" si="42"/>
        <v/>
      </c>
      <c r="W147" s="34" t="str">
        <f>IF(AND(S147=3,K147="F",NOT(O147="Unattached")),SUMIF(R$2:R147,R147,L$2:L147),"")</f>
        <v/>
      </c>
      <c r="X147" s="5" t="str">
        <f t="shared" si="45"/>
        <v/>
      </c>
      <c r="Y147" s="5" t="str">
        <f t="shared" si="53"/>
        <v/>
      </c>
      <c r="Z147" s="32" t="str">
        <f t="shared" si="46"/>
        <v xml:space="preserve"> </v>
      </c>
      <c r="AA147" s="32" t="str">
        <f>IF(K147="M",IF(S147&lt;&gt;4,"",VLOOKUP(CONCATENATE(R147," ",(S147-3)),$Z$2:AD147,5,0)),IF(S147&lt;&gt;3,"",VLOOKUP(CONCATENATE(R147," ",(S147-2)),$Z$2:AD147,5,0)))</f>
        <v/>
      </c>
      <c r="AB147" s="32" t="str">
        <f>IF(K147="M",IF(S147&lt;&gt;4,"",VLOOKUP(CONCATENATE(R147," ",(S147-2)),$Z$2:AD147,5,0)),IF(S147&lt;&gt;3,"",VLOOKUP(CONCATENATE(R147," ",(S147-1)),$Z$2:AD147,5,0)))</f>
        <v/>
      </c>
      <c r="AC147" s="32" t="str">
        <f>IF(K147="M",IF(S147&lt;&gt;4,"",VLOOKUP(CONCATENATE(R147," ",(S147-1)),$Z$2:AD147,5,0)),IF(S147&lt;&gt;3,"",VLOOKUP(CONCATENATE(R147," ",(S147)),$Z$2:AD147,5,0)))</f>
        <v/>
      </c>
      <c r="AD147" s="32" t="str">
        <f t="shared" si="54"/>
        <v/>
      </c>
      <c r="AE147" s="32" t="str">
        <f t="shared" si="55"/>
        <v xml:space="preserve"> </v>
      </c>
      <c r="AF147" s="109">
        <f>IF($K147="M",IF($L147&gt;Params!D$3,0,Params!F$3-$L147+1)+IF($L147=1,2,0),IF($L147&gt;Params!E$3,0,Params!G$3-$L147+1)+IF($L147=1,2,0))</f>
        <v>0</v>
      </c>
      <c r="AG147" s="109">
        <f t="shared" si="47"/>
        <v>0</v>
      </c>
      <c r="AH147" s="109">
        <f>IF(LEN(M147)&gt;1,MATCH(MID(M147,2,3),Params!$A$4:$A$14,0),0)</f>
        <v>0</v>
      </c>
      <c r="AI147" s="109" cm="1">
        <f t="array" ref="AI147">IF(AH147=0,0,INDEX(Params!F$4:F$14,RESULTS!$AH147))</f>
        <v>0</v>
      </c>
      <c r="AJ147" s="109" cm="1">
        <f t="array" ref="AJ147">IF(AI147=0,0,INDEX(Params!G$4:G$14,RESULTS!$AH147))</f>
        <v>0</v>
      </c>
      <c r="AK147" s="109">
        <f t="shared" si="48"/>
        <v>0</v>
      </c>
      <c r="AL147" s="109">
        <f t="shared" si="49"/>
        <v>0</v>
      </c>
    </row>
    <row r="148" spans="1:38" x14ac:dyDescent="0.3">
      <c r="A148" s="64" t="str">
        <f t="shared" si="43"/>
        <v/>
      </c>
      <c r="B148" s="64" t="str">
        <f t="shared" si="44"/>
        <v/>
      </c>
      <c r="C148" s="100">
        <v>147</v>
      </c>
      <c r="D148" s="96"/>
      <c r="E148" s="97">
        <f t="shared" si="56"/>
        <v>1</v>
      </c>
      <c r="F148" s="97"/>
      <c r="G148" s="97"/>
      <c r="H148" s="104" t="str">
        <f t="shared" si="50"/>
        <v/>
      </c>
      <c r="I148" s="105" t="str">
        <f>IF(D148="","",VLOOKUP(D148,ENTRANTS!$A$1:$H$1000,2,0))</f>
        <v/>
      </c>
      <c r="J148" s="105" t="str">
        <f>IF(D148="","",VLOOKUP(D148,ENTRANTS!$A$1:$H$1000,3,0))</f>
        <v/>
      </c>
      <c r="K148" s="100" t="str">
        <f>IF(D148="","",LEFT(VLOOKUP(D148,ENTRANTS!$A$1:$H$1000,5,0),1))</f>
        <v/>
      </c>
      <c r="L148" s="100" t="str">
        <f>IF(D148="","",COUNTIF($K$2:K148,K148))</f>
        <v/>
      </c>
      <c r="M148" s="100" t="str">
        <f>IF(D148="","",VLOOKUP(D148,ENTRANTS!$A$1:$H$1000,4,0))</f>
        <v/>
      </c>
      <c r="N148" s="100" t="str">
        <f>IF(D148="","",COUNTIF($M$2:M148,M148))</f>
        <v/>
      </c>
      <c r="O148" s="105" t="str">
        <f>IF(D148="","",VLOOKUP(D148,ENTRANTS!$A$1:$H$1000,6,0))</f>
        <v/>
      </c>
      <c r="P148" s="83" t="str">
        <f t="shared" si="51"/>
        <v/>
      </c>
      <c r="Q148" s="30"/>
      <c r="R148" s="2" t="str">
        <f t="shared" si="52"/>
        <v/>
      </c>
      <c r="S148" s="3" t="str">
        <f>IF(D148="","",COUNTIF($R$2:R148,R148))</f>
        <v/>
      </c>
      <c r="T148" s="4" t="str">
        <f t="shared" si="41"/>
        <v/>
      </c>
      <c r="U148" s="34" t="str">
        <f>IF(AND(S148=4,K148="M",NOT(O148="Unattached")),SUMIF(R$2:R148,R148,L$2:L148),"")</f>
        <v/>
      </c>
      <c r="V148" s="4" t="str">
        <f t="shared" si="42"/>
        <v/>
      </c>
      <c r="W148" s="34" t="str">
        <f>IF(AND(S148=3,K148="F",NOT(O148="Unattached")),SUMIF(R$2:R148,R148,L$2:L148),"")</f>
        <v/>
      </c>
      <c r="X148" s="5" t="str">
        <f t="shared" si="45"/>
        <v/>
      </c>
      <c r="Y148" s="5" t="str">
        <f t="shared" si="53"/>
        <v/>
      </c>
      <c r="Z148" s="32" t="str">
        <f t="shared" si="46"/>
        <v xml:space="preserve"> </v>
      </c>
      <c r="AA148" s="32" t="str">
        <f>IF(K148="M",IF(S148&lt;&gt;4,"",VLOOKUP(CONCATENATE(R148," ",(S148-3)),$Z$2:AD148,5,0)),IF(S148&lt;&gt;3,"",VLOOKUP(CONCATENATE(R148," ",(S148-2)),$Z$2:AD148,5,0)))</f>
        <v/>
      </c>
      <c r="AB148" s="32" t="str">
        <f>IF(K148="M",IF(S148&lt;&gt;4,"",VLOOKUP(CONCATENATE(R148," ",(S148-2)),$Z$2:AD148,5,0)),IF(S148&lt;&gt;3,"",VLOOKUP(CONCATENATE(R148," ",(S148-1)),$Z$2:AD148,5,0)))</f>
        <v/>
      </c>
      <c r="AC148" s="32" t="str">
        <f>IF(K148="M",IF(S148&lt;&gt;4,"",VLOOKUP(CONCATENATE(R148," ",(S148-1)),$Z$2:AD148,5,0)),IF(S148&lt;&gt;3,"",VLOOKUP(CONCATENATE(R148," ",(S148)),$Z$2:AD148,5,0)))</f>
        <v/>
      </c>
      <c r="AD148" s="32" t="str">
        <f t="shared" si="54"/>
        <v/>
      </c>
      <c r="AE148" s="32" t="str">
        <f t="shared" si="55"/>
        <v xml:space="preserve"> </v>
      </c>
      <c r="AF148" s="109">
        <f>IF($K148="M",IF($L148&gt;Params!D$3,0,Params!F$3-$L148+1)+IF($L148=1,2,0),IF($L148&gt;Params!E$3,0,Params!G$3-$L148+1)+IF($L148=1,2,0))</f>
        <v>0</v>
      </c>
      <c r="AG148" s="109">
        <f t="shared" si="47"/>
        <v>0</v>
      </c>
      <c r="AH148" s="109">
        <f>IF(LEN(M148)&gt;1,MATCH(MID(M148,2,3),Params!$A$4:$A$14,0),0)</f>
        <v>0</v>
      </c>
      <c r="AI148" s="109" cm="1">
        <f t="array" ref="AI148">IF(AH148=0,0,INDEX(Params!F$4:F$14,RESULTS!$AH148))</f>
        <v>0</v>
      </c>
      <c r="AJ148" s="109" cm="1">
        <f t="array" ref="AJ148">IF(AI148=0,0,INDEX(Params!G$4:G$14,RESULTS!$AH148))</f>
        <v>0</v>
      </c>
      <c r="AK148" s="109">
        <f t="shared" si="48"/>
        <v>0</v>
      </c>
      <c r="AL148" s="109">
        <f t="shared" si="49"/>
        <v>0</v>
      </c>
    </row>
    <row r="149" spans="1:38" x14ac:dyDescent="0.3">
      <c r="A149" s="64" t="str">
        <f t="shared" si="43"/>
        <v/>
      </c>
      <c r="B149" s="64" t="str">
        <f t="shared" si="44"/>
        <v/>
      </c>
      <c r="C149" s="100">
        <v>148</v>
      </c>
      <c r="D149" s="96"/>
      <c r="E149" s="97">
        <f t="shared" si="56"/>
        <v>1</v>
      </c>
      <c r="F149" s="97"/>
      <c r="G149" s="97"/>
      <c r="H149" s="104" t="str">
        <f t="shared" si="50"/>
        <v/>
      </c>
      <c r="I149" s="105" t="str">
        <f>IF(D149="","",VLOOKUP(D149,ENTRANTS!$A$1:$H$1000,2,0))</f>
        <v/>
      </c>
      <c r="J149" s="105" t="str">
        <f>IF(D149="","",VLOOKUP(D149,ENTRANTS!$A$1:$H$1000,3,0))</f>
        <v/>
      </c>
      <c r="K149" s="100" t="str">
        <f>IF(D149="","",LEFT(VLOOKUP(D149,ENTRANTS!$A$1:$H$1000,5,0),1))</f>
        <v/>
      </c>
      <c r="L149" s="100" t="str">
        <f>IF(D149="","",COUNTIF($K$2:K149,K149))</f>
        <v/>
      </c>
      <c r="M149" s="100" t="str">
        <f>IF(D149="","",VLOOKUP(D149,ENTRANTS!$A$1:$H$1000,4,0))</f>
        <v/>
      </c>
      <c r="N149" s="100" t="str">
        <f>IF(D149="","",COUNTIF($M$2:M149,M149))</f>
        <v/>
      </c>
      <c r="O149" s="105" t="str">
        <f>IF(D149="","",VLOOKUP(D149,ENTRANTS!$A$1:$H$1000,6,0))</f>
        <v/>
      </c>
      <c r="P149" s="83" t="str">
        <f t="shared" si="51"/>
        <v/>
      </c>
      <c r="Q149" s="30"/>
      <c r="R149" s="2" t="str">
        <f t="shared" si="52"/>
        <v/>
      </c>
      <c r="S149" s="3" t="str">
        <f>IF(D149="","",COUNTIF($R$2:R149,R149))</f>
        <v/>
      </c>
      <c r="T149" s="4" t="str">
        <f t="shared" si="41"/>
        <v/>
      </c>
      <c r="U149" s="34" t="str">
        <f>IF(AND(S149=4,K149="M",NOT(O149="Unattached")),SUMIF(R$2:R149,R149,L$2:L149),"")</f>
        <v/>
      </c>
      <c r="V149" s="4" t="str">
        <f t="shared" si="42"/>
        <v/>
      </c>
      <c r="W149" s="34" t="str">
        <f>IF(AND(S149=3,K149="F",NOT(O149="Unattached")),SUMIF(R$2:R149,R149,L$2:L149),"")</f>
        <v/>
      </c>
      <c r="X149" s="5" t="str">
        <f t="shared" si="45"/>
        <v/>
      </c>
      <c r="Y149" s="5" t="str">
        <f t="shared" si="53"/>
        <v/>
      </c>
      <c r="Z149" s="32" t="str">
        <f t="shared" si="46"/>
        <v xml:space="preserve"> </v>
      </c>
      <c r="AA149" s="32" t="str">
        <f>IF(K149="M",IF(S149&lt;&gt;4,"",VLOOKUP(CONCATENATE(R149," ",(S149-3)),$Z$2:AD149,5,0)),IF(S149&lt;&gt;3,"",VLOOKUP(CONCATENATE(R149," ",(S149-2)),$Z$2:AD149,5,0)))</f>
        <v/>
      </c>
      <c r="AB149" s="32" t="str">
        <f>IF(K149="M",IF(S149&lt;&gt;4,"",VLOOKUP(CONCATENATE(R149," ",(S149-2)),$Z$2:AD149,5,0)),IF(S149&lt;&gt;3,"",VLOOKUP(CONCATENATE(R149," ",(S149-1)),$Z$2:AD149,5,0)))</f>
        <v/>
      </c>
      <c r="AC149" s="32" t="str">
        <f>IF(K149="M",IF(S149&lt;&gt;4,"",VLOOKUP(CONCATENATE(R149," ",(S149-1)),$Z$2:AD149,5,0)),IF(S149&lt;&gt;3,"",VLOOKUP(CONCATENATE(R149," ",(S149)),$Z$2:AD149,5,0)))</f>
        <v/>
      </c>
      <c r="AD149" s="32" t="str">
        <f t="shared" si="54"/>
        <v/>
      </c>
      <c r="AE149" s="32" t="str">
        <f t="shared" si="55"/>
        <v xml:space="preserve"> </v>
      </c>
      <c r="AF149" s="109">
        <f>IF($K149="M",IF($L149&gt;Params!D$3,0,Params!F$3-$L149+1)+IF($L149=1,2,0),IF($L149&gt;Params!E$3,0,Params!G$3-$L149+1)+IF($L149=1,2,0))</f>
        <v>0</v>
      </c>
      <c r="AG149" s="109">
        <f t="shared" si="47"/>
        <v>0</v>
      </c>
      <c r="AH149" s="109">
        <f>IF(LEN(M149)&gt;1,MATCH(MID(M149,2,3),Params!$A$4:$A$14,0),0)</f>
        <v>0</v>
      </c>
      <c r="AI149" s="109" cm="1">
        <f t="array" ref="AI149">IF(AH149=0,0,INDEX(Params!F$4:F$14,RESULTS!$AH149))</f>
        <v>0</v>
      </c>
      <c r="AJ149" s="109" cm="1">
        <f t="array" ref="AJ149">IF(AI149=0,0,INDEX(Params!G$4:G$14,RESULTS!$AH149))</f>
        <v>0</v>
      </c>
      <c r="AK149" s="109">
        <f t="shared" si="48"/>
        <v>0</v>
      </c>
      <c r="AL149" s="109">
        <f t="shared" si="49"/>
        <v>0</v>
      </c>
    </row>
    <row r="150" spans="1:38" x14ac:dyDescent="0.3">
      <c r="A150" s="64" t="str">
        <f t="shared" si="43"/>
        <v/>
      </c>
      <c r="B150" s="64" t="str">
        <f t="shared" si="44"/>
        <v/>
      </c>
      <c r="C150" s="100">
        <v>149</v>
      </c>
      <c r="D150" s="96"/>
      <c r="E150" s="97">
        <f t="shared" si="56"/>
        <v>1</v>
      </c>
      <c r="F150" s="97"/>
      <c r="G150" s="97"/>
      <c r="H150" s="104" t="str">
        <f t="shared" si="50"/>
        <v/>
      </c>
      <c r="I150" s="105" t="str">
        <f>IF(D150="","",VLOOKUP(D150,ENTRANTS!$A$1:$H$1000,2,0))</f>
        <v/>
      </c>
      <c r="J150" s="105" t="str">
        <f>IF(D150="","",VLOOKUP(D150,ENTRANTS!$A$1:$H$1000,3,0))</f>
        <v/>
      </c>
      <c r="K150" s="100" t="str">
        <f>IF(D150="","",LEFT(VLOOKUP(D150,ENTRANTS!$A$1:$H$1000,5,0),1))</f>
        <v/>
      </c>
      <c r="L150" s="100" t="str">
        <f>IF(D150="","",COUNTIF($K$2:K150,K150))</f>
        <v/>
      </c>
      <c r="M150" s="100" t="str">
        <f>IF(D150="","",VLOOKUP(D150,ENTRANTS!$A$1:$H$1000,4,0))</f>
        <v/>
      </c>
      <c r="N150" s="100" t="str">
        <f>IF(D150="","",COUNTIF($M$2:M150,M150))</f>
        <v/>
      </c>
      <c r="O150" s="105" t="str">
        <f>IF(D150="","",VLOOKUP(D150,ENTRANTS!$A$1:$H$1000,6,0))</f>
        <v/>
      </c>
      <c r="P150" s="83" t="str">
        <f t="shared" si="51"/>
        <v/>
      </c>
      <c r="Q150" s="30"/>
      <c r="R150" s="2" t="str">
        <f t="shared" si="52"/>
        <v/>
      </c>
      <c r="S150" s="3" t="str">
        <f>IF(D150="","",COUNTIF($R$2:R150,R150))</f>
        <v/>
      </c>
      <c r="T150" s="4" t="str">
        <f t="shared" ref="T150:T213" si="57">IF(U150="","",RANK(U150,$U$2:$U$1000,1))</f>
        <v/>
      </c>
      <c r="U150" s="34" t="str">
        <f>IF(AND(S150=4,K150="M",NOT(O150="Unattached")),SUMIF(R$2:R150,R150,L$2:L150),"")</f>
        <v/>
      </c>
      <c r="V150" s="4" t="str">
        <f t="shared" ref="V150:V213" si="58">IF(W150="","",RANK(W150,$W$2:$W$1000,1))</f>
        <v/>
      </c>
      <c r="W150" s="34" t="str">
        <f>IF(AND(S150=3,K150="F",NOT(O150="Unattached")),SUMIF(R$2:R150,R150,L$2:L150),"")</f>
        <v/>
      </c>
      <c r="X150" s="5" t="str">
        <f t="shared" si="45"/>
        <v/>
      </c>
      <c r="Y150" s="5" t="str">
        <f t="shared" si="53"/>
        <v/>
      </c>
      <c r="Z150" s="32" t="str">
        <f t="shared" si="46"/>
        <v xml:space="preserve"> </v>
      </c>
      <c r="AA150" s="32" t="str">
        <f>IF(K150="M",IF(S150&lt;&gt;4,"",VLOOKUP(CONCATENATE(R150," ",(S150-3)),$Z$2:AD150,5,0)),IF(S150&lt;&gt;3,"",VLOOKUP(CONCATENATE(R150," ",(S150-2)),$Z$2:AD150,5,0)))</f>
        <v/>
      </c>
      <c r="AB150" s="32" t="str">
        <f>IF(K150="M",IF(S150&lt;&gt;4,"",VLOOKUP(CONCATENATE(R150," ",(S150-2)),$Z$2:AD150,5,0)),IF(S150&lt;&gt;3,"",VLOOKUP(CONCATENATE(R150," ",(S150-1)),$Z$2:AD150,5,0)))</f>
        <v/>
      </c>
      <c r="AC150" s="32" t="str">
        <f>IF(K150="M",IF(S150&lt;&gt;4,"",VLOOKUP(CONCATENATE(R150," ",(S150-1)),$Z$2:AD150,5,0)),IF(S150&lt;&gt;3,"",VLOOKUP(CONCATENATE(R150," ",(S150)),$Z$2:AD150,5,0)))</f>
        <v/>
      </c>
      <c r="AD150" s="32" t="str">
        <f t="shared" si="54"/>
        <v/>
      </c>
      <c r="AE150" s="32" t="str">
        <f t="shared" si="55"/>
        <v xml:space="preserve"> </v>
      </c>
      <c r="AF150" s="109">
        <f>IF($K150="M",IF($L150&gt;Params!D$3,0,Params!F$3-$L150+1)+IF($L150=1,2,0),IF($L150&gt;Params!E$3,0,Params!G$3-$L150+1)+IF($L150=1,2,0))</f>
        <v>0</v>
      </c>
      <c r="AG150" s="109">
        <f t="shared" si="47"/>
        <v>0</v>
      </c>
      <c r="AH150" s="109">
        <f>IF(LEN(M150)&gt;1,MATCH(MID(M150,2,3),Params!$A$4:$A$14,0),0)</f>
        <v>0</v>
      </c>
      <c r="AI150" s="109" cm="1">
        <f t="array" ref="AI150">IF(AH150=0,0,INDEX(Params!F$4:F$14,RESULTS!$AH150))</f>
        <v>0</v>
      </c>
      <c r="AJ150" s="109" cm="1">
        <f t="array" ref="AJ150">IF(AI150=0,0,INDEX(Params!G$4:G$14,RESULTS!$AH150))</f>
        <v>0</v>
      </c>
      <c r="AK150" s="109">
        <f t="shared" si="48"/>
        <v>0</v>
      </c>
      <c r="AL150" s="109">
        <f t="shared" si="49"/>
        <v>0</v>
      </c>
    </row>
    <row r="151" spans="1:38" x14ac:dyDescent="0.3">
      <c r="A151" s="64" t="str">
        <f t="shared" si="43"/>
        <v/>
      </c>
      <c r="B151" s="64" t="str">
        <f t="shared" si="44"/>
        <v/>
      </c>
      <c r="C151" s="100">
        <v>150</v>
      </c>
      <c r="D151" s="96"/>
      <c r="E151" s="97">
        <f t="shared" si="56"/>
        <v>1</v>
      </c>
      <c r="F151" s="97"/>
      <c r="G151" s="97"/>
      <c r="H151" s="104" t="str">
        <f t="shared" si="50"/>
        <v/>
      </c>
      <c r="I151" s="105" t="str">
        <f>IF(D151="","",VLOOKUP(D151,ENTRANTS!$A$1:$H$1000,2,0))</f>
        <v/>
      </c>
      <c r="J151" s="105" t="str">
        <f>IF(D151="","",VLOOKUP(D151,ENTRANTS!$A$1:$H$1000,3,0))</f>
        <v/>
      </c>
      <c r="K151" s="100" t="str">
        <f>IF(D151="","",LEFT(VLOOKUP(D151,ENTRANTS!$A$1:$H$1000,5,0),1))</f>
        <v/>
      </c>
      <c r="L151" s="100" t="str">
        <f>IF(D151="","",COUNTIF($K$2:K151,K151))</f>
        <v/>
      </c>
      <c r="M151" s="100" t="str">
        <f>IF(D151="","",VLOOKUP(D151,ENTRANTS!$A$1:$H$1000,4,0))</f>
        <v/>
      </c>
      <c r="N151" s="100" t="str">
        <f>IF(D151="","",COUNTIF($M$2:M151,M151))</f>
        <v/>
      </c>
      <c r="O151" s="105" t="str">
        <f>IF(D151="","",VLOOKUP(D151,ENTRANTS!$A$1:$H$1000,6,0))</f>
        <v/>
      </c>
      <c r="P151" s="83" t="str">
        <f t="shared" si="51"/>
        <v/>
      </c>
      <c r="Q151" s="30"/>
      <c r="R151" s="2" t="str">
        <f t="shared" si="52"/>
        <v/>
      </c>
      <c r="S151" s="3" t="str">
        <f>IF(D151="","",COUNTIF($R$2:R151,R151))</f>
        <v/>
      </c>
      <c r="T151" s="4" t="str">
        <f t="shared" si="57"/>
        <v/>
      </c>
      <c r="U151" s="34" t="str">
        <f>IF(AND(S151=4,K151="M",NOT(O151="Unattached")),SUMIF(R$2:R151,R151,L$2:L151),"")</f>
        <v/>
      </c>
      <c r="V151" s="4" t="str">
        <f t="shared" si="58"/>
        <v/>
      </c>
      <c r="W151" s="34" t="str">
        <f>IF(AND(S151=3,K151="F",NOT(O151="Unattached")),SUMIF(R$2:R151,R151,L$2:L151),"")</f>
        <v/>
      </c>
      <c r="X151" s="5" t="str">
        <f t="shared" si="45"/>
        <v/>
      </c>
      <c r="Y151" s="5" t="str">
        <f t="shared" si="53"/>
        <v/>
      </c>
      <c r="Z151" s="32" t="str">
        <f t="shared" si="46"/>
        <v xml:space="preserve"> </v>
      </c>
      <c r="AA151" s="32" t="str">
        <f>IF(K151="M",IF(S151&lt;&gt;4,"",VLOOKUP(CONCATENATE(R151," ",(S151-3)),$Z$2:AD151,5,0)),IF(S151&lt;&gt;3,"",VLOOKUP(CONCATENATE(R151," ",(S151-2)),$Z$2:AD151,5,0)))</f>
        <v/>
      </c>
      <c r="AB151" s="32" t="str">
        <f>IF(K151="M",IF(S151&lt;&gt;4,"",VLOOKUP(CONCATENATE(R151," ",(S151-2)),$Z$2:AD151,5,0)),IF(S151&lt;&gt;3,"",VLOOKUP(CONCATENATE(R151," ",(S151-1)),$Z$2:AD151,5,0)))</f>
        <v/>
      </c>
      <c r="AC151" s="32" t="str">
        <f>IF(K151="M",IF(S151&lt;&gt;4,"",VLOOKUP(CONCATENATE(R151," ",(S151-1)),$Z$2:AD151,5,0)),IF(S151&lt;&gt;3,"",VLOOKUP(CONCATENATE(R151," ",(S151)),$Z$2:AD151,5,0)))</f>
        <v/>
      </c>
      <c r="AD151" s="32" t="str">
        <f t="shared" si="54"/>
        <v/>
      </c>
      <c r="AE151" s="32" t="str">
        <f t="shared" si="55"/>
        <v xml:space="preserve"> </v>
      </c>
      <c r="AF151" s="109">
        <f>IF($K151="M",IF($L151&gt;Params!D$3,0,Params!F$3-$L151+1)+IF($L151=1,2,0),IF($L151&gt;Params!E$3,0,Params!G$3-$L151+1)+IF($L151=1,2,0))</f>
        <v>0</v>
      </c>
      <c r="AG151" s="109">
        <f t="shared" si="47"/>
        <v>0</v>
      </c>
      <c r="AH151" s="109">
        <f>IF(LEN(M151)&gt;1,MATCH(MID(M151,2,3),Params!$A$4:$A$14,0),0)</f>
        <v>0</v>
      </c>
      <c r="AI151" s="109" cm="1">
        <f t="array" ref="AI151">IF(AH151=0,0,INDEX(Params!F$4:F$14,RESULTS!$AH151))</f>
        <v>0</v>
      </c>
      <c r="AJ151" s="109" cm="1">
        <f t="array" ref="AJ151">IF(AI151=0,0,INDEX(Params!G$4:G$14,RESULTS!$AH151))</f>
        <v>0</v>
      </c>
      <c r="AK151" s="109">
        <f t="shared" si="48"/>
        <v>0</v>
      </c>
      <c r="AL151" s="109">
        <f t="shared" si="49"/>
        <v>0</v>
      </c>
    </row>
    <row r="152" spans="1:38" x14ac:dyDescent="0.3">
      <c r="A152" s="64" t="str">
        <f t="shared" si="43"/>
        <v/>
      </c>
      <c r="B152" s="64" t="str">
        <f t="shared" si="44"/>
        <v/>
      </c>
      <c r="C152" s="100">
        <v>151</v>
      </c>
      <c r="D152" s="96"/>
      <c r="E152" s="97">
        <f t="shared" si="56"/>
        <v>1</v>
      </c>
      <c r="F152" s="97"/>
      <c r="G152" s="97"/>
      <c r="H152" s="104" t="str">
        <f t="shared" si="50"/>
        <v/>
      </c>
      <c r="I152" s="105" t="str">
        <f>IF(D152="","",VLOOKUP(D152,ENTRANTS!$A$1:$H$1000,2,0))</f>
        <v/>
      </c>
      <c r="J152" s="105" t="str">
        <f>IF(D152="","",VLOOKUP(D152,ENTRANTS!$A$1:$H$1000,3,0))</f>
        <v/>
      </c>
      <c r="K152" s="100" t="str">
        <f>IF(D152="","",LEFT(VLOOKUP(D152,ENTRANTS!$A$1:$H$1000,5,0),1))</f>
        <v/>
      </c>
      <c r="L152" s="100" t="str">
        <f>IF(D152="","",COUNTIF($K$2:K152,K152))</f>
        <v/>
      </c>
      <c r="M152" s="100" t="str">
        <f>IF(D152="","",VLOOKUP(D152,ENTRANTS!$A$1:$H$1000,4,0))</f>
        <v/>
      </c>
      <c r="N152" s="100" t="str">
        <f>IF(D152="","",COUNTIF($M$2:M152,M152))</f>
        <v/>
      </c>
      <c r="O152" s="105" t="str">
        <f>IF(D152="","",VLOOKUP(D152,ENTRANTS!$A$1:$H$1000,6,0))</f>
        <v/>
      </c>
      <c r="P152" s="83" t="str">
        <f t="shared" si="51"/>
        <v/>
      </c>
      <c r="Q152" s="30"/>
      <c r="R152" s="2" t="str">
        <f t="shared" si="52"/>
        <v/>
      </c>
      <c r="S152" s="3" t="str">
        <f>IF(D152="","",COUNTIF($R$2:R152,R152))</f>
        <v/>
      </c>
      <c r="T152" s="4" t="str">
        <f t="shared" si="57"/>
        <v/>
      </c>
      <c r="U152" s="34" t="str">
        <f>IF(AND(S152=4,K152="M",NOT(O152="Unattached")),SUMIF(R$2:R152,R152,L$2:L152),"")</f>
        <v/>
      </c>
      <c r="V152" s="4" t="str">
        <f t="shared" si="58"/>
        <v/>
      </c>
      <c r="W152" s="34" t="str">
        <f>IF(AND(S152=3,K152="F",NOT(O152="Unattached")),SUMIF(R$2:R152,R152,L$2:L152),"")</f>
        <v/>
      </c>
      <c r="X152" s="5" t="str">
        <f t="shared" si="45"/>
        <v/>
      </c>
      <c r="Y152" s="5" t="str">
        <f t="shared" si="53"/>
        <v/>
      </c>
      <c r="Z152" s="32" t="str">
        <f t="shared" si="46"/>
        <v xml:space="preserve"> </v>
      </c>
      <c r="AA152" s="32" t="str">
        <f>IF(K152="M",IF(S152&lt;&gt;4,"",VLOOKUP(CONCATENATE(R152," ",(S152-3)),$Z$2:AD152,5,0)),IF(S152&lt;&gt;3,"",VLOOKUP(CONCATENATE(R152," ",(S152-2)),$Z$2:AD152,5,0)))</f>
        <v/>
      </c>
      <c r="AB152" s="32" t="str">
        <f>IF(K152="M",IF(S152&lt;&gt;4,"",VLOOKUP(CONCATENATE(R152," ",(S152-2)),$Z$2:AD152,5,0)),IF(S152&lt;&gt;3,"",VLOOKUP(CONCATENATE(R152," ",(S152-1)),$Z$2:AD152,5,0)))</f>
        <v/>
      </c>
      <c r="AC152" s="32" t="str">
        <f>IF(K152="M",IF(S152&lt;&gt;4,"",VLOOKUP(CONCATENATE(R152," ",(S152-1)),$Z$2:AD152,5,0)),IF(S152&lt;&gt;3,"",VLOOKUP(CONCATENATE(R152," ",(S152)),$Z$2:AD152,5,0)))</f>
        <v/>
      </c>
      <c r="AD152" s="32" t="str">
        <f t="shared" si="54"/>
        <v/>
      </c>
      <c r="AE152" s="32" t="str">
        <f t="shared" si="55"/>
        <v xml:space="preserve"> </v>
      </c>
      <c r="AF152" s="109">
        <f>IF($K152="M",IF($L152&gt;Params!D$3,0,Params!F$3-$L152+1)+IF($L152=1,2,0),IF($L152&gt;Params!E$3,0,Params!G$3-$L152+1)+IF($L152=1,2,0))</f>
        <v>0</v>
      </c>
      <c r="AG152" s="109">
        <f t="shared" si="47"/>
        <v>0</v>
      </c>
      <c r="AH152" s="109">
        <f>IF(LEN(M152)&gt;1,MATCH(MID(M152,2,3),Params!$A$4:$A$14,0),0)</f>
        <v>0</v>
      </c>
      <c r="AI152" s="109" cm="1">
        <f t="array" ref="AI152">IF(AH152=0,0,INDEX(Params!F$4:F$14,RESULTS!$AH152))</f>
        <v>0</v>
      </c>
      <c r="AJ152" s="109" cm="1">
        <f t="array" ref="AJ152">IF(AI152=0,0,INDEX(Params!G$4:G$14,RESULTS!$AH152))</f>
        <v>0</v>
      </c>
      <c r="AK152" s="109">
        <f t="shared" si="48"/>
        <v>0</v>
      </c>
      <c r="AL152" s="109">
        <f t="shared" si="49"/>
        <v>0</v>
      </c>
    </row>
    <row r="153" spans="1:38" x14ac:dyDescent="0.3">
      <c r="A153" s="64" t="str">
        <f t="shared" si="43"/>
        <v/>
      </c>
      <c r="B153" s="64" t="str">
        <f t="shared" si="44"/>
        <v/>
      </c>
      <c r="C153" s="100">
        <v>152</v>
      </c>
      <c r="D153" s="96"/>
      <c r="E153" s="97">
        <f t="shared" si="56"/>
        <v>1</v>
      </c>
      <c r="F153" s="97"/>
      <c r="G153" s="97"/>
      <c r="H153" s="104" t="str">
        <f t="shared" si="50"/>
        <v/>
      </c>
      <c r="I153" s="105" t="str">
        <f>IF(D153="","",VLOOKUP(D153,ENTRANTS!$A$1:$H$1000,2,0))</f>
        <v/>
      </c>
      <c r="J153" s="105" t="str">
        <f>IF(D153="","",VLOOKUP(D153,ENTRANTS!$A$1:$H$1000,3,0))</f>
        <v/>
      </c>
      <c r="K153" s="100" t="str">
        <f>IF(D153="","",LEFT(VLOOKUP(D153,ENTRANTS!$A$1:$H$1000,5,0),1))</f>
        <v/>
      </c>
      <c r="L153" s="100" t="str">
        <f>IF(D153="","",COUNTIF($K$2:K153,K153))</f>
        <v/>
      </c>
      <c r="M153" s="100" t="str">
        <f>IF(D153="","",VLOOKUP(D153,ENTRANTS!$A$1:$H$1000,4,0))</f>
        <v/>
      </c>
      <c r="N153" s="100" t="str">
        <f>IF(D153="","",COUNTIF($M$2:M153,M153))</f>
        <v/>
      </c>
      <c r="O153" s="105" t="str">
        <f>IF(D153="","",VLOOKUP(D153,ENTRANTS!$A$1:$H$1000,6,0))</f>
        <v/>
      </c>
      <c r="P153" s="83" t="str">
        <f t="shared" si="51"/>
        <v/>
      </c>
      <c r="Q153" s="30"/>
      <c r="R153" s="2" t="str">
        <f t="shared" si="52"/>
        <v/>
      </c>
      <c r="S153" s="3" t="str">
        <f>IF(D153="","",COUNTIF($R$2:R153,R153))</f>
        <v/>
      </c>
      <c r="T153" s="4" t="str">
        <f t="shared" si="57"/>
        <v/>
      </c>
      <c r="U153" s="34" t="str">
        <f>IF(AND(S153=4,K153="M",NOT(O153="Unattached")),SUMIF(R$2:R153,R153,L$2:L153),"")</f>
        <v/>
      </c>
      <c r="V153" s="4" t="str">
        <f t="shared" si="58"/>
        <v/>
      </c>
      <c r="W153" s="34" t="str">
        <f>IF(AND(S153=3,K153="F",NOT(O153="Unattached")),SUMIF(R$2:R153,R153,L$2:L153),"")</f>
        <v/>
      </c>
      <c r="X153" s="5" t="str">
        <f t="shared" si="45"/>
        <v/>
      </c>
      <c r="Y153" s="5" t="str">
        <f t="shared" si="53"/>
        <v/>
      </c>
      <c r="Z153" s="32" t="str">
        <f t="shared" si="46"/>
        <v xml:space="preserve"> </v>
      </c>
      <c r="AA153" s="32" t="str">
        <f>IF(K153="M",IF(S153&lt;&gt;4,"",VLOOKUP(CONCATENATE(R153," ",(S153-3)),$Z$2:AD153,5,0)),IF(S153&lt;&gt;3,"",VLOOKUP(CONCATENATE(R153," ",(S153-2)),$Z$2:AD153,5,0)))</f>
        <v/>
      </c>
      <c r="AB153" s="32" t="str">
        <f>IF(K153="M",IF(S153&lt;&gt;4,"",VLOOKUP(CONCATENATE(R153," ",(S153-2)),$Z$2:AD153,5,0)),IF(S153&lt;&gt;3,"",VLOOKUP(CONCATENATE(R153," ",(S153-1)),$Z$2:AD153,5,0)))</f>
        <v/>
      </c>
      <c r="AC153" s="32" t="str">
        <f>IF(K153="M",IF(S153&lt;&gt;4,"",VLOOKUP(CONCATENATE(R153," ",(S153-1)),$Z$2:AD153,5,0)),IF(S153&lt;&gt;3,"",VLOOKUP(CONCATENATE(R153," ",(S153)),$Z$2:AD153,5,0)))</f>
        <v/>
      </c>
      <c r="AD153" s="32" t="str">
        <f t="shared" si="54"/>
        <v/>
      </c>
      <c r="AE153" s="32" t="str">
        <f t="shared" si="55"/>
        <v xml:space="preserve"> </v>
      </c>
      <c r="AF153" s="109">
        <f>IF($K153="M",IF($L153&gt;Params!D$3,0,Params!F$3-$L153+1)+IF($L153=1,2,0),IF($L153&gt;Params!E$3,0,Params!G$3-$L153+1)+IF($L153=1,2,0))</f>
        <v>0</v>
      </c>
      <c r="AG153" s="109">
        <f t="shared" si="47"/>
        <v>0</v>
      </c>
      <c r="AH153" s="109">
        <f>IF(LEN(M153)&gt;1,MATCH(MID(M153,2,3),Params!$A$4:$A$14,0),0)</f>
        <v>0</v>
      </c>
      <c r="AI153" s="109" cm="1">
        <f t="array" ref="AI153">IF(AH153=0,0,INDEX(Params!F$4:F$14,RESULTS!$AH153))</f>
        <v>0</v>
      </c>
      <c r="AJ153" s="109" cm="1">
        <f t="array" ref="AJ153">IF(AI153=0,0,INDEX(Params!G$4:G$14,RESULTS!$AH153))</f>
        <v>0</v>
      </c>
      <c r="AK153" s="109">
        <f t="shared" si="48"/>
        <v>0</v>
      </c>
      <c r="AL153" s="109">
        <f t="shared" si="49"/>
        <v>0</v>
      </c>
    </row>
    <row r="154" spans="1:38" x14ac:dyDescent="0.3">
      <c r="A154" s="64" t="str">
        <f t="shared" si="43"/>
        <v/>
      </c>
      <c r="B154" s="64" t="str">
        <f t="shared" si="44"/>
        <v/>
      </c>
      <c r="C154" s="100">
        <v>153</v>
      </c>
      <c r="D154" s="96"/>
      <c r="E154" s="97">
        <f t="shared" si="56"/>
        <v>1</v>
      </c>
      <c r="F154" s="97"/>
      <c r="G154" s="97"/>
      <c r="H154" s="104" t="str">
        <f t="shared" si="50"/>
        <v/>
      </c>
      <c r="I154" s="105" t="str">
        <f>IF(D154="","",VLOOKUP(D154,ENTRANTS!$A$1:$H$1000,2,0))</f>
        <v/>
      </c>
      <c r="J154" s="105" t="str">
        <f>IF(D154="","",VLOOKUP(D154,ENTRANTS!$A$1:$H$1000,3,0))</f>
        <v/>
      </c>
      <c r="K154" s="100" t="str">
        <f>IF(D154="","",LEFT(VLOOKUP(D154,ENTRANTS!$A$1:$H$1000,5,0),1))</f>
        <v/>
      </c>
      <c r="L154" s="100" t="str">
        <f>IF(D154="","",COUNTIF($K$2:K154,K154))</f>
        <v/>
      </c>
      <c r="M154" s="100" t="str">
        <f>IF(D154="","",VLOOKUP(D154,ENTRANTS!$A$1:$H$1000,4,0))</f>
        <v/>
      </c>
      <c r="N154" s="100" t="str">
        <f>IF(D154="","",COUNTIF($M$2:M154,M154))</f>
        <v/>
      </c>
      <c r="O154" s="105" t="str">
        <f>IF(D154="","",VLOOKUP(D154,ENTRANTS!$A$1:$H$1000,6,0))</f>
        <v/>
      </c>
      <c r="P154" s="83" t="str">
        <f t="shared" si="51"/>
        <v/>
      </c>
      <c r="Q154" s="30"/>
      <c r="R154" s="2" t="str">
        <f t="shared" si="52"/>
        <v/>
      </c>
      <c r="S154" s="3" t="str">
        <f>IF(D154="","",COUNTIF($R$2:R154,R154))</f>
        <v/>
      </c>
      <c r="T154" s="4" t="str">
        <f t="shared" si="57"/>
        <v/>
      </c>
      <c r="U154" s="34" t="str">
        <f>IF(AND(S154=4,K154="M",NOT(O154="Unattached")),SUMIF(R$2:R154,R154,L$2:L154),"")</f>
        <v/>
      </c>
      <c r="V154" s="4" t="str">
        <f t="shared" si="58"/>
        <v/>
      </c>
      <c r="W154" s="34" t="str">
        <f>IF(AND(S154=3,K154="F",NOT(O154="Unattached")),SUMIF(R$2:R154,R154,L$2:L154),"")</f>
        <v/>
      </c>
      <c r="X154" s="5" t="str">
        <f t="shared" si="45"/>
        <v/>
      </c>
      <c r="Y154" s="5" t="str">
        <f t="shared" si="53"/>
        <v/>
      </c>
      <c r="Z154" s="32" t="str">
        <f t="shared" si="46"/>
        <v xml:space="preserve"> </v>
      </c>
      <c r="AA154" s="32" t="str">
        <f>IF(K154="M",IF(S154&lt;&gt;4,"",VLOOKUP(CONCATENATE(R154," ",(S154-3)),$Z$2:AD154,5,0)),IF(S154&lt;&gt;3,"",VLOOKUP(CONCATENATE(R154," ",(S154-2)),$Z$2:AD154,5,0)))</f>
        <v/>
      </c>
      <c r="AB154" s="32" t="str">
        <f>IF(K154="M",IF(S154&lt;&gt;4,"",VLOOKUP(CONCATENATE(R154," ",(S154-2)),$Z$2:AD154,5,0)),IF(S154&lt;&gt;3,"",VLOOKUP(CONCATENATE(R154," ",(S154-1)),$Z$2:AD154,5,0)))</f>
        <v/>
      </c>
      <c r="AC154" s="32" t="str">
        <f>IF(K154="M",IF(S154&lt;&gt;4,"",VLOOKUP(CONCATENATE(R154," ",(S154-1)),$Z$2:AD154,5,0)),IF(S154&lt;&gt;3,"",VLOOKUP(CONCATENATE(R154," ",(S154)),$Z$2:AD154,5,0)))</f>
        <v/>
      </c>
      <c r="AD154" s="32" t="str">
        <f t="shared" si="54"/>
        <v/>
      </c>
      <c r="AE154" s="32" t="str">
        <f t="shared" si="55"/>
        <v xml:space="preserve"> </v>
      </c>
      <c r="AF154" s="109">
        <f>IF($K154="M",IF($L154&gt;Params!D$3,0,Params!F$3-$L154+1)+IF($L154=1,2,0),IF($L154&gt;Params!E$3,0,Params!G$3-$L154+1)+IF($L154=1,2,0))</f>
        <v>0</v>
      </c>
      <c r="AG154" s="109">
        <f t="shared" si="47"/>
        <v>0</v>
      </c>
      <c r="AH154" s="109">
        <f>IF(LEN(M154)&gt;1,MATCH(MID(M154,2,3),Params!$A$4:$A$14,0),0)</f>
        <v>0</v>
      </c>
      <c r="AI154" s="109" cm="1">
        <f t="array" ref="AI154">IF(AH154=0,0,INDEX(Params!F$4:F$14,RESULTS!$AH154))</f>
        <v>0</v>
      </c>
      <c r="AJ154" s="109" cm="1">
        <f t="array" ref="AJ154">IF(AI154=0,0,INDEX(Params!G$4:G$14,RESULTS!$AH154))</f>
        <v>0</v>
      </c>
      <c r="AK154" s="109">
        <f t="shared" si="48"/>
        <v>0</v>
      </c>
      <c r="AL154" s="109">
        <f t="shared" si="49"/>
        <v>0</v>
      </c>
    </row>
    <row r="155" spans="1:38" x14ac:dyDescent="0.3">
      <c r="A155" s="64" t="str">
        <f t="shared" si="43"/>
        <v/>
      </c>
      <c r="B155" s="64" t="str">
        <f t="shared" si="44"/>
        <v/>
      </c>
      <c r="C155" s="100">
        <v>154</v>
      </c>
      <c r="D155" s="96"/>
      <c r="E155" s="97">
        <f t="shared" si="56"/>
        <v>1</v>
      </c>
      <c r="F155" s="97"/>
      <c r="G155" s="97"/>
      <c r="H155" s="104" t="str">
        <f t="shared" si="50"/>
        <v/>
      </c>
      <c r="I155" s="105" t="str">
        <f>IF(D155="","",VLOOKUP(D155,ENTRANTS!$A$1:$H$1000,2,0))</f>
        <v/>
      </c>
      <c r="J155" s="105" t="str">
        <f>IF(D155="","",VLOOKUP(D155,ENTRANTS!$A$1:$H$1000,3,0))</f>
        <v/>
      </c>
      <c r="K155" s="100" t="str">
        <f>IF(D155="","",LEFT(VLOOKUP(D155,ENTRANTS!$A$1:$H$1000,5,0),1))</f>
        <v/>
      </c>
      <c r="L155" s="100" t="str">
        <f>IF(D155="","",COUNTIF($K$2:K155,K155))</f>
        <v/>
      </c>
      <c r="M155" s="100" t="str">
        <f>IF(D155="","",VLOOKUP(D155,ENTRANTS!$A$1:$H$1000,4,0))</f>
        <v/>
      </c>
      <c r="N155" s="100" t="str">
        <f>IF(D155="","",COUNTIF($M$2:M155,M155))</f>
        <v/>
      </c>
      <c r="O155" s="105" t="str">
        <f>IF(D155="","",VLOOKUP(D155,ENTRANTS!$A$1:$H$1000,6,0))</f>
        <v/>
      </c>
      <c r="P155" s="83" t="str">
        <f t="shared" si="51"/>
        <v/>
      </c>
      <c r="Q155" s="30"/>
      <c r="R155" s="2" t="str">
        <f t="shared" si="52"/>
        <v/>
      </c>
      <c r="S155" s="3" t="str">
        <f>IF(D155="","",COUNTIF($R$2:R155,R155))</f>
        <v/>
      </c>
      <c r="T155" s="4" t="str">
        <f t="shared" si="57"/>
        <v/>
      </c>
      <c r="U155" s="34" t="str">
        <f>IF(AND(S155=4,K155="M",NOT(O155="Unattached")),SUMIF(R$2:R155,R155,L$2:L155),"")</f>
        <v/>
      </c>
      <c r="V155" s="4" t="str">
        <f t="shared" si="58"/>
        <v/>
      </c>
      <c r="W155" s="34" t="str">
        <f>IF(AND(S155=3,K155="F",NOT(O155="Unattached")),SUMIF(R$2:R155,R155,L$2:L155),"")</f>
        <v/>
      </c>
      <c r="X155" s="5" t="str">
        <f t="shared" si="45"/>
        <v/>
      </c>
      <c r="Y155" s="5" t="str">
        <f t="shared" si="53"/>
        <v/>
      </c>
      <c r="Z155" s="32" t="str">
        <f t="shared" si="46"/>
        <v xml:space="preserve"> </v>
      </c>
      <c r="AA155" s="32" t="str">
        <f>IF(K155="M",IF(S155&lt;&gt;4,"",VLOOKUP(CONCATENATE(R155," ",(S155-3)),$Z$2:AD155,5,0)),IF(S155&lt;&gt;3,"",VLOOKUP(CONCATENATE(R155," ",(S155-2)),$Z$2:AD155,5,0)))</f>
        <v/>
      </c>
      <c r="AB155" s="32" t="str">
        <f>IF(K155="M",IF(S155&lt;&gt;4,"",VLOOKUP(CONCATENATE(R155," ",(S155-2)),$Z$2:AD155,5,0)),IF(S155&lt;&gt;3,"",VLOOKUP(CONCATENATE(R155," ",(S155-1)),$Z$2:AD155,5,0)))</f>
        <v/>
      </c>
      <c r="AC155" s="32" t="str">
        <f>IF(K155="M",IF(S155&lt;&gt;4,"",VLOOKUP(CONCATENATE(R155," ",(S155-1)),$Z$2:AD155,5,0)),IF(S155&lt;&gt;3,"",VLOOKUP(CONCATENATE(R155," ",(S155)),$Z$2:AD155,5,0)))</f>
        <v/>
      </c>
      <c r="AD155" s="32" t="str">
        <f t="shared" si="54"/>
        <v/>
      </c>
      <c r="AE155" s="32" t="str">
        <f t="shared" si="55"/>
        <v xml:space="preserve"> </v>
      </c>
      <c r="AF155" s="109">
        <f>IF($K155="M",IF($L155&gt;Params!D$3,0,Params!F$3-$L155+1)+IF($L155=1,2,0),IF($L155&gt;Params!E$3,0,Params!G$3-$L155+1)+IF($L155=1,2,0))</f>
        <v>0</v>
      </c>
      <c r="AG155" s="109">
        <f t="shared" si="47"/>
        <v>0</v>
      </c>
      <c r="AH155" s="109">
        <f>IF(LEN(M155)&gt;1,MATCH(MID(M155,2,3),Params!$A$4:$A$14,0),0)</f>
        <v>0</v>
      </c>
      <c r="AI155" s="109" cm="1">
        <f t="array" ref="AI155">IF(AH155=0,0,INDEX(Params!F$4:F$14,RESULTS!$AH155))</f>
        <v>0</v>
      </c>
      <c r="AJ155" s="109" cm="1">
        <f t="array" ref="AJ155">IF(AI155=0,0,INDEX(Params!G$4:G$14,RESULTS!$AH155))</f>
        <v>0</v>
      </c>
      <c r="AK155" s="109">
        <f t="shared" si="48"/>
        <v>0</v>
      </c>
      <c r="AL155" s="109">
        <f t="shared" si="49"/>
        <v>0</v>
      </c>
    </row>
    <row r="156" spans="1:38" x14ac:dyDescent="0.3">
      <c r="A156" s="64" t="str">
        <f t="shared" si="43"/>
        <v/>
      </c>
      <c r="B156" s="64" t="str">
        <f t="shared" si="44"/>
        <v/>
      </c>
      <c r="C156" s="100">
        <v>155</v>
      </c>
      <c r="D156" s="96"/>
      <c r="E156" s="97">
        <f t="shared" si="56"/>
        <v>1</v>
      </c>
      <c r="F156" s="97"/>
      <c r="G156" s="97"/>
      <c r="H156" s="104" t="str">
        <f t="shared" si="50"/>
        <v/>
      </c>
      <c r="I156" s="105" t="str">
        <f>IF(D156="","",VLOOKUP(D156,ENTRANTS!$A$1:$H$1000,2,0))</f>
        <v/>
      </c>
      <c r="J156" s="105" t="str">
        <f>IF(D156="","",VLOOKUP(D156,ENTRANTS!$A$1:$H$1000,3,0))</f>
        <v/>
      </c>
      <c r="K156" s="100" t="str">
        <f>IF(D156="","",LEFT(VLOOKUP(D156,ENTRANTS!$A$1:$H$1000,5,0),1))</f>
        <v/>
      </c>
      <c r="L156" s="100" t="str">
        <f>IF(D156="","",COUNTIF($K$2:K156,K156))</f>
        <v/>
      </c>
      <c r="M156" s="100" t="str">
        <f>IF(D156="","",VLOOKUP(D156,ENTRANTS!$A$1:$H$1000,4,0))</f>
        <v/>
      </c>
      <c r="N156" s="100" t="str">
        <f>IF(D156="","",COUNTIF($M$2:M156,M156))</f>
        <v/>
      </c>
      <c r="O156" s="105" t="str">
        <f>IF(D156="","",VLOOKUP(D156,ENTRANTS!$A$1:$H$1000,6,0))</f>
        <v/>
      </c>
      <c r="P156" s="83" t="str">
        <f t="shared" si="51"/>
        <v/>
      </c>
      <c r="Q156" s="30"/>
      <c r="R156" s="2" t="str">
        <f t="shared" si="52"/>
        <v/>
      </c>
      <c r="S156" s="3" t="str">
        <f>IF(D156="","",COUNTIF($R$2:R156,R156))</f>
        <v/>
      </c>
      <c r="T156" s="4" t="str">
        <f t="shared" si="57"/>
        <v/>
      </c>
      <c r="U156" s="34" t="str">
        <f>IF(AND(S156=4,K156="M",NOT(O156="Unattached")),SUMIF(R$2:R156,R156,L$2:L156),"")</f>
        <v/>
      </c>
      <c r="V156" s="4" t="str">
        <f t="shared" si="58"/>
        <v/>
      </c>
      <c r="W156" s="34" t="str">
        <f>IF(AND(S156=3,K156="F",NOT(O156="Unattached")),SUMIF(R$2:R156,R156,L$2:L156),"")</f>
        <v/>
      </c>
      <c r="X156" s="5" t="str">
        <f t="shared" si="45"/>
        <v/>
      </c>
      <c r="Y156" s="5" t="str">
        <f t="shared" si="53"/>
        <v/>
      </c>
      <c r="Z156" s="32" t="str">
        <f t="shared" si="46"/>
        <v xml:space="preserve"> </v>
      </c>
      <c r="AA156" s="32" t="str">
        <f>IF(K156="M",IF(S156&lt;&gt;4,"",VLOOKUP(CONCATENATE(R156," ",(S156-3)),$Z$2:AD156,5,0)),IF(S156&lt;&gt;3,"",VLOOKUP(CONCATENATE(R156," ",(S156-2)),$Z$2:AD156,5,0)))</f>
        <v/>
      </c>
      <c r="AB156" s="32" t="str">
        <f>IF(K156="M",IF(S156&lt;&gt;4,"",VLOOKUP(CONCATENATE(R156," ",(S156-2)),$Z$2:AD156,5,0)),IF(S156&lt;&gt;3,"",VLOOKUP(CONCATENATE(R156," ",(S156-1)),$Z$2:AD156,5,0)))</f>
        <v/>
      </c>
      <c r="AC156" s="32" t="str">
        <f>IF(K156="M",IF(S156&lt;&gt;4,"",VLOOKUP(CONCATENATE(R156," ",(S156-1)),$Z$2:AD156,5,0)),IF(S156&lt;&gt;3,"",VLOOKUP(CONCATENATE(R156," ",(S156)),$Z$2:AD156,5,0)))</f>
        <v/>
      </c>
      <c r="AD156" s="32" t="str">
        <f t="shared" si="54"/>
        <v/>
      </c>
      <c r="AE156" s="32" t="str">
        <f t="shared" si="55"/>
        <v xml:space="preserve"> </v>
      </c>
      <c r="AF156" s="109">
        <f>IF($K156="M",IF($L156&gt;Params!D$3,0,Params!F$3-$L156+1)+IF($L156=1,2,0),IF($L156&gt;Params!E$3,0,Params!G$3-$L156+1)+IF($L156=1,2,0))</f>
        <v>0</v>
      </c>
      <c r="AG156" s="109">
        <f t="shared" si="47"/>
        <v>0</v>
      </c>
      <c r="AH156" s="109">
        <f>IF(LEN(M156)&gt;1,MATCH(MID(M156,2,3),Params!$A$4:$A$14,0),0)</f>
        <v>0</v>
      </c>
      <c r="AI156" s="109" cm="1">
        <f t="array" ref="AI156">IF(AH156=0,0,INDEX(Params!F$4:F$14,RESULTS!$AH156))</f>
        <v>0</v>
      </c>
      <c r="AJ156" s="109" cm="1">
        <f t="array" ref="AJ156">IF(AI156=0,0,INDEX(Params!G$4:G$14,RESULTS!$AH156))</f>
        <v>0</v>
      </c>
      <c r="AK156" s="109">
        <f t="shared" si="48"/>
        <v>0</v>
      </c>
      <c r="AL156" s="109">
        <f t="shared" si="49"/>
        <v>0</v>
      </c>
    </row>
    <row r="157" spans="1:38" x14ac:dyDescent="0.3">
      <c r="A157" s="64" t="str">
        <f t="shared" si="43"/>
        <v/>
      </c>
      <c r="B157" s="64" t="str">
        <f t="shared" si="44"/>
        <v/>
      </c>
      <c r="C157" s="100">
        <v>156</v>
      </c>
      <c r="D157" s="96"/>
      <c r="E157" s="97">
        <f t="shared" si="56"/>
        <v>1</v>
      </c>
      <c r="F157" s="97"/>
      <c r="G157" s="97"/>
      <c r="H157" s="104" t="str">
        <f t="shared" si="50"/>
        <v/>
      </c>
      <c r="I157" s="105" t="str">
        <f>IF(D157="","",VLOOKUP(D157,ENTRANTS!$A$1:$H$1000,2,0))</f>
        <v/>
      </c>
      <c r="J157" s="105" t="str">
        <f>IF(D157="","",VLOOKUP(D157,ENTRANTS!$A$1:$H$1000,3,0))</f>
        <v/>
      </c>
      <c r="K157" s="100" t="str">
        <f>IF(D157="","",LEFT(VLOOKUP(D157,ENTRANTS!$A$1:$H$1000,5,0),1))</f>
        <v/>
      </c>
      <c r="L157" s="100" t="str">
        <f>IF(D157="","",COUNTIF($K$2:K157,K157))</f>
        <v/>
      </c>
      <c r="M157" s="100" t="str">
        <f>IF(D157="","",VLOOKUP(D157,ENTRANTS!$A$1:$H$1000,4,0))</f>
        <v/>
      </c>
      <c r="N157" s="100" t="str">
        <f>IF(D157="","",COUNTIF($M$2:M157,M157))</f>
        <v/>
      </c>
      <c r="O157" s="105" t="str">
        <f>IF(D157="","",VLOOKUP(D157,ENTRANTS!$A$1:$H$1000,6,0))</f>
        <v/>
      </c>
      <c r="P157" s="83" t="str">
        <f t="shared" si="51"/>
        <v/>
      </c>
      <c r="Q157" s="30"/>
      <c r="R157" s="2" t="str">
        <f t="shared" si="52"/>
        <v/>
      </c>
      <c r="S157" s="3" t="str">
        <f>IF(D157="","",COUNTIF($R$2:R157,R157))</f>
        <v/>
      </c>
      <c r="T157" s="4" t="str">
        <f t="shared" si="57"/>
        <v/>
      </c>
      <c r="U157" s="34" t="str">
        <f>IF(AND(S157=4,K157="M",NOT(O157="Unattached")),SUMIF(R$2:R157,R157,L$2:L157),"")</f>
        <v/>
      </c>
      <c r="V157" s="4" t="str">
        <f t="shared" si="58"/>
        <v/>
      </c>
      <c r="W157" s="34" t="str">
        <f>IF(AND(S157=3,K157="F",NOT(O157="Unattached")),SUMIF(R$2:R157,R157,L$2:L157),"")</f>
        <v/>
      </c>
      <c r="X157" s="5" t="str">
        <f t="shared" si="45"/>
        <v/>
      </c>
      <c r="Y157" s="5" t="str">
        <f t="shared" si="53"/>
        <v/>
      </c>
      <c r="Z157" s="32" t="str">
        <f t="shared" si="46"/>
        <v xml:space="preserve"> </v>
      </c>
      <c r="AA157" s="32" t="str">
        <f>IF(K157="M",IF(S157&lt;&gt;4,"",VLOOKUP(CONCATENATE(R157," ",(S157-3)),$Z$2:AD157,5,0)),IF(S157&lt;&gt;3,"",VLOOKUP(CONCATENATE(R157," ",(S157-2)),$Z$2:AD157,5,0)))</f>
        <v/>
      </c>
      <c r="AB157" s="32" t="str">
        <f>IF(K157="M",IF(S157&lt;&gt;4,"",VLOOKUP(CONCATENATE(R157," ",(S157-2)),$Z$2:AD157,5,0)),IF(S157&lt;&gt;3,"",VLOOKUP(CONCATENATE(R157," ",(S157-1)),$Z$2:AD157,5,0)))</f>
        <v/>
      </c>
      <c r="AC157" s="32" t="str">
        <f>IF(K157="M",IF(S157&lt;&gt;4,"",VLOOKUP(CONCATENATE(R157," ",(S157-1)),$Z$2:AD157,5,0)),IF(S157&lt;&gt;3,"",VLOOKUP(CONCATENATE(R157," ",(S157)),$Z$2:AD157,5,0)))</f>
        <v/>
      </c>
      <c r="AD157" s="32" t="str">
        <f t="shared" si="54"/>
        <v/>
      </c>
      <c r="AE157" s="32" t="str">
        <f t="shared" si="55"/>
        <v xml:space="preserve"> </v>
      </c>
      <c r="AF157" s="109">
        <f>IF($K157="M",IF($L157&gt;Params!D$3,0,Params!F$3-$L157+1)+IF($L157=1,2,0),IF($L157&gt;Params!E$3,0,Params!G$3-$L157+1)+IF($L157=1,2,0))</f>
        <v>0</v>
      </c>
      <c r="AG157" s="109">
        <f t="shared" si="47"/>
        <v>0</v>
      </c>
      <c r="AH157" s="109">
        <f>IF(LEN(M157)&gt;1,MATCH(MID(M157,2,3),Params!$A$4:$A$14,0),0)</f>
        <v>0</v>
      </c>
      <c r="AI157" s="109" cm="1">
        <f t="array" ref="AI157">IF(AH157=0,0,INDEX(Params!F$4:F$14,RESULTS!$AH157))</f>
        <v>0</v>
      </c>
      <c r="AJ157" s="109" cm="1">
        <f t="array" ref="AJ157">IF(AI157=0,0,INDEX(Params!G$4:G$14,RESULTS!$AH157))</f>
        <v>0</v>
      </c>
      <c r="AK157" s="109">
        <f t="shared" si="48"/>
        <v>0</v>
      </c>
      <c r="AL157" s="109">
        <f t="shared" si="49"/>
        <v>0</v>
      </c>
    </row>
    <row r="158" spans="1:38" x14ac:dyDescent="0.3">
      <c r="A158" s="64" t="str">
        <f t="shared" si="43"/>
        <v/>
      </c>
      <c r="B158" s="64" t="str">
        <f t="shared" si="44"/>
        <v/>
      </c>
      <c r="C158" s="100">
        <v>157</v>
      </c>
      <c r="D158" s="96"/>
      <c r="E158" s="97">
        <f t="shared" si="56"/>
        <v>1</v>
      </c>
      <c r="F158" s="97"/>
      <c r="G158" s="97"/>
      <c r="H158" s="104" t="str">
        <f t="shared" si="50"/>
        <v/>
      </c>
      <c r="I158" s="105" t="str">
        <f>IF(D158="","",VLOOKUP(D158,ENTRANTS!$A$1:$H$1000,2,0))</f>
        <v/>
      </c>
      <c r="J158" s="105" t="str">
        <f>IF(D158="","",VLOOKUP(D158,ENTRANTS!$A$1:$H$1000,3,0))</f>
        <v/>
      </c>
      <c r="K158" s="100" t="str">
        <f>IF(D158="","",LEFT(VLOOKUP(D158,ENTRANTS!$A$1:$H$1000,5,0),1))</f>
        <v/>
      </c>
      <c r="L158" s="100" t="str">
        <f>IF(D158="","",COUNTIF($K$2:K158,K158))</f>
        <v/>
      </c>
      <c r="M158" s="100" t="str">
        <f>IF(D158="","",VLOOKUP(D158,ENTRANTS!$A$1:$H$1000,4,0))</f>
        <v/>
      </c>
      <c r="N158" s="100" t="str">
        <f>IF(D158="","",COUNTIF($M$2:M158,M158))</f>
        <v/>
      </c>
      <c r="O158" s="105" t="str">
        <f>IF(D158="","",VLOOKUP(D158,ENTRANTS!$A$1:$H$1000,6,0))</f>
        <v/>
      </c>
      <c r="P158" s="83" t="str">
        <f t="shared" si="51"/>
        <v/>
      </c>
      <c r="Q158" s="30"/>
      <c r="R158" s="2" t="str">
        <f t="shared" si="52"/>
        <v/>
      </c>
      <c r="S158" s="3" t="str">
        <f>IF(D158="","",COUNTIF($R$2:R158,R158))</f>
        <v/>
      </c>
      <c r="T158" s="4" t="str">
        <f t="shared" si="57"/>
        <v/>
      </c>
      <c r="U158" s="34" t="str">
        <f>IF(AND(S158=4,K158="M",NOT(O158="Unattached")),SUMIF(R$2:R158,R158,L$2:L158),"")</f>
        <v/>
      </c>
      <c r="V158" s="4" t="str">
        <f t="shared" si="58"/>
        <v/>
      </c>
      <c r="W158" s="34" t="str">
        <f>IF(AND(S158=3,K158="F",NOT(O158="Unattached")),SUMIF(R$2:R158,R158,L$2:L158),"")</f>
        <v/>
      </c>
      <c r="X158" s="5" t="str">
        <f t="shared" si="45"/>
        <v/>
      </c>
      <c r="Y158" s="5" t="str">
        <f t="shared" si="53"/>
        <v/>
      </c>
      <c r="Z158" s="32" t="str">
        <f t="shared" si="46"/>
        <v xml:space="preserve"> </v>
      </c>
      <c r="AA158" s="32" t="str">
        <f>IF(K158="M",IF(S158&lt;&gt;4,"",VLOOKUP(CONCATENATE(R158," ",(S158-3)),$Z$2:AD158,5,0)),IF(S158&lt;&gt;3,"",VLOOKUP(CONCATENATE(R158," ",(S158-2)),$Z$2:AD158,5,0)))</f>
        <v/>
      </c>
      <c r="AB158" s="32" t="str">
        <f>IF(K158="M",IF(S158&lt;&gt;4,"",VLOOKUP(CONCATENATE(R158," ",(S158-2)),$Z$2:AD158,5,0)),IF(S158&lt;&gt;3,"",VLOOKUP(CONCATENATE(R158," ",(S158-1)),$Z$2:AD158,5,0)))</f>
        <v/>
      </c>
      <c r="AC158" s="32" t="str">
        <f>IF(K158="M",IF(S158&lt;&gt;4,"",VLOOKUP(CONCATENATE(R158," ",(S158-1)),$Z$2:AD158,5,0)),IF(S158&lt;&gt;3,"",VLOOKUP(CONCATENATE(R158," ",(S158)),$Z$2:AD158,5,0)))</f>
        <v/>
      </c>
      <c r="AD158" s="32" t="str">
        <f t="shared" si="54"/>
        <v/>
      </c>
      <c r="AE158" s="32" t="str">
        <f t="shared" si="55"/>
        <v xml:space="preserve"> </v>
      </c>
      <c r="AF158" s="109">
        <f>IF($K158="M",IF($L158&gt;Params!D$3,0,Params!F$3-$L158+1)+IF($L158=1,2,0),IF($L158&gt;Params!E$3,0,Params!G$3-$L158+1)+IF($L158=1,2,0))</f>
        <v>0</v>
      </c>
      <c r="AG158" s="109">
        <f t="shared" si="47"/>
        <v>0</v>
      </c>
      <c r="AH158" s="109">
        <f>IF(LEN(M158)&gt;1,MATCH(MID(M158,2,3),Params!$A$4:$A$14,0),0)</f>
        <v>0</v>
      </c>
      <c r="AI158" s="109" cm="1">
        <f t="array" ref="AI158">IF(AH158=0,0,INDEX(Params!F$4:F$14,RESULTS!$AH158))</f>
        <v>0</v>
      </c>
      <c r="AJ158" s="109" cm="1">
        <f t="array" ref="AJ158">IF(AI158=0,0,INDEX(Params!G$4:G$14,RESULTS!$AH158))</f>
        <v>0</v>
      </c>
      <c r="AK158" s="109">
        <f t="shared" si="48"/>
        <v>0</v>
      </c>
      <c r="AL158" s="109">
        <f t="shared" si="49"/>
        <v>0</v>
      </c>
    </row>
    <row r="159" spans="1:38" x14ac:dyDescent="0.3">
      <c r="A159" s="64" t="str">
        <f t="shared" si="43"/>
        <v/>
      </c>
      <c r="B159" s="64" t="str">
        <f t="shared" si="44"/>
        <v/>
      </c>
      <c r="C159" s="100">
        <v>158</v>
      </c>
      <c r="D159" s="96"/>
      <c r="E159" s="97">
        <f t="shared" si="56"/>
        <v>1</v>
      </c>
      <c r="F159" s="97"/>
      <c r="G159" s="97"/>
      <c r="H159" s="104" t="str">
        <f t="shared" si="50"/>
        <v/>
      </c>
      <c r="I159" s="105" t="str">
        <f>IF(D159="","",VLOOKUP(D159,ENTRANTS!$A$1:$H$1000,2,0))</f>
        <v/>
      </c>
      <c r="J159" s="105" t="str">
        <f>IF(D159="","",VLOOKUP(D159,ENTRANTS!$A$1:$H$1000,3,0))</f>
        <v/>
      </c>
      <c r="K159" s="100" t="str">
        <f>IF(D159="","",LEFT(VLOOKUP(D159,ENTRANTS!$A$1:$H$1000,5,0),1))</f>
        <v/>
      </c>
      <c r="L159" s="100" t="str">
        <f>IF(D159="","",COUNTIF($K$2:K159,K159))</f>
        <v/>
      </c>
      <c r="M159" s="100" t="str">
        <f>IF(D159="","",VLOOKUP(D159,ENTRANTS!$A$1:$H$1000,4,0))</f>
        <v/>
      </c>
      <c r="N159" s="100" t="str">
        <f>IF(D159="","",COUNTIF($M$2:M159,M159))</f>
        <v/>
      </c>
      <c r="O159" s="105" t="str">
        <f>IF(D159="","",VLOOKUP(D159,ENTRANTS!$A$1:$H$1000,6,0))</f>
        <v/>
      </c>
      <c r="P159" s="83" t="str">
        <f t="shared" si="51"/>
        <v/>
      </c>
      <c r="Q159" s="30"/>
      <c r="R159" s="2" t="str">
        <f t="shared" si="52"/>
        <v/>
      </c>
      <c r="S159" s="3" t="str">
        <f>IF(D159="","",COUNTIF($R$2:R159,R159))</f>
        <v/>
      </c>
      <c r="T159" s="4" t="str">
        <f t="shared" si="57"/>
        <v/>
      </c>
      <c r="U159" s="34" t="str">
        <f>IF(AND(S159=4,K159="M",NOT(O159="Unattached")),SUMIF(R$2:R159,R159,L$2:L159),"")</f>
        <v/>
      </c>
      <c r="V159" s="4" t="str">
        <f t="shared" si="58"/>
        <v/>
      </c>
      <c r="W159" s="34" t="str">
        <f>IF(AND(S159=3,K159="F",NOT(O159="Unattached")),SUMIF(R$2:R159,R159,L$2:L159),"")</f>
        <v/>
      </c>
      <c r="X159" s="5" t="str">
        <f t="shared" si="45"/>
        <v/>
      </c>
      <c r="Y159" s="5" t="str">
        <f t="shared" si="53"/>
        <v/>
      </c>
      <c r="Z159" s="32" t="str">
        <f t="shared" si="46"/>
        <v xml:space="preserve"> </v>
      </c>
      <c r="AA159" s="32" t="str">
        <f>IF(K159="M",IF(S159&lt;&gt;4,"",VLOOKUP(CONCATENATE(R159," ",(S159-3)),$Z$2:AD159,5,0)),IF(S159&lt;&gt;3,"",VLOOKUP(CONCATENATE(R159," ",(S159-2)),$Z$2:AD159,5,0)))</f>
        <v/>
      </c>
      <c r="AB159" s="32" t="str">
        <f>IF(K159="M",IF(S159&lt;&gt;4,"",VLOOKUP(CONCATENATE(R159," ",(S159-2)),$Z$2:AD159,5,0)),IF(S159&lt;&gt;3,"",VLOOKUP(CONCATENATE(R159," ",(S159-1)),$Z$2:AD159,5,0)))</f>
        <v/>
      </c>
      <c r="AC159" s="32" t="str">
        <f>IF(K159="M",IF(S159&lt;&gt;4,"",VLOOKUP(CONCATENATE(R159," ",(S159-1)),$Z$2:AD159,5,0)),IF(S159&lt;&gt;3,"",VLOOKUP(CONCATENATE(R159," ",(S159)),$Z$2:AD159,5,0)))</f>
        <v/>
      </c>
      <c r="AD159" s="32" t="str">
        <f t="shared" si="54"/>
        <v/>
      </c>
      <c r="AE159" s="32" t="str">
        <f t="shared" si="55"/>
        <v xml:space="preserve"> </v>
      </c>
      <c r="AF159" s="109">
        <f>IF($K159="M",IF($L159&gt;Params!D$3,0,Params!F$3-$L159+1)+IF($L159=1,2,0),IF($L159&gt;Params!E$3,0,Params!G$3-$L159+1)+IF($L159=1,2,0))</f>
        <v>0</v>
      </c>
      <c r="AG159" s="109">
        <f t="shared" si="47"/>
        <v>0</v>
      </c>
      <c r="AH159" s="109">
        <f>IF(LEN(M159)&gt;1,MATCH(MID(M159,2,3),Params!$A$4:$A$14,0),0)</f>
        <v>0</v>
      </c>
      <c r="AI159" s="109" cm="1">
        <f t="array" ref="AI159">IF(AH159=0,0,INDEX(Params!F$4:F$14,RESULTS!$AH159))</f>
        <v>0</v>
      </c>
      <c r="AJ159" s="109" cm="1">
        <f t="array" ref="AJ159">IF(AI159=0,0,INDEX(Params!G$4:G$14,RESULTS!$AH159))</f>
        <v>0</v>
      </c>
      <c r="AK159" s="109">
        <f t="shared" si="48"/>
        <v>0</v>
      </c>
      <c r="AL159" s="109">
        <f t="shared" si="49"/>
        <v>0</v>
      </c>
    </row>
    <row r="160" spans="1:38" x14ac:dyDescent="0.3">
      <c r="A160" s="64" t="str">
        <f t="shared" si="43"/>
        <v/>
      </c>
      <c r="B160" s="64" t="str">
        <f t="shared" si="44"/>
        <v/>
      </c>
      <c r="C160" s="100">
        <v>159</v>
      </c>
      <c r="D160" s="96"/>
      <c r="E160" s="97">
        <f t="shared" si="56"/>
        <v>1</v>
      </c>
      <c r="F160" s="97"/>
      <c r="G160" s="97"/>
      <c r="H160" s="104" t="str">
        <f t="shared" si="50"/>
        <v/>
      </c>
      <c r="I160" s="105" t="str">
        <f>IF(D160="","",VLOOKUP(D160,ENTRANTS!$A$1:$H$1000,2,0))</f>
        <v/>
      </c>
      <c r="J160" s="105" t="str">
        <f>IF(D160="","",VLOOKUP(D160,ENTRANTS!$A$1:$H$1000,3,0))</f>
        <v/>
      </c>
      <c r="K160" s="100" t="str">
        <f>IF(D160="","",LEFT(VLOOKUP(D160,ENTRANTS!$A$1:$H$1000,5,0),1))</f>
        <v/>
      </c>
      <c r="L160" s="100" t="str">
        <f>IF(D160="","",COUNTIF($K$2:K160,K160))</f>
        <v/>
      </c>
      <c r="M160" s="100" t="str">
        <f>IF(D160="","",VLOOKUP(D160,ENTRANTS!$A$1:$H$1000,4,0))</f>
        <v/>
      </c>
      <c r="N160" s="100" t="str">
        <f>IF(D160="","",COUNTIF($M$2:M160,M160))</f>
        <v/>
      </c>
      <c r="O160" s="105" t="str">
        <f>IF(D160="","",VLOOKUP(D160,ENTRANTS!$A$1:$H$1000,6,0))</f>
        <v/>
      </c>
      <c r="P160" s="83" t="str">
        <f t="shared" si="51"/>
        <v/>
      </c>
      <c r="Q160" s="30"/>
      <c r="R160" s="2" t="str">
        <f t="shared" si="52"/>
        <v/>
      </c>
      <c r="S160" s="3" t="str">
        <f>IF(D160="","",COUNTIF($R$2:R160,R160))</f>
        <v/>
      </c>
      <c r="T160" s="4" t="str">
        <f t="shared" si="57"/>
        <v/>
      </c>
      <c r="U160" s="34" t="str">
        <f>IF(AND(S160=4,K160="M",NOT(O160="Unattached")),SUMIF(R$2:R160,R160,L$2:L160),"")</f>
        <v/>
      </c>
      <c r="V160" s="4" t="str">
        <f t="shared" si="58"/>
        <v/>
      </c>
      <c r="W160" s="34" t="str">
        <f>IF(AND(S160=3,K160="F",NOT(O160="Unattached")),SUMIF(R$2:R160,R160,L$2:L160),"")</f>
        <v/>
      </c>
      <c r="X160" s="5" t="str">
        <f t="shared" si="45"/>
        <v/>
      </c>
      <c r="Y160" s="5" t="str">
        <f t="shared" si="53"/>
        <v/>
      </c>
      <c r="Z160" s="32" t="str">
        <f t="shared" si="46"/>
        <v xml:space="preserve"> </v>
      </c>
      <c r="AA160" s="32" t="str">
        <f>IF(K160="M",IF(S160&lt;&gt;4,"",VLOOKUP(CONCATENATE(R160," ",(S160-3)),$Z$2:AD160,5,0)),IF(S160&lt;&gt;3,"",VLOOKUP(CONCATENATE(R160," ",(S160-2)),$Z$2:AD160,5,0)))</f>
        <v/>
      </c>
      <c r="AB160" s="32" t="str">
        <f>IF(K160="M",IF(S160&lt;&gt;4,"",VLOOKUP(CONCATENATE(R160," ",(S160-2)),$Z$2:AD160,5,0)),IF(S160&lt;&gt;3,"",VLOOKUP(CONCATENATE(R160," ",(S160-1)),$Z$2:AD160,5,0)))</f>
        <v/>
      </c>
      <c r="AC160" s="32" t="str">
        <f>IF(K160="M",IF(S160&lt;&gt;4,"",VLOOKUP(CONCATENATE(R160," ",(S160-1)),$Z$2:AD160,5,0)),IF(S160&lt;&gt;3,"",VLOOKUP(CONCATENATE(R160," ",(S160)),$Z$2:AD160,5,0)))</f>
        <v/>
      </c>
      <c r="AD160" s="32" t="str">
        <f t="shared" si="54"/>
        <v/>
      </c>
      <c r="AE160" s="32" t="str">
        <f t="shared" si="55"/>
        <v xml:space="preserve"> </v>
      </c>
      <c r="AF160" s="109">
        <f>IF($K160="M",IF($L160&gt;Params!D$3,0,Params!F$3-$L160+1)+IF($L160=1,2,0),IF($L160&gt;Params!E$3,0,Params!G$3-$L160+1)+IF($L160=1,2,0))</f>
        <v>0</v>
      </c>
      <c r="AG160" s="109">
        <f t="shared" si="47"/>
        <v>0</v>
      </c>
      <c r="AH160" s="109">
        <f>IF(LEN(M160)&gt;1,MATCH(MID(M160,2,3),Params!$A$4:$A$14,0),0)</f>
        <v>0</v>
      </c>
      <c r="AI160" s="109" cm="1">
        <f t="array" ref="AI160">IF(AH160=0,0,INDEX(Params!F$4:F$14,RESULTS!$AH160))</f>
        <v>0</v>
      </c>
      <c r="AJ160" s="109" cm="1">
        <f t="array" ref="AJ160">IF(AI160=0,0,INDEX(Params!G$4:G$14,RESULTS!$AH160))</f>
        <v>0</v>
      </c>
      <c r="AK160" s="109">
        <f t="shared" si="48"/>
        <v>0</v>
      </c>
      <c r="AL160" s="109">
        <f t="shared" si="49"/>
        <v>0</v>
      </c>
    </row>
    <row r="161" spans="1:38" x14ac:dyDescent="0.3">
      <c r="A161" s="64" t="str">
        <f t="shared" si="43"/>
        <v/>
      </c>
      <c r="B161" s="64" t="str">
        <f t="shared" si="44"/>
        <v/>
      </c>
      <c r="C161" s="100">
        <v>160</v>
      </c>
      <c r="D161" s="96"/>
      <c r="E161" s="97">
        <f t="shared" si="56"/>
        <v>1</v>
      </c>
      <c r="F161" s="97"/>
      <c r="G161" s="97"/>
      <c r="H161" s="104" t="str">
        <f t="shared" si="50"/>
        <v/>
      </c>
      <c r="I161" s="105" t="str">
        <f>IF(D161="","",VLOOKUP(D161,ENTRANTS!$A$1:$H$1000,2,0))</f>
        <v/>
      </c>
      <c r="J161" s="105" t="str">
        <f>IF(D161="","",VLOOKUP(D161,ENTRANTS!$A$1:$H$1000,3,0))</f>
        <v/>
      </c>
      <c r="K161" s="100" t="str">
        <f>IF(D161="","",LEFT(VLOOKUP(D161,ENTRANTS!$A$1:$H$1000,5,0),1))</f>
        <v/>
      </c>
      <c r="L161" s="100" t="str">
        <f>IF(D161="","",COUNTIF($K$2:K161,K161))</f>
        <v/>
      </c>
      <c r="M161" s="100" t="str">
        <f>IF(D161="","",VLOOKUP(D161,ENTRANTS!$A$1:$H$1000,4,0))</f>
        <v/>
      </c>
      <c r="N161" s="100" t="str">
        <f>IF(D161="","",COUNTIF($M$2:M161,M161))</f>
        <v/>
      </c>
      <c r="O161" s="105" t="str">
        <f>IF(D161="","",VLOOKUP(D161,ENTRANTS!$A$1:$H$1000,6,0))</f>
        <v/>
      </c>
      <c r="P161" s="83" t="str">
        <f t="shared" si="51"/>
        <v/>
      </c>
      <c r="Q161" s="30"/>
      <c r="R161" s="2" t="str">
        <f t="shared" si="52"/>
        <v/>
      </c>
      <c r="S161" s="3" t="str">
        <f>IF(D161="","",COUNTIF($R$2:R161,R161))</f>
        <v/>
      </c>
      <c r="T161" s="4" t="str">
        <f t="shared" si="57"/>
        <v/>
      </c>
      <c r="U161" s="34" t="str">
        <f>IF(AND(S161=4,K161="M",NOT(O161="Unattached")),SUMIF(R$2:R161,R161,L$2:L161),"")</f>
        <v/>
      </c>
      <c r="V161" s="4" t="str">
        <f t="shared" si="58"/>
        <v/>
      </c>
      <c r="W161" s="34" t="str">
        <f>IF(AND(S161=3,K161="F",NOT(O161="Unattached")),SUMIF(R$2:R161,R161,L$2:L161),"")</f>
        <v/>
      </c>
      <c r="X161" s="5" t="str">
        <f t="shared" si="45"/>
        <v/>
      </c>
      <c r="Y161" s="5" t="str">
        <f t="shared" si="53"/>
        <v/>
      </c>
      <c r="Z161" s="32" t="str">
        <f t="shared" si="46"/>
        <v xml:space="preserve"> </v>
      </c>
      <c r="AA161" s="32" t="str">
        <f>IF(K161="M",IF(S161&lt;&gt;4,"",VLOOKUP(CONCATENATE(R161," ",(S161-3)),$Z$2:AD161,5,0)),IF(S161&lt;&gt;3,"",VLOOKUP(CONCATENATE(R161," ",(S161-2)),$Z$2:AD161,5,0)))</f>
        <v/>
      </c>
      <c r="AB161" s="32" t="str">
        <f>IF(K161="M",IF(S161&lt;&gt;4,"",VLOOKUP(CONCATENATE(R161," ",(S161-2)),$Z$2:AD161,5,0)),IF(S161&lt;&gt;3,"",VLOOKUP(CONCATENATE(R161," ",(S161-1)),$Z$2:AD161,5,0)))</f>
        <v/>
      </c>
      <c r="AC161" s="32" t="str">
        <f>IF(K161="M",IF(S161&lt;&gt;4,"",VLOOKUP(CONCATENATE(R161," ",(S161-1)),$Z$2:AD161,5,0)),IF(S161&lt;&gt;3,"",VLOOKUP(CONCATENATE(R161," ",(S161)),$Z$2:AD161,5,0)))</f>
        <v/>
      </c>
      <c r="AD161" s="32" t="str">
        <f t="shared" si="54"/>
        <v/>
      </c>
      <c r="AE161" s="32" t="str">
        <f t="shared" si="55"/>
        <v xml:space="preserve"> </v>
      </c>
      <c r="AF161" s="109">
        <f>IF($K161="M",IF($L161&gt;Params!D$3,0,Params!F$3-$L161+1)+IF($L161=1,2,0),IF($L161&gt;Params!E$3,0,Params!G$3-$L161+1)+IF($L161=1,2,0))</f>
        <v>0</v>
      </c>
      <c r="AG161" s="109">
        <f t="shared" si="47"/>
        <v>0</v>
      </c>
      <c r="AH161" s="109">
        <f>IF(LEN(M161)&gt;1,MATCH(MID(M161,2,3),Params!$A$4:$A$14,0),0)</f>
        <v>0</v>
      </c>
      <c r="AI161" s="109" cm="1">
        <f t="array" ref="AI161">IF(AH161=0,0,INDEX(Params!F$4:F$14,RESULTS!$AH161))</f>
        <v>0</v>
      </c>
      <c r="AJ161" s="109" cm="1">
        <f t="array" ref="AJ161">IF(AI161=0,0,INDEX(Params!G$4:G$14,RESULTS!$AH161))</f>
        <v>0</v>
      </c>
      <c r="AK161" s="109">
        <f t="shared" si="48"/>
        <v>0</v>
      </c>
      <c r="AL161" s="109">
        <f t="shared" si="49"/>
        <v>0</v>
      </c>
    </row>
    <row r="162" spans="1:38" x14ac:dyDescent="0.3">
      <c r="A162" s="64" t="str">
        <f t="shared" si="43"/>
        <v/>
      </c>
      <c r="B162" s="64" t="str">
        <f t="shared" si="44"/>
        <v/>
      </c>
      <c r="C162" s="100">
        <v>161</v>
      </c>
      <c r="D162" s="96"/>
      <c r="E162" s="97">
        <f t="shared" si="56"/>
        <v>1</v>
      </c>
      <c r="F162" s="97"/>
      <c r="G162" s="97"/>
      <c r="H162" s="104" t="str">
        <f t="shared" si="50"/>
        <v/>
      </c>
      <c r="I162" s="105" t="str">
        <f>IF(D162="","",VLOOKUP(D162,ENTRANTS!$A$1:$H$1000,2,0))</f>
        <v/>
      </c>
      <c r="J162" s="105" t="str">
        <f>IF(D162="","",VLOOKUP(D162,ENTRANTS!$A$1:$H$1000,3,0))</f>
        <v/>
      </c>
      <c r="K162" s="100" t="str">
        <f>IF(D162="","",LEFT(VLOOKUP(D162,ENTRANTS!$A$1:$H$1000,5,0),1))</f>
        <v/>
      </c>
      <c r="L162" s="100" t="str">
        <f>IF(D162="","",COUNTIF($K$2:K162,K162))</f>
        <v/>
      </c>
      <c r="M162" s="100" t="str">
        <f>IF(D162="","",VLOOKUP(D162,ENTRANTS!$A$1:$H$1000,4,0))</f>
        <v/>
      </c>
      <c r="N162" s="100" t="str">
        <f>IF(D162="","",COUNTIF($M$2:M162,M162))</f>
        <v/>
      </c>
      <c r="O162" s="105" t="str">
        <f>IF(D162="","",VLOOKUP(D162,ENTRANTS!$A$1:$H$1000,6,0))</f>
        <v/>
      </c>
      <c r="P162" s="83" t="str">
        <f t="shared" si="51"/>
        <v/>
      </c>
      <c r="Q162" s="30"/>
      <c r="R162" s="2" t="str">
        <f t="shared" si="52"/>
        <v/>
      </c>
      <c r="S162" s="3" t="str">
        <f>IF(D162="","",COUNTIF($R$2:R162,R162))</f>
        <v/>
      </c>
      <c r="T162" s="4" t="str">
        <f t="shared" si="57"/>
        <v/>
      </c>
      <c r="U162" s="34" t="str">
        <f>IF(AND(S162=4,K162="M",NOT(O162="Unattached")),SUMIF(R$2:R162,R162,L$2:L162),"")</f>
        <v/>
      </c>
      <c r="V162" s="4" t="str">
        <f t="shared" si="58"/>
        <v/>
      </c>
      <c r="W162" s="34" t="str">
        <f>IF(AND(S162=3,K162="F",NOT(O162="Unattached")),SUMIF(R$2:R162,R162,L$2:L162),"")</f>
        <v/>
      </c>
      <c r="X162" s="5" t="str">
        <f t="shared" si="45"/>
        <v/>
      </c>
      <c r="Y162" s="5" t="str">
        <f t="shared" si="53"/>
        <v/>
      </c>
      <c r="Z162" s="32" t="str">
        <f t="shared" si="46"/>
        <v xml:space="preserve"> </v>
      </c>
      <c r="AA162" s="32" t="str">
        <f>IF(K162="M",IF(S162&lt;&gt;4,"",VLOOKUP(CONCATENATE(R162," ",(S162-3)),$Z$2:AD162,5,0)),IF(S162&lt;&gt;3,"",VLOOKUP(CONCATENATE(R162," ",(S162-2)),$Z$2:AD162,5,0)))</f>
        <v/>
      </c>
      <c r="AB162" s="32" t="str">
        <f>IF(K162="M",IF(S162&lt;&gt;4,"",VLOOKUP(CONCATENATE(R162," ",(S162-2)),$Z$2:AD162,5,0)),IF(S162&lt;&gt;3,"",VLOOKUP(CONCATENATE(R162," ",(S162-1)),$Z$2:AD162,5,0)))</f>
        <v/>
      </c>
      <c r="AC162" s="32" t="str">
        <f>IF(K162="M",IF(S162&lt;&gt;4,"",VLOOKUP(CONCATENATE(R162," ",(S162-1)),$Z$2:AD162,5,0)),IF(S162&lt;&gt;3,"",VLOOKUP(CONCATENATE(R162," ",(S162)),$Z$2:AD162,5,0)))</f>
        <v/>
      </c>
      <c r="AD162" s="32" t="str">
        <f t="shared" si="54"/>
        <v/>
      </c>
      <c r="AE162" s="32" t="str">
        <f t="shared" si="55"/>
        <v xml:space="preserve"> </v>
      </c>
      <c r="AF162" s="109">
        <f>IF($K162="M",IF($L162&gt;Params!D$3,0,Params!F$3-$L162+1)+IF($L162=1,2,0),IF($L162&gt;Params!E$3,0,Params!G$3-$L162+1)+IF($L162=1,2,0))</f>
        <v>0</v>
      </c>
      <c r="AG162" s="109">
        <f t="shared" si="47"/>
        <v>0</v>
      </c>
      <c r="AH162" s="109">
        <f>IF(LEN(M162)&gt;1,MATCH(MID(M162,2,3),Params!$A$4:$A$14,0),0)</f>
        <v>0</v>
      </c>
      <c r="AI162" s="109" cm="1">
        <f t="array" ref="AI162">IF(AH162=0,0,INDEX(Params!F$4:F$14,RESULTS!$AH162))</f>
        <v>0</v>
      </c>
      <c r="AJ162" s="109" cm="1">
        <f t="array" ref="AJ162">IF(AI162=0,0,INDEX(Params!G$4:G$14,RESULTS!$AH162))</f>
        <v>0</v>
      </c>
      <c r="AK162" s="109">
        <f t="shared" si="48"/>
        <v>0</v>
      </c>
      <c r="AL162" s="109">
        <f t="shared" si="49"/>
        <v>0</v>
      </c>
    </row>
    <row r="163" spans="1:38" x14ac:dyDescent="0.3">
      <c r="A163" s="64" t="str">
        <f t="shared" si="43"/>
        <v/>
      </c>
      <c r="B163" s="64" t="str">
        <f t="shared" si="44"/>
        <v/>
      </c>
      <c r="C163" s="100">
        <v>162</v>
      </c>
      <c r="D163" s="96"/>
      <c r="E163" s="97">
        <f t="shared" si="56"/>
        <v>1</v>
      </c>
      <c r="F163" s="97"/>
      <c r="G163" s="97"/>
      <c r="H163" s="104" t="str">
        <f t="shared" si="50"/>
        <v/>
      </c>
      <c r="I163" s="105" t="str">
        <f>IF(D163="","",VLOOKUP(D163,ENTRANTS!$A$1:$H$1000,2,0))</f>
        <v/>
      </c>
      <c r="J163" s="105" t="str">
        <f>IF(D163="","",VLOOKUP(D163,ENTRANTS!$A$1:$H$1000,3,0))</f>
        <v/>
      </c>
      <c r="K163" s="100" t="str">
        <f>IF(D163="","",LEFT(VLOOKUP(D163,ENTRANTS!$A$1:$H$1000,5,0),1))</f>
        <v/>
      </c>
      <c r="L163" s="100" t="str">
        <f>IF(D163="","",COUNTIF($K$2:K163,K163))</f>
        <v/>
      </c>
      <c r="M163" s="100" t="str">
        <f>IF(D163="","",VLOOKUP(D163,ENTRANTS!$A$1:$H$1000,4,0))</f>
        <v/>
      </c>
      <c r="N163" s="100" t="str">
        <f>IF(D163="","",COUNTIF($M$2:M163,M163))</f>
        <v/>
      </c>
      <c r="O163" s="105" t="str">
        <f>IF(D163="","",VLOOKUP(D163,ENTRANTS!$A$1:$H$1000,6,0))</f>
        <v/>
      </c>
      <c r="P163" s="83" t="str">
        <f t="shared" si="51"/>
        <v/>
      </c>
      <c r="Q163" s="30"/>
      <c r="R163" s="2" t="str">
        <f t="shared" si="52"/>
        <v/>
      </c>
      <c r="S163" s="3" t="str">
        <f>IF(D163="","",COUNTIF($R$2:R163,R163))</f>
        <v/>
      </c>
      <c r="T163" s="4" t="str">
        <f t="shared" si="57"/>
        <v/>
      </c>
      <c r="U163" s="34" t="str">
        <f>IF(AND(S163=4,K163="M",NOT(O163="Unattached")),SUMIF(R$2:R163,R163,L$2:L163),"")</f>
        <v/>
      </c>
      <c r="V163" s="4" t="str">
        <f t="shared" si="58"/>
        <v/>
      </c>
      <c r="W163" s="34" t="str">
        <f>IF(AND(S163=3,K163="F",NOT(O163="Unattached")),SUMIF(R$2:R163,R163,L$2:L163),"")</f>
        <v/>
      </c>
      <c r="X163" s="5" t="str">
        <f t="shared" si="45"/>
        <v/>
      </c>
      <c r="Y163" s="5" t="str">
        <f t="shared" si="53"/>
        <v/>
      </c>
      <c r="Z163" s="32" t="str">
        <f t="shared" si="46"/>
        <v xml:space="preserve"> </v>
      </c>
      <c r="AA163" s="32" t="str">
        <f>IF(K163="M",IF(S163&lt;&gt;4,"",VLOOKUP(CONCATENATE(R163," ",(S163-3)),$Z$2:AD163,5,0)),IF(S163&lt;&gt;3,"",VLOOKUP(CONCATENATE(R163," ",(S163-2)),$Z$2:AD163,5,0)))</f>
        <v/>
      </c>
      <c r="AB163" s="32" t="str">
        <f>IF(K163="M",IF(S163&lt;&gt;4,"",VLOOKUP(CONCATENATE(R163," ",(S163-2)),$Z$2:AD163,5,0)),IF(S163&lt;&gt;3,"",VLOOKUP(CONCATENATE(R163," ",(S163-1)),$Z$2:AD163,5,0)))</f>
        <v/>
      </c>
      <c r="AC163" s="32" t="str">
        <f>IF(K163="M",IF(S163&lt;&gt;4,"",VLOOKUP(CONCATENATE(R163," ",(S163-1)),$Z$2:AD163,5,0)),IF(S163&lt;&gt;3,"",VLOOKUP(CONCATENATE(R163," ",(S163)),$Z$2:AD163,5,0)))</f>
        <v/>
      </c>
      <c r="AD163" s="32" t="str">
        <f t="shared" si="54"/>
        <v/>
      </c>
      <c r="AE163" s="32" t="str">
        <f t="shared" si="55"/>
        <v xml:space="preserve"> </v>
      </c>
      <c r="AF163" s="109">
        <f>IF($K163="M",IF($L163&gt;Params!D$3,0,Params!F$3-$L163+1)+IF($L163=1,2,0),IF($L163&gt;Params!E$3,0,Params!G$3-$L163+1)+IF($L163=1,2,0))</f>
        <v>0</v>
      </c>
      <c r="AG163" s="109">
        <f t="shared" si="47"/>
        <v>0</v>
      </c>
      <c r="AH163" s="109">
        <f>IF(LEN(M163)&gt;1,MATCH(MID(M163,2,3),Params!$A$4:$A$14,0),0)</f>
        <v>0</v>
      </c>
      <c r="AI163" s="109" cm="1">
        <f t="array" ref="AI163">IF(AH163=0,0,INDEX(Params!F$4:F$14,RESULTS!$AH163))</f>
        <v>0</v>
      </c>
      <c r="AJ163" s="109" cm="1">
        <f t="array" ref="AJ163">IF(AI163=0,0,INDEX(Params!G$4:G$14,RESULTS!$AH163))</f>
        <v>0</v>
      </c>
      <c r="AK163" s="109">
        <f t="shared" si="48"/>
        <v>0</v>
      </c>
      <c r="AL163" s="109">
        <f t="shared" si="49"/>
        <v>0</v>
      </c>
    </row>
    <row r="164" spans="1:38" x14ac:dyDescent="0.3">
      <c r="A164" s="64" t="str">
        <f t="shared" si="43"/>
        <v/>
      </c>
      <c r="B164" s="64" t="str">
        <f t="shared" si="44"/>
        <v/>
      </c>
      <c r="C164" s="100">
        <v>163</v>
      </c>
      <c r="D164" s="96"/>
      <c r="E164" s="97">
        <f t="shared" si="56"/>
        <v>1</v>
      </c>
      <c r="F164" s="97"/>
      <c r="G164" s="97"/>
      <c r="H164" s="104" t="str">
        <f t="shared" si="50"/>
        <v/>
      </c>
      <c r="I164" s="105" t="str">
        <f>IF(D164="","",VLOOKUP(D164,ENTRANTS!$A$1:$H$1000,2,0))</f>
        <v/>
      </c>
      <c r="J164" s="105" t="str">
        <f>IF(D164="","",VLOOKUP(D164,ENTRANTS!$A$1:$H$1000,3,0))</f>
        <v/>
      </c>
      <c r="K164" s="100" t="str">
        <f>IF(D164="","",LEFT(VLOOKUP(D164,ENTRANTS!$A$1:$H$1000,5,0),1))</f>
        <v/>
      </c>
      <c r="L164" s="100" t="str">
        <f>IF(D164="","",COUNTIF($K$2:K164,K164))</f>
        <v/>
      </c>
      <c r="M164" s="100" t="str">
        <f>IF(D164="","",VLOOKUP(D164,ENTRANTS!$A$1:$H$1000,4,0))</f>
        <v/>
      </c>
      <c r="N164" s="100" t="str">
        <f>IF(D164="","",COUNTIF($M$2:M164,M164))</f>
        <v/>
      </c>
      <c r="O164" s="105" t="str">
        <f>IF(D164="","",VLOOKUP(D164,ENTRANTS!$A$1:$H$1000,6,0))</f>
        <v/>
      </c>
      <c r="P164" s="83" t="str">
        <f t="shared" si="51"/>
        <v/>
      </c>
      <c r="Q164" s="30"/>
      <c r="R164" s="2" t="str">
        <f t="shared" si="52"/>
        <v/>
      </c>
      <c r="S164" s="3" t="str">
        <f>IF(D164="","",COUNTIF($R$2:R164,R164))</f>
        <v/>
      </c>
      <c r="T164" s="4" t="str">
        <f t="shared" si="57"/>
        <v/>
      </c>
      <c r="U164" s="34" t="str">
        <f>IF(AND(S164=4,K164="M",NOT(O164="Unattached")),SUMIF(R$2:R164,R164,L$2:L164),"")</f>
        <v/>
      </c>
      <c r="V164" s="4" t="str">
        <f t="shared" si="58"/>
        <v/>
      </c>
      <c r="W164" s="34" t="str">
        <f>IF(AND(S164=3,K164="F",NOT(O164="Unattached")),SUMIF(R$2:R164,R164,L$2:L164),"")</f>
        <v/>
      </c>
      <c r="X164" s="5" t="str">
        <f t="shared" si="45"/>
        <v/>
      </c>
      <c r="Y164" s="5" t="str">
        <f t="shared" si="53"/>
        <v/>
      </c>
      <c r="Z164" s="32" t="str">
        <f t="shared" si="46"/>
        <v xml:space="preserve"> </v>
      </c>
      <c r="AA164" s="32" t="str">
        <f>IF(K164="M",IF(S164&lt;&gt;4,"",VLOOKUP(CONCATENATE(R164," ",(S164-3)),$Z$2:AD164,5,0)),IF(S164&lt;&gt;3,"",VLOOKUP(CONCATENATE(R164," ",(S164-2)),$Z$2:AD164,5,0)))</f>
        <v/>
      </c>
      <c r="AB164" s="32" t="str">
        <f>IF(K164="M",IF(S164&lt;&gt;4,"",VLOOKUP(CONCATENATE(R164," ",(S164-2)),$Z$2:AD164,5,0)),IF(S164&lt;&gt;3,"",VLOOKUP(CONCATENATE(R164," ",(S164-1)),$Z$2:AD164,5,0)))</f>
        <v/>
      </c>
      <c r="AC164" s="32" t="str">
        <f>IF(K164="M",IF(S164&lt;&gt;4,"",VLOOKUP(CONCATENATE(R164," ",(S164-1)),$Z$2:AD164,5,0)),IF(S164&lt;&gt;3,"",VLOOKUP(CONCATENATE(R164," ",(S164)),$Z$2:AD164,5,0)))</f>
        <v/>
      </c>
      <c r="AD164" s="32" t="str">
        <f t="shared" si="54"/>
        <v/>
      </c>
      <c r="AE164" s="32" t="str">
        <f t="shared" si="55"/>
        <v xml:space="preserve"> </v>
      </c>
      <c r="AF164" s="109">
        <f>IF($K164="M",IF($L164&gt;Params!D$3,0,Params!F$3-$L164+1)+IF($L164=1,2,0),IF($L164&gt;Params!E$3,0,Params!G$3-$L164+1)+IF($L164=1,2,0))</f>
        <v>0</v>
      </c>
      <c r="AG164" s="109">
        <f t="shared" si="47"/>
        <v>0</v>
      </c>
      <c r="AH164" s="109">
        <f>IF(LEN(M164)&gt;1,MATCH(MID(M164,2,3),Params!$A$4:$A$14,0),0)</f>
        <v>0</v>
      </c>
      <c r="AI164" s="109" cm="1">
        <f t="array" ref="AI164">IF(AH164=0,0,INDEX(Params!F$4:F$14,RESULTS!$AH164))</f>
        <v>0</v>
      </c>
      <c r="AJ164" s="109" cm="1">
        <f t="array" ref="AJ164">IF(AI164=0,0,INDEX(Params!G$4:G$14,RESULTS!$AH164))</f>
        <v>0</v>
      </c>
      <c r="AK164" s="109">
        <f t="shared" si="48"/>
        <v>0</v>
      </c>
      <c r="AL164" s="109">
        <f t="shared" si="49"/>
        <v>0</v>
      </c>
    </row>
    <row r="165" spans="1:38" x14ac:dyDescent="0.3">
      <c r="A165" s="64" t="str">
        <f t="shared" si="43"/>
        <v/>
      </c>
      <c r="B165" s="64" t="str">
        <f t="shared" si="44"/>
        <v/>
      </c>
      <c r="C165" s="100">
        <v>164</v>
      </c>
      <c r="D165" s="96"/>
      <c r="E165" s="97">
        <f t="shared" si="56"/>
        <v>1</v>
      </c>
      <c r="F165" s="97"/>
      <c r="G165" s="97"/>
      <c r="H165" s="104" t="str">
        <f t="shared" si="50"/>
        <v/>
      </c>
      <c r="I165" s="105" t="str">
        <f>IF(D165="","",VLOOKUP(D165,ENTRANTS!$A$1:$H$1000,2,0))</f>
        <v/>
      </c>
      <c r="J165" s="105" t="str">
        <f>IF(D165="","",VLOOKUP(D165,ENTRANTS!$A$1:$H$1000,3,0))</f>
        <v/>
      </c>
      <c r="K165" s="100" t="str">
        <f>IF(D165="","",LEFT(VLOOKUP(D165,ENTRANTS!$A$1:$H$1000,5,0),1))</f>
        <v/>
      </c>
      <c r="L165" s="100" t="str">
        <f>IF(D165="","",COUNTIF($K$2:K165,K165))</f>
        <v/>
      </c>
      <c r="M165" s="100" t="str">
        <f>IF(D165="","",VLOOKUP(D165,ENTRANTS!$A$1:$H$1000,4,0))</f>
        <v/>
      </c>
      <c r="N165" s="100" t="str">
        <f>IF(D165="","",COUNTIF($M$2:M165,M165))</f>
        <v/>
      </c>
      <c r="O165" s="105" t="str">
        <f>IF(D165="","",VLOOKUP(D165,ENTRANTS!$A$1:$H$1000,6,0))</f>
        <v/>
      </c>
      <c r="P165" s="83" t="str">
        <f t="shared" si="51"/>
        <v/>
      </c>
      <c r="Q165" s="30"/>
      <c r="R165" s="2" t="str">
        <f t="shared" si="52"/>
        <v/>
      </c>
      <c r="S165" s="3" t="str">
        <f>IF(D165="","",COUNTIF($R$2:R165,R165))</f>
        <v/>
      </c>
      <c r="T165" s="4" t="str">
        <f t="shared" si="57"/>
        <v/>
      </c>
      <c r="U165" s="34" t="str">
        <f>IF(AND(S165=4,K165="M",NOT(O165="Unattached")),SUMIF(R$2:R165,R165,L$2:L165),"")</f>
        <v/>
      </c>
      <c r="V165" s="4" t="str">
        <f t="shared" si="58"/>
        <v/>
      </c>
      <c r="W165" s="34" t="str">
        <f>IF(AND(S165=3,K165="F",NOT(O165="Unattached")),SUMIF(R$2:R165,R165,L$2:L165),"")</f>
        <v/>
      </c>
      <c r="X165" s="5" t="str">
        <f t="shared" si="45"/>
        <v/>
      </c>
      <c r="Y165" s="5" t="str">
        <f t="shared" si="53"/>
        <v/>
      </c>
      <c r="Z165" s="32" t="str">
        <f t="shared" si="46"/>
        <v xml:space="preserve"> </v>
      </c>
      <c r="AA165" s="32" t="str">
        <f>IF(K165="M",IF(S165&lt;&gt;4,"",VLOOKUP(CONCATENATE(R165," ",(S165-3)),$Z$2:AD165,5,0)),IF(S165&lt;&gt;3,"",VLOOKUP(CONCATENATE(R165," ",(S165-2)),$Z$2:AD165,5,0)))</f>
        <v/>
      </c>
      <c r="AB165" s="32" t="str">
        <f>IF(K165="M",IF(S165&lt;&gt;4,"",VLOOKUP(CONCATENATE(R165," ",(S165-2)),$Z$2:AD165,5,0)),IF(S165&lt;&gt;3,"",VLOOKUP(CONCATENATE(R165," ",(S165-1)),$Z$2:AD165,5,0)))</f>
        <v/>
      </c>
      <c r="AC165" s="32" t="str">
        <f>IF(K165="M",IF(S165&lt;&gt;4,"",VLOOKUP(CONCATENATE(R165," ",(S165-1)),$Z$2:AD165,5,0)),IF(S165&lt;&gt;3,"",VLOOKUP(CONCATENATE(R165," ",(S165)),$Z$2:AD165,5,0)))</f>
        <v/>
      </c>
      <c r="AD165" s="32" t="str">
        <f t="shared" si="54"/>
        <v/>
      </c>
      <c r="AE165" s="32" t="str">
        <f t="shared" si="55"/>
        <v xml:space="preserve"> </v>
      </c>
      <c r="AF165" s="109">
        <f>IF($K165="M",IF($L165&gt;Params!D$3,0,Params!F$3-$L165+1)+IF($L165=1,2,0),IF($L165&gt;Params!E$3,0,Params!G$3-$L165+1)+IF($L165=1,2,0))</f>
        <v>0</v>
      </c>
      <c r="AG165" s="109">
        <f t="shared" si="47"/>
        <v>0</v>
      </c>
      <c r="AH165" s="109">
        <f>IF(LEN(M165)&gt;1,MATCH(MID(M165,2,3),Params!$A$4:$A$14,0),0)</f>
        <v>0</v>
      </c>
      <c r="AI165" s="109" cm="1">
        <f t="array" ref="AI165">IF(AH165=0,0,INDEX(Params!F$4:F$14,RESULTS!$AH165))</f>
        <v>0</v>
      </c>
      <c r="AJ165" s="109" cm="1">
        <f t="array" ref="AJ165">IF(AI165=0,0,INDEX(Params!G$4:G$14,RESULTS!$AH165))</f>
        <v>0</v>
      </c>
      <c r="AK165" s="109">
        <f t="shared" si="48"/>
        <v>0</v>
      </c>
      <c r="AL165" s="109">
        <f t="shared" si="49"/>
        <v>0</v>
      </c>
    </row>
    <row r="166" spans="1:38" x14ac:dyDescent="0.3">
      <c r="A166" s="64" t="str">
        <f t="shared" si="43"/>
        <v/>
      </c>
      <c r="B166" s="64" t="str">
        <f t="shared" si="44"/>
        <v/>
      </c>
      <c r="C166" s="100">
        <v>165</v>
      </c>
      <c r="D166" s="96"/>
      <c r="E166" s="97">
        <f t="shared" si="56"/>
        <v>1</v>
      </c>
      <c r="F166" s="97"/>
      <c r="G166" s="97"/>
      <c r="H166" s="104" t="str">
        <f t="shared" si="50"/>
        <v/>
      </c>
      <c r="I166" s="105" t="str">
        <f>IF(D166="","",VLOOKUP(D166,ENTRANTS!$A$1:$H$1000,2,0))</f>
        <v/>
      </c>
      <c r="J166" s="105" t="str">
        <f>IF(D166="","",VLOOKUP(D166,ENTRANTS!$A$1:$H$1000,3,0))</f>
        <v/>
      </c>
      <c r="K166" s="100" t="str">
        <f>IF(D166="","",LEFT(VLOOKUP(D166,ENTRANTS!$A$1:$H$1000,5,0),1))</f>
        <v/>
      </c>
      <c r="L166" s="100" t="str">
        <f>IF(D166="","",COUNTIF($K$2:K166,K166))</f>
        <v/>
      </c>
      <c r="M166" s="100" t="str">
        <f>IF(D166="","",VLOOKUP(D166,ENTRANTS!$A$1:$H$1000,4,0))</f>
        <v/>
      </c>
      <c r="N166" s="100" t="str">
        <f>IF(D166="","",COUNTIF($M$2:M166,M166))</f>
        <v/>
      </c>
      <c r="O166" s="105" t="str">
        <f>IF(D166="","",VLOOKUP(D166,ENTRANTS!$A$1:$H$1000,6,0))</f>
        <v/>
      </c>
      <c r="P166" s="83" t="str">
        <f t="shared" si="51"/>
        <v/>
      </c>
      <c r="Q166" s="30"/>
      <c r="R166" s="2" t="str">
        <f t="shared" si="52"/>
        <v/>
      </c>
      <c r="S166" s="3" t="str">
        <f>IF(D166="","",COUNTIF($R$2:R166,R166))</f>
        <v/>
      </c>
      <c r="T166" s="4" t="str">
        <f t="shared" si="57"/>
        <v/>
      </c>
      <c r="U166" s="34" t="str">
        <f>IF(AND(S166=4,K166="M",NOT(O166="Unattached")),SUMIF(R$2:R166,R166,L$2:L166),"")</f>
        <v/>
      </c>
      <c r="V166" s="4" t="str">
        <f t="shared" si="58"/>
        <v/>
      </c>
      <c r="W166" s="34" t="str">
        <f>IF(AND(S166=3,K166="F",NOT(O166="Unattached")),SUMIF(R$2:R166,R166,L$2:L166),"")</f>
        <v/>
      </c>
      <c r="X166" s="5" t="str">
        <f t="shared" si="45"/>
        <v/>
      </c>
      <c r="Y166" s="5" t="str">
        <f t="shared" si="53"/>
        <v/>
      </c>
      <c r="Z166" s="32" t="str">
        <f t="shared" si="46"/>
        <v xml:space="preserve"> </v>
      </c>
      <c r="AA166" s="32" t="str">
        <f>IF(K166="M",IF(S166&lt;&gt;4,"",VLOOKUP(CONCATENATE(R166," ",(S166-3)),$Z$2:AD166,5,0)),IF(S166&lt;&gt;3,"",VLOOKUP(CONCATENATE(R166," ",(S166-2)),$Z$2:AD166,5,0)))</f>
        <v/>
      </c>
      <c r="AB166" s="32" t="str">
        <f>IF(K166="M",IF(S166&lt;&gt;4,"",VLOOKUP(CONCATENATE(R166," ",(S166-2)),$Z$2:AD166,5,0)),IF(S166&lt;&gt;3,"",VLOOKUP(CONCATENATE(R166," ",(S166-1)),$Z$2:AD166,5,0)))</f>
        <v/>
      </c>
      <c r="AC166" s="32" t="str">
        <f>IF(K166="M",IF(S166&lt;&gt;4,"",VLOOKUP(CONCATENATE(R166," ",(S166-1)),$Z$2:AD166,5,0)),IF(S166&lt;&gt;3,"",VLOOKUP(CONCATENATE(R166," ",(S166)),$Z$2:AD166,5,0)))</f>
        <v/>
      </c>
      <c r="AD166" s="32" t="str">
        <f t="shared" si="54"/>
        <v/>
      </c>
      <c r="AE166" s="32" t="str">
        <f t="shared" si="55"/>
        <v xml:space="preserve"> </v>
      </c>
      <c r="AF166" s="109">
        <f>IF($K166="M",IF($L166&gt;Params!D$3,0,Params!F$3-$L166+1)+IF($L166=1,2,0),IF($L166&gt;Params!E$3,0,Params!G$3-$L166+1)+IF($L166=1,2,0))</f>
        <v>0</v>
      </c>
      <c r="AG166" s="109">
        <f t="shared" si="47"/>
        <v>0</v>
      </c>
      <c r="AH166" s="109">
        <f>IF(LEN(M166)&gt;1,MATCH(MID(M166,2,3),Params!$A$4:$A$14,0),0)</f>
        <v>0</v>
      </c>
      <c r="AI166" s="109" cm="1">
        <f t="array" ref="AI166">IF(AH166=0,0,INDEX(Params!F$4:F$14,RESULTS!$AH166))</f>
        <v>0</v>
      </c>
      <c r="AJ166" s="109" cm="1">
        <f t="array" ref="AJ166">IF(AI166=0,0,INDEX(Params!G$4:G$14,RESULTS!$AH166))</f>
        <v>0</v>
      </c>
      <c r="AK166" s="109">
        <f t="shared" si="48"/>
        <v>0</v>
      </c>
      <c r="AL166" s="109">
        <f t="shared" si="49"/>
        <v>0</v>
      </c>
    </row>
    <row r="167" spans="1:38" x14ac:dyDescent="0.3">
      <c r="A167" s="64" t="str">
        <f t="shared" si="43"/>
        <v/>
      </c>
      <c r="B167" s="64" t="str">
        <f t="shared" si="44"/>
        <v/>
      </c>
      <c r="C167" s="100">
        <v>166</v>
      </c>
      <c r="D167" s="96"/>
      <c r="E167" s="97">
        <f t="shared" si="56"/>
        <v>1</v>
      </c>
      <c r="F167" s="97"/>
      <c r="G167" s="97"/>
      <c r="H167" s="104" t="str">
        <f t="shared" si="50"/>
        <v/>
      </c>
      <c r="I167" s="105" t="str">
        <f>IF(D167="","",VLOOKUP(D167,ENTRANTS!$A$1:$H$1000,2,0))</f>
        <v/>
      </c>
      <c r="J167" s="105" t="str">
        <f>IF(D167="","",VLOOKUP(D167,ENTRANTS!$A$1:$H$1000,3,0))</f>
        <v/>
      </c>
      <c r="K167" s="100" t="str">
        <f>IF(D167="","",LEFT(VLOOKUP(D167,ENTRANTS!$A$1:$H$1000,5,0),1))</f>
        <v/>
      </c>
      <c r="L167" s="100" t="str">
        <f>IF(D167="","",COUNTIF($K$2:K167,K167))</f>
        <v/>
      </c>
      <c r="M167" s="100" t="str">
        <f>IF(D167="","",VLOOKUP(D167,ENTRANTS!$A$1:$H$1000,4,0))</f>
        <v/>
      </c>
      <c r="N167" s="100" t="str">
        <f>IF(D167="","",COUNTIF($M$2:M167,M167))</f>
        <v/>
      </c>
      <c r="O167" s="105" t="str">
        <f>IF(D167="","",VLOOKUP(D167,ENTRANTS!$A$1:$H$1000,6,0))</f>
        <v/>
      </c>
      <c r="P167" s="83" t="str">
        <f t="shared" si="51"/>
        <v/>
      </c>
      <c r="Q167" s="30"/>
      <c r="R167" s="2" t="str">
        <f t="shared" si="52"/>
        <v/>
      </c>
      <c r="S167" s="3" t="str">
        <f>IF(D167="","",COUNTIF($R$2:R167,R167))</f>
        <v/>
      </c>
      <c r="T167" s="4" t="str">
        <f t="shared" si="57"/>
        <v/>
      </c>
      <c r="U167" s="34" t="str">
        <f>IF(AND(S167=4,K167="M",NOT(O167="Unattached")),SUMIF(R$2:R167,R167,L$2:L167),"")</f>
        <v/>
      </c>
      <c r="V167" s="4" t="str">
        <f t="shared" si="58"/>
        <v/>
      </c>
      <c r="W167" s="34" t="str">
        <f>IF(AND(S167=3,K167="F",NOT(O167="Unattached")),SUMIF(R$2:R167,R167,L$2:L167),"")</f>
        <v/>
      </c>
      <c r="X167" s="5" t="str">
        <f t="shared" si="45"/>
        <v/>
      </c>
      <c r="Y167" s="5" t="str">
        <f t="shared" si="53"/>
        <v/>
      </c>
      <c r="Z167" s="32" t="str">
        <f t="shared" si="46"/>
        <v xml:space="preserve"> </v>
      </c>
      <c r="AA167" s="32" t="str">
        <f>IF(K167="M",IF(S167&lt;&gt;4,"",VLOOKUP(CONCATENATE(R167," ",(S167-3)),$Z$2:AD167,5,0)),IF(S167&lt;&gt;3,"",VLOOKUP(CONCATENATE(R167," ",(S167-2)),$Z$2:AD167,5,0)))</f>
        <v/>
      </c>
      <c r="AB167" s="32" t="str">
        <f>IF(K167="M",IF(S167&lt;&gt;4,"",VLOOKUP(CONCATENATE(R167," ",(S167-2)),$Z$2:AD167,5,0)),IF(S167&lt;&gt;3,"",VLOOKUP(CONCATENATE(R167," ",(S167-1)),$Z$2:AD167,5,0)))</f>
        <v/>
      </c>
      <c r="AC167" s="32" t="str">
        <f>IF(K167="M",IF(S167&lt;&gt;4,"",VLOOKUP(CONCATENATE(R167," ",(S167-1)),$Z$2:AD167,5,0)),IF(S167&lt;&gt;3,"",VLOOKUP(CONCATENATE(R167," ",(S167)),$Z$2:AD167,5,0)))</f>
        <v/>
      </c>
      <c r="AD167" s="32" t="str">
        <f t="shared" si="54"/>
        <v/>
      </c>
      <c r="AE167" s="32" t="str">
        <f t="shared" si="55"/>
        <v xml:space="preserve"> </v>
      </c>
      <c r="AF167" s="109">
        <f>IF($K167="M",IF($L167&gt;Params!D$3,0,Params!F$3-$L167+1)+IF($L167=1,2,0),IF($L167&gt;Params!E$3,0,Params!G$3-$L167+1)+IF($L167=1,2,0))</f>
        <v>0</v>
      </c>
      <c r="AG167" s="109">
        <f t="shared" si="47"/>
        <v>0</v>
      </c>
      <c r="AH167" s="109">
        <f>IF(LEN(M167)&gt;1,MATCH(MID(M167,2,3),Params!$A$4:$A$14,0),0)</f>
        <v>0</v>
      </c>
      <c r="AI167" s="109" cm="1">
        <f t="array" ref="AI167">IF(AH167=0,0,INDEX(Params!F$4:F$14,RESULTS!$AH167))</f>
        <v>0</v>
      </c>
      <c r="AJ167" s="109" cm="1">
        <f t="array" ref="AJ167">IF(AI167=0,0,INDEX(Params!G$4:G$14,RESULTS!$AH167))</f>
        <v>0</v>
      </c>
      <c r="AK167" s="109">
        <f t="shared" si="48"/>
        <v>0</v>
      </c>
      <c r="AL167" s="109">
        <f t="shared" si="49"/>
        <v>0</v>
      </c>
    </row>
    <row r="168" spans="1:38" x14ac:dyDescent="0.3">
      <c r="A168" s="64" t="str">
        <f t="shared" si="43"/>
        <v/>
      </c>
      <c r="B168" s="64" t="str">
        <f t="shared" si="44"/>
        <v/>
      </c>
      <c r="C168" s="100">
        <v>167</v>
      </c>
      <c r="D168" s="96"/>
      <c r="E168" s="97">
        <f t="shared" si="56"/>
        <v>1</v>
      </c>
      <c r="F168" s="97"/>
      <c r="G168" s="97"/>
      <c r="H168" s="104" t="str">
        <f t="shared" si="50"/>
        <v/>
      </c>
      <c r="I168" s="105" t="str">
        <f>IF(D168="","",VLOOKUP(D168,ENTRANTS!$A$1:$H$1000,2,0))</f>
        <v/>
      </c>
      <c r="J168" s="105" t="str">
        <f>IF(D168="","",VLOOKUP(D168,ENTRANTS!$A$1:$H$1000,3,0))</f>
        <v/>
      </c>
      <c r="K168" s="100" t="str">
        <f>IF(D168="","",LEFT(VLOOKUP(D168,ENTRANTS!$A$1:$H$1000,5,0),1))</f>
        <v/>
      </c>
      <c r="L168" s="100" t="str">
        <f>IF(D168="","",COUNTIF($K$2:K168,K168))</f>
        <v/>
      </c>
      <c r="M168" s="100" t="str">
        <f>IF(D168="","",VLOOKUP(D168,ENTRANTS!$A$1:$H$1000,4,0))</f>
        <v/>
      </c>
      <c r="N168" s="100" t="str">
        <f>IF(D168="","",COUNTIF($M$2:M168,M168))</f>
        <v/>
      </c>
      <c r="O168" s="105" t="str">
        <f>IF(D168="","",VLOOKUP(D168,ENTRANTS!$A$1:$H$1000,6,0))</f>
        <v/>
      </c>
      <c r="P168" s="83" t="str">
        <f t="shared" si="51"/>
        <v/>
      </c>
      <c r="Q168" s="30"/>
      <c r="R168" s="2" t="str">
        <f t="shared" si="52"/>
        <v/>
      </c>
      <c r="S168" s="3" t="str">
        <f>IF(D168="","",COUNTIF($R$2:R168,R168))</f>
        <v/>
      </c>
      <c r="T168" s="4" t="str">
        <f t="shared" si="57"/>
        <v/>
      </c>
      <c r="U168" s="34" t="str">
        <f>IF(AND(S168=4,K168="M",NOT(O168="Unattached")),SUMIF(R$2:R168,R168,L$2:L168),"")</f>
        <v/>
      </c>
      <c r="V168" s="4" t="str">
        <f t="shared" si="58"/>
        <v/>
      </c>
      <c r="W168" s="34" t="str">
        <f>IF(AND(S168=3,K168="F",NOT(O168="Unattached")),SUMIF(R$2:R168,R168,L$2:L168),"")</f>
        <v/>
      </c>
      <c r="X168" s="5" t="str">
        <f t="shared" si="45"/>
        <v/>
      </c>
      <c r="Y168" s="5" t="str">
        <f t="shared" si="53"/>
        <v/>
      </c>
      <c r="Z168" s="32" t="str">
        <f t="shared" si="46"/>
        <v xml:space="preserve"> </v>
      </c>
      <c r="AA168" s="32" t="str">
        <f>IF(K168="M",IF(S168&lt;&gt;4,"",VLOOKUP(CONCATENATE(R168," ",(S168-3)),$Z$2:AD168,5,0)),IF(S168&lt;&gt;3,"",VLOOKUP(CONCATENATE(R168," ",(S168-2)),$Z$2:AD168,5,0)))</f>
        <v/>
      </c>
      <c r="AB168" s="32" t="str">
        <f>IF(K168="M",IF(S168&lt;&gt;4,"",VLOOKUP(CONCATENATE(R168," ",(S168-2)),$Z$2:AD168,5,0)),IF(S168&lt;&gt;3,"",VLOOKUP(CONCATENATE(R168," ",(S168-1)),$Z$2:AD168,5,0)))</f>
        <v/>
      </c>
      <c r="AC168" s="32" t="str">
        <f>IF(K168="M",IF(S168&lt;&gt;4,"",VLOOKUP(CONCATENATE(R168," ",(S168-1)),$Z$2:AD168,5,0)),IF(S168&lt;&gt;3,"",VLOOKUP(CONCATENATE(R168," ",(S168)),$Z$2:AD168,5,0)))</f>
        <v/>
      </c>
      <c r="AD168" s="32" t="str">
        <f t="shared" si="54"/>
        <v/>
      </c>
      <c r="AE168" s="32" t="str">
        <f t="shared" si="55"/>
        <v xml:space="preserve"> </v>
      </c>
      <c r="AF168" s="109">
        <f>IF($K168="M",IF($L168&gt;Params!D$3,0,Params!F$3-$L168+1)+IF($L168=1,2,0),IF($L168&gt;Params!E$3,0,Params!G$3-$L168+1)+IF($L168=1,2,0))</f>
        <v>0</v>
      </c>
      <c r="AG168" s="109">
        <f t="shared" si="47"/>
        <v>0</v>
      </c>
      <c r="AH168" s="109">
        <f>IF(LEN(M168)&gt;1,MATCH(MID(M168,2,3),Params!$A$4:$A$14,0),0)</f>
        <v>0</v>
      </c>
      <c r="AI168" s="109" cm="1">
        <f t="array" ref="AI168">IF(AH168=0,0,INDEX(Params!F$4:F$14,RESULTS!$AH168))</f>
        <v>0</v>
      </c>
      <c r="AJ168" s="109" cm="1">
        <f t="array" ref="AJ168">IF(AI168=0,0,INDEX(Params!G$4:G$14,RESULTS!$AH168))</f>
        <v>0</v>
      </c>
      <c r="AK168" s="109">
        <f t="shared" si="48"/>
        <v>0</v>
      </c>
      <c r="AL168" s="109">
        <f t="shared" si="49"/>
        <v>0</v>
      </c>
    </row>
    <row r="169" spans="1:38" x14ac:dyDescent="0.3">
      <c r="A169" s="64" t="str">
        <f t="shared" si="43"/>
        <v/>
      </c>
      <c r="B169" s="64" t="str">
        <f t="shared" si="44"/>
        <v/>
      </c>
      <c r="C169" s="100">
        <v>168</v>
      </c>
      <c r="D169" s="96"/>
      <c r="E169" s="97">
        <f t="shared" si="56"/>
        <v>1</v>
      </c>
      <c r="F169" s="97"/>
      <c r="G169" s="97"/>
      <c r="H169" s="104" t="str">
        <f t="shared" si="50"/>
        <v/>
      </c>
      <c r="I169" s="105" t="str">
        <f>IF(D169="","",VLOOKUP(D169,ENTRANTS!$A$1:$H$1000,2,0))</f>
        <v/>
      </c>
      <c r="J169" s="105" t="str">
        <f>IF(D169="","",VLOOKUP(D169,ENTRANTS!$A$1:$H$1000,3,0))</f>
        <v/>
      </c>
      <c r="K169" s="100" t="str">
        <f>IF(D169="","",LEFT(VLOOKUP(D169,ENTRANTS!$A$1:$H$1000,5,0),1))</f>
        <v/>
      </c>
      <c r="L169" s="100" t="str">
        <f>IF(D169="","",COUNTIF($K$2:K169,K169))</f>
        <v/>
      </c>
      <c r="M169" s="100" t="str">
        <f>IF(D169="","",VLOOKUP(D169,ENTRANTS!$A$1:$H$1000,4,0))</f>
        <v/>
      </c>
      <c r="N169" s="100" t="str">
        <f>IF(D169="","",COUNTIF($M$2:M169,M169))</f>
        <v/>
      </c>
      <c r="O169" s="105" t="str">
        <f>IF(D169="","",VLOOKUP(D169,ENTRANTS!$A$1:$H$1000,6,0))</f>
        <v/>
      </c>
      <c r="P169" s="83" t="str">
        <f t="shared" si="51"/>
        <v/>
      </c>
      <c r="Q169" s="30"/>
      <c r="R169" s="2" t="str">
        <f t="shared" si="52"/>
        <v/>
      </c>
      <c r="S169" s="3" t="str">
        <f>IF(D169="","",COUNTIF($R$2:R169,R169))</f>
        <v/>
      </c>
      <c r="T169" s="4" t="str">
        <f t="shared" si="57"/>
        <v/>
      </c>
      <c r="U169" s="34" t="str">
        <f>IF(AND(S169=4,K169="M",NOT(O169="Unattached")),SUMIF(R$2:R169,R169,L$2:L169),"")</f>
        <v/>
      </c>
      <c r="V169" s="4" t="str">
        <f t="shared" si="58"/>
        <v/>
      </c>
      <c r="W169" s="34" t="str">
        <f>IF(AND(S169=3,K169="F",NOT(O169="Unattached")),SUMIF(R$2:R169,R169,L$2:L169),"")</f>
        <v/>
      </c>
      <c r="X169" s="5" t="str">
        <f t="shared" si="45"/>
        <v/>
      </c>
      <c r="Y169" s="5" t="str">
        <f t="shared" si="53"/>
        <v/>
      </c>
      <c r="Z169" s="32" t="str">
        <f t="shared" si="46"/>
        <v xml:space="preserve"> </v>
      </c>
      <c r="AA169" s="32" t="str">
        <f>IF(K169="M",IF(S169&lt;&gt;4,"",VLOOKUP(CONCATENATE(R169," ",(S169-3)),$Z$2:AD169,5,0)),IF(S169&lt;&gt;3,"",VLOOKUP(CONCATENATE(R169," ",(S169-2)),$Z$2:AD169,5,0)))</f>
        <v/>
      </c>
      <c r="AB169" s="32" t="str">
        <f>IF(K169="M",IF(S169&lt;&gt;4,"",VLOOKUP(CONCATENATE(R169," ",(S169-2)),$Z$2:AD169,5,0)),IF(S169&lt;&gt;3,"",VLOOKUP(CONCATENATE(R169," ",(S169-1)),$Z$2:AD169,5,0)))</f>
        <v/>
      </c>
      <c r="AC169" s="32" t="str">
        <f>IF(K169="M",IF(S169&lt;&gt;4,"",VLOOKUP(CONCATENATE(R169," ",(S169-1)),$Z$2:AD169,5,0)),IF(S169&lt;&gt;3,"",VLOOKUP(CONCATENATE(R169," ",(S169)),$Z$2:AD169,5,0)))</f>
        <v/>
      </c>
      <c r="AD169" s="32" t="str">
        <f t="shared" si="54"/>
        <v/>
      </c>
      <c r="AE169" s="32" t="str">
        <f t="shared" si="55"/>
        <v xml:space="preserve"> </v>
      </c>
      <c r="AF169" s="109">
        <f>IF($K169="M",IF($L169&gt;Params!D$3,0,Params!F$3-$L169+1)+IF($L169=1,2,0),IF($L169&gt;Params!E$3,0,Params!G$3-$L169+1)+IF($L169=1,2,0))</f>
        <v>0</v>
      </c>
      <c r="AG169" s="109">
        <f t="shared" si="47"/>
        <v>0</v>
      </c>
      <c r="AH169" s="109">
        <f>IF(LEN(M169)&gt;1,MATCH(MID(M169,2,3),Params!$A$4:$A$14,0),0)</f>
        <v>0</v>
      </c>
      <c r="AI169" s="109" cm="1">
        <f t="array" ref="AI169">IF(AH169=0,0,INDEX(Params!F$4:F$14,RESULTS!$AH169))</f>
        <v>0</v>
      </c>
      <c r="AJ169" s="109" cm="1">
        <f t="array" ref="AJ169">IF(AI169=0,0,INDEX(Params!G$4:G$14,RESULTS!$AH169))</f>
        <v>0</v>
      </c>
      <c r="AK169" s="109">
        <f t="shared" si="48"/>
        <v>0</v>
      </c>
      <c r="AL169" s="109">
        <f t="shared" si="49"/>
        <v>0</v>
      </c>
    </row>
    <row r="170" spans="1:38" x14ac:dyDescent="0.3">
      <c r="A170" s="64" t="str">
        <f t="shared" si="43"/>
        <v/>
      </c>
      <c r="B170" s="64" t="str">
        <f t="shared" si="44"/>
        <v/>
      </c>
      <c r="C170" s="100">
        <v>169</v>
      </c>
      <c r="D170" s="96"/>
      <c r="E170" s="97">
        <f t="shared" si="56"/>
        <v>1</v>
      </c>
      <c r="F170" s="97"/>
      <c r="G170" s="97"/>
      <c r="H170" s="104" t="str">
        <f t="shared" si="50"/>
        <v/>
      </c>
      <c r="I170" s="105" t="str">
        <f>IF(D170="","",VLOOKUP(D170,ENTRANTS!$A$1:$H$1000,2,0))</f>
        <v/>
      </c>
      <c r="J170" s="105" t="str">
        <f>IF(D170="","",VLOOKUP(D170,ENTRANTS!$A$1:$H$1000,3,0))</f>
        <v/>
      </c>
      <c r="K170" s="100" t="str">
        <f>IF(D170="","",LEFT(VLOOKUP(D170,ENTRANTS!$A$1:$H$1000,5,0),1))</f>
        <v/>
      </c>
      <c r="L170" s="100" t="str">
        <f>IF(D170="","",COUNTIF($K$2:K170,K170))</f>
        <v/>
      </c>
      <c r="M170" s="100" t="str">
        <f>IF(D170="","",VLOOKUP(D170,ENTRANTS!$A$1:$H$1000,4,0))</f>
        <v/>
      </c>
      <c r="N170" s="100" t="str">
        <f>IF(D170="","",COUNTIF($M$2:M170,M170))</f>
        <v/>
      </c>
      <c r="O170" s="105" t="str">
        <f>IF(D170="","",VLOOKUP(D170,ENTRANTS!$A$1:$H$1000,6,0))</f>
        <v/>
      </c>
      <c r="P170" s="83" t="str">
        <f t="shared" si="51"/>
        <v/>
      </c>
      <c r="Q170" s="30"/>
      <c r="R170" s="2" t="str">
        <f t="shared" si="52"/>
        <v/>
      </c>
      <c r="S170" s="3" t="str">
        <f>IF(D170="","",COUNTIF($R$2:R170,R170))</f>
        <v/>
      </c>
      <c r="T170" s="4" t="str">
        <f t="shared" si="57"/>
        <v/>
      </c>
      <c r="U170" s="34" t="str">
        <f>IF(AND(S170=4,K170="M",NOT(O170="Unattached")),SUMIF(R$2:R170,R170,L$2:L170),"")</f>
        <v/>
      </c>
      <c r="V170" s="4" t="str">
        <f t="shared" si="58"/>
        <v/>
      </c>
      <c r="W170" s="34" t="str">
        <f>IF(AND(S170=3,K170="F",NOT(O170="Unattached")),SUMIF(R$2:R170,R170,L$2:L170),"")</f>
        <v/>
      </c>
      <c r="X170" s="5" t="str">
        <f t="shared" si="45"/>
        <v/>
      </c>
      <c r="Y170" s="5" t="str">
        <f t="shared" si="53"/>
        <v/>
      </c>
      <c r="Z170" s="32" t="str">
        <f t="shared" si="46"/>
        <v xml:space="preserve"> </v>
      </c>
      <c r="AA170" s="32" t="str">
        <f>IF(K170="M",IF(S170&lt;&gt;4,"",VLOOKUP(CONCATENATE(R170," ",(S170-3)),$Z$2:AD170,5,0)),IF(S170&lt;&gt;3,"",VLOOKUP(CONCATENATE(R170," ",(S170-2)),$Z$2:AD170,5,0)))</f>
        <v/>
      </c>
      <c r="AB170" s="32" t="str">
        <f>IF(K170="M",IF(S170&lt;&gt;4,"",VLOOKUP(CONCATENATE(R170," ",(S170-2)),$Z$2:AD170,5,0)),IF(S170&lt;&gt;3,"",VLOOKUP(CONCATENATE(R170," ",(S170-1)),$Z$2:AD170,5,0)))</f>
        <v/>
      </c>
      <c r="AC170" s="32" t="str">
        <f>IF(K170="M",IF(S170&lt;&gt;4,"",VLOOKUP(CONCATENATE(R170," ",(S170-1)),$Z$2:AD170,5,0)),IF(S170&lt;&gt;3,"",VLOOKUP(CONCATENATE(R170," ",(S170)),$Z$2:AD170,5,0)))</f>
        <v/>
      </c>
      <c r="AD170" s="32" t="str">
        <f t="shared" si="54"/>
        <v/>
      </c>
      <c r="AE170" s="32" t="str">
        <f t="shared" si="55"/>
        <v xml:space="preserve"> </v>
      </c>
      <c r="AF170" s="109">
        <f>IF($K170="M",IF($L170&gt;Params!D$3,0,Params!F$3-$L170+1)+IF($L170=1,2,0),IF($L170&gt;Params!E$3,0,Params!G$3-$L170+1)+IF($L170=1,2,0))</f>
        <v>0</v>
      </c>
      <c r="AG170" s="109">
        <f t="shared" si="47"/>
        <v>0</v>
      </c>
      <c r="AH170" s="109">
        <f>IF(LEN(M170)&gt;1,MATCH(MID(M170,2,3),Params!$A$4:$A$14,0),0)</f>
        <v>0</v>
      </c>
      <c r="AI170" s="109" cm="1">
        <f t="array" ref="AI170">IF(AH170=0,0,INDEX(Params!F$4:F$14,RESULTS!$AH170))</f>
        <v>0</v>
      </c>
      <c r="AJ170" s="109" cm="1">
        <f t="array" ref="AJ170">IF(AI170=0,0,INDEX(Params!G$4:G$14,RESULTS!$AH170))</f>
        <v>0</v>
      </c>
      <c r="AK170" s="109">
        <f t="shared" si="48"/>
        <v>0</v>
      </c>
      <c r="AL170" s="109">
        <f t="shared" si="49"/>
        <v>0</v>
      </c>
    </row>
    <row r="171" spans="1:38" x14ac:dyDescent="0.3">
      <c r="A171" s="64" t="str">
        <f t="shared" si="43"/>
        <v/>
      </c>
      <c r="B171" s="64" t="str">
        <f t="shared" si="44"/>
        <v/>
      </c>
      <c r="C171" s="100">
        <v>170</v>
      </c>
      <c r="D171" s="96"/>
      <c r="E171" s="97">
        <f t="shared" si="56"/>
        <v>1</v>
      </c>
      <c r="F171" s="97"/>
      <c r="G171" s="97"/>
      <c r="H171" s="104" t="str">
        <f t="shared" si="50"/>
        <v/>
      </c>
      <c r="I171" s="105" t="str">
        <f>IF(D171="","",VLOOKUP(D171,ENTRANTS!$A$1:$H$1000,2,0))</f>
        <v/>
      </c>
      <c r="J171" s="105" t="str">
        <f>IF(D171="","",VLOOKUP(D171,ENTRANTS!$A$1:$H$1000,3,0))</f>
        <v/>
      </c>
      <c r="K171" s="100" t="str">
        <f>IF(D171="","",LEFT(VLOOKUP(D171,ENTRANTS!$A$1:$H$1000,5,0),1))</f>
        <v/>
      </c>
      <c r="L171" s="100" t="str">
        <f>IF(D171="","",COUNTIF($K$2:K171,K171))</f>
        <v/>
      </c>
      <c r="M171" s="100" t="str">
        <f>IF(D171="","",VLOOKUP(D171,ENTRANTS!$A$1:$H$1000,4,0))</f>
        <v/>
      </c>
      <c r="N171" s="100" t="str">
        <f>IF(D171="","",COUNTIF($M$2:M171,M171))</f>
        <v/>
      </c>
      <c r="O171" s="105" t="str">
        <f>IF(D171="","",VLOOKUP(D171,ENTRANTS!$A$1:$H$1000,6,0))</f>
        <v/>
      </c>
      <c r="P171" s="83" t="str">
        <f t="shared" si="51"/>
        <v/>
      </c>
      <c r="Q171" s="30"/>
      <c r="R171" s="2" t="str">
        <f t="shared" si="52"/>
        <v/>
      </c>
      <c r="S171" s="3" t="str">
        <f>IF(D171="","",COUNTIF($R$2:R171,R171))</f>
        <v/>
      </c>
      <c r="T171" s="4" t="str">
        <f t="shared" si="57"/>
        <v/>
      </c>
      <c r="U171" s="34" t="str">
        <f>IF(AND(S171=4,K171="M",NOT(O171="Unattached")),SUMIF(R$2:R171,R171,L$2:L171),"")</f>
        <v/>
      </c>
      <c r="V171" s="4" t="str">
        <f t="shared" si="58"/>
        <v/>
      </c>
      <c r="W171" s="34" t="str">
        <f>IF(AND(S171=3,K171="F",NOT(O171="Unattached")),SUMIF(R$2:R171,R171,L$2:L171),"")</f>
        <v/>
      </c>
      <c r="X171" s="5" t="str">
        <f t="shared" si="45"/>
        <v/>
      </c>
      <c r="Y171" s="5" t="str">
        <f t="shared" si="53"/>
        <v/>
      </c>
      <c r="Z171" s="32" t="str">
        <f t="shared" si="46"/>
        <v xml:space="preserve"> </v>
      </c>
      <c r="AA171" s="32" t="str">
        <f>IF(K171="M",IF(S171&lt;&gt;4,"",VLOOKUP(CONCATENATE(R171," ",(S171-3)),$Z$2:AD171,5,0)),IF(S171&lt;&gt;3,"",VLOOKUP(CONCATENATE(R171," ",(S171-2)),$Z$2:AD171,5,0)))</f>
        <v/>
      </c>
      <c r="AB171" s="32" t="str">
        <f>IF(K171="M",IF(S171&lt;&gt;4,"",VLOOKUP(CONCATENATE(R171," ",(S171-2)),$Z$2:AD171,5,0)),IF(S171&lt;&gt;3,"",VLOOKUP(CONCATENATE(R171," ",(S171-1)),$Z$2:AD171,5,0)))</f>
        <v/>
      </c>
      <c r="AC171" s="32" t="str">
        <f>IF(K171="M",IF(S171&lt;&gt;4,"",VLOOKUP(CONCATENATE(R171," ",(S171-1)),$Z$2:AD171,5,0)),IF(S171&lt;&gt;3,"",VLOOKUP(CONCATENATE(R171," ",(S171)),$Z$2:AD171,5,0)))</f>
        <v/>
      </c>
      <c r="AD171" s="32" t="str">
        <f t="shared" si="54"/>
        <v/>
      </c>
      <c r="AE171" s="32" t="str">
        <f t="shared" si="55"/>
        <v xml:space="preserve"> </v>
      </c>
      <c r="AF171" s="109">
        <f>IF($K171="M",IF($L171&gt;Params!D$3,0,Params!F$3-$L171+1)+IF($L171=1,2,0),IF($L171&gt;Params!E$3,0,Params!G$3-$L171+1)+IF($L171=1,2,0))</f>
        <v>0</v>
      </c>
      <c r="AG171" s="109">
        <f t="shared" si="47"/>
        <v>0</v>
      </c>
      <c r="AH171" s="109">
        <f>IF(LEN(M171)&gt;1,MATCH(MID(M171,2,3),Params!$A$4:$A$14,0),0)</f>
        <v>0</v>
      </c>
      <c r="AI171" s="109" cm="1">
        <f t="array" ref="AI171">IF(AH171=0,0,INDEX(Params!F$4:F$14,RESULTS!$AH171))</f>
        <v>0</v>
      </c>
      <c r="AJ171" s="109" cm="1">
        <f t="array" ref="AJ171">IF(AI171=0,0,INDEX(Params!G$4:G$14,RESULTS!$AH171))</f>
        <v>0</v>
      </c>
      <c r="AK171" s="109">
        <f t="shared" si="48"/>
        <v>0</v>
      </c>
      <c r="AL171" s="109">
        <f t="shared" si="49"/>
        <v>0</v>
      </c>
    </row>
    <row r="172" spans="1:38" x14ac:dyDescent="0.3">
      <c r="A172" s="64" t="str">
        <f t="shared" si="43"/>
        <v/>
      </c>
      <c r="B172" s="64" t="str">
        <f t="shared" si="44"/>
        <v/>
      </c>
      <c r="C172" s="100">
        <v>171</v>
      </c>
      <c r="D172" s="96"/>
      <c r="E172" s="97">
        <f t="shared" si="56"/>
        <v>1</v>
      </c>
      <c r="F172" s="97"/>
      <c r="G172" s="97"/>
      <c r="H172" s="104" t="str">
        <f t="shared" si="50"/>
        <v/>
      </c>
      <c r="I172" s="105" t="str">
        <f>IF(D172="","",VLOOKUP(D172,ENTRANTS!$A$1:$H$1000,2,0))</f>
        <v/>
      </c>
      <c r="J172" s="105" t="str">
        <f>IF(D172="","",VLOOKUP(D172,ENTRANTS!$A$1:$H$1000,3,0))</f>
        <v/>
      </c>
      <c r="K172" s="100" t="str">
        <f>IF(D172="","",LEFT(VLOOKUP(D172,ENTRANTS!$A$1:$H$1000,5,0),1))</f>
        <v/>
      </c>
      <c r="L172" s="100" t="str">
        <f>IF(D172="","",COUNTIF($K$2:K172,K172))</f>
        <v/>
      </c>
      <c r="M172" s="100" t="str">
        <f>IF(D172="","",VLOOKUP(D172,ENTRANTS!$A$1:$H$1000,4,0))</f>
        <v/>
      </c>
      <c r="N172" s="100" t="str">
        <f>IF(D172="","",COUNTIF($M$2:M172,M172))</f>
        <v/>
      </c>
      <c r="O172" s="105" t="str">
        <f>IF(D172="","",VLOOKUP(D172,ENTRANTS!$A$1:$H$1000,6,0))</f>
        <v/>
      </c>
      <c r="P172" s="83" t="str">
        <f t="shared" si="51"/>
        <v/>
      </c>
      <c r="Q172" s="30"/>
      <c r="R172" s="2" t="str">
        <f t="shared" si="52"/>
        <v/>
      </c>
      <c r="S172" s="3" t="str">
        <f>IF(D172="","",COUNTIF($R$2:R172,R172))</f>
        <v/>
      </c>
      <c r="T172" s="4" t="str">
        <f t="shared" si="57"/>
        <v/>
      </c>
      <c r="U172" s="34" t="str">
        <f>IF(AND(S172=4,K172="M",NOT(O172="Unattached")),SUMIF(R$2:R172,R172,L$2:L172),"")</f>
        <v/>
      </c>
      <c r="V172" s="4" t="str">
        <f t="shared" si="58"/>
        <v/>
      </c>
      <c r="W172" s="34" t="str">
        <f>IF(AND(S172=3,K172="F",NOT(O172="Unattached")),SUMIF(R$2:R172,R172,L$2:L172),"")</f>
        <v/>
      </c>
      <c r="X172" s="5" t="str">
        <f t="shared" si="45"/>
        <v/>
      </c>
      <c r="Y172" s="5" t="str">
        <f t="shared" si="53"/>
        <v/>
      </c>
      <c r="Z172" s="32" t="str">
        <f t="shared" si="46"/>
        <v xml:space="preserve"> </v>
      </c>
      <c r="AA172" s="32" t="str">
        <f>IF(K172="M",IF(S172&lt;&gt;4,"",VLOOKUP(CONCATENATE(R172," ",(S172-3)),$Z$2:AD172,5,0)),IF(S172&lt;&gt;3,"",VLOOKUP(CONCATENATE(R172," ",(S172-2)),$Z$2:AD172,5,0)))</f>
        <v/>
      </c>
      <c r="AB172" s="32" t="str">
        <f>IF(K172="M",IF(S172&lt;&gt;4,"",VLOOKUP(CONCATENATE(R172," ",(S172-2)),$Z$2:AD172,5,0)),IF(S172&lt;&gt;3,"",VLOOKUP(CONCATENATE(R172," ",(S172-1)),$Z$2:AD172,5,0)))</f>
        <v/>
      </c>
      <c r="AC172" s="32" t="str">
        <f>IF(K172="M",IF(S172&lt;&gt;4,"",VLOOKUP(CONCATENATE(R172," ",(S172-1)),$Z$2:AD172,5,0)),IF(S172&lt;&gt;3,"",VLOOKUP(CONCATENATE(R172," ",(S172)),$Z$2:AD172,5,0)))</f>
        <v/>
      </c>
      <c r="AD172" s="32" t="str">
        <f t="shared" si="54"/>
        <v/>
      </c>
      <c r="AE172" s="32" t="str">
        <f t="shared" si="55"/>
        <v xml:space="preserve"> </v>
      </c>
      <c r="AF172" s="109">
        <f>IF($K172="M",IF($L172&gt;Params!D$3,0,Params!F$3-$L172+1)+IF($L172=1,2,0),IF($L172&gt;Params!E$3,0,Params!G$3-$L172+1)+IF($L172=1,2,0))</f>
        <v>0</v>
      </c>
      <c r="AG172" s="109">
        <f t="shared" si="47"/>
        <v>0</v>
      </c>
      <c r="AH172" s="109">
        <f>IF(LEN(M172)&gt;1,MATCH(MID(M172,2,3),Params!$A$4:$A$14,0),0)</f>
        <v>0</v>
      </c>
      <c r="AI172" s="109" cm="1">
        <f t="array" ref="AI172">IF(AH172=0,0,INDEX(Params!F$4:F$14,RESULTS!$AH172))</f>
        <v>0</v>
      </c>
      <c r="AJ172" s="109" cm="1">
        <f t="array" ref="AJ172">IF(AI172=0,0,INDEX(Params!G$4:G$14,RESULTS!$AH172))</f>
        <v>0</v>
      </c>
      <c r="AK172" s="109">
        <f t="shared" si="48"/>
        <v>0</v>
      </c>
      <c r="AL172" s="109">
        <f t="shared" si="49"/>
        <v>0</v>
      </c>
    </row>
    <row r="173" spans="1:38" x14ac:dyDescent="0.3">
      <c r="A173" s="64" t="str">
        <f t="shared" si="43"/>
        <v/>
      </c>
      <c r="B173" s="64" t="str">
        <f t="shared" si="44"/>
        <v/>
      </c>
      <c r="C173" s="100">
        <v>172</v>
      </c>
      <c r="D173" s="96"/>
      <c r="E173" s="97">
        <f t="shared" si="56"/>
        <v>1</v>
      </c>
      <c r="F173" s="97"/>
      <c r="G173" s="97"/>
      <c r="H173" s="104" t="str">
        <f t="shared" si="50"/>
        <v/>
      </c>
      <c r="I173" s="105" t="str">
        <f>IF(D173="","",VLOOKUP(D173,ENTRANTS!$A$1:$H$1000,2,0))</f>
        <v/>
      </c>
      <c r="J173" s="105" t="str">
        <f>IF(D173="","",VLOOKUP(D173,ENTRANTS!$A$1:$H$1000,3,0))</f>
        <v/>
      </c>
      <c r="K173" s="100" t="str">
        <f>IF(D173="","",LEFT(VLOOKUP(D173,ENTRANTS!$A$1:$H$1000,5,0),1))</f>
        <v/>
      </c>
      <c r="L173" s="100" t="str">
        <f>IF(D173="","",COUNTIF($K$2:K173,K173))</f>
        <v/>
      </c>
      <c r="M173" s="100" t="str">
        <f>IF(D173="","",VLOOKUP(D173,ENTRANTS!$A$1:$H$1000,4,0))</f>
        <v/>
      </c>
      <c r="N173" s="100" t="str">
        <f>IF(D173="","",COUNTIF($M$2:M173,M173))</f>
        <v/>
      </c>
      <c r="O173" s="105" t="str">
        <f>IF(D173="","",VLOOKUP(D173,ENTRANTS!$A$1:$H$1000,6,0))</f>
        <v/>
      </c>
      <c r="P173" s="83" t="str">
        <f t="shared" si="51"/>
        <v/>
      </c>
      <c r="Q173" s="30"/>
      <c r="R173" s="2" t="str">
        <f t="shared" si="52"/>
        <v/>
      </c>
      <c r="S173" s="3" t="str">
        <f>IF(D173="","",COUNTIF($R$2:R173,R173))</f>
        <v/>
      </c>
      <c r="T173" s="4" t="str">
        <f t="shared" si="57"/>
        <v/>
      </c>
      <c r="U173" s="34" t="str">
        <f>IF(AND(S173=4,K173="M",NOT(O173="Unattached")),SUMIF(R$2:R173,R173,L$2:L173),"")</f>
        <v/>
      </c>
      <c r="V173" s="4" t="str">
        <f t="shared" si="58"/>
        <v/>
      </c>
      <c r="W173" s="34" t="str">
        <f>IF(AND(S173=3,K173="F",NOT(O173="Unattached")),SUMIF(R$2:R173,R173,L$2:L173),"")</f>
        <v/>
      </c>
      <c r="X173" s="5" t="str">
        <f t="shared" si="45"/>
        <v/>
      </c>
      <c r="Y173" s="5" t="str">
        <f t="shared" si="53"/>
        <v/>
      </c>
      <c r="Z173" s="32" t="str">
        <f t="shared" si="46"/>
        <v xml:space="preserve"> </v>
      </c>
      <c r="AA173" s="32" t="str">
        <f>IF(K173="M",IF(S173&lt;&gt;4,"",VLOOKUP(CONCATENATE(R173," ",(S173-3)),$Z$2:AD173,5,0)),IF(S173&lt;&gt;3,"",VLOOKUP(CONCATENATE(R173," ",(S173-2)),$Z$2:AD173,5,0)))</f>
        <v/>
      </c>
      <c r="AB173" s="32" t="str">
        <f>IF(K173="M",IF(S173&lt;&gt;4,"",VLOOKUP(CONCATENATE(R173," ",(S173-2)),$Z$2:AD173,5,0)),IF(S173&lt;&gt;3,"",VLOOKUP(CONCATENATE(R173," ",(S173-1)),$Z$2:AD173,5,0)))</f>
        <v/>
      </c>
      <c r="AC173" s="32" t="str">
        <f>IF(K173="M",IF(S173&lt;&gt;4,"",VLOOKUP(CONCATENATE(R173," ",(S173-1)),$Z$2:AD173,5,0)),IF(S173&lt;&gt;3,"",VLOOKUP(CONCATENATE(R173," ",(S173)),$Z$2:AD173,5,0)))</f>
        <v/>
      </c>
      <c r="AD173" s="32" t="str">
        <f t="shared" si="54"/>
        <v/>
      </c>
      <c r="AE173" s="32" t="str">
        <f t="shared" si="55"/>
        <v xml:space="preserve"> </v>
      </c>
      <c r="AF173" s="109">
        <f>IF($K173="M",IF($L173&gt;Params!D$3,0,Params!F$3-$L173+1)+IF($L173=1,2,0),IF($L173&gt;Params!E$3,0,Params!G$3-$L173+1)+IF($L173=1,2,0))</f>
        <v>0</v>
      </c>
      <c r="AG173" s="109">
        <f t="shared" si="47"/>
        <v>0</v>
      </c>
      <c r="AH173" s="109">
        <f>IF(LEN(M173)&gt;1,MATCH(MID(M173,2,3),Params!$A$4:$A$14,0),0)</f>
        <v>0</v>
      </c>
      <c r="AI173" s="109" cm="1">
        <f t="array" ref="AI173">IF(AH173=0,0,INDEX(Params!F$4:F$14,RESULTS!$AH173))</f>
        <v>0</v>
      </c>
      <c r="AJ173" s="109" cm="1">
        <f t="array" ref="AJ173">IF(AI173=0,0,INDEX(Params!G$4:G$14,RESULTS!$AH173))</f>
        <v>0</v>
      </c>
      <c r="AK173" s="109">
        <f t="shared" si="48"/>
        <v>0</v>
      </c>
      <c r="AL173" s="109">
        <f t="shared" si="49"/>
        <v>0</v>
      </c>
    </row>
    <row r="174" spans="1:38" x14ac:dyDescent="0.3">
      <c r="A174" s="64" t="str">
        <f t="shared" si="43"/>
        <v/>
      </c>
      <c r="B174" s="64" t="str">
        <f t="shared" si="44"/>
        <v/>
      </c>
      <c r="C174" s="100">
        <v>173</v>
      </c>
      <c r="D174" s="96"/>
      <c r="E174" s="97">
        <f t="shared" si="56"/>
        <v>1</v>
      </c>
      <c r="F174" s="97"/>
      <c r="G174" s="97"/>
      <c r="H174" s="104" t="str">
        <f t="shared" si="50"/>
        <v/>
      </c>
      <c r="I174" s="105" t="str">
        <f>IF(D174="","",VLOOKUP(D174,ENTRANTS!$A$1:$H$1000,2,0))</f>
        <v/>
      </c>
      <c r="J174" s="105" t="str">
        <f>IF(D174="","",VLOOKUP(D174,ENTRANTS!$A$1:$H$1000,3,0))</f>
        <v/>
      </c>
      <c r="K174" s="100" t="str">
        <f>IF(D174="","",LEFT(VLOOKUP(D174,ENTRANTS!$A$1:$H$1000,5,0),1))</f>
        <v/>
      </c>
      <c r="L174" s="100" t="str">
        <f>IF(D174="","",COUNTIF($K$2:K174,K174))</f>
        <v/>
      </c>
      <c r="M174" s="100" t="str">
        <f>IF(D174="","",VLOOKUP(D174,ENTRANTS!$A$1:$H$1000,4,0))</f>
        <v/>
      </c>
      <c r="N174" s="100" t="str">
        <f>IF(D174="","",COUNTIF($M$2:M174,M174))</f>
        <v/>
      </c>
      <c r="O174" s="105" t="str">
        <f>IF(D174="","",VLOOKUP(D174,ENTRANTS!$A$1:$H$1000,6,0))</f>
        <v/>
      </c>
      <c r="P174" s="83" t="str">
        <f t="shared" si="51"/>
        <v/>
      </c>
      <c r="Q174" s="30"/>
      <c r="R174" s="2" t="str">
        <f t="shared" si="52"/>
        <v/>
      </c>
      <c r="S174" s="3" t="str">
        <f>IF(D174="","",COUNTIF($R$2:R174,R174))</f>
        <v/>
      </c>
      <c r="T174" s="4" t="str">
        <f t="shared" si="57"/>
        <v/>
      </c>
      <c r="U174" s="34" t="str">
        <f>IF(AND(S174=4,K174="M",NOT(O174="Unattached")),SUMIF(R$2:R174,R174,L$2:L174),"")</f>
        <v/>
      </c>
      <c r="V174" s="4" t="str">
        <f t="shared" si="58"/>
        <v/>
      </c>
      <c r="W174" s="34" t="str">
        <f>IF(AND(S174=3,K174="F",NOT(O174="Unattached")),SUMIF(R$2:R174,R174,L$2:L174),"")</f>
        <v/>
      </c>
      <c r="X174" s="5" t="str">
        <f t="shared" si="45"/>
        <v/>
      </c>
      <c r="Y174" s="5" t="str">
        <f t="shared" si="53"/>
        <v/>
      </c>
      <c r="Z174" s="32" t="str">
        <f t="shared" si="46"/>
        <v xml:space="preserve"> </v>
      </c>
      <c r="AA174" s="32" t="str">
        <f>IF(K174="M",IF(S174&lt;&gt;4,"",VLOOKUP(CONCATENATE(R174," ",(S174-3)),$Z$2:AD174,5,0)),IF(S174&lt;&gt;3,"",VLOOKUP(CONCATENATE(R174," ",(S174-2)),$Z$2:AD174,5,0)))</f>
        <v/>
      </c>
      <c r="AB174" s="32" t="str">
        <f>IF(K174="M",IF(S174&lt;&gt;4,"",VLOOKUP(CONCATENATE(R174," ",(S174-2)),$Z$2:AD174,5,0)),IF(S174&lt;&gt;3,"",VLOOKUP(CONCATENATE(R174," ",(S174-1)),$Z$2:AD174,5,0)))</f>
        <v/>
      </c>
      <c r="AC174" s="32" t="str">
        <f>IF(K174="M",IF(S174&lt;&gt;4,"",VLOOKUP(CONCATENATE(R174," ",(S174-1)),$Z$2:AD174,5,0)),IF(S174&lt;&gt;3,"",VLOOKUP(CONCATENATE(R174," ",(S174)),$Z$2:AD174,5,0)))</f>
        <v/>
      </c>
      <c r="AD174" s="32" t="str">
        <f t="shared" si="54"/>
        <v/>
      </c>
      <c r="AE174" s="32" t="str">
        <f t="shared" si="55"/>
        <v xml:space="preserve"> </v>
      </c>
      <c r="AF174" s="109">
        <f>IF($K174="M",IF($L174&gt;Params!D$3,0,Params!F$3-$L174+1)+IF($L174=1,2,0),IF($L174&gt;Params!E$3,0,Params!G$3-$L174+1)+IF($L174=1,2,0))</f>
        <v>0</v>
      </c>
      <c r="AG174" s="109">
        <f t="shared" si="47"/>
        <v>0</v>
      </c>
      <c r="AH174" s="109">
        <f>IF(LEN(M174)&gt;1,MATCH(MID(M174,2,3),Params!$A$4:$A$14,0),0)</f>
        <v>0</v>
      </c>
      <c r="AI174" s="109" cm="1">
        <f t="array" ref="AI174">IF(AH174=0,0,INDEX(Params!F$4:F$14,RESULTS!$AH174))</f>
        <v>0</v>
      </c>
      <c r="AJ174" s="109" cm="1">
        <f t="array" ref="AJ174">IF(AI174=0,0,INDEX(Params!G$4:G$14,RESULTS!$AH174))</f>
        <v>0</v>
      </c>
      <c r="AK174" s="109">
        <f t="shared" si="48"/>
        <v>0</v>
      </c>
      <c r="AL174" s="109">
        <f t="shared" si="49"/>
        <v>0</v>
      </c>
    </row>
    <row r="175" spans="1:38" x14ac:dyDescent="0.3">
      <c r="A175" s="64" t="str">
        <f t="shared" si="43"/>
        <v/>
      </c>
      <c r="B175" s="64" t="str">
        <f t="shared" si="44"/>
        <v/>
      </c>
      <c r="C175" s="100">
        <v>174</v>
      </c>
      <c r="D175" s="96"/>
      <c r="E175" s="97">
        <f t="shared" si="56"/>
        <v>1</v>
      </c>
      <c r="F175" s="97"/>
      <c r="G175" s="97"/>
      <c r="H175" s="104" t="str">
        <f t="shared" si="50"/>
        <v/>
      </c>
      <c r="I175" s="105" t="str">
        <f>IF(D175="","",VLOOKUP(D175,ENTRANTS!$A$1:$H$1000,2,0))</f>
        <v/>
      </c>
      <c r="J175" s="105" t="str">
        <f>IF(D175="","",VLOOKUP(D175,ENTRANTS!$A$1:$H$1000,3,0))</f>
        <v/>
      </c>
      <c r="K175" s="100" t="str">
        <f>IF(D175="","",LEFT(VLOOKUP(D175,ENTRANTS!$A$1:$H$1000,5,0),1))</f>
        <v/>
      </c>
      <c r="L175" s="100" t="str">
        <f>IF(D175="","",COUNTIF($K$2:K175,K175))</f>
        <v/>
      </c>
      <c r="M175" s="100" t="str">
        <f>IF(D175="","",VLOOKUP(D175,ENTRANTS!$A$1:$H$1000,4,0))</f>
        <v/>
      </c>
      <c r="N175" s="100" t="str">
        <f>IF(D175="","",COUNTIF($M$2:M175,M175))</f>
        <v/>
      </c>
      <c r="O175" s="105" t="str">
        <f>IF(D175="","",VLOOKUP(D175,ENTRANTS!$A$1:$H$1000,6,0))</f>
        <v/>
      </c>
      <c r="P175" s="83" t="str">
        <f t="shared" si="51"/>
        <v/>
      </c>
      <c r="Q175" s="30"/>
      <c r="R175" s="2" t="str">
        <f t="shared" si="52"/>
        <v/>
      </c>
      <c r="S175" s="3" t="str">
        <f>IF(D175="","",COUNTIF($R$2:R175,R175))</f>
        <v/>
      </c>
      <c r="T175" s="4" t="str">
        <f t="shared" si="57"/>
        <v/>
      </c>
      <c r="U175" s="34" t="str">
        <f>IF(AND(S175=4,K175="M",NOT(O175="Unattached")),SUMIF(R$2:R175,R175,L$2:L175),"")</f>
        <v/>
      </c>
      <c r="V175" s="4" t="str">
        <f t="shared" si="58"/>
        <v/>
      </c>
      <c r="W175" s="34" t="str">
        <f>IF(AND(S175=3,K175="F",NOT(O175="Unattached")),SUMIF(R$2:R175,R175,L$2:L175),"")</f>
        <v/>
      </c>
      <c r="X175" s="5" t="str">
        <f t="shared" si="45"/>
        <v/>
      </c>
      <c r="Y175" s="5" t="str">
        <f t="shared" si="53"/>
        <v/>
      </c>
      <c r="Z175" s="32" t="str">
        <f t="shared" si="46"/>
        <v xml:space="preserve"> </v>
      </c>
      <c r="AA175" s="32" t="str">
        <f>IF(K175="M",IF(S175&lt;&gt;4,"",VLOOKUP(CONCATENATE(R175," ",(S175-3)),$Z$2:AD175,5,0)),IF(S175&lt;&gt;3,"",VLOOKUP(CONCATENATE(R175," ",(S175-2)),$Z$2:AD175,5,0)))</f>
        <v/>
      </c>
      <c r="AB175" s="32" t="str">
        <f>IF(K175="M",IF(S175&lt;&gt;4,"",VLOOKUP(CONCATENATE(R175," ",(S175-2)),$Z$2:AD175,5,0)),IF(S175&lt;&gt;3,"",VLOOKUP(CONCATENATE(R175," ",(S175-1)),$Z$2:AD175,5,0)))</f>
        <v/>
      </c>
      <c r="AC175" s="32" t="str">
        <f>IF(K175="M",IF(S175&lt;&gt;4,"",VLOOKUP(CONCATENATE(R175," ",(S175-1)),$Z$2:AD175,5,0)),IF(S175&lt;&gt;3,"",VLOOKUP(CONCATENATE(R175," ",(S175)),$Z$2:AD175,5,0)))</f>
        <v/>
      </c>
      <c r="AD175" s="32" t="str">
        <f t="shared" si="54"/>
        <v/>
      </c>
      <c r="AE175" s="32" t="str">
        <f t="shared" si="55"/>
        <v xml:space="preserve"> </v>
      </c>
      <c r="AF175" s="109">
        <f>IF($K175="M",IF($L175&gt;Params!D$3,0,Params!F$3-$L175+1)+IF($L175=1,2,0),IF($L175&gt;Params!E$3,0,Params!G$3-$L175+1)+IF($L175=1,2,0))</f>
        <v>0</v>
      </c>
      <c r="AG175" s="109">
        <f t="shared" si="47"/>
        <v>0</v>
      </c>
      <c r="AH175" s="109">
        <f>IF(LEN(M175)&gt;1,MATCH(MID(M175,2,3),Params!$A$4:$A$14,0),0)</f>
        <v>0</v>
      </c>
      <c r="AI175" s="109" cm="1">
        <f t="array" ref="AI175">IF(AH175=0,0,INDEX(Params!F$4:F$14,RESULTS!$AH175))</f>
        <v>0</v>
      </c>
      <c r="AJ175" s="109" cm="1">
        <f t="array" ref="AJ175">IF(AI175=0,0,INDEX(Params!G$4:G$14,RESULTS!$AH175))</f>
        <v>0</v>
      </c>
      <c r="AK175" s="109">
        <f t="shared" si="48"/>
        <v>0</v>
      </c>
      <c r="AL175" s="109">
        <f t="shared" si="49"/>
        <v>0</v>
      </c>
    </row>
    <row r="176" spans="1:38" x14ac:dyDescent="0.3">
      <c r="A176" s="64" t="str">
        <f t="shared" si="43"/>
        <v/>
      </c>
      <c r="B176" s="64" t="str">
        <f t="shared" si="44"/>
        <v/>
      </c>
      <c r="C176" s="100">
        <v>175</v>
      </c>
      <c r="D176" s="96"/>
      <c r="E176" s="97">
        <f t="shared" si="56"/>
        <v>1</v>
      </c>
      <c r="F176" s="97"/>
      <c r="G176" s="97"/>
      <c r="H176" s="104" t="str">
        <f t="shared" si="50"/>
        <v/>
      </c>
      <c r="I176" s="105" t="str">
        <f>IF(D176="","",VLOOKUP(D176,ENTRANTS!$A$1:$H$1000,2,0))</f>
        <v/>
      </c>
      <c r="J176" s="105" t="str">
        <f>IF(D176="","",VLOOKUP(D176,ENTRANTS!$A$1:$H$1000,3,0))</f>
        <v/>
      </c>
      <c r="K176" s="100" t="str">
        <f>IF(D176="","",LEFT(VLOOKUP(D176,ENTRANTS!$A$1:$H$1000,5,0),1))</f>
        <v/>
      </c>
      <c r="L176" s="100" t="str">
        <f>IF(D176="","",COUNTIF($K$2:K176,K176))</f>
        <v/>
      </c>
      <c r="M176" s="100" t="str">
        <f>IF(D176="","",VLOOKUP(D176,ENTRANTS!$A$1:$H$1000,4,0))</f>
        <v/>
      </c>
      <c r="N176" s="100" t="str">
        <f>IF(D176="","",COUNTIF($M$2:M176,M176))</f>
        <v/>
      </c>
      <c r="O176" s="105" t="str">
        <f>IF(D176="","",VLOOKUP(D176,ENTRANTS!$A$1:$H$1000,6,0))</f>
        <v/>
      </c>
      <c r="P176" s="83" t="str">
        <f t="shared" si="51"/>
        <v/>
      </c>
      <c r="Q176" s="30"/>
      <c r="R176" s="2" t="str">
        <f t="shared" si="52"/>
        <v/>
      </c>
      <c r="S176" s="3" t="str">
        <f>IF(D176="","",COUNTIF($R$2:R176,R176))</f>
        <v/>
      </c>
      <c r="T176" s="4" t="str">
        <f t="shared" si="57"/>
        <v/>
      </c>
      <c r="U176" s="34" t="str">
        <f>IF(AND(S176=4,K176="M",NOT(O176="Unattached")),SUMIF(R$2:R176,R176,L$2:L176),"")</f>
        <v/>
      </c>
      <c r="V176" s="4" t="str">
        <f t="shared" si="58"/>
        <v/>
      </c>
      <c r="W176" s="34" t="str">
        <f>IF(AND(S176=3,K176="F",NOT(O176="Unattached")),SUMIF(R$2:R176,R176,L$2:L176),"")</f>
        <v/>
      </c>
      <c r="X176" s="5" t="str">
        <f t="shared" si="45"/>
        <v/>
      </c>
      <c r="Y176" s="5" t="str">
        <f t="shared" si="53"/>
        <v/>
      </c>
      <c r="Z176" s="32" t="str">
        <f t="shared" si="46"/>
        <v xml:space="preserve"> </v>
      </c>
      <c r="AA176" s="32" t="str">
        <f>IF(K176="M",IF(S176&lt;&gt;4,"",VLOOKUP(CONCATENATE(R176," ",(S176-3)),$Z$2:AD176,5,0)),IF(S176&lt;&gt;3,"",VLOOKUP(CONCATENATE(R176," ",(S176-2)),$Z$2:AD176,5,0)))</f>
        <v/>
      </c>
      <c r="AB176" s="32" t="str">
        <f>IF(K176="M",IF(S176&lt;&gt;4,"",VLOOKUP(CONCATENATE(R176," ",(S176-2)),$Z$2:AD176,5,0)),IF(S176&lt;&gt;3,"",VLOOKUP(CONCATENATE(R176," ",(S176-1)),$Z$2:AD176,5,0)))</f>
        <v/>
      </c>
      <c r="AC176" s="32" t="str">
        <f>IF(K176="M",IF(S176&lt;&gt;4,"",VLOOKUP(CONCATENATE(R176," ",(S176-1)),$Z$2:AD176,5,0)),IF(S176&lt;&gt;3,"",VLOOKUP(CONCATENATE(R176," ",(S176)),$Z$2:AD176,5,0)))</f>
        <v/>
      </c>
      <c r="AD176" s="32" t="str">
        <f t="shared" si="54"/>
        <v/>
      </c>
      <c r="AE176" s="32" t="str">
        <f t="shared" si="55"/>
        <v xml:space="preserve"> </v>
      </c>
      <c r="AF176" s="109">
        <f>IF($K176="M",IF($L176&gt;Params!D$3,0,Params!F$3-$L176+1)+IF($L176=1,2,0),IF($L176&gt;Params!E$3,0,Params!G$3-$L176+1)+IF($L176=1,2,0))</f>
        <v>0</v>
      </c>
      <c r="AG176" s="109">
        <f t="shared" si="47"/>
        <v>0</v>
      </c>
      <c r="AH176" s="109">
        <f>IF(LEN(M176)&gt;1,MATCH(MID(M176,2,3),Params!$A$4:$A$14,0),0)</f>
        <v>0</v>
      </c>
      <c r="AI176" s="109" cm="1">
        <f t="array" ref="AI176">IF(AH176=0,0,INDEX(Params!F$4:F$14,RESULTS!$AH176))</f>
        <v>0</v>
      </c>
      <c r="AJ176" s="109" cm="1">
        <f t="array" ref="AJ176">IF(AI176=0,0,INDEX(Params!G$4:G$14,RESULTS!$AH176))</f>
        <v>0</v>
      </c>
      <c r="AK176" s="109">
        <f t="shared" si="48"/>
        <v>0</v>
      </c>
      <c r="AL176" s="109">
        <f t="shared" si="49"/>
        <v>0</v>
      </c>
    </row>
    <row r="177" spans="1:38" x14ac:dyDescent="0.3">
      <c r="A177" s="64" t="str">
        <f t="shared" si="43"/>
        <v/>
      </c>
      <c r="B177" s="64" t="str">
        <f t="shared" si="44"/>
        <v/>
      </c>
      <c r="C177" s="100">
        <v>176</v>
      </c>
      <c r="D177" s="96"/>
      <c r="E177" s="97">
        <f t="shared" si="56"/>
        <v>1</v>
      </c>
      <c r="F177" s="97"/>
      <c r="G177" s="97"/>
      <c r="H177" s="104" t="str">
        <f t="shared" si="50"/>
        <v/>
      </c>
      <c r="I177" s="105" t="str">
        <f>IF(D177="","",VLOOKUP(D177,ENTRANTS!$A$1:$H$1000,2,0))</f>
        <v/>
      </c>
      <c r="J177" s="105" t="str">
        <f>IF(D177="","",VLOOKUP(D177,ENTRANTS!$A$1:$H$1000,3,0))</f>
        <v/>
      </c>
      <c r="K177" s="100" t="str">
        <f>IF(D177="","",LEFT(VLOOKUP(D177,ENTRANTS!$A$1:$H$1000,5,0),1))</f>
        <v/>
      </c>
      <c r="L177" s="100" t="str">
        <f>IF(D177="","",COUNTIF($K$2:K177,K177))</f>
        <v/>
      </c>
      <c r="M177" s="100" t="str">
        <f>IF(D177="","",VLOOKUP(D177,ENTRANTS!$A$1:$H$1000,4,0))</f>
        <v/>
      </c>
      <c r="N177" s="100" t="str">
        <f>IF(D177="","",COUNTIF($M$2:M177,M177))</f>
        <v/>
      </c>
      <c r="O177" s="105" t="str">
        <f>IF(D177="","",VLOOKUP(D177,ENTRANTS!$A$1:$H$1000,6,0))</f>
        <v/>
      </c>
      <c r="P177" s="83" t="str">
        <f t="shared" si="51"/>
        <v/>
      </c>
      <c r="Q177" s="30"/>
      <c r="R177" s="2" t="str">
        <f t="shared" si="52"/>
        <v/>
      </c>
      <c r="S177" s="3" t="str">
        <f>IF(D177="","",COUNTIF($R$2:R177,R177))</f>
        <v/>
      </c>
      <c r="T177" s="4" t="str">
        <f t="shared" si="57"/>
        <v/>
      </c>
      <c r="U177" s="34" t="str">
        <f>IF(AND(S177=4,K177="M",NOT(O177="Unattached")),SUMIF(R$2:R177,R177,L$2:L177),"")</f>
        <v/>
      </c>
      <c r="V177" s="4" t="str">
        <f t="shared" si="58"/>
        <v/>
      </c>
      <c r="W177" s="34" t="str">
        <f>IF(AND(S177=3,K177="F",NOT(O177="Unattached")),SUMIF(R$2:R177,R177,L$2:L177),"")</f>
        <v/>
      </c>
      <c r="X177" s="5" t="str">
        <f t="shared" si="45"/>
        <v/>
      </c>
      <c r="Y177" s="5" t="str">
        <f t="shared" si="53"/>
        <v/>
      </c>
      <c r="Z177" s="32" t="str">
        <f t="shared" si="46"/>
        <v xml:space="preserve"> </v>
      </c>
      <c r="AA177" s="32" t="str">
        <f>IF(K177="M",IF(S177&lt;&gt;4,"",VLOOKUP(CONCATENATE(R177," ",(S177-3)),$Z$2:AD177,5,0)),IF(S177&lt;&gt;3,"",VLOOKUP(CONCATENATE(R177," ",(S177-2)),$Z$2:AD177,5,0)))</f>
        <v/>
      </c>
      <c r="AB177" s="32" t="str">
        <f>IF(K177="M",IF(S177&lt;&gt;4,"",VLOOKUP(CONCATENATE(R177," ",(S177-2)),$Z$2:AD177,5,0)),IF(S177&lt;&gt;3,"",VLOOKUP(CONCATENATE(R177," ",(S177-1)),$Z$2:AD177,5,0)))</f>
        <v/>
      </c>
      <c r="AC177" s="32" t="str">
        <f>IF(K177="M",IF(S177&lt;&gt;4,"",VLOOKUP(CONCATENATE(R177," ",(S177-1)),$Z$2:AD177,5,0)),IF(S177&lt;&gt;3,"",VLOOKUP(CONCATENATE(R177," ",(S177)),$Z$2:AD177,5,0)))</f>
        <v/>
      </c>
      <c r="AD177" s="32" t="str">
        <f t="shared" si="54"/>
        <v/>
      </c>
      <c r="AE177" s="32" t="str">
        <f t="shared" si="55"/>
        <v xml:space="preserve"> </v>
      </c>
      <c r="AF177" s="109">
        <f>IF($K177="M",IF($L177&gt;Params!D$3,0,Params!F$3-$L177+1)+IF($L177=1,2,0),IF($L177&gt;Params!E$3,0,Params!G$3-$L177+1)+IF($L177=1,2,0))</f>
        <v>0</v>
      </c>
      <c r="AG177" s="109">
        <f t="shared" si="47"/>
        <v>0</v>
      </c>
      <c r="AH177" s="109">
        <f>IF(LEN(M177)&gt;1,MATCH(MID(M177,2,3),Params!$A$4:$A$14,0),0)</f>
        <v>0</v>
      </c>
      <c r="AI177" s="109" cm="1">
        <f t="array" ref="AI177">IF(AH177=0,0,INDEX(Params!F$4:F$14,RESULTS!$AH177))</f>
        <v>0</v>
      </c>
      <c r="AJ177" s="109" cm="1">
        <f t="array" ref="AJ177">IF(AI177=0,0,INDEX(Params!G$4:G$14,RESULTS!$AH177))</f>
        <v>0</v>
      </c>
      <c r="AK177" s="109">
        <f t="shared" si="48"/>
        <v>0</v>
      </c>
      <c r="AL177" s="109">
        <f t="shared" si="49"/>
        <v>0</v>
      </c>
    </row>
    <row r="178" spans="1:38" x14ac:dyDescent="0.3">
      <c r="A178" s="64" t="str">
        <f t="shared" si="43"/>
        <v/>
      </c>
      <c r="B178" s="64" t="str">
        <f t="shared" si="44"/>
        <v/>
      </c>
      <c r="C178" s="100">
        <v>177</v>
      </c>
      <c r="D178" s="96"/>
      <c r="E178" s="97">
        <f t="shared" si="56"/>
        <v>1</v>
      </c>
      <c r="F178" s="97"/>
      <c r="G178" s="97"/>
      <c r="H178" s="104" t="str">
        <f t="shared" si="50"/>
        <v/>
      </c>
      <c r="I178" s="105" t="str">
        <f>IF(D178="","",VLOOKUP(D178,ENTRANTS!$A$1:$H$1000,2,0))</f>
        <v/>
      </c>
      <c r="J178" s="105" t="str">
        <f>IF(D178="","",VLOOKUP(D178,ENTRANTS!$A$1:$H$1000,3,0))</f>
        <v/>
      </c>
      <c r="K178" s="100" t="str">
        <f>IF(D178="","",LEFT(VLOOKUP(D178,ENTRANTS!$A$1:$H$1000,5,0),1))</f>
        <v/>
      </c>
      <c r="L178" s="100" t="str">
        <f>IF(D178="","",COUNTIF($K$2:K178,K178))</f>
        <v/>
      </c>
      <c r="M178" s="100" t="str">
        <f>IF(D178="","",VLOOKUP(D178,ENTRANTS!$A$1:$H$1000,4,0))</f>
        <v/>
      </c>
      <c r="N178" s="100" t="str">
        <f>IF(D178="","",COUNTIF($M$2:M178,M178))</f>
        <v/>
      </c>
      <c r="O178" s="105" t="str">
        <f>IF(D178="","",VLOOKUP(D178,ENTRANTS!$A$1:$H$1000,6,0))</f>
        <v/>
      </c>
      <c r="P178" s="83" t="str">
        <f t="shared" si="51"/>
        <v/>
      </c>
      <c r="Q178" s="30"/>
      <c r="R178" s="2" t="str">
        <f t="shared" si="52"/>
        <v/>
      </c>
      <c r="S178" s="3" t="str">
        <f>IF(D178="","",COUNTIF($R$2:R178,R178))</f>
        <v/>
      </c>
      <c r="T178" s="4" t="str">
        <f t="shared" si="57"/>
        <v/>
      </c>
      <c r="U178" s="34" t="str">
        <f>IF(AND(S178=4,K178="M",NOT(O178="Unattached")),SUMIF(R$2:R178,R178,L$2:L178),"")</f>
        <v/>
      </c>
      <c r="V178" s="4" t="str">
        <f t="shared" si="58"/>
        <v/>
      </c>
      <c r="W178" s="34" t="str">
        <f>IF(AND(S178=3,K178="F",NOT(O178="Unattached")),SUMIF(R$2:R178,R178,L$2:L178),"")</f>
        <v/>
      </c>
      <c r="X178" s="5" t="str">
        <f t="shared" si="45"/>
        <v/>
      </c>
      <c r="Y178" s="5" t="str">
        <f t="shared" si="53"/>
        <v/>
      </c>
      <c r="Z178" s="32" t="str">
        <f t="shared" si="46"/>
        <v xml:space="preserve"> </v>
      </c>
      <c r="AA178" s="32" t="str">
        <f>IF(K178="M",IF(S178&lt;&gt;4,"",VLOOKUP(CONCATENATE(R178," ",(S178-3)),$Z$2:AD178,5,0)),IF(S178&lt;&gt;3,"",VLOOKUP(CONCATENATE(R178," ",(S178-2)),$Z$2:AD178,5,0)))</f>
        <v/>
      </c>
      <c r="AB178" s="32" t="str">
        <f>IF(K178="M",IF(S178&lt;&gt;4,"",VLOOKUP(CONCATENATE(R178," ",(S178-2)),$Z$2:AD178,5,0)),IF(S178&lt;&gt;3,"",VLOOKUP(CONCATENATE(R178," ",(S178-1)),$Z$2:AD178,5,0)))</f>
        <v/>
      </c>
      <c r="AC178" s="32" t="str">
        <f>IF(K178="M",IF(S178&lt;&gt;4,"",VLOOKUP(CONCATENATE(R178," ",(S178-1)),$Z$2:AD178,5,0)),IF(S178&lt;&gt;3,"",VLOOKUP(CONCATENATE(R178," ",(S178)),$Z$2:AD178,5,0)))</f>
        <v/>
      </c>
      <c r="AD178" s="32" t="str">
        <f t="shared" si="54"/>
        <v/>
      </c>
      <c r="AE178" s="32" t="str">
        <f t="shared" si="55"/>
        <v xml:space="preserve"> </v>
      </c>
      <c r="AF178" s="109">
        <f>IF($K178="M",IF($L178&gt;Params!D$3,0,Params!F$3-$L178+1)+IF($L178=1,2,0),IF($L178&gt;Params!E$3,0,Params!G$3-$L178+1)+IF($L178=1,2,0))</f>
        <v>0</v>
      </c>
      <c r="AG178" s="109">
        <f t="shared" si="47"/>
        <v>0</v>
      </c>
      <c r="AH178" s="109">
        <f>IF(LEN(M178)&gt;1,MATCH(MID(M178,2,3),Params!$A$4:$A$14,0),0)</f>
        <v>0</v>
      </c>
      <c r="AI178" s="109" cm="1">
        <f t="array" ref="AI178">IF(AH178=0,0,INDEX(Params!F$4:F$14,RESULTS!$AH178))</f>
        <v>0</v>
      </c>
      <c r="AJ178" s="109" cm="1">
        <f t="array" ref="AJ178">IF(AI178=0,0,INDEX(Params!G$4:G$14,RESULTS!$AH178))</f>
        <v>0</v>
      </c>
      <c r="AK178" s="109">
        <f t="shared" si="48"/>
        <v>0</v>
      </c>
      <c r="AL178" s="109">
        <f t="shared" si="49"/>
        <v>0</v>
      </c>
    </row>
    <row r="179" spans="1:38" x14ac:dyDescent="0.3">
      <c r="A179" s="64" t="str">
        <f t="shared" si="43"/>
        <v/>
      </c>
      <c r="B179" s="64" t="str">
        <f t="shared" si="44"/>
        <v/>
      </c>
      <c r="C179" s="100">
        <v>178</v>
      </c>
      <c r="D179" s="96"/>
      <c r="E179" s="97">
        <f t="shared" si="56"/>
        <v>1</v>
      </c>
      <c r="F179" s="97"/>
      <c r="G179" s="97"/>
      <c r="H179" s="104" t="str">
        <f t="shared" si="50"/>
        <v/>
      </c>
      <c r="I179" s="105" t="str">
        <f>IF(D179="","",VLOOKUP(D179,ENTRANTS!$A$1:$H$1000,2,0))</f>
        <v/>
      </c>
      <c r="J179" s="105" t="str">
        <f>IF(D179="","",VLOOKUP(D179,ENTRANTS!$A$1:$H$1000,3,0))</f>
        <v/>
      </c>
      <c r="K179" s="100" t="str">
        <f>IF(D179="","",LEFT(VLOOKUP(D179,ENTRANTS!$A$1:$H$1000,5,0),1))</f>
        <v/>
      </c>
      <c r="L179" s="100" t="str">
        <f>IF(D179="","",COUNTIF($K$2:K179,K179))</f>
        <v/>
      </c>
      <c r="M179" s="100" t="str">
        <f>IF(D179="","",VLOOKUP(D179,ENTRANTS!$A$1:$H$1000,4,0))</f>
        <v/>
      </c>
      <c r="N179" s="100" t="str">
        <f>IF(D179="","",COUNTIF($M$2:M179,M179))</f>
        <v/>
      </c>
      <c r="O179" s="105" t="str">
        <f>IF(D179="","",VLOOKUP(D179,ENTRANTS!$A$1:$H$1000,6,0))</f>
        <v/>
      </c>
      <c r="P179" s="83" t="str">
        <f t="shared" si="51"/>
        <v/>
      </c>
      <c r="Q179" s="30"/>
      <c r="R179" s="2" t="str">
        <f t="shared" si="52"/>
        <v/>
      </c>
      <c r="S179" s="3" t="str">
        <f>IF(D179="","",COUNTIF($R$2:R179,R179))</f>
        <v/>
      </c>
      <c r="T179" s="4" t="str">
        <f t="shared" si="57"/>
        <v/>
      </c>
      <c r="U179" s="34" t="str">
        <f>IF(AND(S179=4,K179="M",NOT(O179="Unattached")),SUMIF(R$2:R179,R179,L$2:L179),"")</f>
        <v/>
      </c>
      <c r="V179" s="4" t="str">
        <f t="shared" si="58"/>
        <v/>
      </c>
      <c r="W179" s="34" t="str">
        <f>IF(AND(S179=3,K179="F",NOT(O179="Unattached")),SUMIF(R$2:R179,R179,L$2:L179),"")</f>
        <v/>
      </c>
      <c r="X179" s="5" t="str">
        <f t="shared" si="45"/>
        <v/>
      </c>
      <c r="Y179" s="5" t="str">
        <f t="shared" si="53"/>
        <v/>
      </c>
      <c r="Z179" s="32" t="str">
        <f t="shared" si="46"/>
        <v xml:space="preserve"> </v>
      </c>
      <c r="AA179" s="32" t="str">
        <f>IF(K179="M",IF(S179&lt;&gt;4,"",VLOOKUP(CONCATENATE(R179," ",(S179-3)),$Z$2:AD179,5,0)),IF(S179&lt;&gt;3,"",VLOOKUP(CONCATENATE(R179," ",(S179-2)),$Z$2:AD179,5,0)))</f>
        <v/>
      </c>
      <c r="AB179" s="32" t="str">
        <f>IF(K179="M",IF(S179&lt;&gt;4,"",VLOOKUP(CONCATENATE(R179," ",(S179-2)),$Z$2:AD179,5,0)),IF(S179&lt;&gt;3,"",VLOOKUP(CONCATENATE(R179," ",(S179-1)),$Z$2:AD179,5,0)))</f>
        <v/>
      </c>
      <c r="AC179" s="32" t="str">
        <f>IF(K179="M",IF(S179&lt;&gt;4,"",VLOOKUP(CONCATENATE(R179," ",(S179-1)),$Z$2:AD179,5,0)),IF(S179&lt;&gt;3,"",VLOOKUP(CONCATENATE(R179," ",(S179)),$Z$2:AD179,5,0)))</f>
        <v/>
      </c>
      <c r="AD179" s="32" t="str">
        <f t="shared" si="54"/>
        <v/>
      </c>
      <c r="AE179" s="32" t="str">
        <f t="shared" si="55"/>
        <v xml:space="preserve"> </v>
      </c>
      <c r="AF179" s="109">
        <f>IF($K179="M",IF($L179&gt;Params!D$3,0,Params!F$3-$L179+1)+IF($L179=1,2,0),IF($L179&gt;Params!E$3,0,Params!G$3-$L179+1)+IF($L179=1,2,0))</f>
        <v>0</v>
      </c>
      <c r="AG179" s="109">
        <f t="shared" si="47"/>
        <v>0</v>
      </c>
      <c r="AH179" s="109">
        <f>IF(LEN(M179)&gt;1,MATCH(MID(M179,2,3),Params!$A$4:$A$14,0),0)</f>
        <v>0</v>
      </c>
      <c r="AI179" s="109" cm="1">
        <f t="array" ref="AI179">IF(AH179=0,0,INDEX(Params!F$4:F$14,RESULTS!$AH179))</f>
        <v>0</v>
      </c>
      <c r="AJ179" s="109" cm="1">
        <f t="array" ref="AJ179">IF(AI179=0,0,INDEX(Params!G$4:G$14,RESULTS!$AH179))</f>
        <v>0</v>
      </c>
      <c r="AK179" s="109">
        <f t="shared" si="48"/>
        <v>0</v>
      </c>
      <c r="AL179" s="109">
        <f t="shared" si="49"/>
        <v>0</v>
      </c>
    </row>
    <row r="180" spans="1:38" x14ac:dyDescent="0.3">
      <c r="A180" s="64" t="str">
        <f t="shared" si="43"/>
        <v/>
      </c>
      <c r="B180" s="64" t="str">
        <f t="shared" si="44"/>
        <v/>
      </c>
      <c r="C180" s="100">
        <v>179</v>
      </c>
      <c r="D180" s="96"/>
      <c r="E180" s="97">
        <f t="shared" si="56"/>
        <v>1</v>
      </c>
      <c r="F180" s="97"/>
      <c r="G180" s="97"/>
      <c r="H180" s="104" t="str">
        <f t="shared" si="50"/>
        <v/>
      </c>
      <c r="I180" s="105" t="str">
        <f>IF(D180="","",VLOOKUP(D180,ENTRANTS!$A$1:$H$1000,2,0))</f>
        <v/>
      </c>
      <c r="J180" s="105" t="str">
        <f>IF(D180="","",VLOOKUP(D180,ENTRANTS!$A$1:$H$1000,3,0))</f>
        <v/>
      </c>
      <c r="K180" s="100" t="str">
        <f>IF(D180="","",LEFT(VLOOKUP(D180,ENTRANTS!$A$1:$H$1000,5,0),1))</f>
        <v/>
      </c>
      <c r="L180" s="100" t="str">
        <f>IF(D180="","",COUNTIF($K$2:K180,K180))</f>
        <v/>
      </c>
      <c r="M180" s="100" t="str">
        <f>IF(D180="","",VLOOKUP(D180,ENTRANTS!$A$1:$H$1000,4,0))</f>
        <v/>
      </c>
      <c r="N180" s="100" t="str">
        <f>IF(D180="","",COUNTIF($M$2:M180,M180))</f>
        <v/>
      </c>
      <c r="O180" s="105" t="str">
        <f>IF(D180="","",VLOOKUP(D180,ENTRANTS!$A$1:$H$1000,6,0))</f>
        <v/>
      </c>
      <c r="P180" s="83" t="str">
        <f t="shared" si="51"/>
        <v/>
      </c>
      <c r="Q180" s="30"/>
      <c r="R180" s="2" t="str">
        <f t="shared" si="52"/>
        <v/>
      </c>
      <c r="S180" s="3" t="str">
        <f>IF(D180="","",COUNTIF($R$2:R180,R180))</f>
        <v/>
      </c>
      <c r="T180" s="4" t="str">
        <f t="shared" si="57"/>
        <v/>
      </c>
      <c r="U180" s="34" t="str">
        <f>IF(AND(S180=4,K180="M",NOT(O180="Unattached")),SUMIF(R$2:R180,R180,L$2:L180),"")</f>
        <v/>
      </c>
      <c r="V180" s="4" t="str">
        <f t="shared" si="58"/>
        <v/>
      </c>
      <c r="W180" s="34" t="str">
        <f>IF(AND(S180=3,K180="F",NOT(O180="Unattached")),SUMIF(R$2:R180,R180,L$2:L180),"")</f>
        <v/>
      </c>
      <c r="X180" s="5" t="str">
        <f t="shared" si="45"/>
        <v/>
      </c>
      <c r="Y180" s="5" t="str">
        <f t="shared" si="53"/>
        <v/>
      </c>
      <c r="Z180" s="32" t="str">
        <f t="shared" si="46"/>
        <v xml:space="preserve"> </v>
      </c>
      <c r="AA180" s="32" t="str">
        <f>IF(K180="M",IF(S180&lt;&gt;4,"",VLOOKUP(CONCATENATE(R180," ",(S180-3)),$Z$2:AD180,5,0)),IF(S180&lt;&gt;3,"",VLOOKUP(CONCATENATE(R180," ",(S180-2)),$Z$2:AD180,5,0)))</f>
        <v/>
      </c>
      <c r="AB180" s="32" t="str">
        <f>IF(K180="M",IF(S180&lt;&gt;4,"",VLOOKUP(CONCATENATE(R180," ",(S180-2)),$Z$2:AD180,5,0)),IF(S180&lt;&gt;3,"",VLOOKUP(CONCATENATE(R180," ",(S180-1)),$Z$2:AD180,5,0)))</f>
        <v/>
      </c>
      <c r="AC180" s="32" t="str">
        <f>IF(K180="M",IF(S180&lt;&gt;4,"",VLOOKUP(CONCATENATE(R180," ",(S180-1)),$Z$2:AD180,5,0)),IF(S180&lt;&gt;3,"",VLOOKUP(CONCATENATE(R180," ",(S180)),$Z$2:AD180,5,0)))</f>
        <v/>
      </c>
      <c r="AD180" s="32" t="str">
        <f t="shared" si="54"/>
        <v/>
      </c>
      <c r="AE180" s="32" t="str">
        <f t="shared" si="55"/>
        <v xml:space="preserve"> </v>
      </c>
      <c r="AF180" s="109">
        <f>IF($K180="M",IF($L180&gt;Params!D$3,0,Params!F$3-$L180+1)+IF($L180=1,2,0),IF($L180&gt;Params!E$3,0,Params!G$3-$L180+1)+IF($L180=1,2,0))</f>
        <v>0</v>
      </c>
      <c r="AG180" s="109">
        <f t="shared" si="47"/>
        <v>0</v>
      </c>
      <c r="AH180" s="109">
        <f>IF(LEN(M180)&gt;1,MATCH(MID(M180,2,3),Params!$A$4:$A$14,0),0)</f>
        <v>0</v>
      </c>
      <c r="AI180" s="109" cm="1">
        <f t="array" ref="AI180">IF(AH180=0,0,INDEX(Params!F$4:F$14,RESULTS!$AH180))</f>
        <v>0</v>
      </c>
      <c r="AJ180" s="109" cm="1">
        <f t="array" ref="AJ180">IF(AI180=0,0,INDEX(Params!G$4:G$14,RESULTS!$AH180))</f>
        <v>0</v>
      </c>
      <c r="AK180" s="109">
        <f t="shared" si="48"/>
        <v>0</v>
      </c>
      <c r="AL180" s="109">
        <f t="shared" si="49"/>
        <v>0</v>
      </c>
    </row>
    <row r="181" spans="1:38" x14ac:dyDescent="0.3">
      <c r="A181" s="64" t="str">
        <f t="shared" si="43"/>
        <v/>
      </c>
      <c r="B181" s="64" t="str">
        <f t="shared" si="44"/>
        <v/>
      </c>
      <c r="C181" s="100">
        <v>180</v>
      </c>
      <c r="D181" s="96"/>
      <c r="E181" s="97">
        <f t="shared" si="56"/>
        <v>1</v>
      </c>
      <c r="F181" s="97"/>
      <c r="G181" s="97"/>
      <c r="H181" s="104" t="str">
        <f t="shared" si="50"/>
        <v/>
      </c>
      <c r="I181" s="105" t="str">
        <f>IF(D181="","",VLOOKUP(D181,ENTRANTS!$A$1:$H$1000,2,0))</f>
        <v/>
      </c>
      <c r="J181" s="105" t="str">
        <f>IF(D181="","",VLOOKUP(D181,ENTRANTS!$A$1:$H$1000,3,0))</f>
        <v/>
      </c>
      <c r="K181" s="100" t="str">
        <f>IF(D181="","",LEFT(VLOOKUP(D181,ENTRANTS!$A$1:$H$1000,5,0),1))</f>
        <v/>
      </c>
      <c r="L181" s="100" t="str">
        <f>IF(D181="","",COUNTIF($K$2:K181,K181))</f>
        <v/>
      </c>
      <c r="M181" s="100" t="str">
        <f>IF(D181="","",VLOOKUP(D181,ENTRANTS!$A$1:$H$1000,4,0))</f>
        <v/>
      </c>
      <c r="N181" s="100" t="str">
        <f>IF(D181="","",COUNTIF($M$2:M181,M181))</f>
        <v/>
      </c>
      <c r="O181" s="105" t="str">
        <f>IF(D181="","",VLOOKUP(D181,ENTRANTS!$A$1:$H$1000,6,0))</f>
        <v/>
      </c>
      <c r="P181" s="83" t="str">
        <f t="shared" si="51"/>
        <v/>
      </c>
      <c r="Q181" s="30"/>
      <c r="R181" s="2" t="str">
        <f t="shared" si="52"/>
        <v/>
      </c>
      <c r="S181" s="3" t="str">
        <f>IF(D181="","",COUNTIF($R$2:R181,R181))</f>
        <v/>
      </c>
      <c r="T181" s="4" t="str">
        <f t="shared" si="57"/>
        <v/>
      </c>
      <c r="U181" s="34" t="str">
        <f>IF(AND(S181=4,K181="M",NOT(O181="Unattached")),SUMIF(R$2:R181,R181,L$2:L181),"")</f>
        <v/>
      </c>
      <c r="V181" s="4" t="str">
        <f t="shared" si="58"/>
        <v/>
      </c>
      <c r="W181" s="34" t="str">
        <f>IF(AND(S181=3,K181="F",NOT(O181="Unattached")),SUMIF(R$2:R181,R181,L$2:L181),"")</f>
        <v/>
      </c>
      <c r="X181" s="5" t="str">
        <f t="shared" si="45"/>
        <v/>
      </c>
      <c r="Y181" s="5" t="str">
        <f t="shared" si="53"/>
        <v/>
      </c>
      <c r="Z181" s="32" t="str">
        <f t="shared" si="46"/>
        <v xml:space="preserve"> </v>
      </c>
      <c r="AA181" s="32" t="str">
        <f>IF(K181="M",IF(S181&lt;&gt;4,"",VLOOKUP(CONCATENATE(R181," ",(S181-3)),$Z$2:AD181,5,0)),IF(S181&lt;&gt;3,"",VLOOKUP(CONCATENATE(R181," ",(S181-2)),$Z$2:AD181,5,0)))</f>
        <v/>
      </c>
      <c r="AB181" s="32" t="str">
        <f>IF(K181="M",IF(S181&lt;&gt;4,"",VLOOKUP(CONCATENATE(R181," ",(S181-2)),$Z$2:AD181,5,0)),IF(S181&lt;&gt;3,"",VLOOKUP(CONCATENATE(R181," ",(S181-1)),$Z$2:AD181,5,0)))</f>
        <v/>
      </c>
      <c r="AC181" s="32" t="str">
        <f>IF(K181="M",IF(S181&lt;&gt;4,"",VLOOKUP(CONCATENATE(R181," ",(S181-1)),$Z$2:AD181,5,0)),IF(S181&lt;&gt;3,"",VLOOKUP(CONCATENATE(R181," ",(S181)),$Z$2:AD181,5,0)))</f>
        <v/>
      </c>
      <c r="AD181" s="32" t="str">
        <f t="shared" si="54"/>
        <v/>
      </c>
      <c r="AE181" s="32" t="str">
        <f t="shared" si="55"/>
        <v xml:space="preserve"> </v>
      </c>
      <c r="AF181" s="109">
        <f>IF($K181="M",IF($L181&gt;Params!D$3,0,Params!F$3-$L181+1)+IF($L181=1,2,0),IF($L181&gt;Params!E$3,0,Params!G$3-$L181+1)+IF($L181=1,2,0))</f>
        <v>0</v>
      </c>
      <c r="AG181" s="109">
        <f t="shared" si="47"/>
        <v>0</v>
      </c>
      <c r="AH181" s="109">
        <f>IF(LEN(M181)&gt;1,MATCH(MID(M181,2,3),Params!$A$4:$A$14,0),0)</f>
        <v>0</v>
      </c>
      <c r="AI181" s="109" cm="1">
        <f t="array" ref="AI181">IF(AH181=0,0,INDEX(Params!F$4:F$14,RESULTS!$AH181))</f>
        <v>0</v>
      </c>
      <c r="AJ181" s="109" cm="1">
        <f t="array" ref="AJ181">IF(AI181=0,0,INDEX(Params!G$4:G$14,RESULTS!$AH181))</f>
        <v>0</v>
      </c>
      <c r="AK181" s="109">
        <f t="shared" si="48"/>
        <v>0</v>
      </c>
      <c r="AL181" s="109">
        <f t="shared" si="49"/>
        <v>0</v>
      </c>
    </row>
    <row r="182" spans="1:38" x14ac:dyDescent="0.3">
      <c r="A182" s="64" t="str">
        <f t="shared" si="43"/>
        <v/>
      </c>
      <c r="B182" s="64" t="str">
        <f t="shared" si="44"/>
        <v/>
      </c>
      <c r="C182" s="100">
        <v>181</v>
      </c>
      <c r="D182" s="96"/>
      <c r="E182" s="97">
        <f t="shared" si="56"/>
        <v>1</v>
      </c>
      <c r="F182" s="97"/>
      <c r="G182" s="97"/>
      <c r="H182" s="104" t="str">
        <f t="shared" si="50"/>
        <v/>
      </c>
      <c r="I182" s="105" t="str">
        <f>IF(D182="","",VLOOKUP(D182,ENTRANTS!$A$1:$H$1000,2,0))</f>
        <v/>
      </c>
      <c r="J182" s="105" t="str">
        <f>IF(D182="","",VLOOKUP(D182,ENTRANTS!$A$1:$H$1000,3,0))</f>
        <v/>
      </c>
      <c r="K182" s="100" t="str">
        <f>IF(D182="","",LEFT(VLOOKUP(D182,ENTRANTS!$A$1:$H$1000,5,0),1))</f>
        <v/>
      </c>
      <c r="L182" s="100" t="str">
        <f>IF(D182="","",COUNTIF($K$2:K182,K182))</f>
        <v/>
      </c>
      <c r="M182" s="100" t="str">
        <f>IF(D182="","",VLOOKUP(D182,ENTRANTS!$A$1:$H$1000,4,0))</f>
        <v/>
      </c>
      <c r="N182" s="100" t="str">
        <f>IF(D182="","",COUNTIF($M$2:M182,M182))</f>
        <v/>
      </c>
      <c r="O182" s="105" t="str">
        <f>IF(D182="","",VLOOKUP(D182,ENTRANTS!$A$1:$H$1000,6,0))</f>
        <v/>
      </c>
      <c r="P182" s="83" t="str">
        <f t="shared" si="51"/>
        <v/>
      </c>
      <c r="Q182" s="30"/>
      <c r="R182" s="2" t="str">
        <f t="shared" si="52"/>
        <v/>
      </c>
      <c r="S182" s="3" t="str">
        <f>IF(D182="","",COUNTIF($R$2:R182,R182))</f>
        <v/>
      </c>
      <c r="T182" s="4" t="str">
        <f t="shared" si="57"/>
        <v/>
      </c>
      <c r="U182" s="34" t="str">
        <f>IF(AND(S182=4,K182="M",NOT(O182="Unattached")),SUMIF(R$2:R182,R182,L$2:L182),"")</f>
        <v/>
      </c>
      <c r="V182" s="4" t="str">
        <f t="shared" si="58"/>
        <v/>
      </c>
      <c r="W182" s="34" t="str">
        <f>IF(AND(S182=3,K182="F",NOT(O182="Unattached")),SUMIF(R$2:R182,R182,L$2:L182),"")</f>
        <v/>
      </c>
      <c r="X182" s="5" t="str">
        <f t="shared" si="45"/>
        <v/>
      </c>
      <c r="Y182" s="5" t="str">
        <f t="shared" si="53"/>
        <v/>
      </c>
      <c r="Z182" s="32" t="str">
        <f t="shared" si="46"/>
        <v xml:space="preserve"> </v>
      </c>
      <c r="AA182" s="32" t="str">
        <f>IF(K182="M",IF(S182&lt;&gt;4,"",VLOOKUP(CONCATENATE(R182," ",(S182-3)),$Z$2:AD182,5,0)),IF(S182&lt;&gt;3,"",VLOOKUP(CONCATENATE(R182," ",(S182-2)),$Z$2:AD182,5,0)))</f>
        <v/>
      </c>
      <c r="AB182" s="32" t="str">
        <f>IF(K182="M",IF(S182&lt;&gt;4,"",VLOOKUP(CONCATENATE(R182," ",(S182-2)),$Z$2:AD182,5,0)),IF(S182&lt;&gt;3,"",VLOOKUP(CONCATENATE(R182," ",(S182-1)),$Z$2:AD182,5,0)))</f>
        <v/>
      </c>
      <c r="AC182" s="32" t="str">
        <f>IF(K182="M",IF(S182&lt;&gt;4,"",VLOOKUP(CONCATENATE(R182," ",(S182-1)),$Z$2:AD182,5,0)),IF(S182&lt;&gt;3,"",VLOOKUP(CONCATENATE(R182," ",(S182)),$Z$2:AD182,5,0)))</f>
        <v/>
      </c>
      <c r="AD182" s="32" t="str">
        <f t="shared" si="54"/>
        <v/>
      </c>
      <c r="AE182" s="32" t="str">
        <f t="shared" si="55"/>
        <v xml:space="preserve"> </v>
      </c>
      <c r="AF182" s="109">
        <f>IF($K182="M",IF($L182&gt;Params!D$3,0,Params!F$3-$L182+1)+IF($L182=1,2,0),IF($L182&gt;Params!E$3,0,Params!G$3-$L182+1)+IF($L182=1,2,0))</f>
        <v>0</v>
      </c>
      <c r="AG182" s="109">
        <f t="shared" si="47"/>
        <v>0</v>
      </c>
      <c r="AH182" s="109">
        <f>IF(LEN(M182)&gt;1,MATCH(MID(M182,2,3),Params!$A$4:$A$14,0),0)</f>
        <v>0</v>
      </c>
      <c r="AI182" s="109" cm="1">
        <f t="array" ref="AI182">IF(AH182=0,0,INDEX(Params!F$4:F$14,RESULTS!$AH182))</f>
        <v>0</v>
      </c>
      <c r="AJ182" s="109" cm="1">
        <f t="array" ref="AJ182">IF(AI182=0,0,INDEX(Params!G$4:G$14,RESULTS!$AH182))</f>
        <v>0</v>
      </c>
      <c r="AK182" s="109">
        <f t="shared" si="48"/>
        <v>0</v>
      </c>
      <c r="AL182" s="109">
        <f t="shared" si="49"/>
        <v>0</v>
      </c>
    </row>
    <row r="183" spans="1:38" x14ac:dyDescent="0.3">
      <c r="A183" s="64" t="str">
        <f t="shared" si="43"/>
        <v/>
      </c>
      <c r="B183" s="64" t="str">
        <f t="shared" si="44"/>
        <v/>
      </c>
      <c r="C183" s="100">
        <v>182</v>
      </c>
      <c r="D183" s="96"/>
      <c r="E183" s="97">
        <f t="shared" si="56"/>
        <v>1</v>
      </c>
      <c r="F183" s="97"/>
      <c r="G183" s="97"/>
      <c r="H183" s="104" t="str">
        <f t="shared" si="50"/>
        <v/>
      </c>
      <c r="I183" s="105" t="str">
        <f>IF(D183="","",VLOOKUP(D183,ENTRANTS!$A$1:$H$1000,2,0))</f>
        <v/>
      </c>
      <c r="J183" s="105" t="str">
        <f>IF(D183="","",VLOOKUP(D183,ENTRANTS!$A$1:$H$1000,3,0))</f>
        <v/>
      </c>
      <c r="K183" s="100" t="str">
        <f>IF(D183="","",LEFT(VLOOKUP(D183,ENTRANTS!$A$1:$H$1000,5,0),1))</f>
        <v/>
      </c>
      <c r="L183" s="100" t="str">
        <f>IF(D183="","",COUNTIF($K$2:K183,K183))</f>
        <v/>
      </c>
      <c r="M183" s="100" t="str">
        <f>IF(D183="","",VLOOKUP(D183,ENTRANTS!$A$1:$H$1000,4,0))</f>
        <v/>
      </c>
      <c r="N183" s="100" t="str">
        <f>IF(D183="","",COUNTIF($M$2:M183,M183))</f>
        <v/>
      </c>
      <c r="O183" s="105" t="str">
        <f>IF(D183="","",VLOOKUP(D183,ENTRANTS!$A$1:$H$1000,6,0))</f>
        <v/>
      </c>
      <c r="P183" s="83" t="str">
        <f t="shared" si="51"/>
        <v/>
      </c>
      <c r="Q183" s="30"/>
      <c r="R183" s="2" t="str">
        <f t="shared" si="52"/>
        <v/>
      </c>
      <c r="S183" s="3" t="str">
        <f>IF(D183="","",COUNTIF($R$2:R183,R183))</f>
        <v/>
      </c>
      <c r="T183" s="4" t="str">
        <f t="shared" si="57"/>
        <v/>
      </c>
      <c r="U183" s="34" t="str">
        <f>IF(AND(S183=4,K183="M",NOT(O183="Unattached")),SUMIF(R$2:R183,R183,L$2:L183),"")</f>
        <v/>
      </c>
      <c r="V183" s="4" t="str">
        <f t="shared" si="58"/>
        <v/>
      </c>
      <c r="W183" s="34" t="str">
        <f>IF(AND(S183=3,K183="F",NOT(O183="Unattached")),SUMIF(R$2:R183,R183,L$2:L183),"")</f>
        <v/>
      </c>
      <c r="X183" s="5" t="str">
        <f t="shared" si="45"/>
        <v/>
      </c>
      <c r="Y183" s="5" t="str">
        <f t="shared" si="53"/>
        <v/>
      </c>
      <c r="Z183" s="32" t="str">
        <f t="shared" si="46"/>
        <v xml:space="preserve"> </v>
      </c>
      <c r="AA183" s="32" t="str">
        <f>IF(K183="M",IF(S183&lt;&gt;4,"",VLOOKUP(CONCATENATE(R183," ",(S183-3)),$Z$2:AD183,5,0)),IF(S183&lt;&gt;3,"",VLOOKUP(CONCATENATE(R183," ",(S183-2)),$Z$2:AD183,5,0)))</f>
        <v/>
      </c>
      <c r="AB183" s="32" t="str">
        <f>IF(K183="M",IF(S183&lt;&gt;4,"",VLOOKUP(CONCATENATE(R183," ",(S183-2)),$Z$2:AD183,5,0)),IF(S183&lt;&gt;3,"",VLOOKUP(CONCATENATE(R183," ",(S183-1)),$Z$2:AD183,5,0)))</f>
        <v/>
      </c>
      <c r="AC183" s="32" t="str">
        <f>IF(K183="M",IF(S183&lt;&gt;4,"",VLOOKUP(CONCATENATE(R183," ",(S183-1)),$Z$2:AD183,5,0)),IF(S183&lt;&gt;3,"",VLOOKUP(CONCATENATE(R183," ",(S183)),$Z$2:AD183,5,0)))</f>
        <v/>
      </c>
      <c r="AD183" s="32" t="str">
        <f t="shared" si="54"/>
        <v/>
      </c>
      <c r="AE183" s="32" t="str">
        <f t="shared" si="55"/>
        <v xml:space="preserve"> </v>
      </c>
      <c r="AF183" s="109">
        <f>IF($K183="M",IF($L183&gt;Params!D$3,0,Params!F$3-$L183+1)+IF($L183=1,2,0),IF($L183&gt;Params!E$3,0,Params!G$3-$L183+1)+IF($L183=1,2,0))</f>
        <v>0</v>
      </c>
      <c r="AG183" s="109">
        <f t="shared" si="47"/>
        <v>0</v>
      </c>
      <c r="AH183" s="109">
        <f>IF(LEN(M183)&gt;1,MATCH(MID(M183,2,3),Params!$A$4:$A$14,0),0)</f>
        <v>0</v>
      </c>
      <c r="AI183" s="109" cm="1">
        <f t="array" ref="AI183">IF(AH183=0,0,INDEX(Params!F$4:F$14,RESULTS!$AH183))</f>
        <v>0</v>
      </c>
      <c r="AJ183" s="109" cm="1">
        <f t="array" ref="AJ183">IF(AI183=0,0,INDEX(Params!G$4:G$14,RESULTS!$AH183))</f>
        <v>0</v>
      </c>
      <c r="AK183" s="109">
        <f t="shared" si="48"/>
        <v>0</v>
      </c>
      <c r="AL183" s="109">
        <f t="shared" si="49"/>
        <v>0</v>
      </c>
    </row>
    <row r="184" spans="1:38" x14ac:dyDescent="0.3">
      <c r="A184" s="64" t="str">
        <f t="shared" si="43"/>
        <v/>
      </c>
      <c r="B184" s="64" t="str">
        <f t="shared" si="44"/>
        <v/>
      </c>
      <c r="C184" s="100">
        <v>183</v>
      </c>
      <c r="D184" s="96"/>
      <c r="E184" s="97">
        <f t="shared" si="56"/>
        <v>1</v>
      </c>
      <c r="F184" s="97"/>
      <c r="G184" s="97"/>
      <c r="H184" s="104" t="str">
        <f t="shared" si="50"/>
        <v/>
      </c>
      <c r="I184" s="105" t="str">
        <f>IF(D184="","",VLOOKUP(D184,ENTRANTS!$A$1:$H$1000,2,0))</f>
        <v/>
      </c>
      <c r="J184" s="105" t="str">
        <f>IF(D184="","",VLOOKUP(D184,ENTRANTS!$A$1:$H$1000,3,0))</f>
        <v/>
      </c>
      <c r="K184" s="100" t="str">
        <f>IF(D184="","",LEFT(VLOOKUP(D184,ENTRANTS!$A$1:$H$1000,5,0),1))</f>
        <v/>
      </c>
      <c r="L184" s="100" t="str">
        <f>IF(D184="","",COUNTIF($K$2:K184,K184))</f>
        <v/>
      </c>
      <c r="M184" s="100" t="str">
        <f>IF(D184="","",VLOOKUP(D184,ENTRANTS!$A$1:$H$1000,4,0))</f>
        <v/>
      </c>
      <c r="N184" s="100" t="str">
        <f>IF(D184="","",COUNTIF($M$2:M184,M184))</f>
        <v/>
      </c>
      <c r="O184" s="105" t="str">
        <f>IF(D184="","",VLOOKUP(D184,ENTRANTS!$A$1:$H$1000,6,0))</f>
        <v/>
      </c>
      <c r="P184" s="83" t="str">
        <f t="shared" si="51"/>
        <v/>
      </c>
      <c r="Q184" s="30"/>
      <c r="R184" s="2" t="str">
        <f t="shared" si="52"/>
        <v/>
      </c>
      <c r="S184" s="3" t="str">
        <f>IF(D184="","",COUNTIF($R$2:R184,R184))</f>
        <v/>
      </c>
      <c r="T184" s="4" t="str">
        <f t="shared" si="57"/>
        <v/>
      </c>
      <c r="U184" s="34" t="str">
        <f>IF(AND(S184=4,K184="M",NOT(O184="Unattached")),SUMIF(R$2:R184,R184,L$2:L184),"")</f>
        <v/>
      </c>
      <c r="V184" s="4" t="str">
        <f t="shared" si="58"/>
        <v/>
      </c>
      <c r="W184" s="34" t="str">
        <f>IF(AND(S184=3,K184="F",NOT(O184="Unattached")),SUMIF(R$2:R184,R184,L$2:L184),"")</f>
        <v/>
      </c>
      <c r="X184" s="5" t="str">
        <f t="shared" si="45"/>
        <v/>
      </c>
      <c r="Y184" s="5" t="str">
        <f t="shared" si="53"/>
        <v/>
      </c>
      <c r="Z184" s="32" t="str">
        <f t="shared" si="46"/>
        <v xml:space="preserve"> </v>
      </c>
      <c r="AA184" s="32" t="str">
        <f>IF(K184="M",IF(S184&lt;&gt;4,"",VLOOKUP(CONCATENATE(R184," ",(S184-3)),$Z$2:AD184,5,0)),IF(S184&lt;&gt;3,"",VLOOKUP(CONCATENATE(R184," ",(S184-2)),$Z$2:AD184,5,0)))</f>
        <v/>
      </c>
      <c r="AB184" s="32" t="str">
        <f>IF(K184="M",IF(S184&lt;&gt;4,"",VLOOKUP(CONCATENATE(R184," ",(S184-2)),$Z$2:AD184,5,0)),IF(S184&lt;&gt;3,"",VLOOKUP(CONCATENATE(R184," ",(S184-1)),$Z$2:AD184,5,0)))</f>
        <v/>
      </c>
      <c r="AC184" s="32" t="str">
        <f>IF(K184="M",IF(S184&lt;&gt;4,"",VLOOKUP(CONCATENATE(R184," ",(S184-1)),$Z$2:AD184,5,0)),IF(S184&lt;&gt;3,"",VLOOKUP(CONCATENATE(R184," ",(S184)),$Z$2:AD184,5,0)))</f>
        <v/>
      </c>
      <c r="AD184" s="32" t="str">
        <f t="shared" si="54"/>
        <v/>
      </c>
      <c r="AE184" s="32" t="str">
        <f t="shared" si="55"/>
        <v xml:space="preserve"> </v>
      </c>
      <c r="AF184" s="109">
        <f>IF($K184="M",IF($L184&gt;Params!D$3,0,Params!F$3-$L184+1)+IF($L184=1,2,0),IF($L184&gt;Params!E$3,0,Params!G$3-$L184+1)+IF($L184=1,2,0))</f>
        <v>0</v>
      </c>
      <c r="AG184" s="109">
        <f t="shared" si="47"/>
        <v>0</v>
      </c>
      <c r="AH184" s="109">
        <f>IF(LEN(M184)&gt;1,MATCH(MID(M184,2,3),Params!$A$4:$A$14,0),0)</f>
        <v>0</v>
      </c>
      <c r="AI184" s="109" cm="1">
        <f t="array" ref="AI184">IF(AH184=0,0,INDEX(Params!F$4:F$14,RESULTS!$AH184))</f>
        <v>0</v>
      </c>
      <c r="AJ184" s="109" cm="1">
        <f t="array" ref="AJ184">IF(AI184=0,0,INDEX(Params!G$4:G$14,RESULTS!$AH184))</f>
        <v>0</v>
      </c>
      <c r="AK184" s="109">
        <f t="shared" si="48"/>
        <v>0</v>
      </c>
      <c r="AL184" s="109">
        <f t="shared" si="49"/>
        <v>0</v>
      </c>
    </row>
    <row r="185" spans="1:38" x14ac:dyDescent="0.3">
      <c r="A185" s="64" t="str">
        <f t="shared" si="43"/>
        <v/>
      </c>
      <c r="B185" s="64" t="str">
        <f t="shared" si="44"/>
        <v/>
      </c>
      <c r="C185" s="100">
        <v>184</v>
      </c>
      <c r="D185" s="96"/>
      <c r="E185" s="97">
        <f t="shared" si="56"/>
        <v>1</v>
      </c>
      <c r="F185" s="97"/>
      <c r="G185" s="97"/>
      <c r="H185" s="104" t="str">
        <f t="shared" si="50"/>
        <v/>
      </c>
      <c r="I185" s="105" t="str">
        <f>IF(D185="","",VLOOKUP(D185,ENTRANTS!$A$1:$H$1000,2,0))</f>
        <v/>
      </c>
      <c r="J185" s="105" t="str">
        <f>IF(D185="","",VLOOKUP(D185,ENTRANTS!$A$1:$H$1000,3,0))</f>
        <v/>
      </c>
      <c r="K185" s="100" t="str">
        <f>IF(D185="","",LEFT(VLOOKUP(D185,ENTRANTS!$A$1:$H$1000,5,0),1))</f>
        <v/>
      </c>
      <c r="L185" s="100" t="str">
        <f>IF(D185="","",COUNTIF($K$2:K185,K185))</f>
        <v/>
      </c>
      <c r="M185" s="100" t="str">
        <f>IF(D185="","",VLOOKUP(D185,ENTRANTS!$A$1:$H$1000,4,0))</f>
        <v/>
      </c>
      <c r="N185" s="100" t="str">
        <f>IF(D185="","",COUNTIF($M$2:M185,M185))</f>
        <v/>
      </c>
      <c r="O185" s="105" t="str">
        <f>IF(D185="","",VLOOKUP(D185,ENTRANTS!$A$1:$H$1000,6,0))</f>
        <v/>
      </c>
      <c r="P185" s="83" t="str">
        <f t="shared" si="51"/>
        <v/>
      </c>
      <c r="Q185" s="30"/>
      <c r="R185" s="2" t="str">
        <f t="shared" si="52"/>
        <v/>
      </c>
      <c r="S185" s="3" t="str">
        <f>IF(D185="","",COUNTIF($R$2:R185,R185))</f>
        <v/>
      </c>
      <c r="T185" s="4" t="str">
        <f t="shared" si="57"/>
        <v/>
      </c>
      <c r="U185" s="34" t="str">
        <f>IF(AND(S185=4,K185="M",NOT(O185="Unattached")),SUMIF(R$2:R185,R185,L$2:L185),"")</f>
        <v/>
      </c>
      <c r="V185" s="4" t="str">
        <f t="shared" si="58"/>
        <v/>
      </c>
      <c r="W185" s="34" t="str">
        <f>IF(AND(S185=3,K185="F",NOT(O185="Unattached")),SUMIF(R$2:R185,R185,L$2:L185),"")</f>
        <v/>
      </c>
      <c r="X185" s="5" t="str">
        <f t="shared" si="45"/>
        <v/>
      </c>
      <c r="Y185" s="5" t="str">
        <f t="shared" si="53"/>
        <v/>
      </c>
      <c r="Z185" s="32" t="str">
        <f t="shared" si="46"/>
        <v xml:space="preserve"> </v>
      </c>
      <c r="AA185" s="32" t="str">
        <f>IF(K185="M",IF(S185&lt;&gt;4,"",VLOOKUP(CONCATENATE(R185," ",(S185-3)),$Z$2:AD185,5,0)),IF(S185&lt;&gt;3,"",VLOOKUP(CONCATENATE(R185," ",(S185-2)),$Z$2:AD185,5,0)))</f>
        <v/>
      </c>
      <c r="AB185" s="32" t="str">
        <f>IF(K185="M",IF(S185&lt;&gt;4,"",VLOOKUP(CONCATENATE(R185," ",(S185-2)),$Z$2:AD185,5,0)),IF(S185&lt;&gt;3,"",VLOOKUP(CONCATENATE(R185," ",(S185-1)),$Z$2:AD185,5,0)))</f>
        <v/>
      </c>
      <c r="AC185" s="32" t="str">
        <f>IF(K185="M",IF(S185&lt;&gt;4,"",VLOOKUP(CONCATENATE(R185," ",(S185-1)),$Z$2:AD185,5,0)),IF(S185&lt;&gt;3,"",VLOOKUP(CONCATENATE(R185," ",(S185)),$Z$2:AD185,5,0)))</f>
        <v/>
      </c>
      <c r="AD185" s="32" t="str">
        <f t="shared" si="54"/>
        <v/>
      </c>
      <c r="AE185" s="32" t="str">
        <f t="shared" si="55"/>
        <v xml:space="preserve"> </v>
      </c>
      <c r="AF185" s="109">
        <f>IF($K185="M",IF($L185&gt;Params!D$3,0,Params!F$3-$L185+1)+IF($L185=1,2,0),IF($L185&gt;Params!E$3,0,Params!G$3-$L185+1)+IF($L185=1,2,0))</f>
        <v>0</v>
      </c>
      <c r="AG185" s="109">
        <f t="shared" si="47"/>
        <v>0</v>
      </c>
      <c r="AH185" s="109">
        <f>IF(LEN(M185)&gt;1,MATCH(MID(M185,2,3),Params!$A$4:$A$14,0),0)</f>
        <v>0</v>
      </c>
      <c r="AI185" s="109" cm="1">
        <f t="array" ref="AI185">IF(AH185=0,0,INDEX(Params!F$4:F$14,RESULTS!$AH185))</f>
        <v>0</v>
      </c>
      <c r="AJ185" s="109" cm="1">
        <f t="array" ref="AJ185">IF(AI185=0,0,INDEX(Params!G$4:G$14,RESULTS!$AH185))</f>
        <v>0</v>
      </c>
      <c r="AK185" s="109">
        <f t="shared" si="48"/>
        <v>0</v>
      </c>
      <c r="AL185" s="109">
        <f t="shared" si="49"/>
        <v>0</v>
      </c>
    </row>
    <row r="186" spans="1:38" x14ac:dyDescent="0.3">
      <c r="A186" s="64" t="str">
        <f t="shared" si="43"/>
        <v/>
      </c>
      <c r="B186" s="64" t="str">
        <f t="shared" si="44"/>
        <v/>
      </c>
      <c r="C186" s="100">
        <v>185</v>
      </c>
      <c r="D186" s="96"/>
      <c r="E186" s="97">
        <f t="shared" si="56"/>
        <v>1</v>
      </c>
      <c r="F186" s="97"/>
      <c r="G186" s="97"/>
      <c r="H186" s="104" t="str">
        <f t="shared" si="50"/>
        <v/>
      </c>
      <c r="I186" s="105" t="str">
        <f>IF(D186="","",VLOOKUP(D186,ENTRANTS!$A$1:$H$1000,2,0))</f>
        <v/>
      </c>
      <c r="J186" s="105" t="str">
        <f>IF(D186="","",VLOOKUP(D186,ENTRANTS!$A$1:$H$1000,3,0))</f>
        <v/>
      </c>
      <c r="K186" s="100" t="str">
        <f>IF(D186="","",LEFT(VLOOKUP(D186,ENTRANTS!$A$1:$H$1000,5,0),1))</f>
        <v/>
      </c>
      <c r="L186" s="100" t="str">
        <f>IF(D186="","",COUNTIF($K$2:K186,K186))</f>
        <v/>
      </c>
      <c r="M186" s="100" t="str">
        <f>IF(D186="","",VLOOKUP(D186,ENTRANTS!$A$1:$H$1000,4,0))</f>
        <v/>
      </c>
      <c r="N186" s="100" t="str">
        <f>IF(D186="","",COUNTIF($M$2:M186,M186))</f>
        <v/>
      </c>
      <c r="O186" s="105" t="str">
        <f>IF(D186="","",VLOOKUP(D186,ENTRANTS!$A$1:$H$1000,6,0))</f>
        <v/>
      </c>
      <c r="P186" s="83" t="str">
        <f t="shared" si="51"/>
        <v/>
      </c>
      <c r="Q186" s="30"/>
      <c r="R186" s="2" t="str">
        <f t="shared" si="52"/>
        <v/>
      </c>
      <c r="S186" s="3" t="str">
        <f>IF(D186="","",COUNTIF($R$2:R186,R186))</f>
        <v/>
      </c>
      <c r="T186" s="4" t="str">
        <f t="shared" si="57"/>
        <v/>
      </c>
      <c r="U186" s="34" t="str">
        <f>IF(AND(S186=4,K186="M",NOT(O186="Unattached")),SUMIF(R$2:R186,R186,L$2:L186),"")</f>
        <v/>
      </c>
      <c r="V186" s="4" t="str">
        <f t="shared" si="58"/>
        <v/>
      </c>
      <c r="W186" s="34" t="str">
        <f>IF(AND(S186=3,K186="F",NOT(O186="Unattached")),SUMIF(R$2:R186,R186,L$2:L186),"")</f>
        <v/>
      </c>
      <c r="X186" s="5" t="str">
        <f t="shared" si="45"/>
        <v/>
      </c>
      <c r="Y186" s="5" t="str">
        <f t="shared" si="53"/>
        <v/>
      </c>
      <c r="Z186" s="32" t="str">
        <f t="shared" si="46"/>
        <v xml:space="preserve"> </v>
      </c>
      <c r="AA186" s="32" t="str">
        <f>IF(K186="M",IF(S186&lt;&gt;4,"",VLOOKUP(CONCATENATE(R186," ",(S186-3)),$Z$2:AD186,5,0)),IF(S186&lt;&gt;3,"",VLOOKUP(CONCATENATE(R186," ",(S186-2)),$Z$2:AD186,5,0)))</f>
        <v/>
      </c>
      <c r="AB186" s="32" t="str">
        <f>IF(K186="M",IF(S186&lt;&gt;4,"",VLOOKUP(CONCATENATE(R186," ",(S186-2)),$Z$2:AD186,5,0)),IF(S186&lt;&gt;3,"",VLOOKUP(CONCATENATE(R186," ",(S186-1)),$Z$2:AD186,5,0)))</f>
        <v/>
      </c>
      <c r="AC186" s="32" t="str">
        <f>IF(K186="M",IF(S186&lt;&gt;4,"",VLOOKUP(CONCATENATE(R186," ",(S186-1)),$Z$2:AD186,5,0)),IF(S186&lt;&gt;3,"",VLOOKUP(CONCATENATE(R186," ",(S186)),$Z$2:AD186,5,0)))</f>
        <v/>
      </c>
      <c r="AD186" s="32" t="str">
        <f t="shared" si="54"/>
        <v/>
      </c>
      <c r="AE186" s="32" t="str">
        <f t="shared" si="55"/>
        <v xml:space="preserve"> </v>
      </c>
      <c r="AF186" s="109">
        <f>IF($K186="M",IF($L186&gt;Params!D$3,0,Params!F$3-$L186+1)+IF($L186=1,2,0),IF($L186&gt;Params!E$3,0,Params!G$3-$L186+1)+IF($L186=1,2,0))</f>
        <v>0</v>
      </c>
      <c r="AG186" s="109">
        <f t="shared" si="47"/>
        <v>0</v>
      </c>
      <c r="AH186" s="109">
        <f>IF(LEN(M186)&gt;1,MATCH(MID(M186,2,3),Params!$A$4:$A$14,0),0)</f>
        <v>0</v>
      </c>
      <c r="AI186" s="109" cm="1">
        <f t="array" ref="AI186">IF(AH186=0,0,INDEX(Params!F$4:F$14,RESULTS!$AH186))</f>
        <v>0</v>
      </c>
      <c r="AJ186" s="109" cm="1">
        <f t="array" ref="AJ186">IF(AI186=0,0,INDEX(Params!G$4:G$14,RESULTS!$AH186))</f>
        <v>0</v>
      </c>
      <c r="AK186" s="109">
        <f t="shared" si="48"/>
        <v>0</v>
      </c>
      <c r="AL186" s="109">
        <f t="shared" si="49"/>
        <v>0</v>
      </c>
    </row>
    <row r="187" spans="1:38" x14ac:dyDescent="0.3">
      <c r="A187" s="64" t="str">
        <f t="shared" si="43"/>
        <v/>
      </c>
      <c r="B187" s="64" t="str">
        <f t="shared" si="44"/>
        <v/>
      </c>
      <c r="C187" s="100">
        <v>186</v>
      </c>
      <c r="D187" s="96"/>
      <c r="E187" s="97">
        <f t="shared" si="56"/>
        <v>1</v>
      </c>
      <c r="F187" s="97"/>
      <c r="G187" s="97"/>
      <c r="H187" s="104" t="str">
        <f t="shared" si="50"/>
        <v/>
      </c>
      <c r="I187" s="105" t="str">
        <f>IF(D187="","",VLOOKUP(D187,ENTRANTS!$A$1:$H$1000,2,0))</f>
        <v/>
      </c>
      <c r="J187" s="105" t="str">
        <f>IF(D187="","",VLOOKUP(D187,ENTRANTS!$A$1:$H$1000,3,0))</f>
        <v/>
      </c>
      <c r="K187" s="100" t="str">
        <f>IF(D187="","",LEFT(VLOOKUP(D187,ENTRANTS!$A$1:$H$1000,5,0),1))</f>
        <v/>
      </c>
      <c r="L187" s="100" t="str">
        <f>IF(D187="","",COUNTIF($K$2:K187,K187))</f>
        <v/>
      </c>
      <c r="M187" s="100" t="str">
        <f>IF(D187="","",VLOOKUP(D187,ENTRANTS!$A$1:$H$1000,4,0))</f>
        <v/>
      </c>
      <c r="N187" s="100" t="str">
        <f>IF(D187="","",COUNTIF($M$2:M187,M187))</f>
        <v/>
      </c>
      <c r="O187" s="105" t="str">
        <f>IF(D187="","",VLOOKUP(D187,ENTRANTS!$A$1:$H$1000,6,0))</f>
        <v/>
      </c>
      <c r="P187" s="83" t="str">
        <f t="shared" si="51"/>
        <v/>
      </c>
      <c r="Q187" s="30"/>
      <c r="R187" s="2" t="str">
        <f t="shared" si="52"/>
        <v/>
      </c>
      <c r="S187" s="3" t="str">
        <f>IF(D187="","",COUNTIF($R$2:R187,R187))</f>
        <v/>
      </c>
      <c r="T187" s="4" t="str">
        <f t="shared" si="57"/>
        <v/>
      </c>
      <c r="U187" s="34" t="str">
        <f>IF(AND(S187=4,K187="M",NOT(O187="Unattached")),SUMIF(R$2:R187,R187,L$2:L187),"")</f>
        <v/>
      </c>
      <c r="V187" s="4" t="str">
        <f t="shared" si="58"/>
        <v/>
      </c>
      <c r="W187" s="34" t="str">
        <f>IF(AND(S187=3,K187="F",NOT(O187="Unattached")),SUMIF(R$2:R187,R187,L$2:L187),"")</f>
        <v/>
      </c>
      <c r="X187" s="5" t="str">
        <f t="shared" si="45"/>
        <v/>
      </c>
      <c r="Y187" s="5" t="str">
        <f t="shared" si="53"/>
        <v/>
      </c>
      <c r="Z187" s="32" t="str">
        <f t="shared" si="46"/>
        <v xml:space="preserve"> </v>
      </c>
      <c r="AA187" s="32" t="str">
        <f>IF(K187="M",IF(S187&lt;&gt;4,"",VLOOKUP(CONCATENATE(R187," ",(S187-3)),$Z$2:AD187,5,0)),IF(S187&lt;&gt;3,"",VLOOKUP(CONCATENATE(R187," ",(S187-2)),$Z$2:AD187,5,0)))</f>
        <v/>
      </c>
      <c r="AB187" s="32" t="str">
        <f>IF(K187="M",IF(S187&lt;&gt;4,"",VLOOKUP(CONCATENATE(R187," ",(S187-2)),$Z$2:AD187,5,0)),IF(S187&lt;&gt;3,"",VLOOKUP(CONCATENATE(R187," ",(S187-1)),$Z$2:AD187,5,0)))</f>
        <v/>
      </c>
      <c r="AC187" s="32" t="str">
        <f>IF(K187="M",IF(S187&lt;&gt;4,"",VLOOKUP(CONCATENATE(R187," ",(S187-1)),$Z$2:AD187,5,0)),IF(S187&lt;&gt;3,"",VLOOKUP(CONCATENATE(R187," ",(S187)),$Z$2:AD187,5,0)))</f>
        <v/>
      </c>
      <c r="AD187" s="32" t="str">
        <f t="shared" si="54"/>
        <v/>
      </c>
      <c r="AE187" s="32" t="str">
        <f t="shared" si="55"/>
        <v xml:space="preserve"> </v>
      </c>
      <c r="AF187" s="109">
        <f>IF($K187="M",IF($L187&gt;Params!D$3,0,Params!F$3-$L187+1)+IF($L187=1,2,0),IF($L187&gt;Params!E$3,0,Params!G$3-$L187+1)+IF($L187=1,2,0))</f>
        <v>0</v>
      </c>
      <c r="AG187" s="109">
        <f t="shared" si="47"/>
        <v>0</v>
      </c>
      <c r="AH187" s="109">
        <f>IF(LEN(M187)&gt;1,MATCH(MID(M187,2,3),Params!$A$4:$A$14,0),0)</f>
        <v>0</v>
      </c>
      <c r="AI187" s="109" cm="1">
        <f t="array" ref="AI187">IF(AH187=0,0,INDEX(Params!F$4:F$14,RESULTS!$AH187))</f>
        <v>0</v>
      </c>
      <c r="AJ187" s="109" cm="1">
        <f t="array" ref="AJ187">IF(AI187=0,0,INDEX(Params!G$4:G$14,RESULTS!$AH187))</f>
        <v>0</v>
      </c>
      <c r="AK187" s="109">
        <f t="shared" si="48"/>
        <v>0</v>
      </c>
      <c r="AL187" s="109">
        <f t="shared" si="49"/>
        <v>0</v>
      </c>
    </row>
    <row r="188" spans="1:38" x14ac:dyDescent="0.3">
      <c r="A188" s="64" t="str">
        <f t="shared" si="43"/>
        <v/>
      </c>
      <c r="B188" s="64" t="str">
        <f t="shared" si="44"/>
        <v/>
      </c>
      <c r="C188" s="100">
        <v>187</v>
      </c>
      <c r="D188" s="96"/>
      <c r="E188" s="97">
        <f t="shared" si="56"/>
        <v>1</v>
      </c>
      <c r="F188" s="97"/>
      <c r="G188" s="97"/>
      <c r="H188" s="104" t="str">
        <f t="shared" si="50"/>
        <v/>
      </c>
      <c r="I188" s="105" t="str">
        <f>IF(D188="","",VLOOKUP(D188,ENTRANTS!$A$1:$H$1000,2,0))</f>
        <v/>
      </c>
      <c r="J188" s="105" t="str">
        <f>IF(D188="","",VLOOKUP(D188,ENTRANTS!$A$1:$H$1000,3,0))</f>
        <v/>
      </c>
      <c r="K188" s="100" t="str">
        <f>IF(D188="","",LEFT(VLOOKUP(D188,ENTRANTS!$A$1:$H$1000,5,0),1))</f>
        <v/>
      </c>
      <c r="L188" s="100" t="str">
        <f>IF(D188="","",COUNTIF($K$2:K188,K188))</f>
        <v/>
      </c>
      <c r="M188" s="100" t="str">
        <f>IF(D188="","",VLOOKUP(D188,ENTRANTS!$A$1:$H$1000,4,0))</f>
        <v/>
      </c>
      <c r="N188" s="100" t="str">
        <f>IF(D188="","",COUNTIF($M$2:M188,M188))</f>
        <v/>
      </c>
      <c r="O188" s="105" t="str">
        <f>IF(D188="","",VLOOKUP(D188,ENTRANTS!$A$1:$H$1000,6,0))</f>
        <v/>
      </c>
      <c r="P188" s="83" t="str">
        <f t="shared" si="51"/>
        <v/>
      </c>
      <c r="Q188" s="30"/>
      <c r="R188" s="2" t="str">
        <f t="shared" si="52"/>
        <v/>
      </c>
      <c r="S188" s="3" t="str">
        <f>IF(D188="","",COUNTIF($R$2:R188,R188))</f>
        <v/>
      </c>
      <c r="T188" s="4" t="str">
        <f t="shared" si="57"/>
        <v/>
      </c>
      <c r="U188" s="34" t="str">
        <f>IF(AND(S188=4,K188="M",NOT(O188="Unattached")),SUMIF(R$2:R188,R188,L$2:L188),"")</f>
        <v/>
      </c>
      <c r="V188" s="4" t="str">
        <f t="shared" si="58"/>
        <v/>
      </c>
      <c r="W188" s="34" t="str">
        <f>IF(AND(S188=3,K188="F",NOT(O188="Unattached")),SUMIF(R$2:R188,R188,L$2:L188),"")</f>
        <v/>
      </c>
      <c r="X188" s="5" t="str">
        <f t="shared" si="45"/>
        <v/>
      </c>
      <c r="Y188" s="5" t="str">
        <f t="shared" si="53"/>
        <v/>
      </c>
      <c r="Z188" s="32" t="str">
        <f t="shared" si="46"/>
        <v xml:space="preserve"> </v>
      </c>
      <c r="AA188" s="32" t="str">
        <f>IF(K188="M",IF(S188&lt;&gt;4,"",VLOOKUP(CONCATENATE(R188," ",(S188-3)),$Z$2:AD188,5,0)),IF(S188&lt;&gt;3,"",VLOOKUP(CONCATENATE(R188," ",(S188-2)),$Z$2:AD188,5,0)))</f>
        <v/>
      </c>
      <c r="AB188" s="32" t="str">
        <f>IF(K188="M",IF(S188&lt;&gt;4,"",VLOOKUP(CONCATENATE(R188," ",(S188-2)),$Z$2:AD188,5,0)),IF(S188&lt;&gt;3,"",VLOOKUP(CONCATENATE(R188," ",(S188-1)),$Z$2:AD188,5,0)))</f>
        <v/>
      </c>
      <c r="AC188" s="32" t="str">
        <f>IF(K188="M",IF(S188&lt;&gt;4,"",VLOOKUP(CONCATENATE(R188," ",(S188-1)),$Z$2:AD188,5,0)),IF(S188&lt;&gt;3,"",VLOOKUP(CONCATENATE(R188," ",(S188)),$Z$2:AD188,5,0)))</f>
        <v/>
      </c>
      <c r="AD188" s="32" t="str">
        <f t="shared" si="54"/>
        <v/>
      </c>
      <c r="AE188" s="32" t="str">
        <f t="shared" si="55"/>
        <v xml:space="preserve"> </v>
      </c>
      <c r="AF188" s="109">
        <f>IF($K188="M",IF($L188&gt;Params!D$3,0,Params!F$3-$L188+1)+IF($L188=1,2,0),IF($L188&gt;Params!E$3,0,Params!G$3-$L188+1)+IF($L188=1,2,0))</f>
        <v>0</v>
      </c>
      <c r="AG188" s="109">
        <f t="shared" si="47"/>
        <v>0</v>
      </c>
      <c r="AH188" s="109">
        <f>IF(LEN(M188)&gt;1,MATCH(MID(M188,2,3),Params!$A$4:$A$14,0),0)</f>
        <v>0</v>
      </c>
      <c r="AI188" s="109" cm="1">
        <f t="array" ref="AI188">IF(AH188=0,0,INDEX(Params!F$4:F$14,RESULTS!$AH188))</f>
        <v>0</v>
      </c>
      <c r="AJ188" s="109" cm="1">
        <f t="array" ref="AJ188">IF(AI188=0,0,INDEX(Params!G$4:G$14,RESULTS!$AH188))</f>
        <v>0</v>
      </c>
      <c r="AK188" s="109">
        <f t="shared" si="48"/>
        <v>0</v>
      </c>
      <c r="AL188" s="109">
        <f t="shared" si="49"/>
        <v>0</v>
      </c>
    </row>
    <row r="189" spans="1:38" x14ac:dyDescent="0.3">
      <c r="A189" s="64" t="str">
        <f t="shared" si="43"/>
        <v/>
      </c>
      <c r="B189" s="64" t="str">
        <f t="shared" si="44"/>
        <v/>
      </c>
      <c r="C189" s="100">
        <v>188</v>
      </c>
      <c r="D189" s="96"/>
      <c r="E189" s="97">
        <f t="shared" si="56"/>
        <v>1</v>
      </c>
      <c r="F189" s="97"/>
      <c r="G189" s="97"/>
      <c r="H189" s="104" t="str">
        <f t="shared" si="50"/>
        <v/>
      </c>
      <c r="I189" s="105" t="str">
        <f>IF(D189="","",VLOOKUP(D189,ENTRANTS!$A$1:$H$1000,2,0))</f>
        <v/>
      </c>
      <c r="J189" s="105" t="str">
        <f>IF(D189="","",VLOOKUP(D189,ENTRANTS!$A$1:$H$1000,3,0))</f>
        <v/>
      </c>
      <c r="K189" s="100" t="str">
        <f>IF(D189="","",LEFT(VLOOKUP(D189,ENTRANTS!$A$1:$H$1000,5,0),1))</f>
        <v/>
      </c>
      <c r="L189" s="100" t="str">
        <f>IF(D189="","",COUNTIF($K$2:K189,K189))</f>
        <v/>
      </c>
      <c r="M189" s="100" t="str">
        <f>IF(D189="","",VLOOKUP(D189,ENTRANTS!$A$1:$H$1000,4,0))</f>
        <v/>
      </c>
      <c r="N189" s="100" t="str">
        <f>IF(D189="","",COUNTIF($M$2:M189,M189))</f>
        <v/>
      </c>
      <c r="O189" s="105" t="str">
        <f>IF(D189="","",VLOOKUP(D189,ENTRANTS!$A$1:$H$1000,6,0))</f>
        <v/>
      </c>
      <c r="P189" s="83" t="str">
        <f t="shared" si="51"/>
        <v/>
      </c>
      <c r="Q189" s="30"/>
      <c r="R189" s="2" t="str">
        <f t="shared" si="52"/>
        <v/>
      </c>
      <c r="S189" s="3" t="str">
        <f>IF(D189="","",COUNTIF($R$2:R189,R189))</f>
        <v/>
      </c>
      <c r="T189" s="4" t="str">
        <f t="shared" si="57"/>
        <v/>
      </c>
      <c r="U189" s="34" t="str">
        <f>IF(AND(S189=4,K189="M",NOT(O189="Unattached")),SUMIF(R$2:R189,R189,L$2:L189),"")</f>
        <v/>
      </c>
      <c r="V189" s="4" t="str">
        <f t="shared" si="58"/>
        <v/>
      </c>
      <c r="W189" s="34" t="str">
        <f>IF(AND(S189=3,K189="F",NOT(O189="Unattached")),SUMIF(R$2:R189,R189,L$2:L189),"")</f>
        <v/>
      </c>
      <c r="X189" s="5" t="str">
        <f t="shared" si="45"/>
        <v/>
      </c>
      <c r="Y189" s="5" t="str">
        <f t="shared" si="53"/>
        <v/>
      </c>
      <c r="Z189" s="32" t="str">
        <f t="shared" si="46"/>
        <v xml:space="preserve"> </v>
      </c>
      <c r="AA189" s="32" t="str">
        <f>IF(K189="M",IF(S189&lt;&gt;4,"",VLOOKUP(CONCATENATE(R189," ",(S189-3)),$Z$2:AD189,5,0)),IF(S189&lt;&gt;3,"",VLOOKUP(CONCATENATE(R189," ",(S189-2)),$Z$2:AD189,5,0)))</f>
        <v/>
      </c>
      <c r="AB189" s="32" t="str">
        <f>IF(K189="M",IF(S189&lt;&gt;4,"",VLOOKUP(CONCATENATE(R189," ",(S189-2)),$Z$2:AD189,5,0)),IF(S189&lt;&gt;3,"",VLOOKUP(CONCATENATE(R189," ",(S189-1)),$Z$2:AD189,5,0)))</f>
        <v/>
      </c>
      <c r="AC189" s="32" t="str">
        <f>IF(K189="M",IF(S189&lt;&gt;4,"",VLOOKUP(CONCATENATE(R189," ",(S189-1)),$Z$2:AD189,5,0)),IF(S189&lt;&gt;3,"",VLOOKUP(CONCATENATE(R189," ",(S189)),$Z$2:AD189,5,0)))</f>
        <v/>
      </c>
      <c r="AD189" s="32" t="str">
        <f t="shared" si="54"/>
        <v/>
      </c>
      <c r="AE189" s="32" t="str">
        <f t="shared" si="55"/>
        <v xml:space="preserve"> </v>
      </c>
      <c r="AF189" s="109">
        <f>IF($K189="M",IF($L189&gt;Params!D$3,0,Params!F$3-$L189+1)+IF($L189=1,2,0),IF($L189&gt;Params!E$3,0,Params!G$3-$L189+1)+IF($L189=1,2,0))</f>
        <v>0</v>
      </c>
      <c r="AG189" s="109">
        <f t="shared" si="47"/>
        <v>0</v>
      </c>
      <c r="AH189" s="109">
        <f>IF(LEN(M189)&gt;1,MATCH(MID(M189,2,3),Params!$A$4:$A$14,0),0)</f>
        <v>0</v>
      </c>
      <c r="AI189" s="109" cm="1">
        <f t="array" ref="AI189">IF(AH189=0,0,INDEX(Params!F$4:F$14,RESULTS!$AH189))</f>
        <v>0</v>
      </c>
      <c r="AJ189" s="109" cm="1">
        <f t="array" ref="AJ189">IF(AI189=0,0,INDEX(Params!G$4:G$14,RESULTS!$AH189))</f>
        <v>0</v>
      </c>
      <c r="AK189" s="109">
        <f t="shared" si="48"/>
        <v>0</v>
      </c>
      <c r="AL189" s="109">
        <f t="shared" si="49"/>
        <v>0</v>
      </c>
    </row>
    <row r="190" spans="1:38" x14ac:dyDescent="0.3">
      <c r="A190" s="64" t="str">
        <f t="shared" si="43"/>
        <v/>
      </c>
      <c r="B190" s="64" t="str">
        <f t="shared" si="44"/>
        <v/>
      </c>
      <c r="C190" s="100">
        <v>189</v>
      </c>
      <c r="D190" s="96"/>
      <c r="E190" s="97">
        <f t="shared" si="56"/>
        <v>1</v>
      </c>
      <c r="F190" s="97"/>
      <c r="G190" s="97"/>
      <c r="H190" s="104" t="str">
        <f t="shared" si="50"/>
        <v/>
      </c>
      <c r="I190" s="105" t="str">
        <f>IF(D190="","",VLOOKUP(D190,ENTRANTS!$A$1:$H$1000,2,0))</f>
        <v/>
      </c>
      <c r="J190" s="105" t="str">
        <f>IF(D190="","",VLOOKUP(D190,ENTRANTS!$A$1:$H$1000,3,0))</f>
        <v/>
      </c>
      <c r="K190" s="100" t="str">
        <f>IF(D190="","",LEFT(VLOOKUP(D190,ENTRANTS!$A$1:$H$1000,5,0),1))</f>
        <v/>
      </c>
      <c r="L190" s="100" t="str">
        <f>IF(D190="","",COUNTIF($K$2:K190,K190))</f>
        <v/>
      </c>
      <c r="M190" s="100" t="str">
        <f>IF(D190="","",VLOOKUP(D190,ENTRANTS!$A$1:$H$1000,4,0))</f>
        <v/>
      </c>
      <c r="N190" s="100" t="str">
        <f>IF(D190="","",COUNTIF($M$2:M190,M190))</f>
        <v/>
      </c>
      <c r="O190" s="105" t="str">
        <f>IF(D190="","",VLOOKUP(D190,ENTRANTS!$A$1:$H$1000,6,0))</f>
        <v/>
      </c>
      <c r="P190" s="83" t="str">
        <f t="shared" si="51"/>
        <v/>
      </c>
      <c r="Q190" s="30"/>
      <c r="R190" s="2" t="str">
        <f t="shared" si="52"/>
        <v/>
      </c>
      <c r="S190" s="3" t="str">
        <f>IF(D190="","",COUNTIF($R$2:R190,R190))</f>
        <v/>
      </c>
      <c r="T190" s="4" t="str">
        <f t="shared" si="57"/>
        <v/>
      </c>
      <c r="U190" s="34" t="str">
        <f>IF(AND(S190=4,K190="M",NOT(O190="Unattached")),SUMIF(R$2:R190,R190,L$2:L190),"")</f>
        <v/>
      </c>
      <c r="V190" s="4" t="str">
        <f t="shared" si="58"/>
        <v/>
      </c>
      <c r="W190" s="34" t="str">
        <f>IF(AND(S190=3,K190="F",NOT(O190="Unattached")),SUMIF(R$2:R190,R190,L$2:L190),"")</f>
        <v/>
      </c>
      <c r="X190" s="5" t="str">
        <f t="shared" si="45"/>
        <v/>
      </c>
      <c r="Y190" s="5" t="str">
        <f t="shared" si="53"/>
        <v/>
      </c>
      <c r="Z190" s="32" t="str">
        <f t="shared" si="46"/>
        <v xml:space="preserve"> </v>
      </c>
      <c r="AA190" s="32" t="str">
        <f>IF(K190="M",IF(S190&lt;&gt;4,"",VLOOKUP(CONCATENATE(R190," ",(S190-3)),$Z$2:AD190,5,0)),IF(S190&lt;&gt;3,"",VLOOKUP(CONCATENATE(R190," ",(S190-2)),$Z$2:AD190,5,0)))</f>
        <v/>
      </c>
      <c r="AB190" s="32" t="str">
        <f>IF(K190="M",IF(S190&lt;&gt;4,"",VLOOKUP(CONCATENATE(R190," ",(S190-2)),$Z$2:AD190,5,0)),IF(S190&lt;&gt;3,"",VLOOKUP(CONCATENATE(R190," ",(S190-1)),$Z$2:AD190,5,0)))</f>
        <v/>
      </c>
      <c r="AC190" s="32" t="str">
        <f>IF(K190="M",IF(S190&lt;&gt;4,"",VLOOKUP(CONCATENATE(R190," ",(S190-1)),$Z$2:AD190,5,0)),IF(S190&lt;&gt;3,"",VLOOKUP(CONCATENATE(R190," ",(S190)),$Z$2:AD190,5,0)))</f>
        <v/>
      </c>
      <c r="AD190" s="32" t="str">
        <f t="shared" si="54"/>
        <v/>
      </c>
      <c r="AE190" s="32" t="str">
        <f t="shared" si="55"/>
        <v xml:space="preserve"> </v>
      </c>
      <c r="AF190" s="109">
        <f>IF($K190="M",IF($L190&gt;Params!D$3,0,Params!F$3-$L190+1)+IF($L190=1,2,0),IF($L190&gt;Params!E$3,0,Params!G$3-$L190+1)+IF($L190=1,2,0))</f>
        <v>0</v>
      </c>
      <c r="AG190" s="109">
        <f t="shared" si="47"/>
        <v>0</v>
      </c>
      <c r="AH190" s="109">
        <f>IF(LEN(M190)&gt;1,MATCH(MID(M190,2,3),Params!$A$4:$A$14,0),0)</f>
        <v>0</v>
      </c>
      <c r="AI190" s="109" cm="1">
        <f t="array" ref="AI190">IF(AH190=0,0,INDEX(Params!F$4:F$14,RESULTS!$AH190))</f>
        <v>0</v>
      </c>
      <c r="AJ190" s="109" cm="1">
        <f t="array" ref="AJ190">IF(AI190=0,0,INDEX(Params!G$4:G$14,RESULTS!$AH190))</f>
        <v>0</v>
      </c>
      <c r="AK190" s="109">
        <f t="shared" si="48"/>
        <v>0</v>
      </c>
      <c r="AL190" s="109">
        <f t="shared" si="49"/>
        <v>0</v>
      </c>
    </row>
    <row r="191" spans="1:38" x14ac:dyDescent="0.3">
      <c r="A191" s="64" t="str">
        <f t="shared" si="43"/>
        <v/>
      </c>
      <c r="B191" s="64" t="str">
        <f t="shared" si="44"/>
        <v/>
      </c>
      <c r="C191" s="100">
        <v>190</v>
      </c>
      <c r="D191" s="96"/>
      <c r="E191" s="97">
        <f t="shared" si="56"/>
        <v>1</v>
      </c>
      <c r="F191" s="97"/>
      <c r="G191" s="97"/>
      <c r="H191" s="104" t="str">
        <f t="shared" si="50"/>
        <v/>
      </c>
      <c r="I191" s="105" t="str">
        <f>IF(D191="","",VLOOKUP(D191,ENTRANTS!$A$1:$H$1000,2,0))</f>
        <v/>
      </c>
      <c r="J191" s="105" t="str">
        <f>IF(D191="","",VLOOKUP(D191,ENTRANTS!$A$1:$H$1000,3,0))</f>
        <v/>
      </c>
      <c r="K191" s="100" t="str">
        <f>IF(D191="","",LEFT(VLOOKUP(D191,ENTRANTS!$A$1:$H$1000,5,0),1))</f>
        <v/>
      </c>
      <c r="L191" s="100" t="str">
        <f>IF(D191="","",COUNTIF($K$2:K191,K191))</f>
        <v/>
      </c>
      <c r="M191" s="100" t="str">
        <f>IF(D191="","",VLOOKUP(D191,ENTRANTS!$A$1:$H$1000,4,0))</f>
        <v/>
      </c>
      <c r="N191" s="100" t="str">
        <f>IF(D191="","",COUNTIF($M$2:M191,M191))</f>
        <v/>
      </c>
      <c r="O191" s="105" t="str">
        <f>IF(D191="","",VLOOKUP(D191,ENTRANTS!$A$1:$H$1000,6,0))</f>
        <v/>
      </c>
      <c r="P191" s="83" t="str">
        <f t="shared" si="51"/>
        <v/>
      </c>
      <c r="Q191" s="30"/>
      <c r="R191" s="2" t="str">
        <f t="shared" si="52"/>
        <v/>
      </c>
      <c r="S191" s="3" t="str">
        <f>IF(D191="","",COUNTIF($R$2:R191,R191))</f>
        <v/>
      </c>
      <c r="T191" s="4" t="str">
        <f t="shared" si="57"/>
        <v/>
      </c>
      <c r="U191" s="34" t="str">
        <f>IF(AND(S191=4,K191="M",NOT(O191="Unattached")),SUMIF(R$2:R191,R191,L$2:L191),"")</f>
        <v/>
      </c>
      <c r="V191" s="4" t="str">
        <f t="shared" si="58"/>
        <v/>
      </c>
      <c r="W191" s="34" t="str">
        <f>IF(AND(S191=3,K191="F",NOT(O191="Unattached")),SUMIF(R$2:R191,R191,L$2:L191),"")</f>
        <v/>
      </c>
      <c r="X191" s="5" t="str">
        <f t="shared" si="45"/>
        <v/>
      </c>
      <c r="Y191" s="5" t="str">
        <f t="shared" si="53"/>
        <v/>
      </c>
      <c r="Z191" s="32" t="str">
        <f t="shared" si="46"/>
        <v xml:space="preserve"> </v>
      </c>
      <c r="AA191" s="32" t="str">
        <f>IF(K191="M",IF(S191&lt;&gt;4,"",VLOOKUP(CONCATENATE(R191," ",(S191-3)),$Z$2:AD191,5,0)),IF(S191&lt;&gt;3,"",VLOOKUP(CONCATENATE(R191," ",(S191-2)),$Z$2:AD191,5,0)))</f>
        <v/>
      </c>
      <c r="AB191" s="32" t="str">
        <f>IF(K191="M",IF(S191&lt;&gt;4,"",VLOOKUP(CONCATENATE(R191," ",(S191-2)),$Z$2:AD191,5,0)),IF(S191&lt;&gt;3,"",VLOOKUP(CONCATENATE(R191," ",(S191-1)),$Z$2:AD191,5,0)))</f>
        <v/>
      </c>
      <c r="AC191" s="32" t="str">
        <f>IF(K191="M",IF(S191&lt;&gt;4,"",VLOOKUP(CONCATENATE(R191," ",(S191-1)),$Z$2:AD191,5,0)),IF(S191&lt;&gt;3,"",VLOOKUP(CONCATENATE(R191," ",(S191)),$Z$2:AD191,5,0)))</f>
        <v/>
      </c>
      <c r="AD191" s="32" t="str">
        <f t="shared" si="54"/>
        <v/>
      </c>
      <c r="AE191" s="32" t="str">
        <f t="shared" si="55"/>
        <v xml:space="preserve"> </v>
      </c>
      <c r="AF191" s="109">
        <f>IF($K191="M",IF($L191&gt;Params!D$3,0,Params!F$3-$L191+1)+IF($L191=1,2,0),IF($L191&gt;Params!E$3,0,Params!G$3-$L191+1)+IF($L191=1,2,0))</f>
        <v>0</v>
      </c>
      <c r="AG191" s="109">
        <f t="shared" si="47"/>
        <v>0</v>
      </c>
      <c r="AH191" s="109">
        <f>IF(LEN(M191)&gt;1,MATCH(MID(M191,2,3),Params!$A$4:$A$14,0),0)</f>
        <v>0</v>
      </c>
      <c r="AI191" s="109" cm="1">
        <f t="array" ref="AI191">IF(AH191=0,0,INDEX(Params!F$4:F$14,RESULTS!$AH191))</f>
        <v>0</v>
      </c>
      <c r="AJ191" s="109" cm="1">
        <f t="array" ref="AJ191">IF(AI191=0,0,INDEX(Params!G$4:G$14,RESULTS!$AH191))</f>
        <v>0</v>
      </c>
      <c r="AK191" s="109">
        <f t="shared" si="48"/>
        <v>0</v>
      </c>
      <c r="AL191" s="109">
        <f t="shared" si="49"/>
        <v>0</v>
      </c>
    </row>
    <row r="192" spans="1:38" x14ac:dyDescent="0.3">
      <c r="A192" s="64" t="str">
        <f t="shared" si="43"/>
        <v/>
      </c>
      <c r="B192" s="64" t="str">
        <f t="shared" si="44"/>
        <v/>
      </c>
      <c r="C192" s="100">
        <v>191</v>
      </c>
      <c r="D192" s="96"/>
      <c r="E192" s="97">
        <f t="shared" si="56"/>
        <v>1</v>
      </c>
      <c r="F192" s="97"/>
      <c r="G192" s="97"/>
      <c r="H192" s="104" t="str">
        <f t="shared" si="50"/>
        <v/>
      </c>
      <c r="I192" s="105" t="str">
        <f>IF(D192="","",VLOOKUP(D192,ENTRANTS!$A$1:$H$1000,2,0))</f>
        <v/>
      </c>
      <c r="J192" s="105" t="str">
        <f>IF(D192="","",VLOOKUP(D192,ENTRANTS!$A$1:$H$1000,3,0))</f>
        <v/>
      </c>
      <c r="K192" s="100" t="str">
        <f>IF(D192="","",LEFT(VLOOKUP(D192,ENTRANTS!$A$1:$H$1000,5,0),1))</f>
        <v/>
      </c>
      <c r="L192" s="100" t="str">
        <f>IF(D192="","",COUNTIF($K$2:K192,K192))</f>
        <v/>
      </c>
      <c r="M192" s="100" t="str">
        <f>IF(D192="","",VLOOKUP(D192,ENTRANTS!$A$1:$H$1000,4,0))</f>
        <v/>
      </c>
      <c r="N192" s="100" t="str">
        <f>IF(D192="","",COUNTIF($M$2:M192,M192))</f>
        <v/>
      </c>
      <c r="O192" s="105" t="str">
        <f>IF(D192="","",VLOOKUP(D192,ENTRANTS!$A$1:$H$1000,6,0))</f>
        <v/>
      </c>
      <c r="P192" s="83" t="str">
        <f t="shared" si="51"/>
        <v/>
      </c>
      <c r="Q192" s="30"/>
      <c r="R192" s="2" t="str">
        <f t="shared" si="52"/>
        <v/>
      </c>
      <c r="S192" s="3" t="str">
        <f>IF(D192="","",COUNTIF($R$2:R192,R192))</f>
        <v/>
      </c>
      <c r="T192" s="4" t="str">
        <f t="shared" si="57"/>
        <v/>
      </c>
      <c r="U192" s="34" t="str">
        <f>IF(AND(S192=4,K192="M",NOT(O192="Unattached")),SUMIF(R$2:R192,R192,L$2:L192),"")</f>
        <v/>
      </c>
      <c r="V192" s="4" t="str">
        <f t="shared" si="58"/>
        <v/>
      </c>
      <c r="W192" s="34" t="str">
        <f>IF(AND(S192=3,K192="F",NOT(O192="Unattached")),SUMIF(R$2:R192,R192,L$2:L192),"")</f>
        <v/>
      </c>
      <c r="X192" s="5" t="str">
        <f t="shared" si="45"/>
        <v/>
      </c>
      <c r="Y192" s="5" t="str">
        <f t="shared" si="53"/>
        <v/>
      </c>
      <c r="Z192" s="32" t="str">
        <f t="shared" si="46"/>
        <v xml:space="preserve"> </v>
      </c>
      <c r="AA192" s="32" t="str">
        <f>IF(K192="M",IF(S192&lt;&gt;4,"",VLOOKUP(CONCATENATE(R192," ",(S192-3)),$Z$2:AD192,5,0)),IF(S192&lt;&gt;3,"",VLOOKUP(CONCATENATE(R192," ",(S192-2)),$Z$2:AD192,5,0)))</f>
        <v/>
      </c>
      <c r="AB192" s="32" t="str">
        <f>IF(K192="M",IF(S192&lt;&gt;4,"",VLOOKUP(CONCATENATE(R192," ",(S192-2)),$Z$2:AD192,5,0)),IF(S192&lt;&gt;3,"",VLOOKUP(CONCATENATE(R192," ",(S192-1)),$Z$2:AD192,5,0)))</f>
        <v/>
      </c>
      <c r="AC192" s="32" t="str">
        <f>IF(K192="M",IF(S192&lt;&gt;4,"",VLOOKUP(CONCATENATE(R192," ",(S192-1)),$Z$2:AD192,5,0)),IF(S192&lt;&gt;3,"",VLOOKUP(CONCATENATE(R192," ",(S192)),$Z$2:AD192,5,0)))</f>
        <v/>
      </c>
      <c r="AD192" s="32" t="str">
        <f t="shared" si="54"/>
        <v/>
      </c>
      <c r="AE192" s="32" t="str">
        <f t="shared" si="55"/>
        <v xml:space="preserve"> </v>
      </c>
      <c r="AF192" s="109">
        <f>IF($K192="M",IF($L192&gt;Params!D$3,0,Params!F$3-$L192+1)+IF($L192=1,2,0),IF($L192&gt;Params!E$3,0,Params!G$3-$L192+1)+IF($L192=1,2,0))</f>
        <v>0</v>
      </c>
      <c r="AG192" s="109">
        <f t="shared" si="47"/>
        <v>0</v>
      </c>
      <c r="AH192" s="109">
        <f>IF(LEN(M192)&gt;1,MATCH(MID(M192,2,3),Params!$A$4:$A$14,0),0)</f>
        <v>0</v>
      </c>
      <c r="AI192" s="109" cm="1">
        <f t="array" ref="AI192">IF(AH192=0,0,INDEX(Params!F$4:F$14,RESULTS!$AH192))</f>
        <v>0</v>
      </c>
      <c r="AJ192" s="109" cm="1">
        <f t="array" ref="AJ192">IF(AI192=0,0,INDEX(Params!G$4:G$14,RESULTS!$AH192))</f>
        <v>0</v>
      </c>
      <c r="AK192" s="109">
        <f t="shared" si="48"/>
        <v>0</v>
      </c>
      <c r="AL192" s="109">
        <f t="shared" si="49"/>
        <v>0</v>
      </c>
    </row>
    <row r="193" spans="1:38" x14ac:dyDescent="0.3">
      <c r="A193" s="64" t="str">
        <f t="shared" si="43"/>
        <v/>
      </c>
      <c r="B193" s="64" t="str">
        <f t="shared" si="44"/>
        <v/>
      </c>
      <c r="C193" s="100">
        <v>192</v>
      </c>
      <c r="D193" s="96"/>
      <c r="E193" s="97">
        <f t="shared" si="56"/>
        <v>1</v>
      </c>
      <c r="F193" s="97"/>
      <c r="G193" s="97"/>
      <c r="H193" s="104" t="str">
        <f t="shared" si="50"/>
        <v/>
      </c>
      <c r="I193" s="105" t="str">
        <f>IF(D193="","",VLOOKUP(D193,ENTRANTS!$A$1:$H$1000,2,0))</f>
        <v/>
      </c>
      <c r="J193" s="105" t="str">
        <f>IF(D193="","",VLOOKUP(D193,ENTRANTS!$A$1:$H$1000,3,0))</f>
        <v/>
      </c>
      <c r="K193" s="100" t="str">
        <f>IF(D193="","",LEFT(VLOOKUP(D193,ENTRANTS!$A$1:$H$1000,5,0),1))</f>
        <v/>
      </c>
      <c r="L193" s="100" t="str">
        <f>IF(D193="","",COUNTIF($K$2:K193,K193))</f>
        <v/>
      </c>
      <c r="M193" s="100" t="str">
        <f>IF(D193="","",VLOOKUP(D193,ENTRANTS!$A$1:$H$1000,4,0))</f>
        <v/>
      </c>
      <c r="N193" s="100" t="str">
        <f>IF(D193="","",COUNTIF($M$2:M193,M193))</f>
        <v/>
      </c>
      <c r="O193" s="105" t="str">
        <f>IF(D193="","",VLOOKUP(D193,ENTRANTS!$A$1:$H$1000,6,0))</f>
        <v/>
      </c>
      <c r="P193" s="83" t="str">
        <f t="shared" si="51"/>
        <v/>
      </c>
      <c r="Q193" s="30"/>
      <c r="R193" s="2" t="str">
        <f t="shared" si="52"/>
        <v/>
      </c>
      <c r="S193" s="3" t="str">
        <f>IF(D193="","",COUNTIF($R$2:R193,R193))</f>
        <v/>
      </c>
      <c r="T193" s="4" t="str">
        <f t="shared" si="57"/>
        <v/>
      </c>
      <c r="U193" s="34" t="str">
        <f>IF(AND(S193=4,K193="M",NOT(O193="Unattached")),SUMIF(R$2:R193,R193,L$2:L193),"")</f>
        <v/>
      </c>
      <c r="V193" s="4" t="str">
        <f t="shared" si="58"/>
        <v/>
      </c>
      <c r="W193" s="34" t="str">
        <f>IF(AND(S193=3,K193="F",NOT(O193="Unattached")),SUMIF(R$2:R193,R193,L$2:L193),"")</f>
        <v/>
      </c>
      <c r="X193" s="5" t="str">
        <f t="shared" si="45"/>
        <v/>
      </c>
      <c r="Y193" s="5" t="str">
        <f t="shared" si="53"/>
        <v/>
      </c>
      <c r="Z193" s="32" t="str">
        <f t="shared" si="46"/>
        <v xml:space="preserve"> </v>
      </c>
      <c r="AA193" s="32" t="str">
        <f>IF(K193="M",IF(S193&lt;&gt;4,"",VLOOKUP(CONCATENATE(R193," ",(S193-3)),$Z$2:AD193,5,0)),IF(S193&lt;&gt;3,"",VLOOKUP(CONCATENATE(R193," ",(S193-2)),$Z$2:AD193,5,0)))</f>
        <v/>
      </c>
      <c r="AB193" s="32" t="str">
        <f>IF(K193="M",IF(S193&lt;&gt;4,"",VLOOKUP(CONCATENATE(R193," ",(S193-2)),$Z$2:AD193,5,0)),IF(S193&lt;&gt;3,"",VLOOKUP(CONCATENATE(R193," ",(S193-1)),$Z$2:AD193,5,0)))</f>
        <v/>
      </c>
      <c r="AC193" s="32" t="str">
        <f>IF(K193="M",IF(S193&lt;&gt;4,"",VLOOKUP(CONCATENATE(R193," ",(S193-1)),$Z$2:AD193,5,0)),IF(S193&lt;&gt;3,"",VLOOKUP(CONCATENATE(R193," ",(S193)),$Z$2:AD193,5,0)))</f>
        <v/>
      </c>
      <c r="AD193" s="32" t="str">
        <f t="shared" si="54"/>
        <v/>
      </c>
      <c r="AE193" s="32" t="str">
        <f t="shared" si="55"/>
        <v xml:space="preserve"> </v>
      </c>
      <c r="AF193" s="109">
        <f>IF($K193="M",IF($L193&gt;Params!D$3,0,Params!F$3-$L193+1)+IF($L193=1,2,0),IF($L193&gt;Params!E$3,0,Params!G$3-$L193+1)+IF($L193=1,2,0))</f>
        <v>0</v>
      </c>
      <c r="AG193" s="109">
        <f t="shared" si="47"/>
        <v>0</v>
      </c>
      <c r="AH193" s="109">
        <f>IF(LEN(M193)&gt;1,MATCH(MID(M193,2,3),Params!$A$4:$A$14,0),0)</f>
        <v>0</v>
      </c>
      <c r="AI193" s="109" cm="1">
        <f t="array" ref="AI193">IF(AH193=0,0,INDEX(Params!F$4:F$14,RESULTS!$AH193))</f>
        <v>0</v>
      </c>
      <c r="AJ193" s="109" cm="1">
        <f t="array" ref="AJ193">IF(AI193=0,0,INDEX(Params!G$4:G$14,RESULTS!$AH193))</f>
        <v>0</v>
      </c>
      <c r="AK193" s="109">
        <f t="shared" si="48"/>
        <v>0</v>
      </c>
      <c r="AL193" s="109">
        <f t="shared" si="49"/>
        <v>0</v>
      </c>
    </row>
    <row r="194" spans="1:38" x14ac:dyDescent="0.3">
      <c r="A194" s="64" t="str">
        <f t="shared" ref="A194:A257" si="59">IF(C194&lt;1,"",CONCATENATE(K194,L194))</f>
        <v/>
      </c>
      <c r="B194" s="64" t="str">
        <f t="shared" ref="B194:B257" si="60">IF(C194&lt;1,"",CONCATENATE(M194,N194))</f>
        <v/>
      </c>
      <c r="C194" s="100">
        <v>193</v>
      </c>
      <c r="D194" s="96"/>
      <c r="E194" s="97">
        <f t="shared" si="56"/>
        <v>1</v>
      </c>
      <c r="F194" s="97"/>
      <c r="G194" s="97"/>
      <c r="H194" s="104" t="str">
        <f t="shared" si="50"/>
        <v/>
      </c>
      <c r="I194" s="105" t="str">
        <f>IF(D194="","",VLOOKUP(D194,ENTRANTS!$A$1:$H$1000,2,0))</f>
        <v/>
      </c>
      <c r="J194" s="105" t="str">
        <f>IF(D194="","",VLOOKUP(D194,ENTRANTS!$A$1:$H$1000,3,0))</f>
        <v/>
      </c>
      <c r="K194" s="100" t="str">
        <f>IF(D194="","",LEFT(VLOOKUP(D194,ENTRANTS!$A$1:$H$1000,5,0),1))</f>
        <v/>
      </c>
      <c r="L194" s="100" t="str">
        <f>IF(D194="","",COUNTIF($K$2:K194,K194))</f>
        <v/>
      </c>
      <c r="M194" s="100" t="str">
        <f>IF(D194="","",VLOOKUP(D194,ENTRANTS!$A$1:$H$1000,4,0))</f>
        <v/>
      </c>
      <c r="N194" s="100" t="str">
        <f>IF(D194="","",COUNTIF($M$2:M194,M194))</f>
        <v/>
      </c>
      <c r="O194" s="105" t="str">
        <f>IF(D194="","",VLOOKUP(D194,ENTRANTS!$A$1:$H$1000,6,0))</f>
        <v/>
      </c>
      <c r="P194" s="83" t="str">
        <f t="shared" si="51"/>
        <v/>
      </c>
      <c r="Q194" s="30"/>
      <c r="R194" s="2" t="str">
        <f t="shared" si="52"/>
        <v/>
      </c>
      <c r="S194" s="3" t="str">
        <f>IF(D194="","",COUNTIF($R$2:R194,R194))</f>
        <v/>
      </c>
      <c r="T194" s="4" t="str">
        <f t="shared" si="57"/>
        <v/>
      </c>
      <c r="U194" s="34" t="str">
        <f>IF(AND(S194=4,K194="M",NOT(O194="Unattached")),SUMIF(R$2:R194,R194,L$2:L194),"")</f>
        <v/>
      </c>
      <c r="V194" s="4" t="str">
        <f t="shared" si="58"/>
        <v/>
      </c>
      <c r="W194" s="34" t="str">
        <f>IF(AND(S194=3,K194="F",NOT(O194="Unattached")),SUMIF(R$2:R194,R194,L$2:L194),"")</f>
        <v/>
      </c>
      <c r="X194" s="5" t="str">
        <f t="shared" ref="X194:X257" si="61">IF(AND(O194&lt;&gt;"Unattached",OR(T194&lt;&gt;"",V194&lt;&gt;"")),O194,"")</f>
        <v/>
      </c>
      <c r="Y194" s="5" t="str">
        <f t="shared" si="53"/>
        <v/>
      </c>
      <c r="Z194" s="32" t="str">
        <f t="shared" ref="Z194:Z257" si="62">CONCATENATE(R194," ",S194)</f>
        <v xml:space="preserve"> </v>
      </c>
      <c r="AA194" s="32" t="str">
        <f>IF(K194="M",IF(S194&lt;&gt;4,"",VLOOKUP(CONCATENATE(R194," ",(S194-3)),$Z$2:AD194,5,0)),IF(S194&lt;&gt;3,"",VLOOKUP(CONCATENATE(R194," ",(S194-2)),$Z$2:AD194,5,0)))</f>
        <v/>
      </c>
      <c r="AB194" s="32" t="str">
        <f>IF(K194="M",IF(S194&lt;&gt;4,"",VLOOKUP(CONCATENATE(R194," ",(S194-2)),$Z$2:AD194,5,0)),IF(S194&lt;&gt;3,"",VLOOKUP(CONCATENATE(R194," ",(S194-1)),$Z$2:AD194,5,0)))</f>
        <v/>
      </c>
      <c r="AC194" s="32" t="str">
        <f>IF(K194="M",IF(S194&lt;&gt;4,"",VLOOKUP(CONCATENATE(R194," ",(S194-1)),$Z$2:AD194,5,0)),IF(S194&lt;&gt;3,"",VLOOKUP(CONCATENATE(R194," ",(S194)),$Z$2:AD194,5,0)))</f>
        <v/>
      </c>
      <c r="AD194" s="32" t="str">
        <f t="shared" si="54"/>
        <v/>
      </c>
      <c r="AE194" s="32" t="str">
        <f t="shared" si="55"/>
        <v xml:space="preserve"> </v>
      </c>
      <c r="AF194" s="109">
        <f>IF($K194="M",IF($L194&gt;Params!D$3,0,Params!F$3-$L194+1)+IF($L194=1,2,0),IF($L194&gt;Params!E$3,0,Params!G$3-$L194+1)+IF($L194=1,2,0))</f>
        <v>0</v>
      </c>
      <c r="AG194" s="109">
        <f t="shared" ref="AG194:AG257" si="63">IF(AH194=0,0,IF($K194="M",IF($N194&gt;AI194,0,AI194-$N194+1)+IF($N194=1,2,0),IF($N194&gt;AJ194,0,AJ194-$N194+1)+IF($N194=1,2,0)))</f>
        <v>0</v>
      </c>
      <c r="AH194" s="109">
        <f>IF(LEN(M194)&gt;1,MATCH(MID(M194,2,3),Params!$A$4:$A$14,0),0)</f>
        <v>0</v>
      </c>
      <c r="AI194" s="109" cm="1">
        <f t="array" ref="AI194">IF(AH194=0,0,INDEX(Params!F$4:F$14,RESULTS!$AH194))</f>
        <v>0</v>
      </c>
      <c r="AJ194" s="109" cm="1">
        <f t="array" ref="AJ194">IF(AI194=0,0,INDEX(Params!G$4:G$14,RESULTS!$AH194))</f>
        <v>0</v>
      </c>
      <c r="AK194" s="109">
        <f t="shared" ref="AK194:AK257" si="64">IF(O194="Unattached",0,IF(Z194="M "&amp;O194&amp;" 1",1,0))</f>
        <v>0</v>
      </c>
      <c r="AL194" s="109">
        <f t="shared" ref="AL194:AL257" si="65">IF(O194="Unattached",0,IF(Z194="F "&amp;O194&amp;" 1",1,0))</f>
        <v>0</v>
      </c>
    </row>
    <row r="195" spans="1:38" x14ac:dyDescent="0.3">
      <c r="A195" s="64" t="str">
        <f t="shared" si="59"/>
        <v/>
      </c>
      <c r="B195" s="64" t="str">
        <f t="shared" si="60"/>
        <v/>
      </c>
      <c r="C195" s="100">
        <v>194</v>
      </c>
      <c r="D195" s="96"/>
      <c r="E195" s="97">
        <f t="shared" si="56"/>
        <v>1</v>
      </c>
      <c r="F195" s="97"/>
      <c r="G195" s="97"/>
      <c r="H195" s="104" t="str">
        <f t="shared" ref="H195:H258" si="66">IF(D195="","",($E195+$F195/60+$G195/3600)/24)</f>
        <v/>
      </c>
      <c r="I195" s="105" t="str">
        <f>IF(D195="","",VLOOKUP(D195,ENTRANTS!$A$1:$H$1000,2,0))</f>
        <v/>
      </c>
      <c r="J195" s="105" t="str">
        <f>IF(D195="","",VLOOKUP(D195,ENTRANTS!$A$1:$H$1000,3,0))</f>
        <v/>
      </c>
      <c r="K195" s="100" t="str">
        <f>IF(D195="","",LEFT(VLOOKUP(D195,ENTRANTS!$A$1:$H$1000,5,0),1))</f>
        <v/>
      </c>
      <c r="L195" s="100" t="str">
        <f>IF(D195="","",COUNTIF($K$2:K195,K195))</f>
        <v/>
      </c>
      <c r="M195" s="100" t="str">
        <f>IF(D195="","",VLOOKUP(D195,ENTRANTS!$A$1:$H$1000,4,0))</f>
        <v/>
      </c>
      <c r="N195" s="100" t="str">
        <f>IF(D195="","",COUNTIF($M$2:M195,M195))</f>
        <v/>
      </c>
      <c r="O195" s="105" t="str">
        <f>IF(D195="","",VLOOKUP(D195,ENTRANTS!$A$1:$H$1000,6,0))</f>
        <v/>
      </c>
      <c r="P195" s="83" t="str">
        <f t="shared" ref="P195:P258" si="67">IF(D195&lt;1,"",IF(COUNTIF($D$2:$D$501,D195)=1,"","DUPLICATE"))</f>
        <v/>
      </c>
      <c r="Q195" s="30"/>
      <c r="R195" s="2" t="str">
        <f t="shared" ref="R195:R258" si="68">IF(D195="","",CONCATENATE(K195," ",O195))</f>
        <v/>
      </c>
      <c r="S195" s="3" t="str">
        <f>IF(D195="","",COUNTIF($R$2:R195,R195))</f>
        <v/>
      </c>
      <c r="T195" s="4" t="str">
        <f t="shared" si="57"/>
        <v/>
      </c>
      <c r="U195" s="34" t="str">
        <f>IF(AND(S195=4,K195="M",NOT(O195="Unattached")),SUMIF(R$2:R195,R195,L$2:L195),"")</f>
        <v/>
      </c>
      <c r="V195" s="4" t="str">
        <f t="shared" si="58"/>
        <v/>
      </c>
      <c r="W195" s="34" t="str">
        <f>IF(AND(S195=3,K195="F",NOT(O195="Unattached")),SUMIF(R$2:R195,R195,L$2:L195),"")</f>
        <v/>
      </c>
      <c r="X195" s="5" t="str">
        <f t="shared" si="61"/>
        <v/>
      </c>
      <c r="Y195" s="5" t="str">
        <f t="shared" ref="Y195:Y258" si="69">IF(X195="","",IF(K195="M",CONCATENATE(X195," (",AA195,", ",AB195,", ",AC195,", ",AD195,")"),CONCATENATE(X195," (",AA195,", ",AB195,", ",AC195,")")))</f>
        <v/>
      </c>
      <c r="Z195" s="32" t="str">
        <f t="shared" si="62"/>
        <v xml:space="preserve"> </v>
      </c>
      <c r="AA195" s="32" t="str">
        <f>IF(K195="M",IF(S195&lt;&gt;4,"",VLOOKUP(CONCATENATE(R195," ",(S195-3)),$Z$2:AD195,5,0)),IF(S195&lt;&gt;3,"",VLOOKUP(CONCATENATE(R195," ",(S195-2)),$Z$2:AD195,5,0)))</f>
        <v/>
      </c>
      <c r="AB195" s="32" t="str">
        <f>IF(K195="M",IF(S195&lt;&gt;4,"",VLOOKUP(CONCATENATE(R195," ",(S195-2)),$Z$2:AD195,5,0)),IF(S195&lt;&gt;3,"",VLOOKUP(CONCATENATE(R195," ",(S195-1)),$Z$2:AD195,5,0)))</f>
        <v/>
      </c>
      <c r="AC195" s="32" t="str">
        <f>IF(K195="M",IF(S195&lt;&gt;4,"",VLOOKUP(CONCATENATE(R195," ",(S195-1)),$Z$2:AD195,5,0)),IF(S195&lt;&gt;3,"",VLOOKUP(CONCATENATE(R195," ",(S195)),$Z$2:AD195,5,0)))</f>
        <v/>
      </c>
      <c r="AD195" s="32" t="str">
        <f t="shared" ref="AD195:AD258" si="70">IF(AND(O195&lt;&gt;"Unattached",S195&lt;=4),CONCATENATE(I195," ",J195),"")</f>
        <v/>
      </c>
      <c r="AE195" s="32" t="str">
        <f t="shared" ref="AE195:AE258" si="71">TRIM(I195)&amp;" "&amp;TRIM(J195)</f>
        <v xml:space="preserve"> </v>
      </c>
      <c r="AF195" s="109">
        <f>IF($K195="M",IF($L195&gt;Params!D$3,0,Params!F$3-$L195+1)+IF($L195=1,2,0),IF($L195&gt;Params!E$3,0,Params!G$3-$L195+1)+IF($L195=1,2,0))</f>
        <v>0</v>
      </c>
      <c r="AG195" s="109">
        <f t="shared" si="63"/>
        <v>0</v>
      </c>
      <c r="AH195" s="109">
        <f>IF(LEN(M195)&gt;1,MATCH(MID(M195,2,3),Params!$A$4:$A$14,0),0)</f>
        <v>0</v>
      </c>
      <c r="AI195" s="109" cm="1">
        <f t="array" ref="AI195">IF(AH195=0,0,INDEX(Params!F$4:F$14,RESULTS!$AH195))</f>
        <v>0</v>
      </c>
      <c r="AJ195" s="109" cm="1">
        <f t="array" ref="AJ195">IF(AI195=0,0,INDEX(Params!G$4:G$14,RESULTS!$AH195))</f>
        <v>0</v>
      </c>
      <c r="AK195" s="109">
        <f t="shared" si="64"/>
        <v>0</v>
      </c>
      <c r="AL195" s="109">
        <f t="shared" si="65"/>
        <v>0</v>
      </c>
    </row>
    <row r="196" spans="1:38" x14ac:dyDescent="0.3">
      <c r="A196" s="64" t="str">
        <f t="shared" si="59"/>
        <v/>
      </c>
      <c r="B196" s="64" t="str">
        <f t="shared" si="60"/>
        <v/>
      </c>
      <c r="C196" s="100">
        <v>195</v>
      </c>
      <c r="D196" s="96"/>
      <c r="E196" s="97">
        <f t="shared" ref="E196:E259" si="72">E195</f>
        <v>1</v>
      </c>
      <c r="F196" s="97"/>
      <c r="G196" s="97"/>
      <c r="H196" s="104" t="str">
        <f t="shared" si="66"/>
        <v/>
      </c>
      <c r="I196" s="105" t="str">
        <f>IF(D196="","",VLOOKUP(D196,ENTRANTS!$A$1:$H$1000,2,0))</f>
        <v/>
      </c>
      <c r="J196" s="105" t="str">
        <f>IF(D196="","",VLOOKUP(D196,ENTRANTS!$A$1:$H$1000,3,0))</f>
        <v/>
      </c>
      <c r="K196" s="100" t="str">
        <f>IF(D196="","",LEFT(VLOOKUP(D196,ENTRANTS!$A$1:$H$1000,5,0),1))</f>
        <v/>
      </c>
      <c r="L196" s="100" t="str">
        <f>IF(D196="","",COUNTIF($K$2:K196,K196))</f>
        <v/>
      </c>
      <c r="M196" s="100" t="str">
        <f>IF(D196="","",VLOOKUP(D196,ENTRANTS!$A$1:$H$1000,4,0))</f>
        <v/>
      </c>
      <c r="N196" s="100" t="str">
        <f>IF(D196="","",COUNTIF($M$2:M196,M196))</f>
        <v/>
      </c>
      <c r="O196" s="105" t="str">
        <f>IF(D196="","",VLOOKUP(D196,ENTRANTS!$A$1:$H$1000,6,0))</f>
        <v/>
      </c>
      <c r="P196" s="83" t="str">
        <f t="shared" si="67"/>
        <v/>
      </c>
      <c r="Q196" s="30"/>
      <c r="R196" s="2" t="str">
        <f t="shared" si="68"/>
        <v/>
      </c>
      <c r="S196" s="3" t="str">
        <f>IF(D196="","",COUNTIF($R$2:R196,R196))</f>
        <v/>
      </c>
      <c r="T196" s="4" t="str">
        <f t="shared" si="57"/>
        <v/>
      </c>
      <c r="U196" s="34" t="str">
        <f>IF(AND(S196=4,K196="M",NOT(O196="Unattached")),SUMIF(R$2:R196,R196,L$2:L196),"")</f>
        <v/>
      </c>
      <c r="V196" s="4" t="str">
        <f t="shared" si="58"/>
        <v/>
      </c>
      <c r="W196" s="34" t="str">
        <f>IF(AND(S196=3,K196="F",NOT(O196="Unattached")),SUMIF(R$2:R196,R196,L$2:L196),"")</f>
        <v/>
      </c>
      <c r="X196" s="5" t="str">
        <f t="shared" si="61"/>
        <v/>
      </c>
      <c r="Y196" s="5" t="str">
        <f t="shared" si="69"/>
        <v/>
      </c>
      <c r="Z196" s="32" t="str">
        <f t="shared" si="62"/>
        <v xml:space="preserve"> </v>
      </c>
      <c r="AA196" s="32" t="str">
        <f>IF(K196="M",IF(S196&lt;&gt;4,"",VLOOKUP(CONCATENATE(R196," ",(S196-3)),$Z$2:AD196,5,0)),IF(S196&lt;&gt;3,"",VLOOKUP(CONCATENATE(R196," ",(S196-2)),$Z$2:AD196,5,0)))</f>
        <v/>
      </c>
      <c r="AB196" s="32" t="str">
        <f>IF(K196="M",IF(S196&lt;&gt;4,"",VLOOKUP(CONCATENATE(R196," ",(S196-2)),$Z$2:AD196,5,0)),IF(S196&lt;&gt;3,"",VLOOKUP(CONCATENATE(R196," ",(S196-1)),$Z$2:AD196,5,0)))</f>
        <v/>
      </c>
      <c r="AC196" s="32" t="str">
        <f>IF(K196="M",IF(S196&lt;&gt;4,"",VLOOKUP(CONCATENATE(R196," ",(S196-1)),$Z$2:AD196,5,0)),IF(S196&lt;&gt;3,"",VLOOKUP(CONCATENATE(R196," ",(S196)),$Z$2:AD196,5,0)))</f>
        <v/>
      </c>
      <c r="AD196" s="32" t="str">
        <f t="shared" si="70"/>
        <v/>
      </c>
      <c r="AE196" s="32" t="str">
        <f t="shared" si="71"/>
        <v xml:space="preserve"> </v>
      </c>
      <c r="AF196" s="109">
        <f>IF($K196="M",IF($L196&gt;Params!D$3,0,Params!F$3-$L196+1)+IF($L196=1,2,0),IF($L196&gt;Params!E$3,0,Params!G$3-$L196+1)+IF($L196=1,2,0))</f>
        <v>0</v>
      </c>
      <c r="AG196" s="109">
        <f t="shared" si="63"/>
        <v>0</v>
      </c>
      <c r="AH196" s="109">
        <f>IF(LEN(M196)&gt;1,MATCH(MID(M196,2,3),Params!$A$4:$A$14,0),0)</f>
        <v>0</v>
      </c>
      <c r="AI196" s="109" cm="1">
        <f t="array" ref="AI196">IF(AH196=0,0,INDEX(Params!F$4:F$14,RESULTS!$AH196))</f>
        <v>0</v>
      </c>
      <c r="AJ196" s="109" cm="1">
        <f t="array" ref="AJ196">IF(AI196=0,0,INDEX(Params!G$4:G$14,RESULTS!$AH196))</f>
        <v>0</v>
      </c>
      <c r="AK196" s="109">
        <f t="shared" si="64"/>
        <v>0</v>
      </c>
      <c r="AL196" s="109">
        <f t="shared" si="65"/>
        <v>0</v>
      </c>
    </row>
    <row r="197" spans="1:38" x14ac:dyDescent="0.3">
      <c r="A197" s="64" t="str">
        <f t="shared" si="59"/>
        <v/>
      </c>
      <c r="B197" s="64" t="str">
        <f t="shared" si="60"/>
        <v/>
      </c>
      <c r="C197" s="100">
        <v>196</v>
      </c>
      <c r="D197" s="96"/>
      <c r="E197" s="97">
        <f t="shared" si="72"/>
        <v>1</v>
      </c>
      <c r="F197" s="97"/>
      <c r="G197" s="97"/>
      <c r="H197" s="104" t="str">
        <f t="shared" si="66"/>
        <v/>
      </c>
      <c r="I197" s="105" t="str">
        <f>IF(D197="","",VLOOKUP(D197,ENTRANTS!$A$1:$H$1000,2,0))</f>
        <v/>
      </c>
      <c r="J197" s="105" t="str">
        <f>IF(D197="","",VLOOKUP(D197,ENTRANTS!$A$1:$H$1000,3,0))</f>
        <v/>
      </c>
      <c r="K197" s="100" t="str">
        <f>IF(D197="","",LEFT(VLOOKUP(D197,ENTRANTS!$A$1:$H$1000,5,0),1))</f>
        <v/>
      </c>
      <c r="L197" s="100" t="str">
        <f>IF(D197="","",COUNTIF($K$2:K197,K197))</f>
        <v/>
      </c>
      <c r="M197" s="100" t="str">
        <f>IF(D197="","",VLOOKUP(D197,ENTRANTS!$A$1:$H$1000,4,0))</f>
        <v/>
      </c>
      <c r="N197" s="100" t="str">
        <f>IF(D197="","",COUNTIF($M$2:M197,M197))</f>
        <v/>
      </c>
      <c r="O197" s="105" t="str">
        <f>IF(D197="","",VLOOKUP(D197,ENTRANTS!$A$1:$H$1000,6,0))</f>
        <v/>
      </c>
      <c r="P197" s="83" t="str">
        <f t="shared" si="67"/>
        <v/>
      </c>
      <c r="Q197" s="30"/>
      <c r="R197" s="2" t="str">
        <f t="shared" si="68"/>
        <v/>
      </c>
      <c r="S197" s="3" t="str">
        <f>IF(D197="","",COUNTIF($R$2:R197,R197))</f>
        <v/>
      </c>
      <c r="T197" s="4" t="str">
        <f t="shared" si="57"/>
        <v/>
      </c>
      <c r="U197" s="34" t="str">
        <f>IF(AND(S197=4,K197="M",NOT(O197="Unattached")),SUMIF(R$2:R197,R197,L$2:L197),"")</f>
        <v/>
      </c>
      <c r="V197" s="4" t="str">
        <f t="shared" si="58"/>
        <v/>
      </c>
      <c r="W197" s="34" t="str">
        <f>IF(AND(S197=3,K197="F",NOT(O197="Unattached")),SUMIF(R$2:R197,R197,L$2:L197),"")</f>
        <v/>
      </c>
      <c r="X197" s="5" t="str">
        <f t="shared" si="61"/>
        <v/>
      </c>
      <c r="Y197" s="5" t="str">
        <f t="shared" si="69"/>
        <v/>
      </c>
      <c r="Z197" s="32" t="str">
        <f t="shared" si="62"/>
        <v xml:space="preserve"> </v>
      </c>
      <c r="AA197" s="32" t="str">
        <f>IF(K197="M",IF(S197&lt;&gt;4,"",VLOOKUP(CONCATENATE(R197," ",(S197-3)),$Z$2:AD197,5,0)),IF(S197&lt;&gt;3,"",VLOOKUP(CONCATENATE(R197," ",(S197-2)),$Z$2:AD197,5,0)))</f>
        <v/>
      </c>
      <c r="AB197" s="32" t="str">
        <f>IF(K197="M",IF(S197&lt;&gt;4,"",VLOOKUP(CONCATENATE(R197," ",(S197-2)),$Z$2:AD197,5,0)),IF(S197&lt;&gt;3,"",VLOOKUP(CONCATENATE(R197," ",(S197-1)),$Z$2:AD197,5,0)))</f>
        <v/>
      </c>
      <c r="AC197" s="32" t="str">
        <f>IF(K197="M",IF(S197&lt;&gt;4,"",VLOOKUP(CONCATENATE(R197," ",(S197-1)),$Z$2:AD197,5,0)),IF(S197&lt;&gt;3,"",VLOOKUP(CONCATENATE(R197," ",(S197)),$Z$2:AD197,5,0)))</f>
        <v/>
      </c>
      <c r="AD197" s="32" t="str">
        <f t="shared" si="70"/>
        <v/>
      </c>
      <c r="AE197" s="32" t="str">
        <f t="shared" si="71"/>
        <v xml:space="preserve"> </v>
      </c>
      <c r="AF197" s="109">
        <f>IF($K197="M",IF($L197&gt;Params!D$3,0,Params!F$3-$L197+1)+IF($L197=1,2,0),IF($L197&gt;Params!E$3,0,Params!G$3-$L197+1)+IF($L197=1,2,0))</f>
        <v>0</v>
      </c>
      <c r="AG197" s="109">
        <f t="shared" si="63"/>
        <v>0</v>
      </c>
      <c r="AH197" s="109">
        <f>IF(LEN(M197)&gt;1,MATCH(MID(M197,2,3),Params!$A$4:$A$14,0),0)</f>
        <v>0</v>
      </c>
      <c r="AI197" s="109" cm="1">
        <f t="array" ref="AI197">IF(AH197=0,0,INDEX(Params!F$4:F$14,RESULTS!$AH197))</f>
        <v>0</v>
      </c>
      <c r="AJ197" s="109" cm="1">
        <f t="array" ref="AJ197">IF(AI197=0,0,INDEX(Params!G$4:G$14,RESULTS!$AH197))</f>
        <v>0</v>
      </c>
      <c r="AK197" s="109">
        <f t="shared" si="64"/>
        <v>0</v>
      </c>
      <c r="AL197" s="109">
        <f t="shared" si="65"/>
        <v>0</v>
      </c>
    </row>
    <row r="198" spans="1:38" x14ac:dyDescent="0.3">
      <c r="A198" s="64" t="str">
        <f t="shared" si="59"/>
        <v/>
      </c>
      <c r="B198" s="64" t="str">
        <f t="shared" si="60"/>
        <v/>
      </c>
      <c r="C198" s="100">
        <v>197</v>
      </c>
      <c r="D198" s="96"/>
      <c r="E198" s="97">
        <f t="shared" si="72"/>
        <v>1</v>
      </c>
      <c r="F198" s="97"/>
      <c r="G198" s="97"/>
      <c r="H198" s="104" t="str">
        <f t="shared" si="66"/>
        <v/>
      </c>
      <c r="I198" s="105" t="str">
        <f>IF(D198="","",VLOOKUP(D198,ENTRANTS!$A$1:$H$1000,2,0))</f>
        <v/>
      </c>
      <c r="J198" s="105" t="str">
        <f>IF(D198="","",VLOOKUP(D198,ENTRANTS!$A$1:$H$1000,3,0))</f>
        <v/>
      </c>
      <c r="K198" s="100" t="str">
        <f>IF(D198="","",LEFT(VLOOKUP(D198,ENTRANTS!$A$1:$H$1000,5,0),1))</f>
        <v/>
      </c>
      <c r="L198" s="100" t="str">
        <f>IF(D198="","",COUNTIF($K$2:K198,K198))</f>
        <v/>
      </c>
      <c r="M198" s="100" t="str">
        <f>IF(D198="","",VLOOKUP(D198,ENTRANTS!$A$1:$H$1000,4,0))</f>
        <v/>
      </c>
      <c r="N198" s="100" t="str">
        <f>IF(D198="","",COUNTIF($M$2:M198,M198))</f>
        <v/>
      </c>
      <c r="O198" s="105" t="str">
        <f>IF(D198="","",VLOOKUP(D198,ENTRANTS!$A$1:$H$1000,6,0))</f>
        <v/>
      </c>
      <c r="P198" s="83" t="str">
        <f t="shared" si="67"/>
        <v/>
      </c>
      <c r="Q198" s="30"/>
      <c r="R198" s="2" t="str">
        <f t="shared" si="68"/>
        <v/>
      </c>
      <c r="S198" s="3" t="str">
        <f>IF(D198="","",COUNTIF($R$2:R198,R198))</f>
        <v/>
      </c>
      <c r="T198" s="4" t="str">
        <f t="shared" si="57"/>
        <v/>
      </c>
      <c r="U198" s="34" t="str">
        <f>IF(AND(S198=4,K198="M",NOT(O198="Unattached")),SUMIF(R$2:R198,R198,L$2:L198),"")</f>
        <v/>
      </c>
      <c r="V198" s="4" t="str">
        <f t="shared" si="58"/>
        <v/>
      </c>
      <c r="W198" s="34" t="str">
        <f>IF(AND(S198=3,K198="F",NOT(O198="Unattached")),SUMIF(R$2:R198,R198,L$2:L198),"")</f>
        <v/>
      </c>
      <c r="X198" s="5" t="str">
        <f t="shared" si="61"/>
        <v/>
      </c>
      <c r="Y198" s="5" t="str">
        <f t="shared" si="69"/>
        <v/>
      </c>
      <c r="Z198" s="32" t="str">
        <f t="shared" si="62"/>
        <v xml:space="preserve"> </v>
      </c>
      <c r="AA198" s="32" t="str">
        <f>IF(K198="M",IF(S198&lt;&gt;4,"",VLOOKUP(CONCATENATE(R198," ",(S198-3)),$Z$2:AD198,5,0)),IF(S198&lt;&gt;3,"",VLOOKUP(CONCATENATE(R198," ",(S198-2)),$Z$2:AD198,5,0)))</f>
        <v/>
      </c>
      <c r="AB198" s="32" t="str">
        <f>IF(K198="M",IF(S198&lt;&gt;4,"",VLOOKUP(CONCATENATE(R198," ",(S198-2)),$Z$2:AD198,5,0)),IF(S198&lt;&gt;3,"",VLOOKUP(CONCATENATE(R198," ",(S198-1)),$Z$2:AD198,5,0)))</f>
        <v/>
      </c>
      <c r="AC198" s="32" t="str">
        <f>IF(K198="M",IF(S198&lt;&gt;4,"",VLOOKUP(CONCATENATE(R198," ",(S198-1)),$Z$2:AD198,5,0)),IF(S198&lt;&gt;3,"",VLOOKUP(CONCATENATE(R198," ",(S198)),$Z$2:AD198,5,0)))</f>
        <v/>
      </c>
      <c r="AD198" s="32" t="str">
        <f t="shared" si="70"/>
        <v/>
      </c>
      <c r="AE198" s="32" t="str">
        <f t="shared" si="71"/>
        <v xml:space="preserve"> </v>
      </c>
      <c r="AF198" s="109">
        <f>IF($K198="M",IF($L198&gt;Params!D$3,0,Params!F$3-$L198+1)+IF($L198=1,2,0),IF($L198&gt;Params!E$3,0,Params!G$3-$L198+1)+IF($L198=1,2,0))</f>
        <v>0</v>
      </c>
      <c r="AG198" s="109">
        <f t="shared" si="63"/>
        <v>0</v>
      </c>
      <c r="AH198" s="109">
        <f>IF(LEN(M198)&gt;1,MATCH(MID(M198,2,3),Params!$A$4:$A$14,0),0)</f>
        <v>0</v>
      </c>
      <c r="AI198" s="109" cm="1">
        <f t="array" ref="AI198">IF(AH198=0,0,INDEX(Params!F$4:F$14,RESULTS!$AH198))</f>
        <v>0</v>
      </c>
      <c r="AJ198" s="109" cm="1">
        <f t="array" ref="AJ198">IF(AI198=0,0,INDEX(Params!G$4:G$14,RESULTS!$AH198))</f>
        <v>0</v>
      </c>
      <c r="AK198" s="109">
        <f t="shared" si="64"/>
        <v>0</v>
      </c>
      <c r="AL198" s="109">
        <f t="shared" si="65"/>
        <v>0</v>
      </c>
    </row>
    <row r="199" spans="1:38" x14ac:dyDescent="0.3">
      <c r="A199" s="64" t="str">
        <f t="shared" si="59"/>
        <v/>
      </c>
      <c r="B199" s="64" t="str">
        <f t="shared" si="60"/>
        <v/>
      </c>
      <c r="C199" s="100">
        <v>198</v>
      </c>
      <c r="D199" s="96"/>
      <c r="E199" s="97">
        <f t="shared" si="72"/>
        <v>1</v>
      </c>
      <c r="F199" s="97"/>
      <c r="G199" s="97"/>
      <c r="H199" s="104" t="str">
        <f t="shared" si="66"/>
        <v/>
      </c>
      <c r="I199" s="105" t="str">
        <f>IF(D199="","",VLOOKUP(D199,ENTRANTS!$A$1:$H$1000,2,0))</f>
        <v/>
      </c>
      <c r="J199" s="105" t="str">
        <f>IF(D199="","",VLOOKUP(D199,ENTRANTS!$A$1:$H$1000,3,0))</f>
        <v/>
      </c>
      <c r="K199" s="100" t="str">
        <f>IF(D199="","",LEFT(VLOOKUP(D199,ENTRANTS!$A$1:$H$1000,5,0),1))</f>
        <v/>
      </c>
      <c r="L199" s="100" t="str">
        <f>IF(D199="","",COUNTIF($K$2:K199,K199))</f>
        <v/>
      </c>
      <c r="M199" s="100" t="str">
        <f>IF(D199="","",VLOOKUP(D199,ENTRANTS!$A$1:$H$1000,4,0))</f>
        <v/>
      </c>
      <c r="N199" s="100" t="str">
        <f>IF(D199="","",COUNTIF($M$2:M199,M199))</f>
        <v/>
      </c>
      <c r="O199" s="105" t="str">
        <f>IF(D199="","",VLOOKUP(D199,ENTRANTS!$A$1:$H$1000,6,0))</f>
        <v/>
      </c>
      <c r="P199" s="83" t="str">
        <f t="shared" si="67"/>
        <v/>
      </c>
      <c r="Q199" s="30"/>
      <c r="R199" s="2" t="str">
        <f t="shared" si="68"/>
        <v/>
      </c>
      <c r="S199" s="3" t="str">
        <f>IF(D199="","",COUNTIF($R$2:R199,R199))</f>
        <v/>
      </c>
      <c r="T199" s="4" t="str">
        <f t="shared" si="57"/>
        <v/>
      </c>
      <c r="U199" s="34" t="str">
        <f>IF(AND(S199=4,K199="M",NOT(O199="Unattached")),SUMIF(R$2:R199,R199,L$2:L199),"")</f>
        <v/>
      </c>
      <c r="V199" s="4" t="str">
        <f t="shared" si="58"/>
        <v/>
      </c>
      <c r="W199" s="34" t="str">
        <f>IF(AND(S199=3,K199="F",NOT(O199="Unattached")),SUMIF(R$2:R199,R199,L$2:L199),"")</f>
        <v/>
      </c>
      <c r="X199" s="5" t="str">
        <f t="shared" si="61"/>
        <v/>
      </c>
      <c r="Y199" s="5" t="str">
        <f t="shared" si="69"/>
        <v/>
      </c>
      <c r="Z199" s="32" t="str">
        <f t="shared" si="62"/>
        <v xml:space="preserve"> </v>
      </c>
      <c r="AA199" s="32" t="str">
        <f>IF(K199="M",IF(S199&lt;&gt;4,"",VLOOKUP(CONCATENATE(R199," ",(S199-3)),$Z$2:AD199,5,0)),IF(S199&lt;&gt;3,"",VLOOKUP(CONCATENATE(R199," ",(S199-2)),$Z$2:AD199,5,0)))</f>
        <v/>
      </c>
      <c r="AB199" s="32" t="str">
        <f>IF(K199="M",IF(S199&lt;&gt;4,"",VLOOKUP(CONCATENATE(R199," ",(S199-2)),$Z$2:AD199,5,0)),IF(S199&lt;&gt;3,"",VLOOKUP(CONCATENATE(R199," ",(S199-1)),$Z$2:AD199,5,0)))</f>
        <v/>
      </c>
      <c r="AC199" s="32" t="str">
        <f>IF(K199="M",IF(S199&lt;&gt;4,"",VLOOKUP(CONCATENATE(R199," ",(S199-1)),$Z$2:AD199,5,0)),IF(S199&lt;&gt;3,"",VLOOKUP(CONCATENATE(R199," ",(S199)),$Z$2:AD199,5,0)))</f>
        <v/>
      </c>
      <c r="AD199" s="32" t="str">
        <f t="shared" si="70"/>
        <v/>
      </c>
      <c r="AE199" s="32" t="str">
        <f t="shared" si="71"/>
        <v xml:space="preserve"> </v>
      </c>
      <c r="AF199" s="109">
        <f>IF($K199="M",IF($L199&gt;Params!D$3,0,Params!F$3-$L199+1)+IF($L199=1,2,0),IF($L199&gt;Params!E$3,0,Params!G$3-$L199+1)+IF($L199=1,2,0))</f>
        <v>0</v>
      </c>
      <c r="AG199" s="109">
        <f t="shared" si="63"/>
        <v>0</v>
      </c>
      <c r="AH199" s="109">
        <f>IF(LEN(M199)&gt;1,MATCH(MID(M199,2,3),Params!$A$4:$A$14,0),0)</f>
        <v>0</v>
      </c>
      <c r="AI199" s="109" cm="1">
        <f t="array" ref="AI199">IF(AH199=0,0,INDEX(Params!F$4:F$14,RESULTS!$AH199))</f>
        <v>0</v>
      </c>
      <c r="AJ199" s="109" cm="1">
        <f t="array" ref="AJ199">IF(AI199=0,0,INDEX(Params!G$4:G$14,RESULTS!$AH199))</f>
        <v>0</v>
      </c>
      <c r="AK199" s="109">
        <f t="shared" si="64"/>
        <v>0</v>
      </c>
      <c r="AL199" s="109">
        <f t="shared" si="65"/>
        <v>0</v>
      </c>
    </row>
    <row r="200" spans="1:38" x14ac:dyDescent="0.3">
      <c r="A200" s="64" t="str">
        <f t="shared" si="59"/>
        <v/>
      </c>
      <c r="B200" s="64" t="str">
        <f t="shared" si="60"/>
        <v/>
      </c>
      <c r="C200" s="100">
        <v>199</v>
      </c>
      <c r="D200" s="96"/>
      <c r="E200" s="97">
        <f t="shared" si="72"/>
        <v>1</v>
      </c>
      <c r="F200" s="97"/>
      <c r="G200" s="97"/>
      <c r="H200" s="104" t="str">
        <f t="shared" si="66"/>
        <v/>
      </c>
      <c r="I200" s="105" t="str">
        <f>IF(D200="","",VLOOKUP(D200,ENTRANTS!$A$1:$H$1000,2,0))</f>
        <v/>
      </c>
      <c r="J200" s="105" t="str">
        <f>IF(D200="","",VLOOKUP(D200,ENTRANTS!$A$1:$H$1000,3,0))</f>
        <v/>
      </c>
      <c r="K200" s="100" t="str">
        <f>IF(D200="","",LEFT(VLOOKUP(D200,ENTRANTS!$A$1:$H$1000,5,0),1))</f>
        <v/>
      </c>
      <c r="L200" s="100" t="str">
        <f>IF(D200="","",COUNTIF($K$2:K200,K200))</f>
        <v/>
      </c>
      <c r="M200" s="100" t="str">
        <f>IF(D200="","",VLOOKUP(D200,ENTRANTS!$A$1:$H$1000,4,0))</f>
        <v/>
      </c>
      <c r="N200" s="100" t="str">
        <f>IF(D200="","",COUNTIF($M$2:M200,M200))</f>
        <v/>
      </c>
      <c r="O200" s="105" t="str">
        <f>IF(D200="","",VLOOKUP(D200,ENTRANTS!$A$1:$H$1000,6,0))</f>
        <v/>
      </c>
      <c r="P200" s="83" t="str">
        <f t="shared" si="67"/>
        <v/>
      </c>
      <c r="Q200" s="30"/>
      <c r="R200" s="2" t="str">
        <f t="shared" si="68"/>
        <v/>
      </c>
      <c r="S200" s="3" t="str">
        <f>IF(D200="","",COUNTIF($R$2:R200,R200))</f>
        <v/>
      </c>
      <c r="T200" s="4" t="str">
        <f t="shared" si="57"/>
        <v/>
      </c>
      <c r="U200" s="34" t="str">
        <f>IF(AND(S200=4,K200="M",NOT(O200="Unattached")),SUMIF(R$2:R200,R200,L$2:L200),"")</f>
        <v/>
      </c>
      <c r="V200" s="4" t="str">
        <f t="shared" si="58"/>
        <v/>
      </c>
      <c r="W200" s="34" t="str">
        <f>IF(AND(S200=3,K200="F",NOT(O200="Unattached")),SUMIF(R$2:R200,R200,L$2:L200),"")</f>
        <v/>
      </c>
      <c r="X200" s="5" t="str">
        <f t="shared" si="61"/>
        <v/>
      </c>
      <c r="Y200" s="5" t="str">
        <f t="shared" si="69"/>
        <v/>
      </c>
      <c r="Z200" s="32" t="str">
        <f t="shared" si="62"/>
        <v xml:space="preserve"> </v>
      </c>
      <c r="AA200" s="32" t="str">
        <f>IF(K200="M",IF(S200&lt;&gt;4,"",VLOOKUP(CONCATENATE(R200," ",(S200-3)),$Z$2:AD200,5,0)),IF(S200&lt;&gt;3,"",VLOOKUP(CONCATENATE(R200," ",(S200-2)),$Z$2:AD200,5,0)))</f>
        <v/>
      </c>
      <c r="AB200" s="32" t="str">
        <f>IF(K200="M",IF(S200&lt;&gt;4,"",VLOOKUP(CONCATENATE(R200," ",(S200-2)),$Z$2:AD200,5,0)),IF(S200&lt;&gt;3,"",VLOOKUP(CONCATENATE(R200," ",(S200-1)),$Z$2:AD200,5,0)))</f>
        <v/>
      </c>
      <c r="AC200" s="32" t="str">
        <f>IF(K200="M",IF(S200&lt;&gt;4,"",VLOOKUP(CONCATENATE(R200," ",(S200-1)),$Z$2:AD200,5,0)),IF(S200&lt;&gt;3,"",VLOOKUP(CONCATENATE(R200," ",(S200)),$Z$2:AD200,5,0)))</f>
        <v/>
      </c>
      <c r="AD200" s="32" t="str">
        <f t="shared" si="70"/>
        <v/>
      </c>
      <c r="AE200" s="32" t="str">
        <f t="shared" si="71"/>
        <v xml:space="preserve"> </v>
      </c>
      <c r="AF200" s="109">
        <f>IF($K200="M",IF($L200&gt;Params!D$3,0,Params!F$3-$L200+1)+IF($L200=1,2,0),IF($L200&gt;Params!E$3,0,Params!G$3-$L200+1)+IF($L200=1,2,0))</f>
        <v>0</v>
      </c>
      <c r="AG200" s="109">
        <f t="shared" si="63"/>
        <v>0</v>
      </c>
      <c r="AH200" s="109">
        <f>IF(LEN(M200)&gt;1,MATCH(MID(M200,2,3),Params!$A$4:$A$14,0),0)</f>
        <v>0</v>
      </c>
      <c r="AI200" s="109" cm="1">
        <f t="array" ref="AI200">IF(AH200=0,0,INDEX(Params!F$4:F$14,RESULTS!$AH200))</f>
        <v>0</v>
      </c>
      <c r="AJ200" s="109" cm="1">
        <f t="array" ref="AJ200">IF(AI200=0,0,INDEX(Params!G$4:G$14,RESULTS!$AH200))</f>
        <v>0</v>
      </c>
      <c r="AK200" s="109">
        <f t="shared" si="64"/>
        <v>0</v>
      </c>
      <c r="AL200" s="109">
        <f t="shared" si="65"/>
        <v>0</v>
      </c>
    </row>
    <row r="201" spans="1:38" x14ac:dyDescent="0.3">
      <c r="A201" s="64" t="str">
        <f t="shared" si="59"/>
        <v/>
      </c>
      <c r="B201" s="64" t="str">
        <f t="shared" si="60"/>
        <v/>
      </c>
      <c r="C201" s="100">
        <v>200</v>
      </c>
      <c r="D201" s="96"/>
      <c r="E201" s="97">
        <f t="shared" si="72"/>
        <v>1</v>
      </c>
      <c r="F201" s="97"/>
      <c r="G201" s="97"/>
      <c r="H201" s="104" t="str">
        <f t="shared" si="66"/>
        <v/>
      </c>
      <c r="I201" s="105" t="str">
        <f>IF(D201="","",VLOOKUP(D201,ENTRANTS!$A$1:$H$1000,2,0))</f>
        <v/>
      </c>
      <c r="J201" s="105" t="str">
        <f>IF(D201="","",VLOOKUP(D201,ENTRANTS!$A$1:$H$1000,3,0))</f>
        <v/>
      </c>
      <c r="K201" s="100" t="str">
        <f>IF(D201="","",LEFT(VLOOKUP(D201,ENTRANTS!$A$1:$H$1000,5,0),1))</f>
        <v/>
      </c>
      <c r="L201" s="100" t="str">
        <f>IF(D201="","",COUNTIF($K$2:K201,K201))</f>
        <v/>
      </c>
      <c r="M201" s="100" t="str">
        <f>IF(D201="","",VLOOKUP(D201,ENTRANTS!$A$1:$H$1000,4,0))</f>
        <v/>
      </c>
      <c r="N201" s="100" t="str">
        <f>IF(D201="","",COUNTIF($M$2:M201,M201))</f>
        <v/>
      </c>
      <c r="O201" s="105" t="str">
        <f>IF(D201="","",VLOOKUP(D201,ENTRANTS!$A$1:$H$1000,6,0))</f>
        <v/>
      </c>
      <c r="P201" s="83" t="str">
        <f t="shared" si="67"/>
        <v/>
      </c>
      <c r="Q201" s="30"/>
      <c r="R201" s="2" t="str">
        <f t="shared" si="68"/>
        <v/>
      </c>
      <c r="S201" s="3" t="str">
        <f>IF(D201="","",COUNTIF($R$2:R201,R201))</f>
        <v/>
      </c>
      <c r="T201" s="4" t="str">
        <f t="shared" si="57"/>
        <v/>
      </c>
      <c r="U201" s="34" t="str">
        <f>IF(AND(S201=4,K201="M",NOT(O201="Unattached")),SUMIF(R$2:R201,R201,L$2:L201),"")</f>
        <v/>
      </c>
      <c r="V201" s="4" t="str">
        <f t="shared" si="58"/>
        <v/>
      </c>
      <c r="W201" s="34" t="str">
        <f>IF(AND(S201=3,K201="F",NOT(O201="Unattached")),SUMIF(R$2:R201,R201,L$2:L201),"")</f>
        <v/>
      </c>
      <c r="X201" s="5" t="str">
        <f t="shared" si="61"/>
        <v/>
      </c>
      <c r="Y201" s="5" t="str">
        <f t="shared" si="69"/>
        <v/>
      </c>
      <c r="Z201" s="32" t="str">
        <f t="shared" si="62"/>
        <v xml:space="preserve"> </v>
      </c>
      <c r="AA201" s="32" t="str">
        <f>IF(K201="M",IF(S201&lt;&gt;4,"",VLOOKUP(CONCATENATE(R201," ",(S201-3)),$Z$2:AD201,5,0)),IF(S201&lt;&gt;3,"",VLOOKUP(CONCATENATE(R201," ",(S201-2)),$Z$2:AD201,5,0)))</f>
        <v/>
      </c>
      <c r="AB201" s="32" t="str">
        <f>IF(K201="M",IF(S201&lt;&gt;4,"",VLOOKUP(CONCATENATE(R201," ",(S201-2)),$Z$2:AD201,5,0)),IF(S201&lt;&gt;3,"",VLOOKUP(CONCATENATE(R201," ",(S201-1)),$Z$2:AD201,5,0)))</f>
        <v/>
      </c>
      <c r="AC201" s="32" t="str">
        <f>IF(K201="M",IF(S201&lt;&gt;4,"",VLOOKUP(CONCATENATE(R201," ",(S201-1)),$Z$2:AD201,5,0)),IF(S201&lt;&gt;3,"",VLOOKUP(CONCATENATE(R201," ",(S201)),$Z$2:AD201,5,0)))</f>
        <v/>
      </c>
      <c r="AD201" s="32" t="str">
        <f t="shared" si="70"/>
        <v/>
      </c>
      <c r="AE201" s="32" t="str">
        <f t="shared" si="71"/>
        <v xml:space="preserve"> </v>
      </c>
      <c r="AF201" s="109">
        <f>IF($K201="M",IF($L201&gt;Params!D$3,0,Params!F$3-$L201+1)+IF($L201=1,2,0),IF($L201&gt;Params!E$3,0,Params!G$3-$L201+1)+IF($L201=1,2,0))</f>
        <v>0</v>
      </c>
      <c r="AG201" s="109">
        <f t="shared" si="63"/>
        <v>0</v>
      </c>
      <c r="AH201" s="109">
        <f>IF(LEN(M201)&gt;1,MATCH(MID(M201,2,3),Params!$A$4:$A$14,0),0)</f>
        <v>0</v>
      </c>
      <c r="AI201" s="109" cm="1">
        <f t="array" ref="AI201">IF(AH201=0,0,INDEX(Params!F$4:F$14,RESULTS!$AH201))</f>
        <v>0</v>
      </c>
      <c r="AJ201" s="109" cm="1">
        <f t="array" ref="AJ201">IF(AI201=0,0,INDEX(Params!G$4:G$14,RESULTS!$AH201))</f>
        <v>0</v>
      </c>
      <c r="AK201" s="109">
        <f t="shared" si="64"/>
        <v>0</v>
      </c>
      <c r="AL201" s="109">
        <f t="shared" si="65"/>
        <v>0</v>
      </c>
    </row>
    <row r="202" spans="1:38" x14ac:dyDescent="0.3">
      <c r="A202" s="64" t="str">
        <f t="shared" si="59"/>
        <v/>
      </c>
      <c r="B202" s="64" t="str">
        <f t="shared" si="60"/>
        <v/>
      </c>
      <c r="C202" s="100">
        <v>201</v>
      </c>
      <c r="D202" s="96"/>
      <c r="E202" s="97">
        <f t="shared" si="72"/>
        <v>1</v>
      </c>
      <c r="F202" s="97"/>
      <c r="G202" s="97"/>
      <c r="H202" s="104" t="str">
        <f t="shared" si="66"/>
        <v/>
      </c>
      <c r="I202" s="105" t="str">
        <f>IF(D202="","",VLOOKUP(D202,ENTRANTS!$A$1:$H$1000,2,0))</f>
        <v/>
      </c>
      <c r="J202" s="105" t="str">
        <f>IF(D202="","",VLOOKUP(D202,ENTRANTS!$A$1:$H$1000,3,0))</f>
        <v/>
      </c>
      <c r="K202" s="100" t="str">
        <f>IF(D202="","",LEFT(VLOOKUP(D202,ENTRANTS!$A$1:$H$1000,5,0),1))</f>
        <v/>
      </c>
      <c r="L202" s="100" t="str">
        <f>IF(D202="","",COUNTIF($K$2:K202,K202))</f>
        <v/>
      </c>
      <c r="M202" s="100" t="str">
        <f>IF(D202="","",VLOOKUP(D202,ENTRANTS!$A$1:$H$1000,4,0))</f>
        <v/>
      </c>
      <c r="N202" s="100" t="str">
        <f>IF(D202="","",COUNTIF($M$2:M202,M202))</f>
        <v/>
      </c>
      <c r="O202" s="105" t="str">
        <f>IF(D202="","",VLOOKUP(D202,ENTRANTS!$A$1:$H$1000,6,0))</f>
        <v/>
      </c>
      <c r="P202" s="83" t="str">
        <f t="shared" si="67"/>
        <v/>
      </c>
      <c r="Q202" s="30"/>
      <c r="R202" s="2" t="str">
        <f t="shared" si="68"/>
        <v/>
      </c>
      <c r="S202" s="3" t="str">
        <f>IF(D202="","",COUNTIF($R$2:R202,R202))</f>
        <v/>
      </c>
      <c r="T202" s="4" t="str">
        <f t="shared" si="57"/>
        <v/>
      </c>
      <c r="U202" s="34" t="str">
        <f>IF(AND(S202=4,K202="M",NOT(O202="Unattached")),SUMIF(R$2:R202,R202,L$2:L202),"")</f>
        <v/>
      </c>
      <c r="V202" s="4" t="str">
        <f t="shared" si="58"/>
        <v/>
      </c>
      <c r="W202" s="34" t="str">
        <f>IF(AND(S202=3,K202="F",NOT(O202="Unattached")),SUMIF(R$2:R202,R202,L$2:L202),"")</f>
        <v/>
      </c>
      <c r="X202" s="5" t="str">
        <f t="shared" si="61"/>
        <v/>
      </c>
      <c r="Y202" s="5" t="str">
        <f t="shared" si="69"/>
        <v/>
      </c>
      <c r="Z202" s="32" t="str">
        <f t="shared" si="62"/>
        <v xml:space="preserve"> </v>
      </c>
      <c r="AA202" s="32" t="str">
        <f>IF(K202="M",IF(S202&lt;&gt;4,"",VLOOKUP(CONCATENATE(R202," ",(S202-3)),$Z$2:AD202,5,0)),IF(S202&lt;&gt;3,"",VLOOKUP(CONCATENATE(R202," ",(S202-2)),$Z$2:AD202,5,0)))</f>
        <v/>
      </c>
      <c r="AB202" s="32" t="str">
        <f>IF(K202="M",IF(S202&lt;&gt;4,"",VLOOKUP(CONCATENATE(R202," ",(S202-2)),$Z$2:AD202,5,0)),IF(S202&lt;&gt;3,"",VLOOKUP(CONCATENATE(R202," ",(S202-1)),$Z$2:AD202,5,0)))</f>
        <v/>
      </c>
      <c r="AC202" s="32" t="str">
        <f>IF(K202="M",IF(S202&lt;&gt;4,"",VLOOKUP(CONCATENATE(R202," ",(S202-1)),$Z$2:AD202,5,0)),IF(S202&lt;&gt;3,"",VLOOKUP(CONCATENATE(R202," ",(S202)),$Z$2:AD202,5,0)))</f>
        <v/>
      </c>
      <c r="AD202" s="32" t="str">
        <f t="shared" si="70"/>
        <v/>
      </c>
      <c r="AE202" s="32" t="str">
        <f t="shared" si="71"/>
        <v xml:space="preserve"> </v>
      </c>
      <c r="AF202" s="109">
        <f>IF($K202="M",IF($L202&gt;Params!D$3,0,Params!F$3-$L202+1)+IF($L202=1,2,0),IF($L202&gt;Params!E$3,0,Params!G$3-$L202+1)+IF($L202=1,2,0))</f>
        <v>0</v>
      </c>
      <c r="AG202" s="109">
        <f t="shared" si="63"/>
        <v>0</v>
      </c>
      <c r="AH202" s="109">
        <f>IF(LEN(M202)&gt;1,MATCH(MID(M202,2,3),Params!$A$4:$A$14,0),0)</f>
        <v>0</v>
      </c>
      <c r="AI202" s="109" cm="1">
        <f t="array" ref="AI202">IF(AH202=0,0,INDEX(Params!F$4:F$14,RESULTS!$AH202))</f>
        <v>0</v>
      </c>
      <c r="AJ202" s="109" cm="1">
        <f t="array" ref="AJ202">IF(AI202=0,0,INDEX(Params!G$4:G$14,RESULTS!$AH202))</f>
        <v>0</v>
      </c>
      <c r="AK202" s="109">
        <f t="shared" si="64"/>
        <v>0</v>
      </c>
      <c r="AL202" s="109">
        <f t="shared" si="65"/>
        <v>0</v>
      </c>
    </row>
    <row r="203" spans="1:38" x14ac:dyDescent="0.3">
      <c r="A203" s="64" t="str">
        <f t="shared" si="59"/>
        <v/>
      </c>
      <c r="B203" s="64" t="str">
        <f t="shared" si="60"/>
        <v/>
      </c>
      <c r="C203" s="100">
        <v>202</v>
      </c>
      <c r="D203" s="96"/>
      <c r="E203" s="97">
        <f t="shared" si="72"/>
        <v>1</v>
      </c>
      <c r="F203" s="97"/>
      <c r="G203" s="97"/>
      <c r="H203" s="104" t="str">
        <f t="shared" si="66"/>
        <v/>
      </c>
      <c r="I203" s="105" t="str">
        <f>IF(D203="","",VLOOKUP(D203,ENTRANTS!$A$1:$H$1000,2,0))</f>
        <v/>
      </c>
      <c r="J203" s="105" t="str">
        <f>IF(D203="","",VLOOKUP(D203,ENTRANTS!$A$1:$H$1000,3,0))</f>
        <v/>
      </c>
      <c r="K203" s="100" t="str">
        <f>IF(D203="","",LEFT(VLOOKUP(D203,ENTRANTS!$A$1:$H$1000,5,0),1))</f>
        <v/>
      </c>
      <c r="L203" s="100" t="str">
        <f>IF(D203="","",COUNTIF($K$2:K203,K203))</f>
        <v/>
      </c>
      <c r="M203" s="100" t="str">
        <f>IF(D203="","",VLOOKUP(D203,ENTRANTS!$A$1:$H$1000,4,0))</f>
        <v/>
      </c>
      <c r="N203" s="100" t="str">
        <f>IF(D203="","",COUNTIF($M$2:M203,M203))</f>
        <v/>
      </c>
      <c r="O203" s="105" t="str">
        <f>IF(D203="","",VLOOKUP(D203,ENTRANTS!$A$1:$H$1000,6,0))</f>
        <v/>
      </c>
      <c r="P203" s="83" t="str">
        <f t="shared" si="67"/>
        <v/>
      </c>
      <c r="Q203" s="30"/>
      <c r="R203" s="2" t="str">
        <f t="shared" si="68"/>
        <v/>
      </c>
      <c r="S203" s="3" t="str">
        <f>IF(D203="","",COUNTIF($R$2:R203,R203))</f>
        <v/>
      </c>
      <c r="T203" s="4" t="str">
        <f t="shared" si="57"/>
        <v/>
      </c>
      <c r="U203" s="34" t="str">
        <f>IF(AND(S203=4,K203="M",NOT(O203="Unattached")),SUMIF(R$2:R203,R203,L$2:L203),"")</f>
        <v/>
      </c>
      <c r="V203" s="4" t="str">
        <f t="shared" si="58"/>
        <v/>
      </c>
      <c r="W203" s="34" t="str">
        <f>IF(AND(S203=3,K203="F",NOT(O203="Unattached")),SUMIF(R$2:R203,R203,L$2:L203),"")</f>
        <v/>
      </c>
      <c r="X203" s="5" t="str">
        <f t="shared" si="61"/>
        <v/>
      </c>
      <c r="Y203" s="5" t="str">
        <f t="shared" si="69"/>
        <v/>
      </c>
      <c r="Z203" s="32" t="str">
        <f t="shared" si="62"/>
        <v xml:space="preserve"> </v>
      </c>
      <c r="AA203" s="32" t="str">
        <f>IF(K203="M",IF(S203&lt;&gt;4,"",VLOOKUP(CONCATENATE(R203," ",(S203-3)),$Z$2:AD203,5,0)),IF(S203&lt;&gt;3,"",VLOOKUP(CONCATENATE(R203," ",(S203-2)),$Z$2:AD203,5,0)))</f>
        <v/>
      </c>
      <c r="AB203" s="32" t="str">
        <f>IF(K203="M",IF(S203&lt;&gt;4,"",VLOOKUP(CONCATENATE(R203," ",(S203-2)),$Z$2:AD203,5,0)),IF(S203&lt;&gt;3,"",VLOOKUP(CONCATENATE(R203," ",(S203-1)),$Z$2:AD203,5,0)))</f>
        <v/>
      </c>
      <c r="AC203" s="32" t="str">
        <f>IF(K203="M",IF(S203&lt;&gt;4,"",VLOOKUP(CONCATENATE(R203," ",(S203-1)),$Z$2:AD203,5,0)),IF(S203&lt;&gt;3,"",VLOOKUP(CONCATENATE(R203," ",(S203)),$Z$2:AD203,5,0)))</f>
        <v/>
      </c>
      <c r="AD203" s="32" t="str">
        <f t="shared" si="70"/>
        <v/>
      </c>
      <c r="AE203" s="32" t="str">
        <f t="shared" si="71"/>
        <v xml:space="preserve"> </v>
      </c>
      <c r="AF203" s="109">
        <f>IF($K203="M",IF($L203&gt;Params!D$3,0,Params!F$3-$L203+1)+IF($L203=1,2,0),IF($L203&gt;Params!E$3,0,Params!G$3-$L203+1)+IF($L203=1,2,0))</f>
        <v>0</v>
      </c>
      <c r="AG203" s="109">
        <f t="shared" si="63"/>
        <v>0</v>
      </c>
      <c r="AH203" s="109">
        <f>IF(LEN(M203)&gt;1,MATCH(MID(M203,2,3),Params!$A$4:$A$14,0),0)</f>
        <v>0</v>
      </c>
      <c r="AI203" s="109" cm="1">
        <f t="array" ref="AI203">IF(AH203=0,0,INDEX(Params!F$4:F$14,RESULTS!$AH203))</f>
        <v>0</v>
      </c>
      <c r="AJ203" s="109" cm="1">
        <f t="array" ref="AJ203">IF(AI203=0,0,INDEX(Params!G$4:G$14,RESULTS!$AH203))</f>
        <v>0</v>
      </c>
      <c r="AK203" s="109">
        <f t="shared" si="64"/>
        <v>0</v>
      </c>
      <c r="AL203" s="109">
        <f t="shared" si="65"/>
        <v>0</v>
      </c>
    </row>
    <row r="204" spans="1:38" x14ac:dyDescent="0.3">
      <c r="A204" s="64" t="str">
        <f t="shared" si="59"/>
        <v/>
      </c>
      <c r="B204" s="64" t="str">
        <f t="shared" si="60"/>
        <v/>
      </c>
      <c r="C204" s="100">
        <v>203</v>
      </c>
      <c r="D204" s="96"/>
      <c r="E204" s="97">
        <f t="shared" si="72"/>
        <v>1</v>
      </c>
      <c r="F204" s="97"/>
      <c r="G204" s="97"/>
      <c r="H204" s="104" t="str">
        <f t="shared" si="66"/>
        <v/>
      </c>
      <c r="I204" s="105" t="str">
        <f>IF(D204="","",VLOOKUP(D204,ENTRANTS!$A$1:$H$1000,2,0))</f>
        <v/>
      </c>
      <c r="J204" s="105" t="str">
        <f>IF(D204="","",VLOOKUP(D204,ENTRANTS!$A$1:$H$1000,3,0))</f>
        <v/>
      </c>
      <c r="K204" s="100" t="str">
        <f>IF(D204="","",LEFT(VLOOKUP(D204,ENTRANTS!$A$1:$H$1000,5,0),1))</f>
        <v/>
      </c>
      <c r="L204" s="100" t="str">
        <f>IF(D204="","",COUNTIF($K$2:K204,K204))</f>
        <v/>
      </c>
      <c r="M204" s="100" t="str">
        <f>IF(D204="","",VLOOKUP(D204,ENTRANTS!$A$1:$H$1000,4,0))</f>
        <v/>
      </c>
      <c r="N204" s="100" t="str">
        <f>IF(D204="","",COUNTIF($M$2:M204,M204))</f>
        <v/>
      </c>
      <c r="O204" s="105" t="str">
        <f>IF(D204="","",VLOOKUP(D204,ENTRANTS!$A$1:$H$1000,6,0))</f>
        <v/>
      </c>
      <c r="P204" s="83" t="str">
        <f t="shared" si="67"/>
        <v/>
      </c>
      <c r="Q204" s="30"/>
      <c r="R204" s="2" t="str">
        <f t="shared" si="68"/>
        <v/>
      </c>
      <c r="S204" s="3" t="str">
        <f>IF(D204="","",COUNTIF($R$2:R204,R204))</f>
        <v/>
      </c>
      <c r="T204" s="4" t="str">
        <f t="shared" si="57"/>
        <v/>
      </c>
      <c r="U204" s="34" t="str">
        <f>IF(AND(S204=4,K204="M",NOT(O204="Unattached")),SUMIF(R$2:R204,R204,L$2:L204),"")</f>
        <v/>
      </c>
      <c r="V204" s="4" t="str">
        <f t="shared" si="58"/>
        <v/>
      </c>
      <c r="W204" s="34" t="str">
        <f>IF(AND(S204=3,K204="F",NOT(O204="Unattached")),SUMIF(R$2:R204,R204,L$2:L204),"")</f>
        <v/>
      </c>
      <c r="X204" s="5" t="str">
        <f t="shared" si="61"/>
        <v/>
      </c>
      <c r="Y204" s="5" t="str">
        <f t="shared" si="69"/>
        <v/>
      </c>
      <c r="Z204" s="32" t="str">
        <f t="shared" si="62"/>
        <v xml:space="preserve"> </v>
      </c>
      <c r="AA204" s="32" t="str">
        <f>IF(K204="M",IF(S204&lt;&gt;4,"",VLOOKUP(CONCATENATE(R204," ",(S204-3)),$Z$2:AD204,5,0)),IF(S204&lt;&gt;3,"",VLOOKUP(CONCATENATE(R204," ",(S204-2)),$Z$2:AD204,5,0)))</f>
        <v/>
      </c>
      <c r="AB204" s="32" t="str">
        <f>IF(K204="M",IF(S204&lt;&gt;4,"",VLOOKUP(CONCATENATE(R204," ",(S204-2)),$Z$2:AD204,5,0)),IF(S204&lt;&gt;3,"",VLOOKUP(CONCATENATE(R204," ",(S204-1)),$Z$2:AD204,5,0)))</f>
        <v/>
      </c>
      <c r="AC204" s="32" t="str">
        <f>IF(K204="M",IF(S204&lt;&gt;4,"",VLOOKUP(CONCATENATE(R204," ",(S204-1)),$Z$2:AD204,5,0)),IF(S204&lt;&gt;3,"",VLOOKUP(CONCATENATE(R204," ",(S204)),$Z$2:AD204,5,0)))</f>
        <v/>
      </c>
      <c r="AD204" s="32" t="str">
        <f t="shared" si="70"/>
        <v/>
      </c>
      <c r="AE204" s="32" t="str">
        <f t="shared" si="71"/>
        <v xml:space="preserve"> </v>
      </c>
      <c r="AF204" s="109">
        <f>IF($K204="M",IF($L204&gt;Params!D$3,0,Params!F$3-$L204+1)+IF($L204=1,2,0),IF($L204&gt;Params!E$3,0,Params!G$3-$L204+1)+IF($L204=1,2,0))</f>
        <v>0</v>
      </c>
      <c r="AG204" s="109">
        <f t="shared" si="63"/>
        <v>0</v>
      </c>
      <c r="AH204" s="109">
        <f>IF(LEN(M204)&gt;1,MATCH(MID(M204,2,3),Params!$A$4:$A$14,0),0)</f>
        <v>0</v>
      </c>
      <c r="AI204" s="109" cm="1">
        <f t="array" ref="AI204">IF(AH204=0,0,INDEX(Params!F$4:F$14,RESULTS!$AH204))</f>
        <v>0</v>
      </c>
      <c r="AJ204" s="109" cm="1">
        <f t="array" ref="AJ204">IF(AI204=0,0,INDEX(Params!G$4:G$14,RESULTS!$AH204))</f>
        <v>0</v>
      </c>
      <c r="AK204" s="109">
        <f t="shared" si="64"/>
        <v>0</v>
      </c>
      <c r="AL204" s="109">
        <f t="shared" si="65"/>
        <v>0</v>
      </c>
    </row>
    <row r="205" spans="1:38" x14ac:dyDescent="0.3">
      <c r="A205" s="64" t="str">
        <f t="shared" si="59"/>
        <v/>
      </c>
      <c r="B205" s="64" t="str">
        <f t="shared" si="60"/>
        <v/>
      </c>
      <c r="C205" s="100">
        <v>204</v>
      </c>
      <c r="D205" s="96"/>
      <c r="E205" s="97">
        <f t="shared" si="72"/>
        <v>1</v>
      </c>
      <c r="F205" s="97"/>
      <c r="G205" s="97"/>
      <c r="H205" s="104" t="str">
        <f t="shared" si="66"/>
        <v/>
      </c>
      <c r="I205" s="105" t="str">
        <f>IF(D205="","",VLOOKUP(D205,ENTRANTS!$A$1:$H$1000,2,0))</f>
        <v/>
      </c>
      <c r="J205" s="105" t="str">
        <f>IF(D205="","",VLOOKUP(D205,ENTRANTS!$A$1:$H$1000,3,0))</f>
        <v/>
      </c>
      <c r="K205" s="100" t="str">
        <f>IF(D205="","",LEFT(VLOOKUP(D205,ENTRANTS!$A$1:$H$1000,5,0),1))</f>
        <v/>
      </c>
      <c r="L205" s="100" t="str">
        <f>IF(D205="","",COUNTIF($K$2:K205,K205))</f>
        <v/>
      </c>
      <c r="M205" s="100" t="str">
        <f>IF(D205="","",VLOOKUP(D205,ENTRANTS!$A$1:$H$1000,4,0))</f>
        <v/>
      </c>
      <c r="N205" s="100" t="str">
        <f>IF(D205="","",COUNTIF($M$2:M205,M205))</f>
        <v/>
      </c>
      <c r="O205" s="105" t="str">
        <f>IF(D205="","",VLOOKUP(D205,ENTRANTS!$A$1:$H$1000,6,0))</f>
        <v/>
      </c>
      <c r="P205" s="83" t="str">
        <f t="shared" si="67"/>
        <v/>
      </c>
      <c r="Q205" s="30"/>
      <c r="R205" s="2" t="str">
        <f t="shared" si="68"/>
        <v/>
      </c>
      <c r="S205" s="3" t="str">
        <f>IF(D205="","",COUNTIF($R$2:R205,R205))</f>
        <v/>
      </c>
      <c r="T205" s="4" t="str">
        <f t="shared" si="57"/>
        <v/>
      </c>
      <c r="U205" s="34" t="str">
        <f>IF(AND(S205=4,K205="M",NOT(O205="Unattached")),SUMIF(R$2:R205,R205,L$2:L205),"")</f>
        <v/>
      </c>
      <c r="V205" s="4" t="str">
        <f t="shared" si="58"/>
        <v/>
      </c>
      <c r="W205" s="34" t="str">
        <f>IF(AND(S205=3,K205="F",NOT(O205="Unattached")),SUMIF(R$2:R205,R205,L$2:L205),"")</f>
        <v/>
      </c>
      <c r="X205" s="5" t="str">
        <f t="shared" si="61"/>
        <v/>
      </c>
      <c r="Y205" s="5" t="str">
        <f t="shared" si="69"/>
        <v/>
      </c>
      <c r="Z205" s="32" t="str">
        <f t="shared" si="62"/>
        <v xml:space="preserve"> </v>
      </c>
      <c r="AA205" s="32" t="str">
        <f>IF(K205="M",IF(S205&lt;&gt;4,"",VLOOKUP(CONCATENATE(R205," ",(S205-3)),$Z$2:AD205,5,0)),IF(S205&lt;&gt;3,"",VLOOKUP(CONCATENATE(R205," ",(S205-2)),$Z$2:AD205,5,0)))</f>
        <v/>
      </c>
      <c r="AB205" s="32" t="str">
        <f>IF(K205="M",IF(S205&lt;&gt;4,"",VLOOKUP(CONCATENATE(R205," ",(S205-2)),$Z$2:AD205,5,0)),IF(S205&lt;&gt;3,"",VLOOKUP(CONCATENATE(R205," ",(S205-1)),$Z$2:AD205,5,0)))</f>
        <v/>
      </c>
      <c r="AC205" s="32" t="str">
        <f>IF(K205="M",IF(S205&lt;&gt;4,"",VLOOKUP(CONCATENATE(R205," ",(S205-1)),$Z$2:AD205,5,0)),IF(S205&lt;&gt;3,"",VLOOKUP(CONCATENATE(R205," ",(S205)),$Z$2:AD205,5,0)))</f>
        <v/>
      </c>
      <c r="AD205" s="32" t="str">
        <f t="shared" si="70"/>
        <v/>
      </c>
      <c r="AE205" s="32" t="str">
        <f t="shared" si="71"/>
        <v xml:space="preserve"> </v>
      </c>
      <c r="AF205" s="109">
        <f>IF($K205="M",IF($L205&gt;Params!D$3,0,Params!F$3-$L205+1)+IF($L205=1,2,0),IF($L205&gt;Params!E$3,0,Params!G$3-$L205+1)+IF($L205=1,2,0))</f>
        <v>0</v>
      </c>
      <c r="AG205" s="109">
        <f t="shared" si="63"/>
        <v>0</v>
      </c>
      <c r="AH205" s="109">
        <f>IF(LEN(M205)&gt;1,MATCH(MID(M205,2,3),Params!$A$4:$A$14,0),0)</f>
        <v>0</v>
      </c>
      <c r="AI205" s="109" cm="1">
        <f t="array" ref="AI205">IF(AH205=0,0,INDEX(Params!F$4:F$14,RESULTS!$AH205))</f>
        <v>0</v>
      </c>
      <c r="AJ205" s="109" cm="1">
        <f t="array" ref="AJ205">IF(AI205=0,0,INDEX(Params!G$4:G$14,RESULTS!$AH205))</f>
        <v>0</v>
      </c>
      <c r="AK205" s="109">
        <f t="shared" si="64"/>
        <v>0</v>
      </c>
      <c r="AL205" s="109">
        <f t="shared" si="65"/>
        <v>0</v>
      </c>
    </row>
    <row r="206" spans="1:38" x14ac:dyDescent="0.3">
      <c r="A206" s="64" t="str">
        <f t="shared" si="59"/>
        <v/>
      </c>
      <c r="B206" s="64" t="str">
        <f t="shared" si="60"/>
        <v/>
      </c>
      <c r="C206" s="100">
        <v>205</v>
      </c>
      <c r="D206" s="96"/>
      <c r="E206" s="97">
        <f t="shared" si="72"/>
        <v>1</v>
      </c>
      <c r="F206" s="97"/>
      <c r="G206" s="97"/>
      <c r="H206" s="104" t="str">
        <f t="shared" si="66"/>
        <v/>
      </c>
      <c r="I206" s="105" t="str">
        <f>IF(D206="","",VLOOKUP(D206,ENTRANTS!$A$1:$H$1000,2,0))</f>
        <v/>
      </c>
      <c r="J206" s="105" t="str">
        <f>IF(D206="","",VLOOKUP(D206,ENTRANTS!$A$1:$H$1000,3,0))</f>
        <v/>
      </c>
      <c r="K206" s="100" t="str">
        <f>IF(D206="","",LEFT(VLOOKUP(D206,ENTRANTS!$A$1:$H$1000,5,0),1))</f>
        <v/>
      </c>
      <c r="L206" s="100" t="str">
        <f>IF(D206="","",COUNTIF($K$2:K206,K206))</f>
        <v/>
      </c>
      <c r="M206" s="100" t="str">
        <f>IF(D206="","",VLOOKUP(D206,ENTRANTS!$A$1:$H$1000,4,0))</f>
        <v/>
      </c>
      <c r="N206" s="100" t="str">
        <f>IF(D206="","",COUNTIF($M$2:M206,M206))</f>
        <v/>
      </c>
      <c r="O206" s="105" t="str">
        <f>IF(D206="","",VLOOKUP(D206,ENTRANTS!$A$1:$H$1000,6,0))</f>
        <v/>
      </c>
      <c r="P206" s="83" t="str">
        <f t="shared" si="67"/>
        <v/>
      </c>
      <c r="Q206" s="30"/>
      <c r="R206" s="2" t="str">
        <f t="shared" si="68"/>
        <v/>
      </c>
      <c r="S206" s="3" t="str">
        <f>IF(D206="","",COUNTIF($R$2:R206,R206))</f>
        <v/>
      </c>
      <c r="T206" s="4" t="str">
        <f t="shared" si="57"/>
        <v/>
      </c>
      <c r="U206" s="34" t="str">
        <f>IF(AND(S206=4,K206="M",NOT(O206="Unattached")),SUMIF(R$2:R206,R206,L$2:L206),"")</f>
        <v/>
      </c>
      <c r="V206" s="4" t="str">
        <f t="shared" si="58"/>
        <v/>
      </c>
      <c r="W206" s="34" t="str">
        <f>IF(AND(S206=3,K206="F",NOT(O206="Unattached")),SUMIF(R$2:R206,R206,L$2:L206),"")</f>
        <v/>
      </c>
      <c r="X206" s="5" t="str">
        <f t="shared" si="61"/>
        <v/>
      </c>
      <c r="Y206" s="5" t="str">
        <f t="shared" si="69"/>
        <v/>
      </c>
      <c r="Z206" s="32" t="str">
        <f t="shared" si="62"/>
        <v xml:space="preserve"> </v>
      </c>
      <c r="AA206" s="32" t="str">
        <f>IF(K206="M",IF(S206&lt;&gt;4,"",VLOOKUP(CONCATENATE(R206," ",(S206-3)),$Z$2:AD206,5,0)),IF(S206&lt;&gt;3,"",VLOOKUP(CONCATENATE(R206," ",(S206-2)),$Z$2:AD206,5,0)))</f>
        <v/>
      </c>
      <c r="AB206" s="32" t="str">
        <f>IF(K206="M",IF(S206&lt;&gt;4,"",VLOOKUP(CONCATENATE(R206," ",(S206-2)),$Z$2:AD206,5,0)),IF(S206&lt;&gt;3,"",VLOOKUP(CONCATENATE(R206," ",(S206-1)),$Z$2:AD206,5,0)))</f>
        <v/>
      </c>
      <c r="AC206" s="32" t="str">
        <f>IF(K206="M",IF(S206&lt;&gt;4,"",VLOOKUP(CONCATENATE(R206," ",(S206-1)),$Z$2:AD206,5,0)),IF(S206&lt;&gt;3,"",VLOOKUP(CONCATENATE(R206," ",(S206)),$Z$2:AD206,5,0)))</f>
        <v/>
      </c>
      <c r="AD206" s="32" t="str">
        <f t="shared" si="70"/>
        <v/>
      </c>
      <c r="AE206" s="32" t="str">
        <f t="shared" si="71"/>
        <v xml:space="preserve"> </v>
      </c>
      <c r="AF206" s="109">
        <f>IF($K206="M",IF($L206&gt;Params!D$3,0,Params!F$3-$L206+1)+IF($L206=1,2,0),IF($L206&gt;Params!E$3,0,Params!G$3-$L206+1)+IF($L206=1,2,0))</f>
        <v>0</v>
      </c>
      <c r="AG206" s="109">
        <f t="shared" si="63"/>
        <v>0</v>
      </c>
      <c r="AH206" s="109">
        <f>IF(LEN(M206)&gt;1,MATCH(MID(M206,2,3),Params!$A$4:$A$14,0),0)</f>
        <v>0</v>
      </c>
      <c r="AI206" s="109" cm="1">
        <f t="array" ref="AI206">IF(AH206=0,0,INDEX(Params!F$4:F$14,RESULTS!$AH206))</f>
        <v>0</v>
      </c>
      <c r="AJ206" s="109" cm="1">
        <f t="array" ref="AJ206">IF(AI206=0,0,INDEX(Params!G$4:G$14,RESULTS!$AH206))</f>
        <v>0</v>
      </c>
      <c r="AK206" s="109">
        <f t="shared" si="64"/>
        <v>0</v>
      </c>
      <c r="AL206" s="109">
        <f t="shared" si="65"/>
        <v>0</v>
      </c>
    </row>
    <row r="207" spans="1:38" x14ac:dyDescent="0.3">
      <c r="A207" s="64" t="str">
        <f t="shared" si="59"/>
        <v/>
      </c>
      <c r="B207" s="64" t="str">
        <f t="shared" si="60"/>
        <v/>
      </c>
      <c r="C207" s="100">
        <v>206</v>
      </c>
      <c r="D207" s="96"/>
      <c r="E207" s="97">
        <f t="shared" si="72"/>
        <v>1</v>
      </c>
      <c r="F207" s="97"/>
      <c r="G207" s="97"/>
      <c r="H207" s="104" t="str">
        <f t="shared" si="66"/>
        <v/>
      </c>
      <c r="I207" s="105" t="str">
        <f>IF(D207="","",VLOOKUP(D207,ENTRANTS!$A$1:$H$1000,2,0))</f>
        <v/>
      </c>
      <c r="J207" s="105" t="str">
        <f>IF(D207="","",VLOOKUP(D207,ENTRANTS!$A$1:$H$1000,3,0))</f>
        <v/>
      </c>
      <c r="K207" s="100" t="str">
        <f>IF(D207="","",LEFT(VLOOKUP(D207,ENTRANTS!$A$1:$H$1000,5,0),1))</f>
        <v/>
      </c>
      <c r="L207" s="100" t="str">
        <f>IF(D207="","",COUNTIF($K$2:K207,K207))</f>
        <v/>
      </c>
      <c r="M207" s="100" t="str">
        <f>IF(D207="","",VLOOKUP(D207,ENTRANTS!$A$1:$H$1000,4,0))</f>
        <v/>
      </c>
      <c r="N207" s="100" t="str">
        <f>IF(D207="","",COUNTIF($M$2:M207,M207))</f>
        <v/>
      </c>
      <c r="O207" s="105" t="str">
        <f>IF(D207="","",VLOOKUP(D207,ENTRANTS!$A$1:$H$1000,6,0))</f>
        <v/>
      </c>
      <c r="P207" s="83" t="str">
        <f t="shared" si="67"/>
        <v/>
      </c>
      <c r="Q207" s="30"/>
      <c r="R207" s="2" t="str">
        <f t="shared" si="68"/>
        <v/>
      </c>
      <c r="S207" s="3" t="str">
        <f>IF(D207="","",COUNTIF($R$2:R207,R207))</f>
        <v/>
      </c>
      <c r="T207" s="4" t="str">
        <f t="shared" si="57"/>
        <v/>
      </c>
      <c r="U207" s="34" t="str">
        <f>IF(AND(S207=4,K207="M",NOT(O207="Unattached")),SUMIF(R$2:R207,R207,L$2:L207),"")</f>
        <v/>
      </c>
      <c r="V207" s="4" t="str">
        <f t="shared" si="58"/>
        <v/>
      </c>
      <c r="W207" s="34" t="str">
        <f>IF(AND(S207=3,K207="F",NOT(O207="Unattached")),SUMIF(R$2:R207,R207,L$2:L207),"")</f>
        <v/>
      </c>
      <c r="X207" s="5" t="str">
        <f t="shared" si="61"/>
        <v/>
      </c>
      <c r="Y207" s="5" t="str">
        <f t="shared" si="69"/>
        <v/>
      </c>
      <c r="Z207" s="32" t="str">
        <f t="shared" si="62"/>
        <v xml:space="preserve"> </v>
      </c>
      <c r="AA207" s="32" t="str">
        <f>IF(K207="M",IF(S207&lt;&gt;4,"",VLOOKUP(CONCATENATE(R207," ",(S207-3)),$Z$2:AD207,5,0)),IF(S207&lt;&gt;3,"",VLOOKUP(CONCATENATE(R207," ",(S207-2)),$Z$2:AD207,5,0)))</f>
        <v/>
      </c>
      <c r="AB207" s="32" t="str">
        <f>IF(K207="M",IF(S207&lt;&gt;4,"",VLOOKUP(CONCATENATE(R207," ",(S207-2)),$Z$2:AD207,5,0)),IF(S207&lt;&gt;3,"",VLOOKUP(CONCATENATE(R207," ",(S207-1)),$Z$2:AD207,5,0)))</f>
        <v/>
      </c>
      <c r="AC207" s="32" t="str">
        <f>IF(K207="M",IF(S207&lt;&gt;4,"",VLOOKUP(CONCATENATE(R207," ",(S207-1)),$Z$2:AD207,5,0)),IF(S207&lt;&gt;3,"",VLOOKUP(CONCATENATE(R207," ",(S207)),$Z$2:AD207,5,0)))</f>
        <v/>
      </c>
      <c r="AD207" s="32" t="str">
        <f t="shared" si="70"/>
        <v/>
      </c>
      <c r="AE207" s="32" t="str">
        <f t="shared" si="71"/>
        <v xml:space="preserve"> </v>
      </c>
      <c r="AF207" s="109">
        <f>IF($K207="M",IF($L207&gt;Params!D$3,0,Params!F$3-$L207+1)+IF($L207=1,2,0),IF($L207&gt;Params!E$3,0,Params!G$3-$L207+1)+IF($L207=1,2,0))</f>
        <v>0</v>
      </c>
      <c r="AG207" s="109">
        <f t="shared" si="63"/>
        <v>0</v>
      </c>
      <c r="AH207" s="109">
        <f>IF(LEN(M207)&gt;1,MATCH(MID(M207,2,3),Params!$A$4:$A$14,0),0)</f>
        <v>0</v>
      </c>
      <c r="AI207" s="109" cm="1">
        <f t="array" ref="AI207">IF(AH207=0,0,INDEX(Params!F$4:F$14,RESULTS!$AH207))</f>
        <v>0</v>
      </c>
      <c r="AJ207" s="109" cm="1">
        <f t="array" ref="AJ207">IF(AI207=0,0,INDEX(Params!G$4:G$14,RESULTS!$AH207))</f>
        <v>0</v>
      </c>
      <c r="AK207" s="109">
        <f t="shared" si="64"/>
        <v>0</v>
      </c>
      <c r="AL207" s="109">
        <f t="shared" si="65"/>
        <v>0</v>
      </c>
    </row>
    <row r="208" spans="1:38" x14ac:dyDescent="0.3">
      <c r="A208" s="64" t="str">
        <f t="shared" si="59"/>
        <v/>
      </c>
      <c r="B208" s="64" t="str">
        <f t="shared" si="60"/>
        <v/>
      </c>
      <c r="C208" s="100">
        <v>207</v>
      </c>
      <c r="D208" s="96"/>
      <c r="E208" s="97">
        <f t="shared" si="72"/>
        <v>1</v>
      </c>
      <c r="F208" s="97"/>
      <c r="G208" s="97"/>
      <c r="H208" s="104" t="str">
        <f t="shared" si="66"/>
        <v/>
      </c>
      <c r="I208" s="105" t="str">
        <f>IF(D208="","",VLOOKUP(D208,ENTRANTS!$A$1:$H$1000,2,0))</f>
        <v/>
      </c>
      <c r="J208" s="105" t="str">
        <f>IF(D208="","",VLOOKUP(D208,ENTRANTS!$A$1:$H$1000,3,0))</f>
        <v/>
      </c>
      <c r="K208" s="100" t="str">
        <f>IF(D208="","",LEFT(VLOOKUP(D208,ENTRANTS!$A$1:$H$1000,5,0),1))</f>
        <v/>
      </c>
      <c r="L208" s="100" t="str">
        <f>IF(D208="","",COUNTIF($K$2:K208,K208))</f>
        <v/>
      </c>
      <c r="M208" s="100" t="str">
        <f>IF(D208="","",VLOOKUP(D208,ENTRANTS!$A$1:$H$1000,4,0))</f>
        <v/>
      </c>
      <c r="N208" s="100" t="str">
        <f>IF(D208="","",COUNTIF($M$2:M208,M208))</f>
        <v/>
      </c>
      <c r="O208" s="105" t="str">
        <f>IF(D208="","",VLOOKUP(D208,ENTRANTS!$A$1:$H$1000,6,0))</f>
        <v/>
      </c>
      <c r="P208" s="83" t="str">
        <f t="shared" si="67"/>
        <v/>
      </c>
      <c r="Q208" s="30"/>
      <c r="R208" s="2" t="str">
        <f t="shared" si="68"/>
        <v/>
      </c>
      <c r="S208" s="3" t="str">
        <f>IF(D208="","",COUNTIF($R$2:R208,R208))</f>
        <v/>
      </c>
      <c r="T208" s="4" t="str">
        <f t="shared" si="57"/>
        <v/>
      </c>
      <c r="U208" s="34" t="str">
        <f>IF(AND(S208=4,K208="M",NOT(O208="Unattached")),SUMIF(R$2:R208,R208,L$2:L208),"")</f>
        <v/>
      </c>
      <c r="V208" s="4" t="str">
        <f t="shared" si="58"/>
        <v/>
      </c>
      <c r="W208" s="34" t="str">
        <f>IF(AND(S208=3,K208="F",NOT(O208="Unattached")),SUMIF(R$2:R208,R208,L$2:L208),"")</f>
        <v/>
      </c>
      <c r="X208" s="5" t="str">
        <f t="shared" si="61"/>
        <v/>
      </c>
      <c r="Y208" s="5" t="str">
        <f t="shared" si="69"/>
        <v/>
      </c>
      <c r="Z208" s="32" t="str">
        <f t="shared" si="62"/>
        <v xml:space="preserve"> </v>
      </c>
      <c r="AA208" s="32" t="str">
        <f>IF(K208="M",IF(S208&lt;&gt;4,"",VLOOKUP(CONCATENATE(R208," ",(S208-3)),$Z$2:AD208,5,0)),IF(S208&lt;&gt;3,"",VLOOKUP(CONCATENATE(R208," ",(S208-2)),$Z$2:AD208,5,0)))</f>
        <v/>
      </c>
      <c r="AB208" s="32" t="str">
        <f>IF(K208="M",IF(S208&lt;&gt;4,"",VLOOKUP(CONCATENATE(R208," ",(S208-2)),$Z$2:AD208,5,0)),IF(S208&lt;&gt;3,"",VLOOKUP(CONCATENATE(R208," ",(S208-1)),$Z$2:AD208,5,0)))</f>
        <v/>
      </c>
      <c r="AC208" s="32" t="str">
        <f>IF(K208="M",IF(S208&lt;&gt;4,"",VLOOKUP(CONCATENATE(R208," ",(S208-1)),$Z$2:AD208,5,0)),IF(S208&lt;&gt;3,"",VLOOKUP(CONCATENATE(R208," ",(S208)),$Z$2:AD208,5,0)))</f>
        <v/>
      </c>
      <c r="AD208" s="32" t="str">
        <f t="shared" si="70"/>
        <v/>
      </c>
      <c r="AE208" s="32" t="str">
        <f t="shared" si="71"/>
        <v xml:space="preserve"> </v>
      </c>
      <c r="AF208" s="109">
        <f>IF($K208="M",IF($L208&gt;Params!D$3,0,Params!F$3-$L208+1)+IF($L208=1,2,0),IF($L208&gt;Params!E$3,0,Params!G$3-$L208+1)+IF($L208=1,2,0))</f>
        <v>0</v>
      </c>
      <c r="AG208" s="109">
        <f t="shared" si="63"/>
        <v>0</v>
      </c>
      <c r="AH208" s="109">
        <f>IF(LEN(M208)&gt;1,MATCH(MID(M208,2,3),Params!$A$4:$A$14,0),0)</f>
        <v>0</v>
      </c>
      <c r="AI208" s="109" cm="1">
        <f t="array" ref="AI208">IF(AH208=0,0,INDEX(Params!F$4:F$14,RESULTS!$AH208))</f>
        <v>0</v>
      </c>
      <c r="AJ208" s="109" cm="1">
        <f t="array" ref="AJ208">IF(AI208=0,0,INDEX(Params!G$4:G$14,RESULTS!$AH208))</f>
        <v>0</v>
      </c>
      <c r="AK208" s="109">
        <f t="shared" si="64"/>
        <v>0</v>
      </c>
      <c r="AL208" s="109">
        <f t="shared" si="65"/>
        <v>0</v>
      </c>
    </row>
    <row r="209" spans="1:38" x14ac:dyDescent="0.3">
      <c r="A209" s="64" t="str">
        <f t="shared" si="59"/>
        <v/>
      </c>
      <c r="B209" s="64" t="str">
        <f t="shared" si="60"/>
        <v/>
      </c>
      <c r="C209" s="100">
        <v>208</v>
      </c>
      <c r="D209" s="96"/>
      <c r="E209" s="97">
        <f t="shared" si="72"/>
        <v>1</v>
      </c>
      <c r="F209" s="97"/>
      <c r="G209" s="97"/>
      <c r="H209" s="104" t="str">
        <f t="shared" si="66"/>
        <v/>
      </c>
      <c r="I209" s="105" t="str">
        <f>IF(D209="","",VLOOKUP(D209,ENTRANTS!$A$1:$H$1000,2,0))</f>
        <v/>
      </c>
      <c r="J209" s="105" t="str">
        <f>IF(D209="","",VLOOKUP(D209,ENTRANTS!$A$1:$H$1000,3,0))</f>
        <v/>
      </c>
      <c r="K209" s="100" t="str">
        <f>IF(D209="","",LEFT(VLOOKUP(D209,ENTRANTS!$A$1:$H$1000,5,0),1))</f>
        <v/>
      </c>
      <c r="L209" s="100" t="str">
        <f>IF(D209="","",COUNTIF($K$2:K209,K209))</f>
        <v/>
      </c>
      <c r="M209" s="100" t="str">
        <f>IF(D209="","",VLOOKUP(D209,ENTRANTS!$A$1:$H$1000,4,0))</f>
        <v/>
      </c>
      <c r="N209" s="100" t="str">
        <f>IF(D209="","",COUNTIF($M$2:M209,M209))</f>
        <v/>
      </c>
      <c r="O209" s="105" t="str">
        <f>IF(D209="","",VLOOKUP(D209,ENTRANTS!$A$1:$H$1000,6,0))</f>
        <v/>
      </c>
      <c r="P209" s="83" t="str">
        <f t="shared" si="67"/>
        <v/>
      </c>
      <c r="Q209" s="30"/>
      <c r="R209" s="2" t="str">
        <f t="shared" si="68"/>
        <v/>
      </c>
      <c r="S209" s="3" t="str">
        <f>IF(D209="","",COUNTIF($R$2:R209,R209))</f>
        <v/>
      </c>
      <c r="T209" s="4" t="str">
        <f t="shared" si="57"/>
        <v/>
      </c>
      <c r="U209" s="34" t="str">
        <f>IF(AND(S209=4,K209="M",NOT(O209="Unattached")),SUMIF(R$2:R209,R209,L$2:L209),"")</f>
        <v/>
      </c>
      <c r="V209" s="4" t="str">
        <f t="shared" si="58"/>
        <v/>
      </c>
      <c r="W209" s="34" t="str">
        <f>IF(AND(S209=3,K209="F",NOT(O209="Unattached")),SUMIF(R$2:R209,R209,L$2:L209),"")</f>
        <v/>
      </c>
      <c r="X209" s="5" t="str">
        <f t="shared" si="61"/>
        <v/>
      </c>
      <c r="Y209" s="5" t="str">
        <f t="shared" si="69"/>
        <v/>
      </c>
      <c r="Z209" s="32" t="str">
        <f t="shared" si="62"/>
        <v xml:space="preserve"> </v>
      </c>
      <c r="AA209" s="32" t="str">
        <f>IF(K209="M",IF(S209&lt;&gt;4,"",VLOOKUP(CONCATENATE(R209," ",(S209-3)),$Z$2:AD209,5,0)),IF(S209&lt;&gt;3,"",VLOOKUP(CONCATENATE(R209," ",(S209-2)),$Z$2:AD209,5,0)))</f>
        <v/>
      </c>
      <c r="AB209" s="32" t="str">
        <f>IF(K209="M",IF(S209&lt;&gt;4,"",VLOOKUP(CONCATENATE(R209," ",(S209-2)),$Z$2:AD209,5,0)),IF(S209&lt;&gt;3,"",VLOOKUP(CONCATENATE(R209," ",(S209-1)),$Z$2:AD209,5,0)))</f>
        <v/>
      </c>
      <c r="AC209" s="32" t="str">
        <f>IF(K209="M",IF(S209&lt;&gt;4,"",VLOOKUP(CONCATENATE(R209," ",(S209-1)),$Z$2:AD209,5,0)),IF(S209&lt;&gt;3,"",VLOOKUP(CONCATENATE(R209," ",(S209)),$Z$2:AD209,5,0)))</f>
        <v/>
      </c>
      <c r="AD209" s="32" t="str">
        <f t="shared" si="70"/>
        <v/>
      </c>
      <c r="AE209" s="32" t="str">
        <f t="shared" si="71"/>
        <v xml:space="preserve"> </v>
      </c>
      <c r="AF209" s="109">
        <f>IF($K209="M",IF($L209&gt;Params!D$3,0,Params!F$3-$L209+1)+IF($L209=1,2,0),IF($L209&gt;Params!E$3,0,Params!G$3-$L209+1)+IF($L209=1,2,0))</f>
        <v>0</v>
      </c>
      <c r="AG209" s="109">
        <f t="shared" si="63"/>
        <v>0</v>
      </c>
      <c r="AH209" s="109">
        <f>IF(LEN(M209)&gt;1,MATCH(MID(M209,2,3),Params!$A$4:$A$14,0),0)</f>
        <v>0</v>
      </c>
      <c r="AI209" s="109" cm="1">
        <f t="array" ref="AI209">IF(AH209=0,0,INDEX(Params!F$4:F$14,RESULTS!$AH209))</f>
        <v>0</v>
      </c>
      <c r="AJ209" s="109" cm="1">
        <f t="array" ref="AJ209">IF(AI209=0,0,INDEX(Params!G$4:G$14,RESULTS!$AH209))</f>
        <v>0</v>
      </c>
      <c r="AK209" s="109">
        <f t="shared" si="64"/>
        <v>0</v>
      </c>
      <c r="AL209" s="109">
        <f t="shared" si="65"/>
        <v>0</v>
      </c>
    </row>
    <row r="210" spans="1:38" x14ac:dyDescent="0.3">
      <c r="A210" s="64" t="str">
        <f t="shared" si="59"/>
        <v/>
      </c>
      <c r="B210" s="64" t="str">
        <f t="shared" si="60"/>
        <v/>
      </c>
      <c r="C210" s="100">
        <v>209</v>
      </c>
      <c r="D210" s="96"/>
      <c r="E210" s="97">
        <f t="shared" si="72"/>
        <v>1</v>
      </c>
      <c r="F210" s="97"/>
      <c r="G210" s="97"/>
      <c r="H210" s="104" t="str">
        <f t="shared" si="66"/>
        <v/>
      </c>
      <c r="I210" s="105" t="str">
        <f>IF(D210="","",VLOOKUP(D210,ENTRANTS!$A$1:$H$1000,2,0))</f>
        <v/>
      </c>
      <c r="J210" s="105" t="str">
        <f>IF(D210="","",VLOOKUP(D210,ENTRANTS!$A$1:$H$1000,3,0))</f>
        <v/>
      </c>
      <c r="K210" s="100" t="str">
        <f>IF(D210="","",LEFT(VLOOKUP(D210,ENTRANTS!$A$1:$H$1000,5,0),1))</f>
        <v/>
      </c>
      <c r="L210" s="100" t="str">
        <f>IF(D210="","",COUNTIF($K$2:K210,K210))</f>
        <v/>
      </c>
      <c r="M210" s="100" t="str">
        <f>IF(D210="","",VLOOKUP(D210,ENTRANTS!$A$1:$H$1000,4,0))</f>
        <v/>
      </c>
      <c r="N210" s="100" t="str">
        <f>IF(D210="","",COUNTIF($M$2:M210,M210))</f>
        <v/>
      </c>
      <c r="O210" s="105" t="str">
        <f>IF(D210="","",VLOOKUP(D210,ENTRANTS!$A$1:$H$1000,6,0))</f>
        <v/>
      </c>
      <c r="P210" s="83" t="str">
        <f t="shared" si="67"/>
        <v/>
      </c>
      <c r="Q210" s="30"/>
      <c r="R210" s="2" t="str">
        <f t="shared" si="68"/>
        <v/>
      </c>
      <c r="S210" s="3" t="str">
        <f>IF(D210="","",COUNTIF($R$2:R210,R210))</f>
        <v/>
      </c>
      <c r="T210" s="4" t="str">
        <f t="shared" si="57"/>
        <v/>
      </c>
      <c r="U210" s="34" t="str">
        <f>IF(AND(S210=4,K210="M",NOT(O210="Unattached")),SUMIF(R$2:R210,R210,L$2:L210),"")</f>
        <v/>
      </c>
      <c r="V210" s="4" t="str">
        <f t="shared" si="58"/>
        <v/>
      </c>
      <c r="W210" s="34" t="str">
        <f>IF(AND(S210=3,K210="F",NOT(O210="Unattached")),SUMIF(R$2:R210,R210,L$2:L210),"")</f>
        <v/>
      </c>
      <c r="X210" s="5" t="str">
        <f t="shared" si="61"/>
        <v/>
      </c>
      <c r="Y210" s="5" t="str">
        <f t="shared" si="69"/>
        <v/>
      </c>
      <c r="Z210" s="32" t="str">
        <f t="shared" si="62"/>
        <v xml:space="preserve"> </v>
      </c>
      <c r="AA210" s="32" t="str">
        <f>IF(K210="M",IF(S210&lt;&gt;4,"",VLOOKUP(CONCATENATE(R210," ",(S210-3)),$Z$2:AD210,5,0)),IF(S210&lt;&gt;3,"",VLOOKUP(CONCATENATE(R210," ",(S210-2)),$Z$2:AD210,5,0)))</f>
        <v/>
      </c>
      <c r="AB210" s="32" t="str">
        <f>IF(K210="M",IF(S210&lt;&gt;4,"",VLOOKUP(CONCATENATE(R210," ",(S210-2)),$Z$2:AD210,5,0)),IF(S210&lt;&gt;3,"",VLOOKUP(CONCATENATE(R210," ",(S210-1)),$Z$2:AD210,5,0)))</f>
        <v/>
      </c>
      <c r="AC210" s="32" t="str">
        <f>IF(K210="M",IF(S210&lt;&gt;4,"",VLOOKUP(CONCATENATE(R210," ",(S210-1)),$Z$2:AD210,5,0)),IF(S210&lt;&gt;3,"",VLOOKUP(CONCATENATE(R210," ",(S210)),$Z$2:AD210,5,0)))</f>
        <v/>
      </c>
      <c r="AD210" s="32" t="str">
        <f t="shared" si="70"/>
        <v/>
      </c>
      <c r="AE210" s="32" t="str">
        <f t="shared" si="71"/>
        <v xml:space="preserve"> </v>
      </c>
      <c r="AF210" s="109">
        <f>IF($K210="M",IF($L210&gt;Params!D$3,0,Params!F$3-$L210+1)+IF($L210=1,2,0),IF($L210&gt;Params!E$3,0,Params!G$3-$L210+1)+IF($L210=1,2,0))</f>
        <v>0</v>
      </c>
      <c r="AG210" s="109">
        <f t="shared" si="63"/>
        <v>0</v>
      </c>
      <c r="AH210" s="109">
        <f>IF(LEN(M210)&gt;1,MATCH(MID(M210,2,3),Params!$A$4:$A$14,0),0)</f>
        <v>0</v>
      </c>
      <c r="AI210" s="109" cm="1">
        <f t="array" ref="AI210">IF(AH210=0,0,INDEX(Params!F$4:F$14,RESULTS!$AH210))</f>
        <v>0</v>
      </c>
      <c r="AJ210" s="109" cm="1">
        <f t="array" ref="AJ210">IF(AI210=0,0,INDEX(Params!G$4:G$14,RESULTS!$AH210))</f>
        <v>0</v>
      </c>
      <c r="AK210" s="109">
        <f t="shared" si="64"/>
        <v>0</v>
      </c>
      <c r="AL210" s="109">
        <f t="shared" si="65"/>
        <v>0</v>
      </c>
    </row>
    <row r="211" spans="1:38" x14ac:dyDescent="0.3">
      <c r="A211" s="64" t="str">
        <f t="shared" si="59"/>
        <v/>
      </c>
      <c r="B211" s="64" t="str">
        <f t="shared" si="60"/>
        <v/>
      </c>
      <c r="C211" s="100">
        <v>210</v>
      </c>
      <c r="D211" s="96"/>
      <c r="E211" s="97">
        <f t="shared" si="72"/>
        <v>1</v>
      </c>
      <c r="F211" s="97"/>
      <c r="G211" s="97"/>
      <c r="H211" s="104" t="str">
        <f t="shared" si="66"/>
        <v/>
      </c>
      <c r="I211" s="105" t="str">
        <f>IF(D211="","",VLOOKUP(D211,ENTRANTS!$A$1:$H$1000,2,0))</f>
        <v/>
      </c>
      <c r="J211" s="105" t="str">
        <f>IF(D211="","",VLOOKUP(D211,ENTRANTS!$A$1:$H$1000,3,0))</f>
        <v/>
      </c>
      <c r="K211" s="100" t="str">
        <f>IF(D211="","",LEFT(VLOOKUP(D211,ENTRANTS!$A$1:$H$1000,5,0),1))</f>
        <v/>
      </c>
      <c r="L211" s="100" t="str">
        <f>IF(D211="","",COUNTIF($K$2:K211,K211))</f>
        <v/>
      </c>
      <c r="M211" s="100" t="str">
        <f>IF(D211="","",VLOOKUP(D211,ENTRANTS!$A$1:$H$1000,4,0))</f>
        <v/>
      </c>
      <c r="N211" s="100" t="str">
        <f>IF(D211="","",COUNTIF($M$2:M211,M211))</f>
        <v/>
      </c>
      <c r="O211" s="105" t="str">
        <f>IF(D211="","",VLOOKUP(D211,ENTRANTS!$A$1:$H$1000,6,0))</f>
        <v/>
      </c>
      <c r="P211" s="83" t="str">
        <f t="shared" si="67"/>
        <v/>
      </c>
      <c r="Q211" s="30"/>
      <c r="R211" s="2" t="str">
        <f t="shared" si="68"/>
        <v/>
      </c>
      <c r="S211" s="3" t="str">
        <f>IF(D211="","",COUNTIF($R$2:R211,R211))</f>
        <v/>
      </c>
      <c r="T211" s="4" t="str">
        <f t="shared" si="57"/>
        <v/>
      </c>
      <c r="U211" s="34" t="str">
        <f>IF(AND(S211=4,K211="M",NOT(O211="Unattached")),SUMIF(R$2:R211,R211,L$2:L211),"")</f>
        <v/>
      </c>
      <c r="V211" s="4" t="str">
        <f t="shared" si="58"/>
        <v/>
      </c>
      <c r="W211" s="34" t="str">
        <f>IF(AND(S211=3,K211="F",NOT(O211="Unattached")),SUMIF(R$2:R211,R211,L$2:L211),"")</f>
        <v/>
      </c>
      <c r="X211" s="5" t="str">
        <f t="shared" si="61"/>
        <v/>
      </c>
      <c r="Y211" s="5" t="str">
        <f t="shared" si="69"/>
        <v/>
      </c>
      <c r="Z211" s="32" t="str">
        <f t="shared" si="62"/>
        <v xml:space="preserve"> </v>
      </c>
      <c r="AA211" s="32" t="str">
        <f>IF(K211="M",IF(S211&lt;&gt;4,"",VLOOKUP(CONCATENATE(R211," ",(S211-3)),$Z$2:AD211,5,0)),IF(S211&lt;&gt;3,"",VLOOKUP(CONCATENATE(R211," ",(S211-2)),$Z$2:AD211,5,0)))</f>
        <v/>
      </c>
      <c r="AB211" s="32" t="str">
        <f>IF(K211="M",IF(S211&lt;&gt;4,"",VLOOKUP(CONCATENATE(R211," ",(S211-2)),$Z$2:AD211,5,0)),IF(S211&lt;&gt;3,"",VLOOKUP(CONCATENATE(R211," ",(S211-1)),$Z$2:AD211,5,0)))</f>
        <v/>
      </c>
      <c r="AC211" s="32" t="str">
        <f>IF(K211="M",IF(S211&lt;&gt;4,"",VLOOKUP(CONCATENATE(R211," ",(S211-1)),$Z$2:AD211,5,0)),IF(S211&lt;&gt;3,"",VLOOKUP(CONCATENATE(R211," ",(S211)),$Z$2:AD211,5,0)))</f>
        <v/>
      </c>
      <c r="AD211" s="32" t="str">
        <f t="shared" si="70"/>
        <v/>
      </c>
      <c r="AE211" s="32" t="str">
        <f t="shared" si="71"/>
        <v xml:space="preserve"> </v>
      </c>
      <c r="AF211" s="109">
        <f>IF($K211="M",IF($L211&gt;Params!D$3,0,Params!F$3-$L211+1)+IF($L211=1,2,0),IF($L211&gt;Params!E$3,0,Params!G$3-$L211+1)+IF($L211=1,2,0))</f>
        <v>0</v>
      </c>
      <c r="AG211" s="109">
        <f t="shared" si="63"/>
        <v>0</v>
      </c>
      <c r="AH211" s="109">
        <f>IF(LEN(M211)&gt;1,MATCH(MID(M211,2,3),Params!$A$4:$A$14,0),0)</f>
        <v>0</v>
      </c>
      <c r="AI211" s="109" cm="1">
        <f t="array" ref="AI211">IF(AH211=0,0,INDEX(Params!F$4:F$14,RESULTS!$AH211))</f>
        <v>0</v>
      </c>
      <c r="AJ211" s="109" cm="1">
        <f t="array" ref="AJ211">IF(AI211=0,0,INDEX(Params!G$4:G$14,RESULTS!$AH211))</f>
        <v>0</v>
      </c>
      <c r="AK211" s="109">
        <f t="shared" si="64"/>
        <v>0</v>
      </c>
      <c r="AL211" s="109">
        <f t="shared" si="65"/>
        <v>0</v>
      </c>
    </row>
    <row r="212" spans="1:38" x14ac:dyDescent="0.3">
      <c r="A212" s="64" t="str">
        <f t="shared" si="59"/>
        <v/>
      </c>
      <c r="B212" s="64" t="str">
        <f t="shared" si="60"/>
        <v/>
      </c>
      <c r="C212" s="100">
        <v>211</v>
      </c>
      <c r="D212" s="96"/>
      <c r="E212" s="97">
        <f t="shared" si="72"/>
        <v>1</v>
      </c>
      <c r="F212" s="97"/>
      <c r="G212" s="97"/>
      <c r="H212" s="104" t="str">
        <f t="shared" si="66"/>
        <v/>
      </c>
      <c r="I212" s="105" t="str">
        <f>IF(D212="","",VLOOKUP(D212,ENTRANTS!$A$1:$H$1000,2,0))</f>
        <v/>
      </c>
      <c r="J212" s="105" t="str">
        <f>IF(D212="","",VLOOKUP(D212,ENTRANTS!$A$1:$H$1000,3,0))</f>
        <v/>
      </c>
      <c r="K212" s="100" t="str">
        <f>IF(D212="","",LEFT(VLOOKUP(D212,ENTRANTS!$A$1:$H$1000,5,0),1))</f>
        <v/>
      </c>
      <c r="L212" s="100" t="str">
        <f>IF(D212="","",COUNTIF($K$2:K212,K212))</f>
        <v/>
      </c>
      <c r="M212" s="100" t="str">
        <f>IF(D212="","",VLOOKUP(D212,ENTRANTS!$A$1:$H$1000,4,0))</f>
        <v/>
      </c>
      <c r="N212" s="100" t="str">
        <f>IF(D212="","",COUNTIF($M$2:M212,M212))</f>
        <v/>
      </c>
      <c r="O212" s="105" t="str">
        <f>IF(D212="","",VLOOKUP(D212,ENTRANTS!$A$1:$H$1000,6,0))</f>
        <v/>
      </c>
      <c r="P212" s="83" t="str">
        <f t="shared" si="67"/>
        <v/>
      </c>
      <c r="Q212" s="30"/>
      <c r="R212" s="2" t="str">
        <f t="shared" si="68"/>
        <v/>
      </c>
      <c r="S212" s="3" t="str">
        <f>IF(D212="","",COUNTIF($R$2:R212,R212))</f>
        <v/>
      </c>
      <c r="T212" s="4" t="str">
        <f t="shared" si="57"/>
        <v/>
      </c>
      <c r="U212" s="34" t="str">
        <f>IF(AND(S212=4,K212="M",NOT(O212="Unattached")),SUMIF(R$2:R212,R212,L$2:L212),"")</f>
        <v/>
      </c>
      <c r="V212" s="4" t="str">
        <f t="shared" si="58"/>
        <v/>
      </c>
      <c r="W212" s="34" t="str">
        <f>IF(AND(S212=3,K212="F",NOT(O212="Unattached")),SUMIF(R$2:R212,R212,L$2:L212),"")</f>
        <v/>
      </c>
      <c r="X212" s="5" t="str">
        <f t="shared" si="61"/>
        <v/>
      </c>
      <c r="Y212" s="5" t="str">
        <f t="shared" si="69"/>
        <v/>
      </c>
      <c r="Z212" s="32" t="str">
        <f t="shared" si="62"/>
        <v xml:space="preserve"> </v>
      </c>
      <c r="AA212" s="32" t="str">
        <f>IF(K212="M",IF(S212&lt;&gt;4,"",VLOOKUP(CONCATENATE(R212," ",(S212-3)),$Z$2:AD212,5,0)),IF(S212&lt;&gt;3,"",VLOOKUP(CONCATENATE(R212," ",(S212-2)),$Z$2:AD212,5,0)))</f>
        <v/>
      </c>
      <c r="AB212" s="32" t="str">
        <f>IF(K212="M",IF(S212&lt;&gt;4,"",VLOOKUP(CONCATENATE(R212," ",(S212-2)),$Z$2:AD212,5,0)),IF(S212&lt;&gt;3,"",VLOOKUP(CONCATENATE(R212," ",(S212-1)),$Z$2:AD212,5,0)))</f>
        <v/>
      </c>
      <c r="AC212" s="32" t="str">
        <f>IF(K212="M",IF(S212&lt;&gt;4,"",VLOOKUP(CONCATENATE(R212," ",(S212-1)),$Z$2:AD212,5,0)),IF(S212&lt;&gt;3,"",VLOOKUP(CONCATENATE(R212," ",(S212)),$Z$2:AD212,5,0)))</f>
        <v/>
      </c>
      <c r="AD212" s="32" t="str">
        <f t="shared" si="70"/>
        <v/>
      </c>
      <c r="AE212" s="32" t="str">
        <f t="shared" si="71"/>
        <v xml:space="preserve"> </v>
      </c>
      <c r="AF212" s="109">
        <f>IF($K212="M",IF($L212&gt;Params!D$3,0,Params!F$3-$L212+1)+IF($L212=1,2,0),IF($L212&gt;Params!E$3,0,Params!G$3-$L212+1)+IF($L212=1,2,0))</f>
        <v>0</v>
      </c>
      <c r="AG212" s="109">
        <f t="shared" si="63"/>
        <v>0</v>
      </c>
      <c r="AH212" s="109">
        <f>IF(LEN(M212)&gt;1,MATCH(MID(M212,2,3),Params!$A$4:$A$14,0),0)</f>
        <v>0</v>
      </c>
      <c r="AI212" s="109" cm="1">
        <f t="array" ref="AI212">IF(AH212=0,0,INDEX(Params!F$4:F$14,RESULTS!$AH212))</f>
        <v>0</v>
      </c>
      <c r="AJ212" s="109" cm="1">
        <f t="array" ref="AJ212">IF(AI212=0,0,INDEX(Params!G$4:G$14,RESULTS!$AH212))</f>
        <v>0</v>
      </c>
      <c r="AK212" s="109">
        <f t="shared" si="64"/>
        <v>0</v>
      </c>
      <c r="AL212" s="109">
        <f t="shared" si="65"/>
        <v>0</v>
      </c>
    </row>
    <row r="213" spans="1:38" x14ac:dyDescent="0.3">
      <c r="A213" s="64" t="str">
        <f t="shared" si="59"/>
        <v/>
      </c>
      <c r="B213" s="64" t="str">
        <f t="shared" si="60"/>
        <v/>
      </c>
      <c r="C213" s="100">
        <v>212</v>
      </c>
      <c r="D213" s="96"/>
      <c r="E213" s="97">
        <f t="shared" si="72"/>
        <v>1</v>
      </c>
      <c r="F213" s="97"/>
      <c r="G213" s="97"/>
      <c r="H213" s="104" t="str">
        <f t="shared" si="66"/>
        <v/>
      </c>
      <c r="I213" s="105" t="str">
        <f>IF(D213="","",VLOOKUP(D213,ENTRANTS!$A$1:$H$1000,2,0))</f>
        <v/>
      </c>
      <c r="J213" s="105" t="str">
        <f>IF(D213="","",VLOOKUP(D213,ENTRANTS!$A$1:$H$1000,3,0))</f>
        <v/>
      </c>
      <c r="K213" s="100" t="str">
        <f>IF(D213="","",LEFT(VLOOKUP(D213,ENTRANTS!$A$1:$H$1000,5,0),1))</f>
        <v/>
      </c>
      <c r="L213" s="100" t="str">
        <f>IF(D213="","",COUNTIF($K$2:K213,K213))</f>
        <v/>
      </c>
      <c r="M213" s="100" t="str">
        <f>IF(D213="","",VLOOKUP(D213,ENTRANTS!$A$1:$H$1000,4,0))</f>
        <v/>
      </c>
      <c r="N213" s="100" t="str">
        <f>IF(D213="","",COUNTIF($M$2:M213,M213))</f>
        <v/>
      </c>
      <c r="O213" s="105" t="str">
        <f>IF(D213="","",VLOOKUP(D213,ENTRANTS!$A$1:$H$1000,6,0))</f>
        <v/>
      </c>
      <c r="P213" s="83" t="str">
        <f t="shared" si="67"/>
        <v/>
      </c>
      <c r="Q213" s="30"/>
      <c r="R213" s="2" t="str">
        <f t="shared" si="68"/>
        <v/>
      </c>
      <c r="S213" s="3" t="str">
        <f>IF(D213="","",COUNTIF($R$2:R213,R213))</f>
        <v/>
      </c>
      <c r="T213" s="4" t="str">
        <f t="shared" si="57"/>
        <v/>
      </c>
      <c r="U213" s="34" t="str">
        <f>IF(AND(S213=4,K213="M",NOT(O213="Unattached")),SUMIF(R$2:R213,R213,L$2:L213),"")</f>
        <v/>
      </c>
      <c r="V213" s="4" t="str">
        <f t="shared" si="58"/>
        <v/>
      </c>
      <c r="W213" s="34" t="str">
        <f>IF(AND(S213=3,K213="F",NOT(O213="Unattached")),SUMIF(R$2:R213,R213,L$2:L213),"")</f>
        <v/>
      </c>
      <c r="X213" s="5" t="str">
        <f t="shared" si="61"/>
        <v/>
      </c>
      <c r="Y213" s="5" t="str">
        <f t="shared" si="69"/>
        <v/>
      </c>
      <c r="Z213" s="32" t="str">
        <f t="shared" si="62"/>
        <v xml:space="preserve"> </v>
      </c>
      <c r="AA213" s="32" t="str">
        <f>IF(K213="M",IF(S213&lt;&gt;4,"",VLOOKUP(CONCATENATE(R213," ",(S213-3)),$Z$2:AD213,5,0)),IF(S213&lt;&gt;3,"",VLOOKUP(CONCATENATE(R213," ",(S213-2)),$Z$2:AD213,5,0)))</f>
        <v/>
      </c>
      <c r="AB213" s="32" t="str">
        <f>IF(K213="M",IF(S213&lt;&gt;4,"",VLOOKUP(CONCATENATE(R213," ",(S213-2)),$Z$2:AD213,5,0)),IF(S213&lt;&gt;3,"",VLOOKUP(CONCATENATE(R213," ",(S213-1)),$Z$2:AD213,5,0)))</f>
        <v/>
      </c>
      <c r="AC213" s="32" t="str">
        <f>IF(K213="M",IF(S213&lt;&gt;4,"",VLOOKUP(CONCATENATE(R213," ",(S213-1)),$Z$2:AD213,5,0)),IF(S213&lt;&gt;3,"",VLOOKUP(CONCATENATE(R213," ",(S213)),$Z$2:AD213,5,0)))</f>
        <v/>
      </c>
      <c r="AD213" s="32" t="str">
        <f t="shared" si="70"/>
        <v/>
      </c>
      <c r="AE213" s="32" t="str">
        <f t="shared" si="71"/>
        <v xml:space="preserve"> </v>
      </c>
      <c r="AF213" s="109">
        <f>IF($K213="M",IF($L213&gt;Params!D$3,0,Params!F$3-$L213+1)+IF($L213=1,2,0),IF($L213&gt;Params!E$3,0,Params!G$3-$L213+1)+IF($L213=1,2,0))</f>
        <v>0</v>
      </c>
      <c r="AG213" s="109">
        <f t="shared" si="63"/>
        <v>0</v>
      </c>
      <c r="AH213" s="109">
        <f>IF(LEN(M213)&gt;1,MATCH(MID(M213,2,3),Params!$A$4:$A$14,0),0)</f>
        <v>0</v>
      </c>
      <c r="AI213" s="109" cm="1">
        <f t="array" ref="AI213">IF(AH213=0,0,INDEX(Params!F$4:F$14,RESULTS!$AH213))</f>
        <v>0</v>
      </c>
      <c r="AJ213" s="109" cm="1">
        <f t="array" ref="AJ213">IF(AI213=0,0,INDEX(Params!G$4:G$14,RESULTS!$AH213))</f>
        <v>0</v>
      </c>
      <c r="AK213" s="109">
        <f t="shared" si="64"/>
        <v>0</v>
      </c>
      <c r="AL213" s="109">
        <f t="shared" si="65"/>
        <v>0</v>
      </c>
    </row>
    <row r="214" spans="1:38" x14ac:dyDescent="0.3">
      <c r="A214" s="64" t="str">
        <f t="shared" si="59"/>
        <v/>
      </c>
      <c r="B214" s="64" t="str">
        <f t="shared" si="60"/>
        <v/>
      </c>
      <c r="C214" s="100">
        <v>213</v>
      </c>
      <c r="D214" s="96"/>
      <c r="E214" s="97">
        <f t="shared" si="72"/>
        <v>1</v>
      </c>
      <c r="F214" s="97"/>
      <c r="G214" s="97"/>
      <c r="H214" s="104" t="str">
        <f t="shared" si="66"/>
        <v/>
      </c>
      <c r="I214" s="105" t="str">
        <f>IF(D214="","",VLOOKUP(D214,ENTRANTS!$A$1:$H$1000,2,0))</f>
        <v/>
      </c>
      <c r="J214" s="105" t="str">
        <f>IF(D214="","",VLOOKUP(D214,ENTRANTS!$A$1:$H$1000,3,0))</f>
        <v/>
      </c>
      <c r="K214" s="100" t="str">
        <f>IF(D214="","",LEFT(VLOOKUP(D214,ENTRANTS!$A$1:$H$1000,5,0),1))</f>
        <v/>
      </c>
      <c r="L214" s="100" t="str">
        <f>IF(D214="","",COUNTIF($K$2:K214,K214))</f>
        <v/>
      </c>
      <c r="M214" s="100" t="str">
        <f>IF(D214="","",VLOOKUP(D214,ENTRANTS!$A$1:$H$1000,4,0))</f>
        <v/>
      </c>
      <c r="N214" s="100" t="str">
        <f>IF(D214="","",COUNTIF($M$2:M214,M214))</f>
        <v/>
      </c>
      <c r="O214" s="105" t="str">
        <f>IF(D214="","",VLOOKUP(D214,ENTRANTS!$A$1:$H$1000,6,0))</f>
        <v/>
      </c>
      <c r="P214" s="83" t="str">
        <f t="shared" si="67"/>
        <v/>
      </c>
      <c r="Q214" s="30"/>
      <c r="R214" s="2" t="str">
        <f t="shared" si="68"/>
        <v/>
      </c>
      <c r="S214" s="3" t="str">
        <f>IF(D214="","",COUNTIF($R$2:R214,R214))</f>
        <v/>
      </c>
      <c r="T214" s="4" t="str">
        <f t="shared" ref="T214:T277" si="73">IF(U214="","",RANK(U214,$U$2:$U$1000,1))</f>
        <v/>
      </c>
      <c r="U214" s="34" t="str">
        <f>IF(AND(S214=4,K214="M",NOT(O214="Unattached")),SUMIF(R$2:R214,R214,L$2:L214),"")</f>
        <v/>
      </c>
      <c r="V214" s="4" t="str">
        <f t="shared" ref="V214:V277" si="74">IF(W214="","",RANK(W214,$W$2:$W$1000,1))</f>
        <v/>
      </c>
      <c r="W214" s="34" t="str">
        <f>IF(AND(S214=3,K214="F",NOT(O214="Unattached")),SUMIF(R$2:R214,R214,L$2:L214),"")</f>
        <v/>
      </c>
      <c r="X214" s="5" t="str">
        <f t="shared" si="61"/>
        <v/>
      </c>
      <c r="Y214" s="5" t="str">
        <f t="shared" si="69"/>
        <v/>
      </c>
      <c r="Z214" s="32" t="str">
        <f t="shared" si="62"/>
        <v xml:space="preserve"> </v>
      </c>
      <c r="AA214" s="32" t="str">
        <f>IF(K214="M",IF(S214&lt;&gt;4,"",VLOOKUP(CONCATENATE(R214," ",(S214-3)),$Z$2:AD214,5,0)),IF(S214&lt;&gt;3,"",VLOOKUP(CONCATENATE(R214," ",(S214-2)),$Z$2:AD214,5,0)))</f>
        <v/>
      </c>
      <c r="AB214" s="32" t="str">
        <f>IF(K214="M",IF(S214&lt;&gt;4,"",VLOOKUP(CONCATENATE(R214," ",(S214-2)),$Z$2:AD214,5,0)),IF(S214&lt;&gt;3,"",VLOOKUP(CONCATENATE(R214," ",(S214-1)),$Z$2:AD214,5,0)))</f>
        <v/>
      </c>
      <c r="AC214" s="32" t="str">
        <f>IF(K214="M",IF(S214&lt;&gt;4,"",VLOOKUP(CONCATENATE(R214," ",(S214-1)),$Z$2:AD214,5,0)),IF(S214&lt;&gt;3,"",VLOOKUP(CONCATENATE(R214," ",(S214)),$Z$2:AD214,5,0)))</f>
        <v/>
      </c>
      <c r="AD214" s="32" t="str">
        <f t="shared" si="70"/>
        <v/>
      </c>
      <c r="AE214" s="32" t="str">
        <f t="shared" si="71"/>
        <v xml:space="preserve"> </v>
      </c>
      <c r="AF214" s="109">
        <f>IF($K214="M",IF($L214&gt;Params!D$3,0,Params!F$3-$L214+1)+IF($L214=1,2,0),IF($L214&gt;Params!E$3,0,Params!G$3-$L214+1)+IF($L214=1,2,0))</f>
        <v>0</v>
      </c>
      <c r="AG214" s="109">
        <f t="shared" si="63"/>
        <v>0</v>
      </c>
      <c r="AH214" s="109">
        <f>IF(LEN(M214)&gt;1,MATCH(MID(M214,2,3),Params!$A$4:$A$14,0),0)</f>
        <v>0</v>
      </c>
      <c r="AI214" s="109" cm="1">
        <f t="array" ref="AI214">IF(AH214=0,0,INDEX(Params!F$4:F$14,RESULTS!$AH214))</f>
        <v>0</v>
      </c>
      <c r="AJ214" s="109" cm="1">
        <f t="array" ref="AJ214">IF(AI214=0,0,INDEX(Params!G$4:G$14,RESULTS!$AH214))</f>
        <v>0</v>
      </c>
      <c r="AK214" s="109">
        <f t="shared" si="64"/>
        <v>0</v>
      </c>
      <c r="AL214" s="109">
        <f t="shared" si="65"/>
        <v>0</v>
      </c>
    </row>
    <row r="215" spans="1:38" x14ac:dyDescent="0.3">
      <c r="A215" s="64" t="str">
        <f t="shared" si="59"/>
        <v/>
      </c>
      <c r="B215" s="64" t="str">
        <f t="shared" si="60"/>
        <v/>
      </c>
      <c r="C215" s="100">
        <v>214</v>
      </c>
      <c r="D215" s="96"/>
      <c r="E215" s="97">
        <f t="shared" si="72"/>
        <v>1</v>
      </c>
      <c r="F215" s="97"/>
      <c r="G215" s="97"/>
      <c r="H215" s="104" t="str">
        <f t="shared" si="66"/>
        <v/>
      </c>
      <c r="I215" s="105" t="str">
        <f>IF(D215="","",VLOOKUP(D215,ENTRANTS!$A$1:$H$1000,2,0))</f>
        <v/>
      </c>
      <c r="J215" s="105" t="str">
        <f>IF(D215="","",VLOOKUP(D215,ENTRANTS!$A$1:$H$1000,3,0))</f>
        <v/>
      </c>
      <c r="K215" s="100" t="str">
        <f>IF(D215="","",LEFT(VLOOKUP(D215,ENTRANTS!$A$1:$H$1000,5,0),1))</f>
        <v/>
      </c>
      <c r="L215" s="100" t="str">
        <f>IF(D215="","",COUNTIF($K$2:K215,K215))</f>
        <v/>
      </c>
      <c r="M215" s="100" t="str">
        <f>IF(D215="","",VLOOKUP(D215,ENTRANTS!$A$1:$H$1000,4,0))</f>
        <v/>
      </c>
      <c r="N215" s="100" t="str">
        <f>IF(D215="","",COUNTIF($M$2:M215,M215))</f>
        <v/>
      </c>
      <c r="O215" s="105" t="str">
        <f>IF(D215="","",VLOOKUP(D215,ENTRANTS!$A$1:$H$1000,6,0))</f>
        <v/>
      </c>
      <c r="P215" s="83" t="str">
        <f t="shared" si="67"/>
        <v/>
      </c>
      <c r="Q215" s="30"/>
      <c r="R215" s="2" t="str">
        <f t="shared" si="68"/>
        <v/>
      </c>
      <c r="S215" s="3" t="str">
        <f>IF(D215="","",COUNTIF($R$2:R215,R215))</f>
        <v/>
      </c>
      <c r="T215" s="4" t="str">
        <f t="shared" si="73"/>
        <v/>
      </c>
      <c r="U215" s="34" t="str">
        <f>IF(AND(S215=4,K215="M",NOT(O215="Unattached")),SUMIF(R$2:R215,R215,L$2:L215),"")</f>
        <v/>
      </c>
      <c r="V215" s="4" t="str">
        <f t="shared" si="74"/>
        <v/>
      </c>
      <c r="W215" s="34" t="str">
        <f>IF(AND(S215=3,K215="F",NOT(O215="Unattached")),SUMIF(R$2:R215,R215,L$2:L215),"")</f>
        <v/>
      </c>
      <c r="X215" s="5" t="str">
        <f t="shared" si="61"/>
        <v/>
      </c>
      <c r="Y215" s="5" t="str">
        <f t="shared" si="69"/>
        <v/>
      </c>
      <c r="Z215" s="32" t="str">
        <f t="shared" si="62"/>
        <v xml:space="preserve"> </v>
      </c>
      <c r="AA215" s="32" t="str">
        <f>IF(K215="M",IF(S215&lt;&gt;4,"",VLOOKUP(CONCATENATE(R215," ",(S215-3)),$Z$2:AD215,5,0)),IF(S215&lt;&gt;3,"",VLOOKUP(CONCATENATE(R215," ",(S215-2)),$Z$2:AD215,5,0)))</f>
        <v/>
      </c>
      <c r="AB215" s="32" t="str">
        <f>IF(K215="M",IF(S215&lt;&gt;4,"",VLOOKUP(CONCATENATE(R215," ",(S215-2)),$Z$2:AD215,5,0)),IF(S215&lt;&gt;3,"",VLOOKUP(CONCATENATE(R215," ",(S215-1)),$Z$2:AD215,5,0)))</f>
        <v/>
      </c>
      <c r="AC215" s="32" t="str">
        <f>IF(K215="M",IF(S215&lt;&gt;4,"",VLOOKUP(CONCATENATE(R215," ",(S215-1)),$Z$2:AD215,5,0)),IF(S215&lt;&gt;3,"",VLOOKUP(CONCATENATE(R215," ",(S215)),$Z$2:AD215,5,0)))</f>
        <v/>
      </c>
      <c r="AD215" s="32" t="str">
        <f t="shared" si="70"/>
        <v/>
      </c>
      <c r="AE215" s="32" t="str">
        <f t="shared" si="71"/>
        <v xml:space="preserve"> </v>
      </c>
      <c r="AF215" s="109">
        <f>IF($K215="M",IF($L215&gt;Params!D$3,0,Params!F$3-$L215+1)+IF($L215=1,2,0),IF($L215&gt;Params!E$3,0,Params!G$3-$L215+1)+IF($L215=1,2,0))</f>
        <v>0</v>
      </c>
      <c r="AG215" s="109">
        <f t="shared" si="63"/>
        <v>0</v>
      </c>
      <c r="AH215" s="109">
        <f>IF(LEN(M215)&gt;1,MATCH(MID(M215,2,3),Params!$A$4:$A$14,0),0)</f>
        <v>0</v>
      </c>
      <c r="AI215" s="109" cm="1">
        <f t="array" ref="AI215">IF(AH215=0,0,INDEX(Params!F$4:F$14,RESULTS!$AH215))</f>
        <v>0</v>
      </c>
      <c r="AJ215" s="109" cm="1">
        <f t="array" ref="AJ215">IF(AI215=0,0,INDEX(Params!G$4:G$14,RESULTS!$AH215))</f>
        <v>0</v>
      </c>
      <c r="AK215" s="109">
        <f t="shared" si="64"/>
        <v>0</v>
      </c>
      <c r="AL215" s="109">
        <f t="shared" si="65"/>
        <v>0</v>
      </c>
    </row>
    <row r="216" spans="1:38" x14ac:dyDescent="0.3">
      <c r="A216" s="64" t="str">
        <f t="shared" si="59"/>
        <v/>
      </c>
      <c r="B216" s="64" t="str">
        <f t="shared" si="60"/>
        <v/>
      </c>
      <c r="C216" s="100">
        <v>215</v>
      </c>
      <c r="D216" s="96"/>
      <c r="E216" s="97">
        <f t="shared" si="72"/>
        <v>1</v>
      </c>
      <c r="F216" s="97"/>
      <c r="G216" s="97"/>
      <c r="H216" s="104" t="str">
        <f t="shared" si="66"/>
        <v/>
      </c>
      <c r="I216" s="105" t="str">
        <f>IF(D216="","",VLOOKUP(D216,ENTRANTS!$A$1:$H$1000,2,0))</f>
        <v/>
      </c>
      <c r="J216" s="105" t="str">
        <f>IF(D216="","",VLOOKUP(D216,ENTRANTS!$A$1:$H$1000,3,0))</f>
        <v/>
      </c>
      <c r="K216" s="100" t="str">
        <f>IF(D216="","",LEFT(VLOOKUP(D216,ENTRANTS!$A$1:$H$1000,5,0),1))</f>
        <v/>
      </c>
      <c r="L216" s="100" t="str">
        <f>IF(D216="","",COUNTIF($K$2:K216,K216))</f>
        <v/>
      </c>
      <c r="M216" s="100" t="str">
        <f>IF(D216="","",VLOOKUP(D216,ENTRANTS!$A$1:$H$1000,4,0))</f>
        <v/>
      </c>
      <c r="N216" s="100" t="str">
        <f>IF(D216="","",COUNTIF($M$2:M216,M216))</f>
        <v/>
      </c>
      <c r="O216" s="105" t="str">
        <f>IF(D216="","",VLOOKUP(D216,ENTRANTS!$A$1:$H$1000,6,0))</f>
        <v/>
      </c>
      <c r="P216" s="83" t="str">
        <f t="shared" si="67"/>
        <v/>
      </c>
      <c r="Q216" s="30"/>
      <c r="R216" s="2" t="str">
        <f t="shared" si="68"/>
        <v/>
      </c>
      <c r="S216" s="3" t="str">
        <f>IF(D216="","",COUNTIF($R$2:R216,R216))</f>
        <v/>
      </c>
      <c r="T216" s="4" t="str">
        <f t="shared" si="73"/>
        <v/>
      </c>
      <c r="U216" s="34" t="str">
        <f>IF(AND(S216=4,K216="M",NOT(O216="Unattached")),SUMIF(R$2:R216,R216,L$2:L216),"")</f>
        <v/>
      </c>
      <c r="V216" s="4" t="str">
        <f t="shared" si="74"/>
        <v/>
      </c>
      <c r="W216" s="34" t="str">
        <f>IF(AND(S216=3,K216="F",NOT(O216="Unattached")),SUMIF(R$2:R216,R216,L$2:L216),"")</f>
        <v/>
      </c>
      <c r="X216" s="5" t="str">
        <f t="shared" si="61"/>
        <v/>
      </c>
      <c r="Y216" s="5" t="str">
        <f t="shared" si="69"/>
        <v/>
      </c>
      <c r="Z216" s="32" t="str">
        <f t="shared" si="62"/>
        <v xml:space="preserve"> </v>
      </c>
      <c r="AA216" s="32" t="str">
        <f>IF(K216="M",IF(S216&lt;&gt;4,"",VLOOKUP(CONCATENATE(R216," ",(S216-3)),$Z$2:AD216,5,0)),IF(S216&lt;&gt;3,"",VLOOKUP(CONCATENATE(R216," ",(S216-2)),$Z$2:AD216,5,0)))</f>
        <v/>
      </c>
      <c r="AB216" s="32" t="str">
        <f>IF(K216="M",IF(S216&lt;&gt;4,"",VLOOKUP(CONCATENATE(R216," ",(S216-2)),$Z$2:AD216,5,0)),IF(S216&lt;&gt;3,"",VLOOKUP(CONCATENATE(R216," ",(S216-1)),$Z$2:AD216,5,0)))</f>
        <v/>
      </c>
      <c r="AC216" s="32" t="str">
        <f>IF(K216="M",IF(S216&lt;&gt;4,"",VLOOKUP(CONCATENATE(R216," ",(S216-1)),$Z$2:AD216,5,0)),IF(S216&lt;&gt;3,"",VLOOKUP(CONCATENATE(R216," ",(S216)),$Z$2:AD216,5,0)))</f>
        <v/>
      </c>
      <c r="AD216" s="32" t="str">
        <f t="shared" si="70"/>
        <v/>
      </c>
      <c r="AE216" s="32" t="str">
        <f t="shared" si="71"/>
        <v xml:space="preserve"> </v>
      </c>
      <c r="AF216" s="109">
        <f>IF($K216="M",IF($L216&gt;Params!D$3,0,Params!F$3-$L216+1)+IF($L216=1,2,0),IF($L216&gt;Params!E$3,0,Params!G$3-$L216+1)+IF($L216=1,2,0))</f>
        <v>0</v>
      </c>
      <c r="AG216" s="109">
        <f t="shared" si="63"/>
        <v>0</v>
      </c>
      <c r="AH216" s="109">
        <f>IF(LEN(M216)&gt;1,MATCH(MID(M216,2,3),Params!$A$4:$A$14,0),0)</f>
        <v>0</v>
      </c>
      <c r="AI216" s="109" cm="1">
        <f t="array" ref="AI216">IF(AH216=0,0,INDEX(Params!F$4:F$14,RESULTS!$AH216))</f>
        <v>0</v>
      </c>
      <c r="AJ216" s="109" cm="1">
        <f t="array" ref="AJ216">IF(AI216=0,0,INDEX(Params!G$4:G$14,RESULTS!$AH216))</f>
        <v>0</v>
      </c>
      <c r="AK216" s="109">
        <f t="shared" si="64"/>
        <v>0</v>
      </c>
      <c r="AL216" s="109">
        <f t="shared" si="65"/>
        <v>0</v>
      </c>
    </row>
    <row r="217" spans="1:38" x14ac:dyDescent="0.3">
      <c r="A217" s="64" t="str">
        <f t="shared" si="59"/>
        <v/>
      </c>
      <c r="B217" s="64" t="str">
        <f t="shared" si="60"/>
        <v/>
      </c>
      <c r="C217" s="100">
        <v>216</v>
      </c>
      <c r="D217" s="96"/>
      <c r="E217" s="97">
        <f t="shared" si="72"/>
        <v>1</v>
      </c>
      <c r="F217" s="97"/>
      <c r="G217" s="97"/>
      <c r="H217" s="104" t="str">
        <f t="shared" si="66"/>
        <v/>
      </c>
      <c r="I217" s="105" t="str">
        <f>IF(D217="","",VLOOKUP(D217,ENTRANTS!$A$1:$H$1000,2,0))</f>
        <v/>
      </c>
      <c r="J217" s="105" t="str">
        <f>IF(D217="","",VLOOKUP(D217,ENTRANTS!$A$1:$H$1000,3,0))</f>
        <v/>
      </c>
      <c r="K217" s="100" t="str">
        <f>IF(D217="","",LEFT(VLOOKUP(D217,ENTRANTS!$A$1:$H$1000,5,0),1))</f>
        <v/>
      </c>
      <c r="L217" s="100" t="str">
        <f>IF(D217="","",COUNTIF($K$2:K217,K217))</f>
        <v/>
      </c>
      <c r="M217" s="100" t="str">
        <f>IF(D217="","",VLOOKUP(D217,ENTRANTS!$A$1:$H$1000,4,0))</f>
        <v/>
      </c>
      <c r="N217" s="100" t="str">
        <f>IF(D217="","",COUNTIF($M$2:M217,M217))</f>
        <v/>
      </c>
      <c r="O217" s="105" t="str">
        <f>IF(D217="","",VLOOKUP(D217,ENTRANTS!$A$1:$H$1000,6,0))</f>
        <v/>
      </c>
      <c r="P217" s="83" t="str">
        <f t="shared" si="67"/>
        <v/>
      </c>
      <c r="Q217" s="30"/>
      <c r="R217" s="2" t="str">
        <f t="shared" si="68"/>
        <v/>
      </c>
      <c r="S217" s="3" t="str">
        <f>IF(D217="","",COUNTIF($R$2:R217,R217))</f>
        <v/>
      </c>
      <c r="T217" s="4" t="str">
        <f t="shared" si="73"/>
        <v/>
      </c>
      <c r="U217" s="34" t="str">
        <f>IF(AND(S217=4,K217="M",NOT(O217="Unattached")),SUMIF(R$2:R217,R217,L$2:L217),"")</f>
        <v/>
      </c>
      <c r="V217" s="4" t="str">
        <f t="shared" si="74"/>
        <v/>
      </c>
      <c r="W217" s="34" t="str">
        <f>IF(AND(S217=3,K217="F",NOT(O217="Unattached")),SUMIF(R$2:R217,R217,L$2:L217),"")</f>
        <v/>
      </c>
      <c r="X217" s="5" t="str">
        <f t="shared" si="61"/>
        <v/>
      </c>
      <c r="Y217" s="5" t="str">
        <f t="shared" si="69"/>
        <v/>
      </c>
      <c r="Z217" s="32" t="str">
        <f t="shared" si="62"/>
        <v xml:space="preserve"> </v>
      </c>
      <c r="AA217" s="32" t="str">
        <f>IF(K217="M",IF(S217&lt;&gt;4,"",VLOOKUP(CONCATENATE(R217," ",(S217-3)),$Z$2:AD217,5,0)),IF(S217&lt;&gt;3,"",VLOOKUP(CONCATENATE(R217," ",(S217-2)),$Z$2:AD217,5,0)))</f>
        <v/>
      </c>
      <c r="AB217" s="32" t="str">
        <f>IF(K217="M",IF(S217&lt;&gt;4,"",VLOOKUP(CONCATENATE(R217," ",(S217-2)),$Z$2:AD217,5,0)),IF(S217&lt;&gt;3,"",VLOOKUP(CONCATENATE(R217," ",(S217-1)),$Z$2:AD217,5,0)))</f>
        <v/>
      </c>
      <c r="AC217" s="32" t="str">
        <f>IF(K217="M",IF(S217&lt;&gt;4,"",VLOOKUP(CONCATENATE(R217," ",(S217-1)),$Z$2:AD217,5,0)),IF(S217&lt;&gt;3,"",VLOOKUP(CONCATENATE(R217," ",(S217)),$Z$2:AD217,5,0)))</f>
        <v/>
      </c>
      <c r="AD217" s="32" t="str">
        <f t="shared" si="70"/>
        <v/>
      </c>
      <c r="AE217" s="32" t="str">
        <f t="shared" si="71"/>
        <v xml:space="preserve"> </v>
      </c>
      <c r="AF217" s="109">
        <f>IF($K217="M",IF($L217&gt;Params!D$3,0,Params!F$3-$L217+1)+IF($L217=1,2,0),IF($L217&gt;Params!E$3,0,Params!G$3-$L217+1)+IF($L217=1,2,0))</f>
        <v>0</v>
      </c>
      <c r="AG217" s="109">
        <f t="shared" si="63"/>
        <v>0</v>
      </c>
      <c r="AH217" s="109">
        <f>IF(LEN(M217)&gt;1,MATCH(MID(M217,2,3),Params!$A$4:$A$14,0),0)</f>
        <v>0</v>
      </c>
      <c r="AI217" s="109" cm="1">
        <f t="array" ref="AI217">IF(AH217=0,0,INDEX(Params!F$4:F$14,RESULTS!$AH217))</f>
        <v>0</v>
      </c>
      <c r="AJ217" s="109" cm="1">
        <f t="array" ref="AJ217">IF(AI217=0,0,INDEX(Params!G$4:G$14,RESULTS!$AH217))</f>
        <v>0</v>
      </c>
      <c r="AK217" s="109">
        <f t="shared" si="64"/>
        <v>0</v>
      </c>
      <c r="AL217" s="109">
        <f t="shared" si="65"/>
        <v>0</v>
      </c>
    </row>
    <row r="218" spans="1:38" x14ac:dyDescent="0.3">
      <c r="A218" s="64" t="str">
        <f t="shared" si="59"/>
        <v/>
      </c>
      <c r="B218" s="64" t="str">
        <f t="shared" si="60"/>
        <v/>
      </c>
      <c r="C218" s="100">
        <v>217</v>
      </c>
      <c r="D218" s="96"/>
      <c r="E218" s="97">
        <f t="shared" si="72"/>
        <v>1</v>
      </c>
      <c r="F218" s="97"/>
      <c r="G218" s="97"/>
      <c r="H218" s="104" t="str">
        <f t="shared" si="66"/>
        <v/>
      </c>
      <c r="I218" s="105" t="str">
        <f>IF(D218="","",VLOOKUP(D218,ENTRANTS!$A$1:$H$1000,2,0))</f>
        <v/>
      </c>
      <c r="J218" s="105" t="str">
        <f>IF(D218="","",VLOOKUP(D218,ENTRANTS!$A$1:$H$1000,3,0))</f>
        <v/>
      </c>
      <c r="K218" s="100" t="str">
        <f>IF(D218="","",LEFT(VLOOKUP(D218,ENTRANTS!$A$1:$H$1000,5,0),1))</f>
        <v/>
      </c>
      <c r="L218" s="100" t="str">
        <f>IF(D218="","",COUNTIF($K$2:K218,K218))</f>
        <v/>
      </c>
      <c r="M218" s="100" t="str">
        <f>IF(D218="","",VLOOKUP(D218,ENTRANTS!$A$1:$H$1000,4,0))</f>
        <v/>
      </c>
      <c r="N218" s="100" t="str">
        <f>IF(D218="","",COUNTIF($M$2:M218,M218))</f>
        <v/>
      </c>
      <c r="O218" s="105" t="str">
        <f>IF(D218="","",VLOOKUP(D218,ENTRANTS!$A$1:$H$1000,6,0))</f>
        <v/>
      </c>
      <c r="P218" s="83" t="str">
        <f t="shared" si="67"/>
        <v/>
      </c>
      <c r="Q218" s="30"/>
      <c r="R218" s="2" t="str">
        <f t="shared" si="68"/>
        <v/>
      </c>
      <c r="S218" s="3" t="str">
        <f>IF(D218="","",COUNTIF($R$2:R218,R218))</f>
        <v/>
      </c>
      <c r="T218" s="4" t="str">
        <f t="shared" si="73"/>
        <v/>
      </c>
      <c r="U218" s="34" t="str">
        <f>IF(AND(S218=4,K218="M",NOT(O218="Unattached")),SUMIF(R$2:R218,R218,L$2:L218),"")</f>
        <v/>
      </c>
      <c r="V218" s="4" t="str">
        <f t="shared" si="74"/>
        <v/>
      </c>
      <c r="W218" s="34" t="str">
        <f>IF(AND(S218=3,K218="F",NOT(O218="Unattached")),SUMIF(R$2:R218,R218,L$2:L218),"")</f>
        <v/>
      </c>
      <c r="X218" s="5" t="str">
        <f t="shared" si="61"/>
        <v/>
      </c>
      <c r="Y218" s="5" t="str">
        <f t="shared" si="69"/>
        <v/>
      </c>
      <c r="Z218" s="32" t="str">
        <f t="shared" si="62"/>
        <v xml:space="preserve"> </v>
      </c>
      <c r="AA218" s="32" t="str">
        <f>IF(K218="M",IF(S218&lt;&gt;4,"",VLOOKUP(CONCATENATE(R218," ",(S218-3)),$Z$2:AD218,5,0)),IF(S218&lt;&gt;3,"",VLOOKUP(CONCATENATE(R218," ",(S218-2)),$Z$2:AD218,5,0)))</f>
        <v/>
      </c>
      <c r="AB218" s="32" t="str">
        <f>IF(K218="M",IF(S218&lt;&gt;4,"",VLOOKUP(CONCATENATE(R218," ",(S218-2)),$Z$2:AD218,5,0)),IF(S218&lt;&gt;3,"",VLOOKUP(CONCATENATE(R218," ",(S218-1)),$Z$2:AD218,5,0)))</f>
        <v/>
      </c>
      <c r="AC218" s="32" t="str">
        <f>IF(K218="M",IF(S218&lt;&gt;4,"",VLOOKUP(CONCATENATE(R218," ",(S218-1)),$Z$2:AD218,5,0)),IF(S218&lt;&gt;3,"",VLOOKUP(CONCATENATE(R218," ",(S218)),$Z$2:AD218,5,0)))</f>
        <v/>
      </c>
      <c r="AD218" s="32" t="str">
        <f t="shared" si="70"/>
        <v/>
      </c>
      <c r="AE218" s="32" t="str">
        <f t="shared" si="71"/>
        <v xml:space="preserve"> </v>
      </c>
      <c r="AF218" s="109">
        <f>IF($K218="M",IF($L218&gt;Params!D$3,0,Params!F$3-$L218+1)+IF($L218=1,2,0),IF($L218&gt;Params!E$3,0,Params!G$3-$L218+1)+IF($L218=1,2,0))</f>
        <v>0</v>
      </c>
      <c r="AG218" s="109">
        <f t="shared" si="63"/>
        <v>0</v>
      </c>
      <c r="AH218" s="109">
        <f>IF(LEN(M218)&gt;1,MATCH(MID(M218,2,3),Params!$A$4:$A$14,0),0)</f>
        <v>0</v>
      </c>
      <c r="AI218" s="109" cm="1">
        <f t="array" ref="AI218">IF(AH218=0,0,INDEX(Params!F$4:F$14,RESULTS!$AH218))</f>
        <v>0</v>
      </c>
      <c r="AJ218" s="109" cm="1">
        <f t="array" ref="AJ218">IF(AI218=0,0,INDEX(Params!G$4:G$14,RESULTS!$AH218))</f>
        <v>0</v>
      </c>
      <c r="AK218" s="109">
        <f t="shared" si="64"/>
        <v>0</v>
      </c>
      <c r="AL218" s="109">
        <f t="shared" si="65"/>
        <v>0</v>
      </c>
    </row>
    <row r="219" spans="1:38" x14ac:dyDescent="0.3">
      <c r="A219" s="64" t="str">
        <f t="shared" si="59"/>
        <v/>
      </c>
      <c r="B219" s="64" t="str">
        <f t="shared" si="60"/>
        <v/>
      </c>
      <c r="C219" s="100">
        <v>218</v>
      </c>
      <c r="D219" s="96"/>
      <c r="E219" s="97">
        <f t="shared" si="72"/>
        <v>1</v>
      </c>
      <c r="F219" s="97"/>
      <c r="G219" s="97"/>
      <c r="H219" s="104" t="str">
        <f t="shared" si="66"/>
        <v/>
      </c>
      <c r="I219" s="105" t="str">
        <f>IF(D219="","",VLOOKUP(D219,ENTRANTS!$A$1:$H$1000,2,0))</f>
        <v/>
      </c>
      <c r="J219" s="105" t="str">
        <f>IF(D219="","",VLOOKUP(D219,ENTRANTS!$A$1:$H$1000,3,0))</f>
        <v/>
      </c>
      <c r="K219" s="100" t="str">
        <f>IF(D219="","",LEFT(VLOOKUP(D219,ENTRANTS!$A$1:$H$1000,5,0),1))</f>
        <v/>
      </c>
      <c r="L219" s="100" t="str">
        <f>IF(D219="","",COUNTIF($K$2:K219,K219))</f>
        <v/>
      </c>
      <c r="M219" s="100" t="str">
        <f>IF(D219="","",VLOOKUP(D219,ENTRANTS!$A$1:$H$1000,4,0))</f>
        <v/>
      </c>
      <c r="N219" s="100" t="str">
        <f>IF(D219="","",COUNTIF($M$2:M219,M219))</f>
        <v/>
      </c>
      <c r="O219" s="105" t="str">
        <f>IF(D219="","",VLOOKUP(D219,ENTRANTS!$A$1:$H$1000,6,0))</f>
        <v/>
      </c>
      <c r="P219" s="83" t="str">
        <f t="shared" si="67"/>
        <v/>
      </c>
      <c r="Q219" s="30"/>
      <c r="R219" s="2" t="str">
        <f t="shared" si="68"/>
        <v/>
      </c>
      <c r="S219" s="3" t="str">
        <f>IF(D219="","",COUNTIF($R$2:R219,R219))</f>
        <v/>
      </c>
      <c r="T219" s="4" t="str">
        <f t="shared" si="73"/>
        <v/>
      </c>
      <c r="U219" s="34" t="str">
        <f>IF(AND(S219=4,K219="M",NOT(O219="Unattached")),SUMIF(R$2:R219,R219,L$2:L219),"")</f>
        <v/>
      </c>
      <c r="V219" s="4" t="str">
        <f t="shared" si="74"/>
        <v/>
      </c>
      <c r="W219" s="34" t="str">
        <f>IF(AND(S219=3,K219="F",NOT(O219="Unattached")),SUMIF(R$2:R219,R219,L$2:L219),"")</f>
        <v/>
      </c>
      <c r="X219" s="5" t="str">
        <f t="shared" si="61"/>
        <v/>
      </c>
      <c r="Y219" s="5" t="str">
        <f t="shared" si="69"/>
        <v/>
      </c>
      <c r="Z219" s="32" t="str">
        <f t="shared" si="62"/>
        <v xml:space="preserve"> </v>
      </c>
      <c r="AA219" s="32" t="str">
        <f>IF(K219="M",IF(S219&lt;&gt;4,"",VLOOKUP(CONCATENATE(R219," ",(S219-3)),$Z$2:AD219,5,0)),IF(S219&lt;&gt;3,"",VLOOKUP(CONCATENATE(R219," ",(S219-2)),$Z$2:AD219,5,0)))</f>
        <v/>
      </c>
      <c r="AB219" s="32" t="str">
        <f>IF(K219="M",IF(S219&lt;&gt;4,"",VLOOKUP(CONCATENATE(R219," ",(S219-2)),$Z$2:AD219,5,0)),IF(S219&lt;&gt;3,"",VLOOKUP(CONCATENATE(R219," ",(S219-1)),$Z$2:AD219,5,0)))</f>
        <v/>
      </c>
      <c r="AC219" s="32" t="str">
        <f>IF(K219="M",IF(S219&lt;&gt;4,"",VLOOKUP(CONCATENATE(R219," ",(S219-1)),$Z$2:AD219,5,0)),IF(S219&lt;&gt;3,"",VLOOKUP(CONCATENATE(R219," ",(S219)),$Z$2:AD219,5,0)))</f>
        <v/>
      </c>
      <c r="AD219" s="32" t="str">
        <f t="shared" si="70"/>
        <v/>
      </c>
      <c r="AE219" s="32" t="str">
        <f t="shared" si="71"/>
        <v xml:space="preserve"> </v>
      </c>
      <c r="AF219" s="109">
        <f>IF($K219="M",IF($L219&gt;Params!D$3,0,Params!F$3-$L219+1)+IF($L219=1,2,0),IF($L219&gt;Params!E$3,0,Params!G$3-$L219+1)+IF($L219=1,2,0))</f>
        <v>0</v>
      </c>
      <c r="AG219" s="109">
        <f t="shared" si="63"/>
        <v>0</v>
      </c>
      <c r="AH219" s="109">
        <f>IF(LEN(M219)&gt;1,MATCH(MID(M219,2,3),Params!$A$4:$A$14,0),0)</f>
        <v>0</v>
      </c>
      <c r="AI219" s="109" cm="1">
        <f t="array" ref="AI219">IF(AH219=0,0,INDEX(Params!F$4:F$14,RESULTS!$AH219))</f>
        <v>0</v>
      </c>
      <c r="AJ219" s="109" cm="1">
        <f t="array" ref="AJ219">IF(AI219=0,0,INDEX(Params!G$4:G$14,RESULTS!$AH219))</f>
        <v>0</v>
      </c>
      <c r="AK219" s="109">
        <f t="shared" si="64"/>
        <v>0</v>
      </c>
      <c r="AL219" s="109">
        <f t="shared" si="65"/>
        <v>0</v>
      </c>
    </row>
    <row r="220" spans="1:38" x14ac:dyDescent="0.3">
      <c r="A220" s="64" t="str">
        <f t="shared" si="59"/>
        <v/>
      </c>
      <c r="B220" s="64" t="str">
        <f t="shared" si="60"/>
        <v/>
      </c>
      <c r="C220" s="100">
        <v>219</v>
      </c>
      <c r="D220" s="96"/>
      <c r="E220" s="97">
        <f t="shared" si="72"/>
        <v>1</v>
      </c>
      <c r="F220" s="97"/>
      <c r="G220" s="97"/>
      <c r="H220" s="104" t="str">
        <f t="shared" si="66"/>
        <v/>
      </c>
      <c r="I220" s="105" t="str">
        <f>IF(D220="","",VLOOKUP(D220,ENTRANTS!$A$1:$H$1000,2,0))</f>
        <v/>
      </c>
      <c r="J220" s="105" t="str">
        <f>IF(D220="","",VLOOKUP(D220,ENTRANTS!$A$1:$H$1000,3,0))</f>
        <v/>
      </c>
      <c r="K220" s="100" t="str">
        <f>IF(D220="","",LEFT(VLOOKUP(D220,ENTRANTS!$A$1:$H$1000,5,0),1))</f>
        <v/>
      </c>
      <c r="L220" s="100" t="str">
        <f>IF(D220="","",COUNTIF($K$2:K220,K220))</f>
        <v/>
      </c>
      <c r="M220" s="100" t="str">
        <f>IF(D220="","",VLOOKUP(D220,ENTRANTS!$A$1:$H$1000,4,0))</f>
        <v/>
      </c>
      <c r="N220" s="100" t="str">
        <f>IF(D220="","",COUNTIF($M$2:M220,M220))</f>
        <v/>
      </c>
      <c r="O220" s="105" t="str">
        <f>IF(D220="","",VLOOKUP(D220,ENTRANTS!$A$1:$H$1000,6,0))</f>
        <v/>
      </c>
      <c r="P220" s="83" t="str">
        <f t="shared" si="67"/>
        <v/>
      </c>
      <c r="Q220" s="30"/>
      <c r="R220" s="2" t="str">
        <f t="shared" si="68"/>
        <v/>
      </c>
      <c r="S220" s="3" t="str">
        <f>IF(D220="","",COUNTIF($R$2:R220,R220))</f>
        <v/>
      </c>
      <c r="T220" s="4" t="str">
        <f t="shared" si="73"/>
        <v/>
      </c>
      <c r="U220" s="34" t="str">
        <f>IF(AND(S220=4,K220="M",NOT(O220="Unattached")),SUMIF(R$2:R220,R220,L$2:L220),"")</f>
        <v/>
      </c>
      <c r="V220" s="4" t="str">
        <f t="shared" si="74"/>
        <v/>
      </c>
      <c r="W220" s="34" t="str">
        <f>IF(AND(S220=3,K220="F",NOT(O220="Unattached")),SUMIF(R$2:R220,R220,L$2:L220),"")</f>
        <v/>
      </c>
      <c r="X220" s="5" t="str">
        <f t="shared" si="61"/>
        <v/>
      </c>
      <c r="Y220" s="5" t="str">
        <f t="shared" si="69"/>
        <v/>
      </c>
      <c r="Z220" s="32" t="str">
        <f t="shared" si="62"/>
        <v xml:space="preserve"> </v>
      </c>
      <c r="AA220" s="32" t="str">
        <f>IF(K220="M",IF(S220&lt;&gt;4,"",VLOOKUP(CONCATENATE(R220," ",(S220-3)),$Z$2:AD220,5,0)),IF(S220&lt;&gt;3,"",VLOOKUP(CONCATENATE(R220," ",(S220-2)),$Z$2:AD220,5,0)))</f>
        <v/>
      </c>
      <c r="AB220" s="32" t="str">
        <f>IF(K220="M",IF(S220&lt;&gt;4,"",VLOOKUP(CONCATENATE(R220," ",(S220-2)),$Z$2:AD220,5,0)),IF(S220&lt;&gt;3,"",VLOOKUP(CONCATENATE(R220," ",(S220-1)),$Z$2:AD220,5,0)))</f>
        <v/>
      </c>
      <c r="AC220" s="32" t="str">
        <f>IF(K220="M",IF(S220&lt;&gt;4,"",VLOOKUP(CONCATENATE(R220," ",(S220-1)),$Z$2:AD220,5,0)),IF(S220&lt;&gt;3,"",VLOOKUP(CONCATENATE(R220," ",(S220)),$Z$2:AD220,5,0)))</f>
        <v/>
      </c>
      <c r="AD220" s="32" t="str">
        <f t="shared" si="70"/>
        <v/>
      </c>
      <c r="AE220" s="32" t="str">
        <f t="shared" si="71"/>
        <v xml:space="preserve"> </v>
      </c>
      <c r="AF220" s="109">
        <f>IF($K220="M",IF($L220&gt;Params!D$3,0,Params!F$3-$L220+1)+IF($L220=1,2,0),IF($L220&gt;Params!E$3,0,Params!G$3-$L220+1)+IF($L220=1,2,0))</f>
        <v>0</v>
      </c>
      <c r="AG220" s="109">
        <f t="shared" si="63"/>
        <v>0</v>
      </c>
      <c r="AH220" s="109">
        <f>IF(LEN(M220)&gt;1,MATCH(MID(M220,2,3),Params!$A$4:$A$14,0),0)</f>
        <v>0</v>
      </c>
      <c r="AI220" s="109" cm="1">
        <f t="array" ref="AI220">IF(AH220=0,0,INDEX(Params!F$4:F$14,RESULTS!$AH220))</f>
        <v>0</v>
      </c>
      <c r="AJ220" s="109" cm="1">
        <f t="array" ref="AJ220">IF(AI220=0,0,INDEX(Params!G$4:G$14,RESULTS!$AH220))</f>
        <v>0</v>
      </c>
      <c r="AK220" s="109">
        <f t="shared" si="64"/>
        <v>0</v>
      </c>
      <c r="AL220" s="109">
        <f t="shared" si="65"/>
        <v>0</v>
      </c>
    </row>
    <row r="221" spans="1:38" x14ac:dyDescent="0.3">
      <c r="A221" s="64" t="str">
        <f t="shared" si="59"/>
        <v/>
      </c>
      <c r="B221" s="64" t="str">
        <f t="shared" si="60"/>
        <v/>
      </c>
      <c r="C221" s="100">
        <v>220</v>
      </c>
      <c r="D221" s="96"/>
      <c r="E221" s="97">
        <f t="shared" si="72"/>
        <v>1</v>
      </c>
      <c r="F221" s="97"/>
      <c r="G221" s="97"/>
      <c r="H221" s="104" t="str">
        <f t="shared" si="66"/>
        <v/>
      </c>
      <c r="I221" s="105" t="str">
        <f>IF(D221="","",VLOOKUP(D221,ENTRANTS!$A$1:$H$1000,2,0))</f>
        <v/>
      </c>
      <c r="J221" s="105" t="str">
        <f>IF(D221="","",VLOOKUP(D221,ENTRANTS!$A$1:$H$1000,3,0))</f>
        <v/>
      </c>
      <c r="K221" s="100" t="str">
        <f>IF(D221="","",LEFT(VLOOKUP(D221,ENTRANTS!$A$1:$H$1000,5,0),1))</f>
        <v/>
      </c>
      <c r="L221" s="100" t="str">
        <f>IF(D221="","",COUNTIF($K$2:K221,K221))</f>
        <v/>
      </c>
      <c r="M221" s="100" t="str">
        <f>IF(D221="","",VLOOKUP(D221,ENTRANTS!$A$1:$H$1000,4,0))</f>
        <v/>
      </c>
      <c r="N221" s="100" t="str">
        <f>IF(D221="","",COUNTIF($M$2:M221,M221))</f>
        <v/>
      </c>
      <c r="O221" s="105" t="str">
        <f>IF(D221="","",VLOOKUP(D221,ENTRANTS!$A$1:$H$1000,6,0))</f>
        <v/>
      </c>
      <c r="P221" s="83" t="str">
        <f t="shared" si="67"/>
        <v/>
      </c>
      <c r="Q221" s="30"/>
      <c r="R221" s="2" t="str">
        <f t="shared" si="68"/>
        <v/>
      </c>
      <c r="S221" s="3" t="str">
        <f>IF(D221="","",COUNTIF($R$2:R221,R221))</f>
        <v/>
      </c>
      <c r="T221" s="4" t="str">
        <f t="shared" si="73"/>
        <v/>
      </c>
      <c r="U221" s="34" t="str">
        <f>IF(AND(S221=4,K221="M",NOT(O221="Unattached")),SUMIF(R$2:R221,R221,L$2:L221),"")</f>
        <v/>
      </c>
      <c r="V221" s="4" t="str">
        <f t="shared" si="74"/>
        <v/>
      </c>
      <c r="W221" s="34" t="str">
        <f>IF(AND(S221=3,K221="F",NOT(O221="Unattached")),SUMIF(R$2:R221,R221,L$2:L221),"")</f>
        <v/>
      </c>
      <c r="X221" s="5" t="str">
        <f t="shared" si="61"/>
        <v/>
      </c>
      <c r="Y221" s="5" t="str">
        <f t="shared" si="69"/>
        <v/>
      </c>
      <c r="Z221" s="32" t="str">
        <f t="shared" si="62"/>
        <v xml:space="preserve"> </v>
      </c>
      <c r="AA221" s="32" t="str">
        <f>IF(K221="M",IF(S221&lt;&gt;4,"",VLOOKUP(CONCATENATE(R221," ",(S221-3)),$Z$2:AD221,5,0)),IF(S221&lt;&gt;3,"",VLOOKUP(CONCATENATE(R221," ",(S221-2)),$Z$2:AD221,5,0)))</f>
        <v/>
      </c>
      <c r="AB221" s="32" t="str">
        <f>IF(K221="M",IF(S221&lt;&gt;4,"",VLOOKUP(CONCATENATE(R221," ",(S221-2)),$Z$2:AD221,5,0)),IF(S221&lt;&gt;3,"",VLOOKUP(CONCATENATE(R221," ",(S221-1)),$Z$2:AD221,5,0)))</f>
        <v/>
      </c>
      <c r="AC221" s="32" t="str">
        <f>IF(K221="M",IF(S221&lt;&gt;4,"",VLOOKUP(CONCATENATE(R221," ",(S221-1)),$Z$2:AD221,5,0)),IF(S221&lt;&gt;3,"",VLOOKUP(CONCATENATE(R221," ",(S221)),$Z$2:AD221,5,0)))</f>
        <v/>
      </c>
      <c r="AD221" s="32" t="str">
        <f t="shared" si="70"/>
        <v/>
      </c>
      <c r="AE221" s="32" t="str">
        <f t="shared" si="71"/>
        <v xml:space="preserve"> </v>
      </c>
      <c r="AF221" s="109">
        <f>IF($K221="M",IF($L221&gt;Params!D$3,0,Params!F$3-$L221+1)+IF($L221=1,2,0),IF($L221&gt;Params!E$3,0,Params!G$3-$L221+1)+IF($L221=1,2,0))</f>
        <v>0</v>
      </c>
      <c r="AG221" s="109">
        <f t="shared" si="63"/>
        <v>0</v>
      </c>
      <c r="AH221" s="109">
        <f>IF(LEN(M221)&gt;1,MATCH(MID(M221,2,3),Params!$A$4:$A$14,0),0)</f>
        <v>0</v>
      </c>
      <c r="AI221" s="109" cm="1">
        <f t="array" ref="AI221">IF(AH221=0,0,INDEX(Params!F$4:F$14,RESULTS!$AH221))</f>
        <v>0</v>
      </c>
      <c r="AJ221" s="109" cm="1">
        <f t="array" ref="AJ221">IF(AI221=0,0,INDEX(Params!G$4:G$14,RESULTS!$AH221))</f>
        <v>0</v>
      </c>
      <c r="AK221" s="109">
        <f t="shared" si="64"/>
        <v>0</v>
      </c>
      <c r="AL221" s="109">
        <f t="shared" si="65"/>
        <v>0</v>
      </c>
    </row>
    <row r="222" spans="1:38" x14ac:dyDescent="0.3">
      <c r="A222" s="64" t="str">
        <f t="shared" si="59"/>
        <v/>
      </c>
      <c r="B222" s="64" t="str">
        <f t="shared" si="60"/>
        <v/>
      </c>
      <c r="C222" s="100">
        <v>221</v>
      </c>
      <c r="D222" s="96"/>
      <c r="E222" s="97">
        <f t="shared" si="72"/>
        <v>1</v>
      </c>
      <c r="F222" s="97"/>
      <c r="G222" s="97"/>
      <c r="H222" s="104" t="str">
        <f t="shared" si="66"/>
        <v/>
      </c>
      <c r="I222" s="105" t="str">
        <f>IF(D222="","",VLOOKUP(D222,ENTRANTS!$A$1:$H$1000,2,0))</f>
        <v/>
      </c>
      <c r="J222" s="105" t="str">
        <f>IF(D222="","",VLOOKUP(D222,ENTRANTS!$A$1:$H$1000,3,0))</f>
        <v/>
      </c>
      <c r="K222" s="100" t="str">
        <f>IF(D222="","",LEFT(VLOOKUP(D222,ENTRANTS!$A$1:$H$1000,5,0),1))</f>
        <v/>
      </c>
      <c r="L222" s="100" t="str">
        <f>IF(D222="","",COUNTIF($K$2:K222,K222))</f>
        <v/>
      </c>
      <c r="M222" s="100" t="str">
        <f>IF(D222="","",VLOOKUP(D222,ENTRANTS!$A$1:$H$1000,4,0))</f>
        <v/>
      </c>
      <c r="N222" s="100" t="str">
        <f>IF(D222="","",COUNTIF($M$2:M222,M222))</f>
        <v/>
      </c>
      <c r="O222" s="105" t="str">
        <f>IF(D222="","",VLOOKUP(D222,ENTRANTS!$A$1:$H$1000,6,0))</f>
        <v/>
      </c>
      <c r="P222" s="83" t="str">
        <f t="shared" si="67"/>
        <v/>
      </c>
      <c r="Q222" s="30"/>
      <c r="R222" s="2" t="str">
        <f t="shared" si="68"/>
        <v/>
      </c>
      <c r="S222" s="3" t="str">
        <f>IF(D222="","",COUNTIF($R$2:R222,R222))</f>
        <v/>
      </c>
      <c r="T222" s="4" t="str">
        <f t="shared" si="73"/>
        <v/>
      </c>
      <c r="U222" s="34" t="str">
        <f>IF(AND(S222=4,K222="M",NOT(O222="Unattached")),SUMIF(R$2:R222,R222,L$2:L222),"")</f>
        <v/>
      </c>
      <c r="V222" s="4" t="str">
        <f t="shared" si="74"/>
        <v/>
      </c>
      <c r="W222" s="34" t="str">
        <f>IF(AND(S222=3,K222="F",NOT(O222="Unattached")),SUMIF(R$2:R222,R222,L$2:L222),"")</f>
        <v/>
      </c>
      <c r="X222" s="5" t="str">
        <f t="shared" si="61"/>
        <v/>
      </c>
      <c r="Y222" s="5" t="str">
        <f t="shared" si="69"/>
        <v/>
      </c>
      <c r="Z222" s="32" t="str">
        <f t="shared" si="62"/>
        <v xml:space="preserve"> </v>
      </c>
      <c r="AA222" s="32" t="str">
        <f>IF(K222="M",IF(S222&lt;&gt;4,"",VLOOKUP(CONCATENATE(R222," ",(S222-3)),$Z$2:AD222,5,0)),IF(S222&lt;&gt;3,"",VLOOKUP(CONCATENATE(R222," ",(S222-2)),$Z$2:AD222,5,0)))</f>
        <v/>
      </c>
      <c r="AB222" s="32" t="str">
        <f>IF(K222="M",IF(S222&lt;&gt;4,"",VLOOKUP(CONCATENATE(R222," ",(S222-2)),$Z$2:AD222,5,0)),IF(S222&lt;&gt;3,"",VLOOKUP(CONCATENATE(R222," ",(S222-1)),$Z$2:AD222,5,0)))</f>
        <v/>
      </c>
      <c r="AC222" s="32" t="str">
        <f>IF(K222="M",IF(S222&lt;&gt;4,"",VLOOKUP(CONCATENATE(R222," ",(S222-1)),$Z$2:AD222,5,0)),IF(S222&lt;&gt;3,"",VLOOKUP(CONCATENATE(R222," ",(S222)),$Z$2:AD222,5,0)))</f>
        <v/>
      </c>
      <c r="AD222" s="32" t="str">
        <f t="shared" si="70"/>
        <v/>
      </c>
      <c r="AE222" s="32" t="str">
        <f t="shared" si="71"/>
        <v xml:space="preserve"> </v>
      </c>
      <c r="AF222" s="109">
        <f>IF($K222="M",IF($L222&gt;Params!D$3,0,Params!F$3-$L222+1)+IF($L222=1,2,0),IF($L222&gt;Params!E$3,0,Params!G$3-$L222+1)+IF($L222=1,2,0))</f>
        <v>0</v>
      </c>
      <c r="AG222" s="109">
        <f t="shared" si="63"/>
        <v>0</v>
      </c>
      <c r="AH222" s="109">
        <f>IF(LEN(M222)&gt;1,MATCH(MID(M222,2,3),Params!$A$4:$A$14,0),0)</f>
        <v>0</v>
      </c>
      <c r="AI222" s="109" cm="1">
        <f t="array" ref="AI222">IF(AH222=0,0,INDEX(Params!F$4:F$14,RESULTS!$AH222))</f>
        <v>0</v>
      </c>
      <c r="AJ222" s="109" cm="1">
        <f t="array" ref="AJ222">IF(AI222=0,0,INDEX(Params!G$4:G$14,RESULTS!$AH222))</f>
        <v>0</v>
      </c>
      <c r="AK222" s="109">
        <f t="shared" si="64"/>
        <v>0</v>
      </c>
      <c r="AL222" s="109">
        <f t="shared" si="65"/>
        <v>0</v>
      </c>
    </row>
    <row r="223" spans="1:38" x14ac:dyDescent="0.3">
      <c r="A223" s="64" t="str">
        <f t="shared" si="59"/>
        <v/>
      </c>
      <c r="B223" s="64" t="str">
        <f t="shared" si="60"/>
        <v/>
      </c>
      <c r="C223" s="100">
        <v>222</v>
      </c>
      <c r="D223" s="96"/>
      <c r="E223" s="97">
        <f t="shared" si="72"/>
        <v>1</v>
      </c>
      <c r="F223" s="97"/>
      <c r="G223" s="97"/>
      <c r="H223" s="104" t="str">
        <f t="shared" si="66"/>
        <v/>
      </c>
      <c r="I223" s="105" t="str">
        <f>IF(D223="","",VLOOKUP(D223,ENTRANTS!$A$1:$H$1000,2,0))</f>
        <v/>
      </c>
      <c r="J223" s="105" t="str">
        <f>IF(D223="","",VLOOKUP(D223,ENTRANTS!$A$1:$H$1000,3,0))</f>
        <v/>
      </c>
      <c r="K223" s="100" t="str">
        <f>IF(D223="","",LEFT(VLOOKUP(D223,ENTRANTS!$A$1:$H$1000,5,0),1))</f>
        <v/>
      </c>
      <c r="L223" s="100" t="str">
        <f>IF(D223="","",COUNTIF($K$2:K223,K223))</f>
        <v/>
      </c>
      <c r="M223" s="100" t="str">
        <f>IF(D223="","",VLOOKUP(D223,ENTRANTS!$A$1:$H$1000,4,0))</f>
        <v/>
      </c>
      <c r="N223" s="100" t="str">
        <f>IF(D223="","",COUNTIF($M$2:M223,M223))</f>
        <v/>
      </c>
      <c r="O223" s="105" t="str">
        <f>IF(D223="","",VLOOKUP(D223,ENTRANTS!$A$1:$H$1000,6,0))</f>
        <v/>
      </c>
      <c r="P223" s="83" t="str">
        <f t="shared" si="67"/>
        <v/>
      </c>
      <c r="Q223" s="30"/>
      <c r="R223" s="2" t="str">
        <f t="shared" si="68"/>
        <v/>
      </c>
      <c r="S223" s="3" t="str">
        <f>IF(D223="","",COUNTIF($R$2:R223,R223))</f>
        <v/>
      </c>
      <c r="T223" s="4" t="str">
        <f t="shared" si="73"/>
        <v/>
      </c>
      <c r="U223" s="34" t="str">
        <f>IF(AND(S223=4,K223="M",NOT(O223="Unattached")),SUMIF(R$2:R223,R223,L$2:L223),"")</f>
        <v/>
      </c>
      <c r="V223" s="4" t="str">
        <f t="shared" si="74"/>
        <v/>
      </c>
      <c r="W223" s="34" t="str">
        <f>IF(AND(S223=3,K223="F",NOT(O223="Unattached")),SUMIF(R$2:R223,R223,L$2:L223),"")</f>
        <v/>
      </c>
      <c r="X223" s="5" t="str">
        <f t="shared" si="61"/>
        <v/>
      </c>
      <c r="Y223" s="5" t="str">
        <f t="shared" si="69"/>
        <v/>
      </c>
      <c r="Z223" s="32" t="str">
        <f t="shared" si="62"/>
        <v xml:space="preserve"> </v>
      </c>
      <c r="AA223" s="32" t="str">
        <f>IF(K223="M",IF(S223&lt;&gt;4,"",VLOOKUP(CONCATENATE(R223," ",(S223-3)),$Z$2:AD223,5,0)),IF(S223&lt;&gt;3,"",VLOOKUP(CONCATENATE(R223," ",(S223-2)),$Z$2:AD223,5,0)))</f>
        <v/>
      </c>
      <c r="AB223" s="32" t="str">
        <f>IF(K223="M",IF(S223&lt;&gt;4,"",VLOOKUP(CONCATENATE(R223," ",(S223-2)),$Z$2:AD223,5,0)),IF(S223&lt;&gt;3,"",VLOOKUP(CONCATENATE(R223," ",(S223-1)),$Z$2:AD223,5,0)))</f>
        <v/>
      </c>
      <c r="AC223" s="32" t="str">
        <f>IF(K223="M",IF(S223&lt;&gt;4,"",VLOOKUP(CONCATENATE(R223," ",(S223-1)),$Z$2:AD223,5,0)),IF(S223&lt;&gt;3,"",VLOOKUP(CONCATENATE(R223," ",(S223)),$Z$2:AD223,5,0)))</f>
        <v/>
      </c>
      <c r="AD223" s="32" t="str">
        <f t="shared" si="70"/>
        <v/>
      </c>
      <c r="AE223" s="32" t="str">
        <f t="shared" si="71"/>
        <v xml:space="preserve"> </v>
      </c>
      <c r="AF223" s="109">
        <f>IF($K223="M",IF($L223&gt;Params!D$3,0,Params!F$3-$L223+1)+IF($L223=1,2,0),IF($L223&gt;Params!E$3,0,Params!G$3-$L223+1)+IF($L223=1,2,0))</f>
        <v>0</v>
      </c>
      <c r="AG223" s="109">
        <f t="shared" si="63"/>
        <v>0</v>
      </c>
      <c r="AH223" s="109">
        <f>IF(LEN(M223)&gt;1,MATCH(MID(M223,2,3),Params!$A$4:$A$14,0),0)</f>
        <v>0</v>
      </c>
      <c r="AI223" s="109" cm="1">
        <f t="array" ref="AI223">IF(AH223=0,0,INDEX(Params!F$4:F$14,RESULTS!$AH223))</f>
        <v>0</v>
      </c>
      <c r="AJ223" s="109" cm="1">
        <f t="array" ref="AJ223">IF(AI223=0,0,INDEX(Params!G$4:G$14,RESULTS!$AH223))</f>
        <v>0</v>
      </c>
      <c r="AK223" s="109">
        <f t="shared" si="64"/>
        <v>0</v>
      </c>
      <c r="AL223" s="109">
        <f t="shared" si="65"/>
        <v>0</v>
      </c>
    </row>
    <row r="224" spans="1:38" x14ac:dyDescent="0.3">
      <c r="A224" s="64" t="str">
        <f t="shared" si="59"/>
        <v/>
      </c>
      <c r="B224" s="64" t="str">
        <f t="shared" si="60"/>
        <v/>
      </c>
      <c r="C224" s="100">
        <v>223</v>
      </c>
      <c r="D224" s="96"/>
      <c r="E224" s="97">
        <f t="shared" si="72"/>
        <v>1</v>
      </c>
      <c r="F224" s="97"/>
      <c r="G224" s="97"/>
      <c r="H224" s="104" t="str">
        <f t="shared" si="66"/>
        <v/>
      </c>
      <c r="I224" s="105" t="str">
        <f>IF(D224="","",VLOOKUP(D224,ENTRANTS!$A$1:$H$1000,2,0))</f>
        <v/>
      </c>
      <c r="J224" s="105" t="str">
        <f>IF(D224="","",VLOOKUP(D224,ENTRANTS!$A$1:$H$1000,3,0))</f>
        <v/>
      </c>
      <c r="K224" s="100" t="str">
        <f>IF(D224="","",LEFT(VLOOKUP(D224,ENTRANTS!$A$1:$H$1000,5,0),1))</f>
        <v/>
      </c>
      <c r="L224" s="100" t="str">
        <f>IF(D224="","",COUNTIF($K$2:K224,K224))</f>
        <v/>
      </c>
      <c r="M224" s="100" t="str">
        <f>IF(D224="","",VLOOKUP(D224,ENTRANTS!$A$1:$H$1000,4,0))</f>
        <v/>
      </c>
      <c r="N224" s="100" t="str">
        <f>IF(D224="","",COUNTIF($M$2:M224,M224))</f>
        <v/>
      </c>
      <c r="O224" s="105" t="str">
        <f>IF(D224="","",VLOOKUP(D224,ENTRANTS!$A$1:$H$1000,6,0))</f>
        <v/>
      </c>
      <c r="P224" s="83" t="str">
        <f t="shared" si="67"/>
        <v/>
      </c>
      <c r="Q224" s="30"/>
      <c r="R224" s="2" t="str">
        <f t="shared" si="68"/>
        <v/>
      </c>
      <c r="S224" s="3" t="str">
        <f>IF(D224="","",COUNTIF($R$2:R224,R224))</f>
        <v/>
      </c>
      <c r="T224" s="4" t="str">
        <f t="shared" si="73"/>
        <v/>
      </c>
      <c r="U224" s="34" t="str">
        <f>IF(AND(S224=4,K224="M",NOT(O224="Unattached")),SUMIF(R$2:R224,R224,L$2:L224),"")</f>
        <v/>
      </c>
      <c r="V224" s="4" t="str">
        <f t="shared" si="74"/>
        <v/>
      </c>
      <c r="W224" s="34" t="str">
        <f>IF(AND(S224=3,K224="F",NOT(O224="Unattached")),SUMIF(R$2:R224,R224,L$2:L224),"")</f>
        <v/>
      </c>
      <c r="X224" s="5" t="str">
        <f t="shared" si="61"/>
        <v/>
      </c>
      <c r="Y224" s="5" t="str">
        <f t="shared" si="69"/>
        <v/>
      </c>
      <c r="Z224" s="32" t="str">
        <f t="shared" si="62"/>
        <v xml:space="preserve"> </v>
      </c>
      <c r="AA224" s="32" t="str">
        <f>IF(K224="M",IF(S224&lt;&gt;4,"",VLOOKUP(CONCATENATE(R224," ",(S224-3)),$Z$2:AD224,5,0)),IF(S224&lt;&gt;3,"",VLOOKUP(CONCATENATE(R224," ",(S224-2)),$Z$2:AD224,5,0)))</f>
        <v/>
      </c>
      <c r="AB224" s="32" t="str">
        <f>IF(K224="M",IF(S224&lt;&gt;4,"",VLOOKUP(CONCATENATE(R224," ",(S224-2)),$Z$2:AD224,5,0)),IF(S224&lt;&gt;3,"",VLOOKUP(CONCATENATE(R224," ",(S224-1)),$Z$2:AD224,5,0)))</f>
        <v/>
      </c>
      <c r="AC224" s="32" t="str">
        <f>IF(K224="M",IF(S224&lt;&gt;4,"",VLOOKUP(CONCATENATE(R224," ",(S224-1)),$Z$2:AD224,5,0)),IF(S224&lt;&gt;3,"",VLOOKUP(CONCATENATE(R224," ",(S224)),$Z$2:AD224,5,0)))</f>
        <v/>
      </c>
      <c r="AD224" s="32" t="str">
        <f t="shared" si="70"/>
        <v/>
      </c>
      <c r="AE224" s="32" t="str">
        <f t="shared" si="71"/>
        <v xml:space="preserve"> </v>
      </c>
      <c r="AF224" s="109">
        <f>IF($K224="M",IF($L224&gt;Params!D$3,0,Params!F$3-$L224+1)+IF($L224=1,2,0),IF($L224&gt;Params!E$3,0,Params!G$3-$L224+1)+IF($L224=1,2,0))</f>
        <v>0</v>
      </c>
      <c r="AG224" s="109">
        <f t="shared" si="63"/>
        <v>0</v>
      </c>
      <c r="AH224" s="109">
        <f>IF(LEN(M224)&gt;1,MATCH(MID(M224,2,3),Params!$A$4:$A$14,0),0)</f>
        <v>0</v>
      </c>
      <c r="AI224" s="109" cm="1">
        <f t="array" ref="AI224">IF(AH224=0,0,INDEX(Params!F$4:F$14,RESULTS!$AH224))</f>
        <v>0</v>
      </c>
      <c r="AJ224" s="109" cm="1">
        <f t="array" ref="AJ224">IF(AI224=0,0,INDEX(Params!G$4:G$14,RESULTS!$AH224))</f>
        <v>0</v>
      </c>
      <c r="AK224" s="109">
        <f t="shared" si="64"/>
        <v>0</v>
      </c>
      <c r="AL224" s="109">
        <f t="shared" si="65"/>
        <v>0</v>
      </c>
    </row>
    <row r="225" spans="1:38" x14ac:dyDescent="0.3">
      <c r="A225" s="64" t="str">
        <f t="shared" si="59"/>
        <v/>
      </c>
      <c r="B225" s="64" t="str">
        <f t="shared" si="60"/>
        <v/>
      </c>
      <c r="C225" s="100">
        <v>224</v>
      </c>
      <c r="D225" s="96"/>
      <c r="E225" s="97">
        <f t="shared" si="72"/>
        <v>1</v>
      </c>
      <c r="F225" s="97"/>
      <c r="G225" s="97"/>
      <c r="H225" s="104" t="str">
        <f t="shared" si="66"/>
        <v/>
      </c>
      <c r="I225" s="105" t="str">
        <f>IF(D225="","",VLOOKUP(D225,ENTRANTS!$A$1:$H$1000,2,0))</f>
        <v/>
      </c>
      <c r="J225" s="105" t="str">
        <f>IF(D225="","",VLOOKUP(D225,ENTRANTS!$A$1:$H$1000,3,0))</f>
        <v/>
      </c>
      <c r="K225" s="100" t="str">
        <f>IF(D225="","",LEFT(VLOOKUP(D225,ENTRANTS!$A$1:$H$1000,5,0),1))</f>
        <v/>
      </c>
      <c r="L225" s="100" t="str">
        <f>IF(D225="","",COUNTIF($K$2:K225,K225))</f>
        <v/>
      </c>
      <c r="M225" s="100" t="str">
        <f>IF(D225="","",VLOOKUP(D225,ENTRANTS!$A$1:$H$1000,4,0))</f>
        <v/>
      </c>
      <c r="N225" s="100" t="str">
        <f>IF(D225="","",COUNTIF($M$2:M225,M225))</f>
        <v/>
      </c>
      <c r="O225" s="105" t="str">
        <f>IF(D225="","",VLOOKUP(D225,ENTRANTS!$A$1:$H$1000,6,0))</f>
        <v/>
      </c>
      <c r="P225" s="83" t="str">
        <f t="shared" si="67"/>
        <v/>
      </c>
      <c r="Q225" s="30"/>
      <c r="R225" s="2" t="str">
        <f t="shared" si="68"/>
        <v/>
      </c>
      <c r="S225" s="3" t="str">
        <f>IF(D225="","",COUNTIF($R$2:R225,R225))</f>
        <v/>
      </c>
      <c r="T225" s="4" t="str">
        <f t="shared" si="73"/>
        <v/>
      </c>
      <c r="U225" s="34" t="str">
        <f>IF(AND(S225=4,K225="M",NOT(O225="Unattached")),SUMIF(R$2:R225,R225,L$2:L225),"")</f>
        <v/>
      </c>
      <c r="V225" s="4" t="str">
        <f t="shared" si="74"/>
        <v/>
      </c>
      <c r="W225" s="34" t="str">
        <f>IF(AND(S225=3,K225="F",NOT(O225="Unattached")),SUMIF(R$2:R225,R225,L$2:L225),"")</f>
        <v/>
      </c>
      <c r="X225" s="5" t="str">
        <f t="shared" si="61"/>
        <v/>
      </c>
      <c r="Y225" s="5" t="str">
        <f t="shared" si="69"/>
        <v/>
      </c>
      <c r="Z225" s="32" t="str">
        <f t="shared" si="62"/>
        <v xml:space="preserve"> </v>
      </c>
      <c r="AA225" s="32" t="str">
        <f>IF(K225="M",IF(S225&lt;&gt;4,"",VLOOKUP(CONCATENATE(R225," ",(S225-3)),$Z$2:AD225,5,0)),IF(S225&lt;&gt;3,"",VLOOKUP(CONCATENATE(R225," ",(S225-2)),$Z$2:AD225,5,0)))</f>
        <v/>
      </c>
      <c r="AB225" s="32" t="str">
        <f>IF(K225="M",IF(S225&lt;&gt;4,"",VLOOKUP(CONCATENATE(R225," ",(S225-2)),$Z$2:AD225,5,0)),IF(S225&lt;&gt;3,"",VLOOKUP(CONCATENATE(R225," ",(S225-1)),$Z$2:AD225,5,0)))</f>
        <v/>
      </c>
      <c r="AC225" s="32" t="str">
        <f>IF(K225="M",IF(S225&lt;&gt;4,"",VLOOKUP(CONCATENATE(R225," ",(S225-1)),$Z$2:AD225,5,0)),IF(S225&lt;&gt;3,"",VLOOKUP(CONCATENATE(R225," ",(S225)),$Z$2:AD225,5,0)))</f>
        <v/>
      </c>
      <c r="AD225" s="32" t="str">
        <f t="shared" si="70"/>
        <v/>
      </c>
      <c r="AE225" s="32" t="str">
        <f t="shared" si="71"/>
        <v xml:space="preserve"> </v>
      </c>
      <c r="AF225" s="109">
        <f>IF($K225="M",IF($L225&gt;Params!D$3,0,Params!F$3-$L225+1)+IF($L225=1,2,0),IF($L225&gt;Params!E$3,0,Params!G$3-$L225+1)+IF($L225=1,2,0))</f>
        <v>0</v>
      </c>
      <c r="AG225" s="109">
        <f t="shared" si="63"/>
        <v>0</v>
      </c>
      <c r="AH225" s="109">
        <f>IF(LEN(M225)&gt;1,MATCH(MID(M225,2,3),Params!$A$4:$A$14,0),0)</f>
        <v>0</v>
      </c>
      <c r="AI225" s="109" cm="1">
        <f t="array" ref="AI225">IF(AH225=0,0,INDEX(Params!F$4:F$14,RESULTS!$AH225))</f>
        <v>0</v>
      </c>
      <c r="AJ225" s="109" cm="1">
        <f t="array" ref="AJ225">IF(AI225=0,0,INDEX(Params!G$4:G$14,RESULTS!$AH225))</f>
        <v>0</v>
      </c>
      <c r="AK225" s="109">
        <f t="shared" si="64"/>
        <v>0</v>
      </c>
      <c r="AL225" s="109">
        <f t="shared" si="65"/>
        <v>0</v>
      </c>
    </row>
    <row r="226" spans="1:38" x14ac:dyDescent="0.3">
      <c r="A226" s="64" t="str">
        <f t="shared" si="59"/>
        <v/>
      </c>
      <c r="B226" s="64" t="str">
        <f t="shared" si="60"/>
        <v/>
      </c>
      <c r="C226" s="100">
        <v>225</v>
      </c>
      <c r="D226" s="96"/>
      <c r="E226" s="97">
        <f t="shared" si="72"/>
        <v>1</v>
      </c>
      <c r="F226" s="97"/>
      <c r="G226" s="97"/>
      <c r="H226" s="104" t="str">
        <f t="shared" si="66"/>
        <v/>
      </c>
      <c r="I226" s="105" t="str">
        <f>IF(D226="","",VLOOKUP(D226,ENTRANTS!$A$1:$H$1000,2,0))</f>
        <v/>
      </c>
      <c r="J226" s="105" t="str">
        <f>IF(D226="","",VLOOKUP(D226,ENTRANTS!$A$1:$H$1000,3,0))</f>
        <v/>
      </c>
      <c r="K226" s="100" t="str">
        <f>IF(D226="","",LEFT(VLOOKUP(D226,ENTRANTS!$A$1:$H$1000,5,0),1))</f>
        <v/>
      </c>
      <c r="L226" s="100" t="str">
        <f>IF(D226="","",COUNTIF($K$2:K226,K226))</f>
        <v/>
      </c>
      <c r="M226" s="100" t="str">
        <f>IF(D226="","",VLOOKUP(D226,ENTRANTS!$A$1:$H$1000,4,0))</f>
        <v/>
      </c>
      <c r="N226" s="100" t="str">
        <f>IF(D226="","",COUNTIF($M$2:M226,M226))</f>
        <v/>
      </c>
      <c r="O226" s="105" t="str">
        <f>IF(D226="","",VLOOKUP(D226,ENTRANTS!$A$1:$H$1000,6,0))</f>
        <v/>
      </c>
      <c r="P226" s="83" t="str">
        <f t="shared" si="67"/>
        <v/>
      </c>
      <c r="Q226" s="30"/>
      <c r="R226" s="2" t="str">
        <f t="shared" si="68"/>
        <v/>
      </c>
      <c r="S226" s="3" t="str">
        <f>IF(D226="","",COUNTIF($R$2:R226,R226))</f>
        <v/>
      </c>
      <c r="T226" s="4" t="str">
        <f t="shared" si="73"/>
        <v/>
      </c>
      <c r="U226" s="34" t="str">
        <f>IF(AND(S226=4,K226="M",NOT(O226="Unattached")),SUMIF(R$2:R226,R226,L$2:L226),"")</f>
        <v/>
      </c>
      <c r="V226" s="4" t="str">
        <f t="shared" si="74"/>
        <v/>
      </c>
      <c r="W226" s="34" t="str">
        <f>IF(AND(S226=3,K226="F",NOT(O226="Unattached")),SUMIF(R$2:R226,R226,L$2:L226),"")</f>
        <v/>
      </c>
      <c r="X226" s="5" t="str">
        <f t="shared" si="61"/>
        <v/>
      </c>
      <c r="Y226" s="5" t="str">
        <f t="shared" si="69"/>
        <v/>
      </c>
      <c r="Z226" s="32" t="str">
        <f t="shared" si="62"/>
        <v xml:space="preserve"> </v>
      </c>
      <c r="AA226" s="32" t="str">
        <f>IF(K226="M",IF(S226&lt;&gt;4,"",VLOOKUP(CONCATENATE(R226," ",(S226-3)),$Z$2:AD226,5,0)),IF(S226&lt;&gt;3,"",VLOOKUP(CONCATENATE(R226," ",(S226-2)),$Z$2:AD226,5,0)))</f>
        <v/>
      </c>
      <c r="AB226" s="32" t="str">
        <f>IF(K226="M",IF(S226&lt;&gt;4,"",VLOOKUP(CONCATENATE(R226," ",(S226-2)),$Z$2:AD226,5,0)),IF(S226&lt;&gt;3,"",VLOOKUP(CONCATENATE(R226," ",(S226-1)),$Z$2:AD226,5,0)))</f>
        <v/>
      </c>
      <c r="AC226" s="32" t="str">
        <f>IF(K226="M",IF(S226&lt;&gt;4,"",VLOOKUP(CONCATENATE(R226," ",(S226-1)),$Z$2:AD226,5,0)),IF(S226&lt;&gt;3,"",VLOOKUP(CONCATENATE(R226," ",(S226)),$Z$2:AD226,5,0)))</f>
        <v/>
      </c>
      <c r="AD226" s="32" t="str">
        <f t="shared" si="70"/>
        <v/>
      </c>
      <c r="AE226" s="32" t="str">
        <f t="shared" si="71"/>
        <v xml:space="preserve"> </v>
      </c>
      <c r="AF226" s="109">
        <f>IF($K226="M",IF($L226&gt;Params!D$3,0,Params!F$3-$L226+1)+IF($L226=1,2,0),IF($L226&gt;Params!E$3,0,Params!G$3-$L226+1)+IF($L226=1,2,0))</f>
        <v>0</v>
      </c>
      <c r="AG226" s="109">
        <f t="shared" si="63"/>
        <v>0</v>
      </c>
      <c r="AH226" s="109">
        <f>IF(LEN(M226)&gt;1,MATCH(MID(M226,2,3),Params!$A$4:$A$14,0),0)</f>
        <v>0</v>
      </c>
      <c r="AI226" s="109" cm="1">
        <f t="array" ref="AI226">IF(AH226=0,0,INDEX(Params!F$4:F$14,RESULTS!$AH226))</f>
        <v>0</v>
      </c>
      <c r="AJ226" s="109" cm="1">
        <f t="array" ref="AJ226">IF(AI226=0,0,INDEX(Params!G$4:G$14,RESULTS!$AH226))</f>
        <v>0</v>
      </c>
      <c r="AK226" s="109">
        <f t="shared" si="64"/>
        <v>0</v>
      </c>
      <c r="AL226" s="109">
        <f t="shared" si="65"/>
        <v>0</v>
      </c>
    </row>
    <row r="227" spans="1:38" x14ac:dyDescent="0.3">
      <c r="A227" s="64" t="str">
        <f t="shared" si="59"/>
        <v/>
      </c>
      <c r="B227" s="64" t="str">
        <f t="shared" si="60"/>
        <v/>
      </c>
      <c r="C227" s="100">
        <v>226</v>
      </c>
      <c r="D227" s="96"/>
      <c r="E227" s="97">
        <f t="shared" si="72"/>
        <v>1</v>
      </c>
      <c r="F227" s="97"/>
      <c r="G227" s="97"/>
      <c r="H227" s="104" t="str">
        <f t="shared" si="66"/>
        <v/>
      </c>
      <c r="I227" s="105" t="str">
        <f>IF(D227="","",VLOOKUP(D227,ENTRANTS!$A$1:$H$1000,2,0))</f>
        <v/>
      </c>
      <c r="J227" s="105" t="str">
        <f>IF(D227="","",VLOOKUP(D227,ENTRANTS!$A$1:$H$1000,3,0))</f>
        <v/>
      </c>
      <c r="K227" s="100" t="str">
        <f>IF(D227="","",LEFT(VLOOKUP(D227,ENTRANTS!$A$1:$H$1000,5,0),1))</f>
        <v/>
      </c>
      <c r="L227" s="100" t="str">
        <f>IF(D227="","",COUNTIF($K$2:K227,K227))</f>
        <v/>
      </c>
      <c r="M227" s="100" t="str">
        <f>IF(D227="","",VLOOKUP(D227,ENTRANTS!$A$1:$H$1000,4,0))</f>
        <v/>
      </c>
      <c r="N227" s="100" t="str">
        <f>IF(D227="","",COUNTIF($M$2:M227,M227))</f>
        <v/>
      </c>
      <c r="O227" s="105" t="str">
        <f>IF(D227="","",VLOOKUP(D227,ENTRANTS!$A$1:$H$1000,6,0))</f>
        <v/>
      </c>
      <c r="P227" s="83" t="str">
        <f t="shared" si="67"/>
        <v/>
      </c>
      <c r="Q227" s="30"/>
      <c r="R227" s="2" t="str">
        <f t="shared" si="68"/>
        <v/>
      </c>
      <c r="S227" s="3" t="str">
        <f>IF(D227="","",COUNTIF($R$2:R227,R227))</f>
        <v/>
      </c>
      <c r="T227" s="4" t="str">
        <f t="shared" si="73"/>
        <v/>
      </c>
      <c r="U227" s="34" t="str">
        <f>IF(AND(S227=4,K227="M",NOT(O227="Unattached")),SUMIF(R$2:R227,R227,L$2:L227),"")</f>
        <v/>
      </c>
      <c r="V227" s="4" t="str">
        <f t="shared" si="74"/>
        <v/>
      </c>
      <c r="W227" s="34" t="str">
        <f>IF(AND(S227=3,K227="F",NOT(O227="Unattached")),SUMIF(R$2:R227,R227,L$2:L227),"")</f>
        <v/>
      </c>
      <c r="X227" s="5" t="str">
        <f t="shared" si="61"/>
        <v/>
      </c>
      <c r="Y227" s="5" t="str">
        <f t="shared" si="69"/>
        <v/>
      </c>
      <c r="Z227" s="32" t="str">
        <f t="shared" si="62"/>
        <v xml:space="preserve"> </v>
      </c>
      <c r="AA227" s="32" t="str">
        <f>IF(K227="M",IF(S227&lt;&gt;4,"",VLOOKUP(CONCATENATE(R227," ",(S227-3)),$Z$2:AD227,5,0)),IF(S227&lt;&gt;3,"",VLOOKUP(CONCATENATE(R227," ",(S227-2)),$Z$2:AD227,5,0)))</f>
        <v/>
      </c>
      <c r="AB227" s="32" t="str">
        <f>IF(K227="M",IF(S227&lt;&gt;4,"",VLOOKUP(CONCATENATE(R227," ",(S227-2)),$Z$2:AD227,5,0)),IF(S227&lt;&gt;3,"",VLOOKUP(CONCATENATE(R227," ",(S227-1)),$Z$2:AD227,5,0)))</f>
        <v/>
      </c>
      <c r="AC227" s="32" t="str">
        <f>IF(K227="M",IF(S227&lt;&gt;4,"",VLOOKUP(CONCATENATE(R227," ",(S227-1)),$Z$2:AD227,5,0)),IF(S227&lt;&gt;3,"",VLOOKUP(CONCATENATE(R227," ",(S227)),$Z$2:AD227,5,0)))</f>
        <v/>
      </c>
      <c r="AD227" s="32" t="str">
        <f t="shared" si="70"/>
        <v/>
      </c>
      <c r="AE227" s="32" t="str">
        <f t="shared" si="71"/>
        <v xml:space="preserve"> </v>
      </c>
      <c r="AF227" s="109">
        <f>IF($K227="M",IF($L227&gt;Params!D$3,0,Params!F$3-$L227+1)+IF($L227=1,2,0),IF($L227&gt;Params!E$3,0,Params!G$3-$L227+1)+IF($L227=1,2,0))</f>
        <v>0</v>
      </c>
      <c r="AG227" s="109">
        <f t="shared" si="63"/>
        <v>0</v>
      </c>
      <c r="AH227" s="109">
        <f>IF(LEN(M227)&gt;1,MATCH(MID(M227,2,3),Params!$A$4:$A$14,0),0)</f>
        <v>0</v>
      </c>
      <c r="AI227" s="109" cm="1">
        <f t="array" ref="AI227">IF(AH227=0,0,INDEX(Params!F$4:F$14,RESULTS!$AH227))</f>
        <v>0</v>
      </c>
      <c r="AJ227" s="109" cm="1">
        <f t="array" ref="AJ227">IF(AI227=0,0,INDEX(Params!G$4:G$14,RESULTS!$AH227))</f>
        <v>0</v>
      </c>
      <c r="AK227" s="109">
        <f t="shared" si="64"/>
        <v>0</v>
      </c>
      <c r="AL227" s="109">
        <f t="shared" si="65"/>
        <v>0</v>
      </c>
    </row>
    <row r="228" spans="1:38" x14ac:dyDescent="0.3">
      <c r="A228" s="64" t="str">
        <f t="shared" si="59"/>
        <v/>
      </c>
      <c r="B228" s="64" t="str">
        <f t="shared" si="60"/>
        <v/>
      </c>
      <c r="C228" s="100">
        <v>227</v>
      </c>
      <c r="D228" s="96"/>
      <c r="E228" s="97">
        <f t="shared" si="72"/>
        <v>1</v>
      </c>
      <c r="F228" s="97"/>
      <c r="G228" s="97"/>
      <c r="H228" s="104" t="str">
        <f t="shared" si="66"/>
        <v/>
      </c>
      <c r="I228" s="105" t="str">
        <f>IF(D228="","",VLOOKUP(D228,ENTRANTS!$A$1:$H$1000,2,0))</f>
        <v/>
      </c>
      <c r="J228" s="105" t="str">
        <f>IF(D228="","",VLOOKUP(D228,ENTRANTS!$A$1:$H$1000,3,0))</f>
        <v/>
      </c>
      <c r="K228" s="100" t="str">
        <f>IF(D228="","",LEFT(VLOOKUP(D228,ENTRANTS!$A$1:$H$1000,5,0),1))</f>
        <v/>
      </c>
      <c r="L228" s="100" t="str">
        <f>IF(D228="","",COUNTIF($K$2:K228,K228))</f>
        <v/>
      </c>
      <c r="M228" s="100" t="str">
        <f>IF(D228="","",VLOOKUP(D228,ENTRANTS!$A$1:$H$1000,4,0))</f>
        <v/>
      </c>
      <c r="N228" s="100" t="str">
        <f>IF(D228="","",COUNTIF($M$2:M228,M228))</f>
        <v/>
      </c>
      <c r="O228" s="105" t="str">
        <f>IF(D228="","",VLOOKUP(D228,ENTRANTS!$A$1:$H$1000,6,0))</f>
        <v/>
      </c>
      <c r="P228" s="83" t="str">
        <f t="shared" si="67"/>
        <v/>
      </c>
      <c r="Q228" s="30"/>
      <c r="R228" s="2" t="str">
        <f t="shared" si="68"/>
        <v/>
      </c>
      <c r="S228" s="3" t="str">
        <f>IF(D228="","",COUNTIF($R$2:R228,R228))</f>
        <v/>
      </c>
      <c r="T228" s="4" t="str">
        <f t="shared" si="73"/>
        <v/>
      </c>
      <c r="U228" s="34" t="str">
        <f>IF(AND(S228=4,K228="M",NOT(O228="Unattached")),SUMIF(R$2:R228,R228,L$2:L228),"")</f>
        <v/>
      </c>
      <c r="V228" s="4" t="str">
        <f t="shared" si="74"/>
        <v/>
      </c>
      <c r="W228" s="34" t="str">
        <f>IF(AND(S228=3,K228="F",NOT(O228="Unattached")),SUMIF(R$2:R228,R228,L$2:L228),"")</f>
        <v/>
      </c>
      <c r="X228" s="5" t="str">
        <f t="shared" si="61"/>
        <v/>
      </c>
      <c r="Y228" s="5" t="str">
        <f t="shared" si="69"/>
        <v/>
      </c>
      <c r="Z228" s="32" t="str">
        <f t="shared" si="62"/>
        <v xml:space="preserve"> </v>
      </c>
      <c r="AA228" s="32" t="str">
        <f>IF(K228="M",IF(S228&lt;&gt;4,"",VLOOKUP(CONCATENATE(R228," ",(S228-3)),$Z$2:AD228,5,0)),IF(S228&lt;&gt;3,"",VLOOKUP(CONCATENATE(R228," ",(S228-2)),$Z$2:AD228,5,0)))</f>
        <v/>
      </c>
      <c r="AB228" s="32" t="str">
        <f>IF(K228="M",IF(S228&lt;&gt;4,"",VLOOKUP(CONCATENATE(R228," ",(S228-2)),$Z$2:AD228,5,0)),IF(S228&lt;&gt;3,"",VLOOKUP(CONCATENATE(R228," ",(S228-1)),$Z$2:AD228,5,0)))</f>
        <v/>
      </c>
      <c r="AC228" s="32" t="str">
        <f>IF(K228="M",IF(S228&lt;&gt;4,"",VLOOKUP(CONCATENATE(R228," ",(S228-1)),$Z$2:AD228,5,0)),IF(S228&lt;&gt;3,"",VLOOKUP(CONCATENATE(R228," ",(S228)),$Z$2:AD228,5,0)))</f>
        <v/>
      </c>
      <c r="AD228" s="32" t="str">
        <f t="shared" si="70"/>
        <v/>
      </c>
      <c r="AE228" s="32" t="str">
        <f t="shared" si="71"/>
        <v xml:space="preserve"> </v>
      </c>
      <c r="AF228" s="109">
        <f>IF($K228="M",IF($L228&gt;Params!D$3,0,Params!F$3-$L228+1)+IF($L228=1,2,0),IF($L228&gt;Params!E$3,0,Params!G$3-$L228+1)+IF($L228=1,2,0))</f>
        <v>0</v>
      </c>
      <c r="AG228" s="109">
        <f t="shared" si="63"/>
        <v>0</v>
      </c>
      <c r="AH228" s="109">
        <f>IF(LEN(M228)&gt;1,MATCH(MID(M228,2,3),Params!$A$4:$A$14,0),0)</f>
        <v>0</v>
      </c>
      <c r="AI228" s="109" cm="1">
        <f t="array" ref="AI228">IF(AH228=0,0,INDEX(Params!F$4:F$14,RESULTS!$AH228))</f>
        <v>0</v>
      </c>
      <c r="AJ228" s="109" cm="1">
        <f t="array" ref="AJ228">IF(AI228=0,0,INDEX(Params!G$4:G$14,RESULTS!$AH228))</f>
        <v>0</v>
      </c>
      <c r="AK228" s="109">
        <f t="shared" si="64"/>
        <v>0</v>
      </c>
      <c r="AL228" s="109">
        <f t="shared" si="65"/>
        <v>0</v>
      </c>
    </row>
    <row r="229" spans="1:38" x14ac:dyDescent="0.3">
      <c r="A229" s="64" t="str">
        <f t="shared" si="59"/>
        <v/>
      </c>
      <c r="B229" s="64" t="str">
        <f t="shared" si="60"/>
        <v/>
      </c>
      <c r="C229" s="100">
        <v>228</v>
      </c>
      <c r="D229" s="96"/>
      <c r="E229" s="97">
        <f t="shared" si="72"/>
        <v>1</v>
      </c>
      <c r="F229" s="97"/>
      <c r="G229" s="97"/>
      <c r="H229" s="104" t="str">
        <f t="shared" si="66"/>
        <v/>
      </c>
      <c r="I229" s="105" t="str">
        <f>IF(D229="","",VLOOKUP(D229,ENTRANTS!$A$1:$H$1000,2,0))</f>
        <v/>
      </c>
      <c r="J229" s="105" t="str">
        <f>IF(D229="","",VLOOKUP(D229,ENTRANTS!$A$1:$H$1000,3,0))</f>
        <v/>
      </c>
      <c r="K229" s="100" t="str">
        <f>IF(D229="","",LEFT(VLOOKUP(D229,ENTRANTS!$A$1:$H$1000,5,0),1))</f>
        <v/>
      </c>
      <c r="L229" s="100" t="str">
        <f>IF(D229="","",COUNTIF($K$2:K229,K229))</f>
        <v/>
      </c>
      <c r="M229" s="100" t="str">
        <f>IF(D229="","",VLOOKUP(D229,ENTRANTS!$A$1:$H$1000,4,0))</f>
        <v/>
      </c>
      <c r="N229" s="100" t="str">
        <f>IF(D229="","",COUNTIF($M$2:M229,M229))</f>
        <v/>
      </c>
      <c r="O229" s="105" t="str">
        <f>IF(D229="","",VLOOKUP(D229,ENTRANTS!$A$1:$H$1000,6,0))</f>
        <v/>
      </c>
      <c r="P229" s="83" t="str">
        <f t="shared" si="67"/>
        <v/>
      </c>
      <c r="Q229" s="30"/>
      <c r="R229" s="2" t="str">
        <f t="shared" si="68"/>
        <v/>
      </c>
      <c r="S229" s="3" t="str">
        <f>IF(D229="","",COUNTIF($R$2:R229,R229))</f>
        <v/>
      </c>
      <c r="T229" s="4" t="str">
        <f t="shared" si="73"/>
        <v/>
      </c>
      <c r="U229" s="34" t="str">
        <f>IF(AND(S229=4,K229="M",NOT(O229="Unattached")),SUMIF(R$2:R229,R229,L$2:L229),"")</f>
        <v/>
      </c>
      <c r="V229" s="4" t="str">
        <f t="shared" si="74"/>
        <v/>
      </c>
      <c r="W229" s="34" t="str">
        <f>IF(AND(S229=3,K229="F",NOT(O229="Unattached")),SUMIF(R$2:R229,R229,L$2:L229),"")</f>
        <v/>
      </c>
      <c r="X229" s="5" t="str">
        <f t="shared" si="61"/>
        <v/>
      </c>
      <c r="Y229" s="5" t="str">
        <f t="shared" si="69"/>
        <v/>
      </c>
      <c r="Z229" s="32" t="str">
        <f t="shared" si="62"/>
        <v xml:space="preserve"> </v>
      </c>
      <c r="AA229" s="32" t="str">
        <f>IF(K229="M",IF(S229&lt;&gt;4,"",VLOOKUP(CONCATENATE(R229," ",(S229-3)),$Z$2:AD229,5,0)),IF(S229&lt;&gt;3,"",VLOOKUP(CONCATENATE(R229," ",(S229-2)),$Z$2:AD229,5,0)))</f>
        <v/>
      </c>
      <c r="AB229" s="32" t="str">
        <f>IF(K229="M",IF(S229&lt;&gt;4,"",VLOOKUP(CONCATENATE(R229," ",(S229-2)),$Z$2:AD229,5,0)),IF(S229&lt;&gt;3,"",VLOOKUP(CONCATENATE(R229," ",(S229-1)),$Z$2:AD229,5,0)))</f>
        <v/>
      </c>
      <c r="AC229" s="32" t="str">
        <f>IF(K229="M",IF(S229&lt;&gt;4,"",VLOOKUP(CONCATENATE(R229," ",(S229-1)),$Z$2:AD229,5,0)),IF(S229&lt;&gt;3,"",VLOOKUP(CONCATENATE(R229," ",(S229)),$Z$2:AD229,5,0)))</f>
        <v/>
      </c>
      <c r="AD229" s="32" t="str">
        <f t="shared" si="70"/>
        <v/>
      </c>
      <c r="AE229" s="32" t="str">
        <f t="shared" si="71"/>
        <v xml:space="preserve"> </v>
      </c>
      <c r="AF229" s="109">
        <f>IF($K229="M",IF($L229&gt;Params!D$3,0,Params!F$3-$L229+1)+IF($L229=1,2,0),IF($L229&gt;Params!E$3,0,Params!G$3-$L229+1)+IF($L229=1,2,0))</f>
        <v>0</v>
      </c>
      <c r="AG229" s="109">
        <f t="shared" si="63"/>
        <v>0</v>
      </c>
      <c r="AH229" s="109">
        <f>IF(LEN(M229)&gt;1,MATCH(MID(M229,2,3),Params!$A$4:$A$14,0),0)</f>
        <v>0</v>
      </c>
      <c r="AI229" s="109" cm="1">
        <f t="array" ref="AI229">IF(AH229=0,0,INDEX(Params!F$4:F$14,RESULTS!$AH229))</f>
        <v>0</v>
      </c>
      <c r="AJ229" s="109" cm="1">
        <f t="array" ref="AJ229">IF(AI229=0,0,INDEX(Params!G$4:G$14,RESULTS!$AH229))</f>
        <v>0</v>
      </c>
      <c r="AK229" s="109">
        <f t="shared" si="64"/>
        <v>0</v>
      </c>
      <c r="AL229" s="109">
        <f t="shared" si="65"/>
        <v>0</v>
      </c>
    </row>
    <row r="230" spans="1:38" x14ac:dyDescent="0.3">
      <c r="A230" s="64" t="str">
        <f t="shared" si="59"/>
        <v/>
      </c>
      <c r="B230" s="64" t="str">
        <f t="shared" si="60"/>
        <v/>
      </c>
      <c r="C230" s="100">
        <v>229</v>
      </c>
      <c r="D230" s="96"/>
      <c r="E230" s="97">
        <f t="shared" si="72"/>
        <v>1</v>
      </c>
      <c r="F230" s="97"/>
      <c r="G230" s="97"/>
      <c r="H230" s="104" t="str">
        <f t="shared" si="66"/>
        <v/>
      </c>
      <c r="I230" s="105" t="str">
        <f>IF(D230="","",VLOOKUP(D230,ENTRANTS!$A$1:$H$1000,2,0))</f>
        <v/>
      </c>
      <c r="J230" s="105" t="str">
        <f>IF(D230="","",VLOOKUP(D230,ENTRANTS!$A$1:$H$1000,3,0))</f>
        <v/>
      </c>
      <c r="K230" s="100" t="str">
        <f>IF(D230="","",LEFT(VLOOKUP(D230,ENTRANTS!$A$1:$H$1000,5,0),1))</f>
        <v/>
      </c>
      <c r="L230" s="100" t="str">
        <f>IF(D230="","",COUNTIF($K$2:K230,K230))</f>
        <v/>
      </c>
      <c r="M230" s="100" t="str">
        <f>IF(D230="","",VLOOKUP(D230,ENTRANTS!$A$1:$H$1000,4,0))</f>
        <v/>
      </c>
      <c r="N230" s="100" t="str">
        <f>IF(D230="","",COUNTIF($M$2:M230,M230))</f>
        <v/>
      </c>
      <c r="O230" s="105" t="str">
        <f>IF(D230="","",VLOOKUP(D230,ENTRANTS!$A$1:$H$1000,6,0))</f>
        <v/>
      </c>
      <c r="P230" s="83" t="str">
        <f t="shared" si="67"/>
        <v/>
      </c>
      <c r="Q230" s="30"/>
      <c r="R230" s="2" t="str">
        <f t="shared" si="68"/>
        <v/>
      </c>
      <c r="S230" s="3" t="str">
        <f>IF(D230="","",COUNTIF($R$2:R230,R230))</f>
        <v/>
      </c>
      <c r="T230" s="4" t="str">
        <f t="shared" si="73"/>
        <v/>
      </c>
      <c r="U230" s="34" t="str">
        <f>IF(AND(S230=4,K230="M",NOT(O230="Unattached")),SUMIF(R$2:R230,R230,L$2:L230),"")</f>
        <v/>
      </c>
      <c r="V230" s="4" t="str">
        <f t="shared" si="74"/>
        <v/>
      </c>
      <c r="W230" s="34" t="str">
        <f>IF(AND(S230=3,K230="F",NOT(O230="Unattached")),SUMIF(R$2:R230,R230,L$2:L230),"")</f>
        <v/>
      </c>
      <c r="X230" s="5" t="str">
        <f t="shared" si="61"/>
        <v/>
      </c>
      <c r="Y230" s="5" t="str">
        <f t="shared" si="69"/>
        <v/>
      </c>
      <c r="Z230" s="32" t="str">
        <f t="shared" si="62"/>
        <v xml:space="preserve"> </v>
      </c>
      <c r="AA230" s="32" t="str">
        <f>IF(K230="M",IF(S230&lt;&gt;4,"",VLOOKUP(CONCATENATE(R230," ",(S230-3)),$Z$2:AD230,5,0)),IF(S230&lt;&gt;3,"",VLOOKUP(CONCATENATE(R230," ",(S230-2)),$Z$2:AD230,5,0)))</f>
        <v/>
      </c>
      <c r="AB230" s="32" t="str">
        <f>IF(K230="M",IF(S230&lt;&gt;4,"",VLOOKUP(CONCATENATE(R230," ",(S230-2)),$Z$2:AD230,5,0)),IF(S230&lt;&gt;3,"",VLOOKUP(CONCATENATE(R230," ",(S230-1)),$Z$2:AD230,5,0)))</f>
        <v/>
      </c>
      <c r="AC230" s="32" t="str">
        <f>IF(K230="M",IF(S230&lt;&gt;4,"",VLOOKUP(CONCATENATE(R230," ",(S230-1)),$Z$2:AD230,5,0)),IF(S230&lt;&gt;3,"",VLOOKUP(CONCATENATE(R230," ",(S230)),$Z$2:AD230,5,0)))</f>
        <v/>
      </c>
      <c r="AD230" s="32" t="str">
        <f t="shared" si="70"/>
        <v/>
      </c>
      <c r="AE230" s="32" t="str">
        <f t="shared" si="71"/>
        <v xml:space="preserve"> </v>
      </c>
      <c r="AF230" s="109">
        <f>IF($K230="M",IF($L230&gt;Params!D$3,0,Params!F$3-$L230+1)+IF($L230=1,2,0),IF($L230&gt;Params!E$3,0,Params!G$3-$L230+1)+IF($L230=1,2,0))</f>
        <v>0</v>
      </c>
      <c r="AG230" s="109">
        <f t="shared" si="63"/>
        <v>0</v>
      </c>
      <c r="AH230" s="109">
        <f>IF(LEN(M230)&gt;1,MATCH(MID(M230,2,3),Params!$A$4:$A$14,0),0)</f>
        <v>0</v>
      </c>
      <c r="AI230" s="109" cm="1">
        <f t="array" ref="AI230">IF(AH230=0,0,INDEX(Params!F$4:F$14,RESULTS!$AH230))</f>
        <v>0</v>
      </c>
      <c r="AJ230" s="109" cm="1">
        <f t="array" ref="AJ230">IF(AI230=0,0,INDEX(Params!G$4:G$14,RESULTS!$AH230))</f>
        <v>0</v>
      </c>
      <c r="AK230" s="109">
        <f t="shared" si="64"/>
        <v>0</v>
      </c>
      <c r="AL230" s="109">
        <f t="shared" si="65"/>
        <v>0</v>
      </c>
    </row>
    <row r="231" spans="1:38" x14ac:dyDescent="0.3">
      <c r="A231" s="64" t="str">
        <f t="shared" si="59"/>
        <v/>
      </c>
      <c r="B231" s="64" t="str">
        <f t="shared" si="60"/>
        <v/>
      </c>
      <c r="C231" s="100">
        <v>230</v>
      </c>
      <c r="D231" s="96"/>
      <c r="E231" s="97">
        <f t="shared" si="72"/>
        <v>1</v>
      </c>
      <c r="F231" s="97"/>
      <c r="G231" s="97"/>
      <c r="H231" s="104" t="str">
        <f t="shared" si="66"/>
        <v/>
      </c>
      <c r="I231" s="105" t="str">
        <f>IF(D231="","",VLOOKUP(D231,ENTRANTS!$A$1:$H$1000,2,0))</f>
        <v/>
      </c>
      <c r="J231" s="105" t="str">
        <f>IF(D231="","",VLOOKUP(D231,ENTRANTS!$A$1:$H$1000,3,0))</f>
        <v/>
      </c>
      <c r="K231" s="100" t="str">
        <f>IF(D231="","",LEFT(VLOOKUP(D231,ENTRANTS!$A$1:$H$1000,5,0),1))</f>
        <v/>
      </c>
      <c r="L231" s="100" t="str">
        <f>IF(D231="","",COUNTIF($K$2:K231,K231))</f>
        <v/>
      </c>
      <c r="M231" s="100" t="str">
        <f>IF(D231="","",VLOOKUP(D231,ENTRANTS!$A$1:$H$1000,4,0))</f>
        <v/>
      </c>
      <c r="N231" s="100" t="str">
        <f>IF(D231="","",COUNTIF($M$2:M231,M231))</f>
        <v/>
      </c>
      <c r="O231" s="105" t="str">
        <f>IF(D231="","",VLOOKUP(D231,ENTRANTS!$A$1:$H$1000,6,0))</f>
        <v/>
      </c>
      <c r="P231" s="83" t="str">
        <f t="shared" si="67"/>
        <v/>
      </c>
      <c r="Q231" s="30"/>
      <c r="R231" s="2" t="str">
        <f t="shared" si="68"/>
        <v/>
      </c>
      <c r="S231" s="3" t="str">
        <f>IF(D231="","",COUNTIF($R$2:R231,R231))</f>
        <v/>
      </c>
      <c r="T231" s="4" t="str">
        <f t="shared" si="73"/>
        <v/>
      </c>
      <c r="U231" s="34" t="str">
        <f>IF(AND(S231=4,K231="M",NOT(O231="Unattached")),SUMIF(R$2:R231,R231,L$2:L231),"")</f>
        <v/>
      </c>
      <c r="V231" s="4" t="str">
        <f t="shared" si="74"/>
        <v/>
      </c>
      <c r="W231" s="34" t="str">
        <f>IF(AND(S231=3,K231="F",NOT(O231="Unattached")),SUMIF(R$2:R231,R231,L$2:L231),"")</f>
        <v/>
      </c>
      <c r="X231" s="5" t="str">
        <f t="shared" si="61"/>
        <v/>
      </c>
      <c r="Y231" s="5" t="str">
        <f t="shared" si="69"/>
        <v/>
      </c>
      <c r="Z231" s="32" t="str">
        <f t="shared" si="62"/>
        <v xml:space="preserve"> </v>
      </c>
      <c r="AA231" s="32" t="str">
        <f>IF(K231="M",IF(S231&lt;&gt;4,"",VLOOKUP(CONCATENATE(R231," ",(S231-3)),$Z$2:AD231,5,0)),IF(S231&lt;&gt;3,"",VLOOKUP(CONCATENATE(R231," ",(S231-2)),$Z$2:AD231,5,0)))</f>
        <v/>
      </c>
      <c r="AB231" s="32" t="str">
        <f>IF(K231="M",IF(S231&lt;&gt;4,"",VLOOKUP(CONCATENATE(R231," ",(S231-2)),$Z$2:AD231,5,0)),IF(S231&lt;&gt;3,"",VLOOKUP(CONCATENATE(R231," ",(S231-1)),$Z$2:AD231,5,0)))</f>
        <v/>
      </c>
      <c r="AC231" s="32" t="str">
        <f>IF(K231="M",IF(S231&lt;&gt;4,"",VLOOKUP(CONCATENATE(R231," ",(S231-1)),$Z$2:AD231,5,0)),IF(S231&lt;&gt;3,"",VLOOKUP(CONCATENATE(R231," ",(S231)),$Z$2:AD231,5,0)))</f>
        <v/>
      </c>
      <c r="AD231" s="32" t="str">
        <f t="shared" si="70"/>
        <v/>
      </c>
      <c r="AE231" s="32" t="str">
        <f t="shared" si="71"/>
        <v xml:space="preserve"> </v>
      </c>
      <c r="AF231" s="109">
        <f>IF($K231="M",IF($L231&gt;Params!D$3,0,Params!F$3-$L231+1)+IF($L231=1,2,0),IF($L231&gt;Params!E$3,0,Params!G$3-$L231+1)+IF($L231=1,2,0))</f>
        <v>0</v>
      </c>
      <c r="AG231" s="109">
        <f t="shared" si="63"/>
        <v>0</v>
      </c>
      <c r="AH231" s="109">
        <f>IF(LEN(M231)&gt;1,MATCH(MID(M231,2,3),Params!$A$4:$A$14,0),0)</f>
        <v>0</v>
      </c>
      <c r="AI231" s="109" cm="1">
        <f t="array" ref="AI231">IF(AH231=0,0,INDEX(Params!F$4:F$14,RESULTS!$AH231))</f>
        <v>0</v>
      </c>
      <c r="AJ231" s="109" cm="1">
        <f t="array" ref="AJ231">IF(AI231=0,0,INDEX(Params!G$4:G$14,RESULTS!$AH231))</f>
        <v>0</v>
      </c>
      <c r="AK231" s="109">
        <f t="shared" si="64"/>
        <v>0</v>
      </c>
      <c r="AL231" s="109">
        <f t="shared" si="65"/>
        <v>0</v>
      </c>
    </row>
    <row r="232" spans="1:38" x14ac:dyDescent="0.3">
      <c r="A232" s="64" t="str">
        <f t="shared" si="59"/>
        <v/>
      </c>
      <c r="B232" s="64" t="str">
        <f t="shared" si="60"/>
        <v/>
      </c>
      <c r="C232" s="100">
        <v>231</v>
      </c>
      <c r="D232" s="96"/>
      <c r="E232" s="97">
        <f t="shared" si="72"/>
        <v>1</v>
      </c>
      <c r="F232" s="97"/>
      <c r="G232" s="97"/>
      <c r="H232" s="104" t="str">
        <f t="shared" si="66"/>
        <v/>
      </c>
      <c r="I232" s="105" t="str">
        <f>IF(D232="","",VLOOKUP(D232,ENTRANTS!$A$1:$H$1000,2,0))</f>
        <v/>
      </c>
      <c r="J232" s="105" t="str">
        <f>IF(D232="","",VLOOKUP(D232,ENTRANTS!$A$1:$H$1000,3,0))</f>
        <v/>
      </c>
      <c r="K232" s="100" t="str">
        <f>IF(D232="","",LEFT(VLOOKUP(D232,ENTRANTS!$A$1:$H$1000,5,0),1))</f>
        <v/>
      </c>
      <c r="L232" s="100" t="str">
        <f>IF(D232="","",COUNTIF($K$2:K232,K232))</f>
        <v/>
      </c>
      <c r="M232" s="100" t="str">
        <f>IF(D232="","",VLOOKUP(D232,ENTRANTS!$A$1:$H$1000,4,0))</f>
        <v/>
      </c>
      <c r="N232" s="100" t="str">
        <f>IF(D232="","",COUNTIF($M$2:M232,M232))</f>
        <v/>
      </c>
      <c r="O232" s="105" t="str">
        <f>IF(D232="","",VLOOKUP(D232,ENTRANTS!$A$1:$H$1000,6,0))</f>
        <v/>
      </c>
      <c r="P232" s="83" t="str">
        <f t="shared" si="67"/>
        <v/>
      </c>
      <c r="Q232" s="30"/>
      <c r="R232" s="2" t="str">
        <f t="shared" si="68"/>
        <v/>
      </c>
      <c r="S232" s="3" t="str">
        <f>IF(D232="","",COUNTIF($R$2:R232,R232))</f>
        <v/>
      </c>
      <c r="T232" s="4" t="str">
        <f t="shared" si="73"/>
        <v/>
      </c>
      <c r="U232" s="34" t="str">
        <f>IF(AND(S232=4,K232="M",NOT(O232="Unattached")),SUMIF(R$2:R232,R232,L$2:L232),"")</f>
        <v/>
      </c>
      <c r="V232" s="4" t="str">
        <f t="shared" si="74"/>
        <v/>
      </c>
      <c r="W232" s="34" t="str">
        <f>IF(AND(S232=3,K232="F",NOT(O232="Unattached")),SUMIF(R$2:R232,R232,L$2:L232),"")</f>
        <v/>
      </c>
      <c r="X232" s="5" t="str">
        <f t="shared" si="61"/>
        <v/>
      </c>
      <c r="Y232" s="5" t="str">
        <f t="shared" si="69"/>
        <v/>
      </c>
      <c r="Z232" s="32" t="str">
        <f t="shared" si="62"/>
        <v xml:space="preserve"> </v>
      </c>
      <c r="AA232" s="32" t="str">
        <f>IF(K232="M",IF(S232&lt;&gt;4,"",VLOOKUP(CONCATENATE(R232," ",(S232-3)),$Z$2:AD232,5,0)),IF(S232&lt;&gt;3,"",VLOOKUP(CONCATENATE(R232," ",(S232-2)),$Z$2:AD232,5,0)))</f>
        <v/>
      </c>
      <c r="AB232" s="32" t="str">
        <f>IF(K232="M",IF(S232&lt;&gt;4,"",VLOOKUP(CONCATENATE(R232," ",(S232-2)),$Z$2:AD232,5,0)),IF(S232&lt;&gt;3,"",VLOOKUP(CONCATENATE(R232," ",(S232-1)),$Z$2:AD232,5,0)))</f>
        <v/>
      </c>
      <c r="AC232" s="32" t="str">
        <f>IF(K232="M",IF(S232&lt;&gt;4,"",VLOOKUP(CONCATENATE(R232," ",(S232-1)),$Z$2:AD232,5,0)),IF(S232&lt;&gt;3,"",VLOOKUP(CONCATENATE(R232," ",(S232)),$Z$2:AD232,5,0)))</f>
        <v/>
      </c>
      <c r="AD232" s="32" t="str">
        <f t="shared" si="70"/>
        <v/>
      </c>
      <c r="AE232" s="32" t="str">
        <f t="shared" si="71"/>
        <v xml:space="preserve"> </v>
      </c>
      <c r="AF232" s="109">
        <f>IF($K232="M",IF($L232&gt;Params!D$3,0,Params!F$3-$L232+1)+IF($L232=1,2,0),IF($L232&gt;Params!E$3,0,Params!G$3-$L232+1)+IF($L232=1,2,0))</f>
        <v>0</v>
      </c>
      <c r="AG232" s="109">
        <f t="shared" si="63"/>
        <v>0</v>
      </c>
      <c r="AH232" s="109">
        <f>IF(LEN(M232)&gt;1,MATCH(MID(M232,2,3),Params!$A$4:$A$14,0),0)</f>
        <v>0</v>
      </c>
      <c r="AI232" s="109" cm="1">
        <f t="array" ref="AI232">IF(AH232=0,0,INDEX(Params!F$4:F$14,RESULTS!$AH232))</f>
        <v>0</v>
      </c>
      <c r="AJ232" s="109" cm="1">
        <f t="array" ref="AJ232">IF(AI232=0,0,INDEX(Params!G$4:G$14,RESULTS!$AH232))</f>
        <v>0</v>
      </c>
      <c r="AK232" s="109">
        <f t="shared" si="64"/>
        <v>0</v>
      </c>
      <c r="AL232" s="109">
        <f t="shared" si="65"/>
        <v>0</v>
      </c>
    </row>
    <row r="233" spans="1:38" x14ac:dyDescent="0.3">
      <c r="A233" s="64" t="str">
        <f t="shared" si="59"/>
        <v/>
      </c>
      <c r="B233" s="64" t="str">
        <f t="shared" si="60"/>
        <v/>
      </c>
      <c r="C233" s="100">
        <v>232</v>
      </c>
      <c r="D233" s="96"/>
      <c r="E233" s="97">
        <f t="shared" si="72"/>
        <v>1</v>
      </c>
      <c r="F233" s="97"/>
      <c r="G233" s="97"/>
      <c r="H233" s="104" t="str">
        <f t="shared" si="66"/>
        <v/>
      </c>
      <c r="I233" s="105" t="str">
        <f>IF(D233="","",VLOOKUP(D233,ENTRANTS!$A$1:$H$1000,2,0))</f>
        <v/>
      </c>
      <c r="J233" s="105" t="str">
        <f>IF(D233="","",VLOOKUP(D233,ENTRANTS!$A$1:$H$1000,3,0))</f>
        <v/>
      </c>
      <c r="K233" s="100" t="str">
        <f>IF(D233="","",LEFT(VLOOKUP(D233,ENTRANTS!$A$1:$H$1000,5,0),1))</f>
        <v/>
      </c>
      <c r="L233" s="100" t="str">
        <f>IF(D233="","",COUNTIF($K$2:K233,K233))</f>
        <v/>
      </c>
      <c r="M233" s="100" t="str">
        <f>IF(D233="","",VLOOKUP(D233,ENTRANTS!$A$1:$H$1000,4,0))</f>
        <v/>
      </c>
      <c r="N233" s="100" t="str">
        <f>IF(D233="","",COUNTIF($M$2:M233,M233))</f>
        <v/>
      </c>
      <c r="O233" s="105" t="str">
        <f>IF(D233="","",VLOOKUP(D233,ENTRANTS!$A$1:$H$1000,6,0))</f>
        <v/>
      </c>
      <c r="P233" s="83" t="str">
        <f t="shared" si="67"/>
        <v/>
      </c>
      <c r="Q233" s="30"/>
      <c r="R233" s="2" t="str">
        <f t="shared" si="68"/>
        <v/>
      </c>
      <c r="S233" s="3" t="str">
        <f>IF(D233="","",COUNTIF($R$2:R233,R233))</f>
        <v/>
      </c>
      <c r="T233" s="4" t="str">
        <f t="shared" si="73"/>
        <v/>
      </c>
      <c r="U233" s="34" t="str">
        <f>IF(AND(S233=4,K233="M",NOT(O233="Unattached")),SUMIF(R$2:R233,R233,L$2:L233),"")</f>
        <v/>
      </c>
      <c r="V233" s="4" t="str">
        <f t="shared" si="74"/>
        <v/>
      </c>
      <c r="W233" s="34" t="str">
        <f>IF(AND(S233=3,K233="F",NOT(O233="Unattached")),SUMIF(R$2:R233,R233,L$2:L233),"")</f>
        <v/>
      </c>
      <c r="X233" s="5" t="str">
        <f t="shared" si="61"/>
        <v/>
      </c>
      <c r="Y233" s="5" t="str">
        <f t="shared" si="69"/>
        <v/>
      </c>
      <c r="Z233" s="32" t="str">
        <f t="shared" si="62"/>
        <v xml:space="preserve"> </v>
      </c>
      <c r="AA233" s="32" t="str">
        <f>IF(K233="M",IF(S233&lt;&gt;4,"",VLOOKUP(CONCATENATE(R233," ",(S233-3)),$Z$2:AD233,5,0)),IF(S233&lt;&gt;3,"",VLOOKUP(CONCATENATE(R233," ",(S233-2)),$Z$2:AD233,5,0)))</f>
        <v/>
      </c>
      <c r="AB233" s="32" t="str">
        <f>IF(K233="M",IF(S233&lt;&gt;4,"",VLOOKUP(CONCATENATE(R233," ",(S233-2)),$Z$2:AD233,5,0)),IF(S233&lt;&gt;3,"",VLOOKUP(CONCATENATE(R233," ",(S233-1)),$Z$2:AD233,5,0)))</f>
        <v/>
      </c>
      <c r="AC233" s="32" t="str">
        <f>IF(K233="M",IF(S233&lt;&gt;4,"",VLOOKUP(CONCATENATE(R233," ",(S233-1)),$Z$2:AD233,5,0)),IF(S233&lt;&gt;3,"",VLOOKUP(CONCATENATE(R233," ",(S233)),$Z$2:AD233,5,0)))</f>
        <v/>
      </c>
      <c r="AD233" s="32" t="str">
        <f t="shared" si="70"/>
        <v/>
      </c>
      <c r="AE233" s="32" t="str">
        <f t="shared" si="71"/>
        <v xml:space="preserve"> </v>
      </c>
      <c r="AF233" s="109">
        <f>IF($K233="M",IF($L233&gt;Params!D$3,0,Params!F$3-$L233+1)+IF($L233=1,2,0),IF($L233&gt;Params!E$3,0,Params!G$3-$L233+1)+IF($L233=1,2,0))</f>
        <v>0</v>
      </c>
      <c r="AG233" s="109">
        <f t="shared" si="63"/>
        <v>0</v>
      </c>
      <c r="AH233" s="109">
        <f>IF(LEN(M233)&gt;1,MATCH(MID(M233,2,3),Params!$A$4:$A$14,0),0)</f>
        <v>0</v>
      </c>
      <c r="AI233" s="109" cm="1">
        <f t="array" ref="AI233">IF(AH233=0,0,INDEX(Params!F$4:F$14,RESULTS!$AH233))</f>
        <v>0</v>
      </c>
      <c r="AJ233" s="109" cm="1">
        <f t="array" ref="AJ233">IF(AI233=0,0,INDEX(Params!G$4:G$14,RESULTS!$AH233))</f>
        <v>0</v>
      </c>
      <c r="AK233" s="109">
        <f t="shared" si="64"/>
        <v>0</v>
      </c>
      <c r="AL233" s="109">
        <f t="shared" si="65"/>
        <v>0</v>
      </c>
    </row>
    <row r="234" spans="1:38" x14ac:dyDescent="0.3">
      <c r="A234" s="64" t="str">
        <f t="shared" si="59"/>
        <v/>
      </c>
      <c r="B234" s="64" t="str">
        <f t="shared" si="60"/>
        <v/>
      </c>
      <c r="C234" s="100">
        <v>233</v>
      </c>
      <c r="D234" s="96"/>
      <c r="E234" s="97">
        <f t="shared" si="72"/>
        <v>1</v>
      </c>
      <c r="F234" s="97"/>
      <c r="G234" s="97"/>
      <c r="H234" s="104" t="str">
        <f t="shared" si="66"/>
        <v/>
      </c>
      <c r="I234" s="105" t="str">
        <f>IF(D234="","",VLOOKUP(D234,ENTRANTS!$A$1:$H$1000,2,0))</f>
        <v/>
      </c>
      <c r="J234" s="105" t="str">
        <f>IF(D234="","",VLOOKUP(D234,ENTRANTS!$A$1:$H$1000,3,0))</f>
        <v/>
      </c>
      <c r="K234" s="100" t="str">
        <f>IF(D234="","",LEFT(VLOOKUP(D234,ENTRANTS!$A$1:$H$1000,5,0),1))</f>
        <v/>
      </c>
      <c r="L234" s="100" t="str">
        <f>IF(D234="","",COUNTIF($K$2:K234,K234))</f>
        <v/>
      </c>
      <c r="M234" s="100" t="str">
        <f>IF(D234="","",VLOOKUP(D234,ENTRANTS!$A$1:$H$1000,4,0))</f>
        <v/>
      </c>
      <c r="N234" s="100" t="str">
        <f>IF(D234="","",COUNTIF($M$2:M234,M234))</f>
        <v/>
      </c>
      <c r="O234" s="105" t="str">
        <f>IF(D234="","",VLOOKUP(D234,ENTRANTS!$A$1:$H$1000,6,0))</f>
        <v/>
      </c>
      <c r="P234" s="83" t="str">
        <f t="shared" si="67"/>
        <v/>
      </c>
      <c r="Q234" s="30"/>
      <c r="R234" s="2" t="str">
        <f t="shared" si="68"/>
        <v/>
      </c>
      <c r="S234" s="3" t="str">
        <f>IF(D234="","",COUNTIF($R$2:R234,R234))</f>
        <v/>
      </c>
      <c r="T234" s="4" t="str">
        <f t="shared" si="73"/>
        <v/>
      </c>
      <c r="U234" s="34" t="str">
        <f>IF(AND(S234=4,K234="M",NOT(O234="Unattached")),SUMIF(R$2:R234,R234,L$2:L234),"")</f>
        <v/>
      </c>
      <c r="V234" s="4" t="str">
        <f t="shared" si="74"/>
        <v/>
      </c>
      <c r="W234" s="34" t="str">
        <f>IF(AND(S234=3,K234="F",NOT(O234="Unattached")),SUMIF(R$2:R234,R234,L$2:L234),"")</f>
        <v/>
      </c>
      <c r="X234" s="5" t="str">
        <f t="shared" si="61"/>
        <v/>
      </c>
      <c r="Y234" s="5" t="str">
        <f t="shared" si="69"/>
        <v/>
      </c>
      <c r="Z234" s="32" t="str">
        <f t="shared" si="62"/>
        <v xml:space="preserve"> </v>
      </c>
      <c r="AA234" s="32" t="str">
        <f>IF(K234="M",IF(S234&lt;&gt;4,"",VLOOKUP(CONCATENATE(R234," ",(S234-3)),$Z$2:AD234,5,0)),IF(S234&lt;&gt;3,"",VLOOKUP(CONCATENATE(R234," ",(S234-2)),$Z$2:AD234,5,0)))</f>
        <v/>
      </c>
      <c r="AB234" s="32" t="str">
        <f>IF(K234="M",IF(S234&lt;&gt;4,"",VLOOKUP(CONCATENATE(R234," ",(S234-2)),$Z$2:AD234,5,0)),IF(S234&lt;&gt;3,"",VLOOKUP(CONCATENATE(R234," ",(S234-1)),$Z$2:AD234,5,0)))</f>
        <v/>
      </c>
      <c r="AC234" s="32" t="str">
        <f>IF(K234="M",IF(S234&lt;&gt;4,"",VLOOKUP(CONCATENATE(R234," ",(S234-1)),$Z$2:AD234,5,0)),IF(S234&lt;&gt;3,"",VLOOKUP(CONCATENATE(R234," ",(S234)),$Z$2:AD234,5,0)))</f>
        <v/>
      </c>
      <c r="AD234" s="32" t="str">
        <f t="shared" si="70"/>
        <v/>
      </c>
      <c r="AE234" s="32" t="str">
        <f t="shared" si="71"/>
        <v xml:space="preserve"> </v>
      </c>
      <c r="AF234" s="109">
        <f>IF($K234="M",IF($L234&gt;Params!D$3,0,Params!F$3-$L234+1)+IF($L234=1,2,0),IF($L234&gt;Params!E$3,0,Params!G$3-$L234+1)+IF($L234=1,2,0))</f>
        <v>0</v>
      </c>
      <c r="AG234" s="109">
        <f t="shared" si="63"/>
        <v>0</v>
      </c>
      <c r="AH234" s="109">
        <f>IF(LEN(M234)&gt;1,MATCH(MID(M234,2,3),Params!$A$4:$A$14,0),0)</f>
        <v>0</v>
      </c>
      <c r="AI234" s="109" cm="1">
        <f t="array" ref="AI234">IF(AH234=0,0,INDEX(Params!F$4:F$14,RESULTS!$AH234))</f>
        <v>0</v>
      </c>
      <c r="AJ234" s="109" cm="1">
        <f t="array" ref="AJ234">IF(AI234=0,0,INDEX(Params!G$4:G$14,RESULTS!$AH234))</f>
        <v>0</v>
      </c>
      <c r="AK234" s="109">
        <f t="shared" si="64"/>
        <v>0</v>
      </c>
      <c r="AL234" s="109">
        <f t="shared" si="65"/>
        <v>0</v>
      </c>
    </row>
    <row r="235" spans="1:38" x14ac:dyDescent="0.3">
      <c r="A235" s="64" t="str">
        <f t="shared" si="59"/>
        <v/>
      </c>
      <c r="B235" s="64" t="str">
        <f t="shared" si="60"/>
        <v/>
      </c>
      <c r="C235" s="100">
        <v>234</v>
      </c>
      <c r="D235" s="96"/>
      <c r="E235" s="97">
        <f t="shared" si="72"/>
        <v>1</v>
      </c>
      <c r="F235" s="97"/>
      <c r="G235" s="97"/>
      <c r="H235" s="104" t="str">
        <f t="shared" si="66"/>
        <v/>
      </c>
      <c r="I235" s="105" t="str">
        <f>IF(D235="","",VLOOKUP(D235,ENTRANTS!$A$1:$H$1000,2,0))</f>
        <v/>
      </c>
      <c r="J235" s="105" t="str">
        <f>IF(D235="","",VLOOKUP(D235,ENTRANTS!$A$1:$H$1000,3,0))</f>
        <v/>
      </c>
      <c r="K235" s="100" t="str">
        <f>IF(D235="","",LEFT(VLOOKUP(D235,ENTRANTS!$A$1:$H$1000,5,0),1))</f>
        <v/>
      </c>
      <c r="L235" s="100" t="str">
        <f>IF(D235="","",COUNTIF($K$2:K235,K235))</f>
        <v/>
      </c>
      <c r="M235" s="100" t="str">
        <f>IF(D235="","",VLOOKUP(D235,ENTRANTS!$A$1:$H$1000,4,0))</f>
        <v/>
      </c>
      <c r="N235" s="100" t="str">
        <f>IF(D235="","",COUNTIF($M$2:M235,M235))</f>
        <v/>
      </c>
      <c r="O235" s="105" t="str">
        <f>IF(D235="","",VLOOKUP(D235,ENTRANTS!$A$1:$H$1000,6,0))</f>
        <v/>
      </c>
      <c r="P235" s="83" t="str">
        <f t="shared" si="67"/>
        <v/>
      </c>
      <c r="Q235" s="30"/>
      <c r="R235" s="2" t="str">
        <f t="shared" si="68"/>
        <v/>
      </c>
      <c r="S235" s="3" t="str">
        <f>IF(D235="","",COUNTIF($R$2:R235,R235))</f>
        <v/>
      </c>
      <c r="T235" s="4" t="str">
        <f t="shared" si="73"/>
        <v/>
      </c>
      <c r="U235" s="34" t="str">
        <f>IF(AND(S235=4,K235="M",NOT(O235="Unattached")),SUMIF(R$2:R235,R235,L$2:L235),"")</f>
        <v/>
      </c>
      <c r="V235" s="4" t="str">
        <f t="shared" si="74"/>
        <v/>
      </c>
      <c r="W235" s="34" t="str">
        <f>IF(AND(S235=3,K235="F",NOT(O235="Unattached")),SUMIF(R$2:R235,R235,L$2:L235),"")</f>
        <v/>
      </c>
      <c r="X235" s="5" t="str">
        <f t="shared" si="61"/>
        <v/>
      </c>
      <c r="Y235" s="5" t="str">
        <f t="shared" si="69"/>
        <v/>
      </c>
      <c r="Z235" s="32" t="str">
        <f t="shared" si="62"/>
        <v xml:space="preserve"> </v>
      </c>
      <c r="AA235" s="32" t="str">
        <f>IF(K235="M",IF(S235&lt;&gt;4,"",VLOOKUP(CONCATENATE(R235," ",(S235-3)),$Z$2:AD235,5,0)),IF(S235&lt;&gt;3,"",VLOOKUP(CONCATENATE(R235," ",(S235-2)),$Z$2:AD235,5,0)))</f>
        <v/>
      </c>
      <c r="AB235" s="32" t="str">
        <f>IF(K235="M",IF(S235&lt;&gt;4,"",VLOOKUP(CONCATENATE(R235," ",(S235-2)),$Z$2:AD235,5,0)),IF(S235&lt;&gt;3,"",VLOOKUP(CONCATENATE(R235," ",(S235-1)),$Z$2:AD235,5,0)))</f>
        <v/>
      </c>
      <c r="AC235" s="32" t="str">
        <f>IF(K235="M",IF(S235&lt;&gt;4,"",VLOOKUP(CONCATENATE(R235," ",(S235-1)),$Z$2:AD235,5,0)),IF(S235&lt;&gt;3,"",VLOOKUP(CONCATENATE(R235," ",(S235)),$Z$2:AD235,5,0)))</f>
        <v/>
      </c>
      <c r="AD235" s="32" t="str">
        <f t="shared" si="70"/>
        <v/>
      </c>
      <c r="AE235" s="32" t="str">
        <f t="shared" si="71"/>
        <v xml:space="preserve"> </v>
      </c>
      <c r="AF235" s="109">
        <f>IF($K235="M",IF($L235&gt;Params!D$3,0,Params!F$3-$L235+1)+IF($L235=1,2,0),IF($L235&gt;Params!E$3,0,Params!G$3-$L235+1)+IF($L235=1,2,0))</f>
        <v>0</v>
      </c>
      <c r="AG235" s="109">
        <f t="shared" si="63"/>
        <v>0</v>
      </c>
      <c r="AH235" s="109">
        <f>IF(LEN(M235)&gt;1,MATCH(MID(M235,2,3),Params!$A$4:$A$14,0),0)</f>
        <v>0</v>
      </c>
      <c r="AI235" s="109" cm="1">
        <f t="array" ref="AI235">IF(AH235=0,0,INDEX(Params!F$4:F$14,RESULTS!$AH235))</f>
        <v>0</v>
      </c>
      <c r="AJ235" s="109" cm="1">
        <f t="array" ref="AJ235">IF(AI235=0,0,INDEX(Params!G$4:G$14,RESULTS!$AH235))</f>
        <v>0</v>
      </c>
      <c r="AK235" s="109">
        <f t="shared" si="64"/>
        <v>0</v>
      </c>
      <c r="AL235" s="109">
        <f t="shared" si="65"/>
        <v>0</v>
      </c>
    </row>
    <row r="236" spans="1:38" x14ac:dyDescent="0.3">
      <c r="A236" s="64" t="str">
        <f t="shared" si="59"/>
        <v/>
      </c>
      <c r="B236" s="64" t="str">
        <f t="shared" si="60"/>
        <v/>
      </c>
      <c r="C236" s="100">
        <v>235</v>
      </c>
      <c r="D236" s="96"/>
      <c r="E236" s="97">
        <f t="shared" si="72"/>
        <v>1</v>
      </c>
      <c r="F236" s="97"/>
      <c r="G236" s="97"/>
      <c r="H236" s="104" t="str">
        <f t="shared" si="66"/>
        <v/>
      </c>
      <c r="I236" s="105" t="str">
        <f>IF(D236="","",VLOOKUP(D236,ENTRANTS!$A$1:$H$1000,2,0))</f>
        <v/>
      </c>
      <c r="J236" s="105" t="str">
        <f>IF(D236="","",VLOOKUP(D236,ENTRANTS!$A$1:$H$1000,3,0))</f>
        <v/>
      </c>
      <c r="K236" s="100" t="str">
        <f>IF(D236="","",LEFT(VLOOKUP(D236,ENTRANTS!$A$1:$H$1000,5,0),1))</f>
        <v/>
      </c>
      <c r="L236" s="100" t="str">
        <f>IF(D236="","",COUNTIF($K$2:K236,K236))</f>
        <v/>
      </c>
      <c r="M236" s="100" t="str">
        <f>IF(D236="","",VLOOKUP(D236,ENTRANTS!$A$1:$H$1000,4,0))</f>
        <v/>
      </c>
      <c r="N236" s="100" t="str">
        <f>IF(D236="","",COUNTIF($M$2:M236,M236))</f>
        <v/>
      </c>
      <c r="O236" s="105" t="str">
        <f>IF(D236="","",VLOOKUP(D236,ENTRANTS!$A$1:$H$1000,6,0))</f>
        <v/>
      </c>
      <c r="P236" s="83" t="str">
        <f t="shared" si="67"/>
        <v/>
      </c>
      <c r="Q236" s="30"/>
      <c r="R236" s="2" t="str">
        <f t="shared" si="68"/>
        <v/>
      </c>
      <c r="S236" s="3" t="str">
        <f>IF(D236="","",COUNTIF($R$2:R236,R236))</f>
        <v/>
      </c>
      <c r="T236" s="4" t="str">
        <f t="shared" si="73"/>
        <v/>
      </c>
      <c r="U236" s="34" t="str">
        <f>IF(AND(S236=4,K236="M",NOT(O236="Unattached")),SUMIF(R$2:R236,R236,L$2:L236),"")</f>
        <v/>
      </c>
      <c r="V236" s="4" t="str">
        <f t="shared" si="74"/>
        <v/>
      </c>
      <c r="W236" s="34" t="str">
        <f>IF(AND(S236=3,K236="F",NOT(O236="Unattached")),SUMIF(R$2:R236,R236,L$2:L236),"")</f>
        <v/>
      </c>
      <c r="X236" s="5" t="str">
        <f t="shared" si="61"/>
        <v/>
      </c>
      <c r="Y236" s="5" t="str">
        <f t="shared" si="69"/>
        <v/>
      </c>
      <c r="Z236" s="32" t="str">
        <f t="shared" si="62"/>
        <v xml:space="preserve"> </v>
      </c>
      <c r="AA236" s="32" t="str">
        <f>IF(K236="M",IF(S236&lt;&gt;4,"",VLOOKUP(CONCATENATE(R236," ",(S236-3)),$Z$2:AD236,5,0)),IF(S236&lt;&gt;3,"",VLOOKUP(CONCATENATE(R236," ",(S236-2)),$Z$2:AD236,5,0)))</f>
        <v/>
      </c>
      <c r="AB236" s="32" t="str">
        <f>IF(K236="M",IF(S236&lt;&gt;4,"",VLOOKUP(CONCATENATE(R236," ",(S236-2)),$Z$2:AD236,5,0)),IF(S236&lt;&gt;3,"",VLOOKUP(CONCATENATE(R236," ",(S236-1)),$Z$2:AD236,5,0)))</f>
        <v/>
      </c>
      <c r="AC236" s="32" t="str">
        <f>IF(K236="M",IF(S236&lt;&gt;4,"",VLOOKUP(CONCATENATE(R236," ",(S236-1)),$Z$2:AD236,5,0)),IF(S236&lt;&gt;3,"",VLOOKUP(CONCATENATE(R236," ",(S236)),$Z$2:AD236,5,0)))</f>
        <v/>
      </c>
      <c r="AD236" s="32" t="str">
        <f t="shared" si="70"/>
        <v/>
      </c>
      <c r="AE236" s="32" t="str">
        <f t="shared" si="71"/>
        <v xml:space="preserve"> </v>
      </c>
      <c r="AF236" s="109">
        <f>IF($K236="M",IF($L236&gt;Params!D$3,0,Params!F$3-$L236+1)+IF($L236=1,2,0),IF($L236&gt;Params!E$3,0,Params!G$3-$L236+1)+IF($L236=1,2,0))</f>
        <v>0</v>
      </c>
      <c r="AG236" s="109">
        <f t="shared" si="63"/>
        <v>0</v>
      </c>
      <c r="AH236" s="109">
        <f>IF(LEN(M236)&gt;1,MATCH(MID(M236,2,3),Params!$A$4:$A$14,0),0)</f>
        <v>0</v>
      </c>
      <c r="AI236" s="109" cm="1">
        <f t="array" ref="AI236">IF(AH236=0,0,INDEX(Params!F$4:F$14,RESULTS!$AH236))</f>
        <v>0</v>
      </c>
      <c r="AJ236" s="109" cm="1">
        <f t="array" ref="AJ236">IF(AI236=0,0,INDEX(Params!G$4:G$14,RESULTS!$AH236))</f>
        <v>0</v>
      </c>
      <c r="AK236" s="109">
        <f t="shared" si="64"/>
        <v>0</v>
      </c>
      <c r="AL236" s="109">
        <f t="shared" si="65"/>
        <v>0</v>
      </c>
    </row>
    <row r="237" spans="1:38" x14ac:dyDescent="0.3">
      <c r="A237" s="64" t="str">
        <f t="shared" si="59"/>
        <v/>
      </c>
      <c r="B237" s="64" t="str">
        <f t="shared" si="60"/>
        <v/>
      </c>
      <c r="C237" s="100">
        <v>236</v>
      </c>
      <c r="D237" s="96"/>
      <c r="E237" s="97">
        <f t="shared" si="72"/>
        <v>1</v>
      </c>
      <c r="F237" s="97"/>
      <c r="G237" s="97"/>
      <c r="H237" s="104" t="str">
        <f t="shared" si="66"/>
        <v/>
      </c>
      <c r="I237" s="105" t="str">
        <f>IF(D237="","",VLOOKUP(D237,ENTRANTS!$A$1:$H$1000,2,0))</f>
        <v/>
      </c>
      <c r="J237" s="105" t="str">
        <f>IF(D237="","",VLOOKUP(D237,ENTRANTS!$A$1:$H$1000,3,0))</f>
        <v/>
      </c>
      <c r="K237" s="100" t="str">
        <f>IF(D237="","",LEFT(VLOOKUP(D237,ENTRANTS!$A$1:$H$1000,5,0),1))</f>
        <v/>
      </c>
      <c r="L237" s="100" t="str">
        <f>IF(D237="","",COUNTIF($K$2:K237,K237))</f>
        <v/>
      </c>
      <c r="M237" s="100" t="str">
        <f>IF(D237="","",VLOOKUP(D237,ENTRANTS!$A$1:$H$1000,4,0))</f>
        <v/>
      </c>
      <c r="N237" s="100" t="str">
        <f>IF(D237="","",COUNTIF($M$2:M237,M237))</f>
        <v/>
      </c>
      <c r="O237" s="105" t="str">
        <f>IF(D237="","",VLOOKUP(D237,ENTRANTS!$A$1:$H$1000,6,0))</f>
        <v/>
      </c>
      <c r="P237" s="83" t="str">
        <f t="shared" si="67"/>
        <v/>
      </c>
      <c r="Q237" s="30"/>
      <c r="R237" s="2" t="str">
        <f t="shared" si="68"/>
        <v/>
      </c>
      <c r="S237" s="3" t="str">
        <f>IF(D237="","",COUNTIF($R$2:R237,R237))</f>
        <v/>
      </c>
      <c r="T237" s="4" t="str">
        <f t="shared" si="73"/>
        <v/>
      </c>
      <c r="U237" s="34" t="str">
        <f>IF(AND(S237=4,K237="M",NOT(O237="Unattached")),SUMIF(R$2:R237,R237,L$2:L237),"")</f>
        <v/>
      </c>
      <c r="V237" s="4" t="str">
        <f t="shared" si="74"/>
        <v/>
      </c>
      <c r="W237" s="34" t="str">
        <f>IF(AND(S237=3,K237="F",NOT(O237="Unattached")),SUMIF(R$2:R237,R237,L$2:L237),"")</f>
        <v/>
      </c>
      <c r="X237" s="5" t="str">
        <f t="shared" si="61"/>
        <v/>
      </c>
      <c r="Y237" s="5" t="str">
        <f t="shared" si="69"/>
        <v/>
      </c>
      <c r="Z237" s="32" t="str">
        <f t="shared" si="62"/>
        <v xml:space="preserve"> </v>
      </c>
      <c r="AA237" s="32" t="str">
        <f>IF(K237="M",IF(S237&lt;&gt;4,"",VLOOKUP(CONCATENATE(R237," ",(S237-3)),$Z$2:AD237,5,0)),IF(S237&lt;&gt;3,"",VLOOKUP(CONCATENATE(R237," ",(S237-2)),$Z$2:AD237,5,0)))</f>
        <v/>
      </c>
      <c r="AB237" s="32" t="str">
        <f>IF(K237="M",IF(S237&lt;&gt;4,"",VLOOKUP(CONCATENATE(R237," ",(S237-2)),$Z$2:AD237,5,0)),IF(S237&lt;&gt;3,"",VLOOKUP(CONCATENATE(R237," ",(S237-1)),$Z$2:AD237,5,0)))</f>
        <v/>
      </c>
      <c r="AC237" s="32" t="str">
        <f>IF(K237="M",IF(S237&lt;&gt;4,"",VLOOKUP(CONCATENATE(R237," ",(S237-1)),$Z$2:AD237,5,0)),IF(S237&lt;&gt;3,"",VLOOKUP(CONCATENATE(R237," ",(S237)),$Z$2:AD237,5,0)))</f>
        <v/>
      </c>
      <c r="AD237" s="32" t="str">
        <f t="shared" si="70"/>
        <v/>
      </c>
      <c r="AE237" s="32" t="str">
        <f t="shared" si="71"/>
        <v xml:space="preserve"> </v>
      </c>
      <c r="AF237" s="109">
        <f>IF($K237="M",IF($L237&gt;Params!D$3,0,Params!F$3-$L237+1)+IF($L237=1,2,0),IF($L237&gt;Params!E$3,0,Params!G$3-$L237+1)+IF($L237=1,2,0))</f>
        <v>0</v>
      </c>
      <c r="AG237" s="109">
        <f t="shared" si="63"/>
        <v>0</v>
      </c>
      <c r="AH237" s="109">
        <f>IF(LEN(M237)&gt;1,MATCH(MID(M237,2,3),Params!$A$4:$A$14,0),0)</f>
        <v>0</v>
      </c>
      <c r="AI237" s="109" cm="1">
        <f t="array" ref="AI237">IF(AH237=0,0,INDEX(Params!F$4:F$14,RESULTS!$AH237))</f>
        <v>0</v>
      </c>
      <c r="AJ237" s="109" cm="1">
        <f t="array" ref="AJ237">IF(AI237=0,0,INDEX(Params!G$4:G$14,RESULTS!$AH237))</f>
        <v>0</v>
      </c>
      <c r="AK237" s="109">
        <f t="shared" si="64"/>
        <v>0</v>
      </c>
      <c r="AL237" s="109">
        <f t="shared" si="65"/>
        <v>0</v>
      </c>
    </row>
    <row r="238" spans="1:38" x14ac:dyDescent="0.3">
      <c r="A238" s="64" t="str">
        <f t="shared" si="59"/>
        <v/>
      </c>
      <c r="B238" s="64" t="str">
        <f t="shared" si="60"/>
        <v/>
      </c>
      <c r="C238" s="100">
        <v>237</v>
      </c>
      <c r="D238" s="96"/>
      <c r="E238" s="97">
        <f t="shared" si="72"/>
        <v>1</v>
      </c>
      <c r="F238" s="97"/>
      <c r="G238" s="97"/>
      <c r="H238" s="104" t="str">
        <f t="shared" si="66"/>
        <v/>
      </c>
      <c r="I238" s="105" t="str">
        <f>IF(D238="","",VLOOKUP(D238,ENTRANTS!$A$1:$H$1000,2,0))</f>
        <v/>
      </c>
      <c r="J238" s="105" t="str">
        <f>IF(D238="","",VLOOKUP(D238,ENTRANTS!$A$1:$H$1000,3,0))</f>
        <v/>
      </c>
      <c r="K238" s="100" t="str">
        <f>IF(D238="","",LEFT(VLOOKUP(D238,ENTRANTS!$A$1:$H$1000,5,0),1))</f>
        <v/>
      </c>
      <c r="L238" s="100" t="str">
        <f>IF(D238="","",COUNTIF($K$2:K238,K238))</f>
        <v/>
      </c>
      <c r="M238" s="100" t="str">
        <f>IF(D238="","",VLOOKUP(D238,ENTRANTS!$A$1:$H$1000,4,0))</f>
        <v/>
      </c>
      <c r="N238" s="100" t="str">
        <f>IF(D238="","",COUNTIF($M$2:M238,M238))</f>
        <v/>
      </c>
      <c r="O238" s="105" t="str">
        <f>IF(D238="","",VLOOKUP(D238,ENTRANTS!$A$1:$H$1000,6,0))</f>
        <v/>
      </c>
      <c r="P238" s="83" t="str">
        <f t="shared" si="67"/>
        <v/>
      </c>
      <c r="Q238" s="30"/>
      <c r="R238" s="2" t="str">
        <f t="shared" si="68"/>
        <v/>
      </c>
      <c r="S238" s="3" t="str">
        <f>IF(D238="","",COUNTIF($R$2:R238,R238))</f>
        <v/>
      </c>
      <c r="T238" s="4" t="str">
        <f t="shared" si="73"/>
        <v/>
      </c>
      <c r="U238" s="34" t="str">
        <f>IF(AND(S238=4,K238="M",NOT(O238="Unattached")),SUMIF(R$2:R238,R238,L$2:L238),"")</f>
        <v/>
      </c>
      <c r="V238" s="4" t="str">
        <f t="shared" si="74"/>
        <v/>
      </c>
      <c r="W238" s="34" t="str">
        <f>IF(AND(S238=3,K238="F",NOT(O238="Unattached")),SUMIF(R$2:R238,R238,L$2:L238),"")</f>
        <v/>
      </c>
      <c r="X238" s="5" t="str">
        <f t="shared" si="61"/>
        <v/>
      </c>
      <c r="Y238" s="5" t="str">
        <f t="shared" si="69"/>
        <v/>
      </c>
      <c r="Z238" s="32" t="str">
        <f t="shared" si="62"/>
        <v xml:space="preserve"> </v>
      </c>
      <c r="AA238" s="32" t="str">
        <f>IF(K238="M",IF(S238&lt;&gt;4,"",VLOOKUP(CONCATENATE(R238," ",(S238-3)),$Z$2:AD238,5,0)),IF(S238&lt;&gt;3,"",VLOOKUP(CONCATENATE(R238," ",(S238-2)),$Z$2:AD238,5,0)))</f>
        <v/>
      </c>
      <c r="AB238" s="32" t="str">
        <f>IF(K238="M",IF(S238&lt;&gt;4,"",VLOOKUP(CONCATENATE(R238," ",(S238-2)),$Z$2:AD238,5,0)),IF(S238&lt;&gt;3,"",VLOOKUP(CONCATENATE(R238," ",(S238-1)),$Z$2:AD238,5,0)))</f>
        <v/>
      </c>
      <c r="AC238" s="32" t="str">
        <f>IF(K238="M",IF(S238&lt;&gt;4,"",VLOOKUP(CONCATENATE(R238," ",(S238-1)),$Z$2:AD238,5,0)),IF(S238&lt;&gt;3,"",VLOOKUP(CONCATENATE(R238," ",(S238)),$Z$2:AD238,5,0)))</f>
        <v/>
      </c>
      <c r="AD238" s="32" t="str">
        <f t="shared" si="70"/>
        <v/>
      </c>
      <c r="AE238" s="32" t="str">
        <f t="shared" si="71"/>
        <v xml:space="preserve"> </v>
      </c>
      <c r="AF238" s="109">
        <f>IF($K238="M",IF($L238&gt;Params!D$3,0,Params!F$3-$L238+1)+IF($L238=1,2,0),IF($L238&gt;Params!E$3,0,Params!G$3-$L238+1)+IF($L238=1,2,0))</f>
        <v>0</v>
      </c>
      <c r="AG238" s="109">
        <f t="shared" si="63"/>
        <v>0</v>
      </c>
      <c r="AH238" s="109">
        <f>IF(LEN(M238)&gt;1,MATCH(MID(M238,2,3),Params!$A$4:$A$14,0),0)</f>
        <v>0</v>
      </c>
      <c r="AI238" s="109" cm="1">
        <f t="array" ref="AI238">IF(AH238=0,0,INDEX(Params!F$4:F$14,RESULTS!$AH238))</f>
        <v>0</v>
      </c>
      <c r="AJ238" s="109" cm="1">
        <f t="array" ref="AJ238">IF(AI238=0,0,INDEX(Params!G$4:G$14,RESULTS!$AH238))</f>
        <v>0</v>
      </c>
      <c r="AK238" s="109">
        <f t="shared" si="64"/>
        <v>0</v>
      </c>
      <c r="AL238" s="109">
        <f t="shared" si="65"/>
        <v>0</v>
      </c>
    </row>
    <row r="239" spans="1:38" x14ac:dyDescent="0.3">
      <c r="A239" s="64" t="str">
        <f t="shared" si="59"/>
        <v/>
      </c>
      <c r="B239" s="64" t="str">
        <f t="shared" si="60"/>
        <v/>
      </c>
      <c r="C239" s="100">
        <v>238</v>
      </c>
      <c r="D239" s="96"/>
      <c r="E239" s="97">
        <f t="shared" si="72"/>
        <v>1</v>
      </c>
      <c r="F239" s="97"/>
      <c r="G239" s="97"/>
      <c r="H239" s="104" t="str">
        <f t="shared" si="66"/>
        <v/>
      </c>
      <c r="I239" s="105" t="str">
        <f>IF(D239="","",VLOOKUP(D239,ENTRANTS!$A$1:$H$1000,2,0))</f>
        <v/>
      </c>
      <c r="J239" s="105" t="str">
        <f>IF(D239="","",VLOOKUP(D239,ENTRANTS!$A$1:$H$1000,3,0))</f>
        <v/>
      </c>
      <c r="K239" s="100" t="str">
        <f>IF(D239="","",LEFT(VLOOKUP(D239,ENTRANTS!$A$1:$H$1000,5,0),1))</f>
        <v/>
      </c>
      <c r="L239" s="100" t="str">
        <f>IF(D239="","",COUNTIF($K$2:K239,K239))</f>
        <v/>
      </c>
      <c r="M239" s="100" t="str">
        <f>IF(D239="","",VLOOKUP(D239,ENTRANTS!$A$1:$H$1000,4,0))</f>
        <v/>
      </c>
      <c r="N239" s="100" t="str">
        <f>IF(D239="","",COUNTIF($M$2:M239,M239))</f>
        <v/>
      </c>
      <c r="O239" s="105" t="str">
        <f>IF(D239="","",VLOOKUP(D239,ENTRANTS!$A$1:$H$1000,6,0))</f>
        <v/>
      </c>
      <c r="P239" s="83" t="str">
        <f t="shared" si="67"/>
        <v/>
      </c>
      <c r="Q239" s="30"/>
      <c r="R239" s="2" t="str">
        <f t="shared" si="68"/>
        <v/>
      </c>
      <c r="S239" s="3" t="str">
        <f>IF(D239="","",COUNTIF($R$2:R239,R239))</f>
        <v/>
      </c>
      <c r="T239" s="4" t="str">
        <f t="shared" si="73"/>
        <v/>
      </c>
      <c r="U239" s="34" t="str">
        <f>IF(AND(S239=4,K239="M",NOT(O239="Unattached")),SUMIF(R$2:R239,R239,L$2:L239),"")</f>
        <v/>
      </c>
      <c r="V239" s="4" t="str">
        <f t="shared" si="74"/>
        <v/>
      </c>
      <c r="W239" s="34" t="str">
        <f>IF(AND(S239=3,K239="F",NOT(O239="Unattached")),SUMIF(R$2:R239,R239,L$2:L239),"")</f>
        <v/>
      </c>
      <c r="X239" s="5" t="str">
        <f t="shared" si="61"/>
        <v/>
      </c>
      <c r="Y239" s="5" t="str">
        <f t="shared" si="69"/>
        <v/>
      </c>
      <c r="Z239" s="32" t="str">
        <f t="shared" si="62"/>
        <v xml:space="preserve"> </v>
      </c>
      <c r="AA239" s="32" t="str">
        <f>IF(K239="M",IF(S239&lt;&gt;4,"",VLOOKUP(CONCATENATE(R239," ",(S239-3)),$Z$2:AD239,5,0)),IF(S239&lt;&gt;3,"",VLOOKUP(CONCATENATE(R239," ",(S239-2)),$Z$2:AD239,5,0)))</f>
        <v/>
      </c>
      <c r="AB239" s="32" t="str">
        <f>IF(K239="M",IF(S239&lt;&gt;4,"",VLOOKUP(CONCATENATE(R239," ",(S239-2)),$Z$2:AD239,5,0)),IF(S239&lt;&gt;3,"",VLOOKUP(CONCATENATE(R239," ",(S239-1)),$Z$2:AD239,5,0)))</f>
        <v/>
      </c>
      <c r="AC239" s="32" t="str">
        <f>IF(K239="M",IF(S239&lt;&gt;4,"",VLOOKUP(CONCATENATE(R239," ",(S239-1)),$Z$2:AD239,5,0)),IF(S239&lt;&gt;3,"",VLOOKUP(CONCATENATE(R239," ",(S239)),$Z$2:AD239,5,0)))</f>
        <v/>
      </c>
      <c r="AD239" s="32" t="str">
        <f t="shared" si="70"/>
        <v/>
      </c>
      <c r="AE239" s="32" t="str">
        <f t="shared" si="71"/>
        <v xml:space="preserve"> </v>
      </c>
      <c r="AF239" s="109">
        <f>IF($K239="M",IF($L239&gt;Params!D$3,0,Params!F$3-$L239+1)+IF($L239=1,2,0),IF($L239&gt;Params!E$3,0,Params!G$3-$L239+1)+IF($L239=1,2,0))</f>
        <v>0</v>
      </c>
      <c r="AG239" s="109">
        <f t="shared" si="63"/>
        <v>0</v>
      </c>
      <c r="AH239" s="109">
        <f>IF(LEN(M239)&gt;1,MATCH(MID(M239,2,3),Params!$A$4:$A$14,0),0)</f>
        <v>0</v>
      </c>
      <c r="AI239" s="109" cm="1">
        <f t="array" ref="AI239">IF(AH239=0,0,INDEX(Params!F$4:F$14,RESULTS!$AH239))</f>
        <v>0</v>
      </c>
      <c r="AJ239" s="109" cm="1">
        <f t="array" ref="AJ239">IF(AI239=0,0,INDEX(Params!G$4:G$14,RESULTS!$AH239))</f>
        <v>0</v>
      </c>
      <c r="AK239" s="109">
        <f t="shared" si="64"/>
        <v>0</v>
      </c>
      <c r="AL239" s="109">
        <f t="shared" si="65"/>
        <v>0</v>
      </c>
    </row>
    <row r="240" spans="1:38" x14ac:dyDescent="0.3">
      <c r="A240" s="64" t="str">
        <f t="shared" si="59"/>
        <v/>
      </c>
      <c r="B240" s="64" t="str">
        <f t="shared" si="60"/>
        <v/>
      </c>
      <c r="C240" s="100">
        <v>239</v>
      </c>
      <c r="D240" s="96"/>
      <c r="E240" s="97">
        <f t="shared" si="72"/>
        <v>1</v>
      </c>
      <c r="F240" s="97"/>
      <c r="G240" s="97"/>
      <c r="H240" s="104" t="str">
        <f t="shared" si="66"/>
        <v/>
      </c>
      <c r="I240" s="105" t="str">
        <f>IF(D240="","",VLOOKUP(D240,ENTRANTS!$A$1:$H$1000,2,0))</f>
        <v/>
      </c>
      <c r="J240" s="105" t="str">
        <f>IF(D240="","",VLOOKUP(D240,ENTRANTS!$A$1:$H$1000,3,0))</f>
        <v/>
      </c>
      <c r="K240" s="100" t="str">
        <f>IF(D240="","",LEFT(VLOOKUP(D240,ENTRANTS!$A$1:$H$1000,5,0),1))</f>
        <v/>
      </c>
      <c r="L240" s="100" t="str">
        <f>IF(D240="","",COUNTIF($K$2:K240,K240))</f>
        <v/>
      </c>
      <c r="M240" s="100" t="str">
        <f>IF(D240="","",VLOOKUP(D240,ENTRANTS!$A$1:$H$1000,4,0))</f>
        <v/>
      </c>
      <c r="N240" s="100" t="str">
        <f>IF(D240="","",COUNTIF($M$2:M240,M240))</f>
        <v/>
      </c>
      <c r="O240" s="105" t="str">
        <f>IF(D240="","",VLOOKUP(D240,ENTRANTS!$A$1:$H$1000,6,0))</f>
        <v/>
      </c>
      <c r="P240" s="83" t="str">
        <f t="shared" si="67"/>
        <v/>
      </c>
      <c r="Q240" s="30"/>
      <c r="R240" s="2" t="str">
        <f t="shared" si="68"/>
        <v/>
      </c>
      <c r="S240" s="3" t="str">
        <f>IF(D240="","",COUNTIF($R$2:R240,R240))</f>
        <v/>
      </c>
      <c r="T240" s="4" t="str">
        <f t="shared" si="73"/>
        <v/>
      </c>
      <c r="U240" s="34" t="str">
        <f>IF(AND(S240=4,K240="M",NOT(O240="Unattached")),SUMIF(R$2:R240,R240,L$2:L240),"")</f>
        <v/>
      </c>
      <c r="V240" s="4" t="str">
        <f t="shared" si="74"/>
        <v/>
      </c>
      <c r="W240" s="34" t="str">
        <f>IF(AND(S240=3,K240="F",NOT(O240="Unattached")),SUMIF(R$2:R240,R240,L$2:L240),"")</f>
        <v/>
      </c>
      <c r="X240" s="5" t="str">
        <f t="shared" si="61"/>
        <v/>
      </c>
      <c r="Y240" s="5" t="str">
        <f t="shared" si="69"/>
        <v/>
      </c>
      <c r="Z240" s="32" t="str">
        <f t="shared" si="62"/>
        <v xml:space="preserve"> </v>
      </c>
      <c r="AA240" s="32" t="str">
        <f>IF(K240="M",IF(S240&lt;&gt;4,"",VLOOKUP(CONCATENATE(R240," ",(S240-3)),$Z$2:AD240,5,0)),IF(S240&lt;&gt;3,"",VLOOKUP(CONCATENATE(R240," ",(S240-2)),$Z$2:AD240,5,0)))</f>
        <v/>
      </c>
      <c r="AB240" s="32" t="str">
        <f>IF(K240="M",IF(S240&lt;&gt;4,"",VLOOKUP(CONCATENATE(R240," ",(S240-2)),$Z$2:AD240,5,0)),IF(S240&lt;&gt;3,"",VLOOKUP(CONCATENATE(R240," ",(S240-1)),$Z$2:AD240,5,0)))</f>
        <v/>
      </c>
      <c r="AC240" s="32" t="str">
        <f>IF(K240="M",IF(S240&lt;&gt;4,"",VLOOKUP(CONCATENATE(R240," ",(S240-1)),$Z$2:AD240,5,0)),IF(S240&lt;&gt;3,"",VLOOKUP(CONCATENATE(R240," ",(S240)),$Z$2:AD240,5,0)))</f>
        <v/>
      </c>
      <c r="AD240" s="32" t="str">
        <f t="shared" si="70"/>
        <v/>
      </c>
      <c r="AE240" s="32" t="str">
        <f t="shared" si="71"/>
        <v xml:space="preserve"> </v>
      </c>
      <c r="AF240" s="109">
        <f>IF($K240="M",IF($L240&gt;Params!D$3,0,Params!F$3-$L240+1)+IF($L240=1,2,0),IF($L240&gt;Params!E$3,0,Params!G$3-$L240+1)+IF($L240=1,2,0))</f>
        <v>0</v>
      </c>
      <c r="AG240" s="109">
        <f t="shared" si="63"/>
        <v>0</v>
      </c>
      <c r="AH240" s="109">
        <f>IF(LEN(M240)&gt;1,MATCH(MID(M240,2,3),Params!$A$4:$A$14,0),0)</f>
        <v>0</v>
      </c>
      <c r="AI240" s="109" cm="1">
        <f t="array" ref="AI240">IF(AH240=0,0,INDEX(Params!F$4:F$14,RESULTS!$AH240))</f>
        <v>0</v>
      </c>
      <c r="AJ240" s="109" cm="1">
        <f t="array" ref="AJ240">IF(AI240=0,0,INDEX(Params!G$4:G$14,RESULTS!$AH240))</f>
        <v>0</v>
      </c>
      <c r="AK240" s="109">
        <f t="shared" si="64"/>
        <v>0</v>
      </c>
      <c r="AL240" s="109">
        <f t="shared" si="65"/>
        <v>0</v>
      </c>
    </row>
    <row r="241" spans="1:38" x14ac:dyDescent="0.3">
      <c r="A241" s="64" t="str">
        <f t="shared" si="59"/>
        <v/>
      </c>
      <c r="B241" s="64" t="str">
        <f t="shared" si="60"/>
        <v/>
      </c>
      <c r="C241" s="100">
        <v>240</v>
      </c>
      <c r="D241" s="96"/>
      <c r="E241" s="97">
        <f t="shared" si="72"/>
        <v>1</v>
      </c>
      <c r="F241" s="97"/>
      <c r="G241" s="97"/>
      <c r="H241" s="104" t="str">
        <f t="shared" si="66"/>
        <v/>
      </c>
      <c r="I241" s="105" t="str">
        <f>IF(D241="","",VLOOKUP(D241,ENTRANTS!$A$1:$H$1000,2,0))</f>
        <v/>
      </c>
      <c r="J241" s="105" t="str">
        <f>IF(D241="","",VLOOKUP(D241,ENTRANTS!$A$1:$H$1000,3,0))</f>
        <v/>
      </c>
      <c r="K241" s="100" t="str">
        <f>IF(D241="","",LEFT(VLOOKUP(D241,ENTRANTS!$A$1:$H$1000,5,0),1))</f>
        <v/>
      </c>
      <c r="L241" s="100" t="str">
        <f>IF(D241="","",COUNTIF($K$2:K241,K241))</f>
        <v/>
      </c>
      <c r="M241" s="100" t="str">
        <f>IF(D241="","",VLOOKUP(D241,ENTRANTS!$A$1:$H$1000,4,0))</f>
        <v/>
      </c>
      <c r="N241" s="100" t="str">
        <f>IF(D241="","",COUNTIF($M$2:M241,M241))</f>
        <v/>
      </c>
      <c r="O241" s="105" t="str">
        <f>IF(D241="","",VLOOKUP(D241,ENTRANTS!$A$1:$H$1000,6,0))</f>
        <v/>
      </c>
      <c r="P241" s="83" t="str">
        <f t="shared" si="67"/>
        <v/>
      </c>
      <c r="Q241" s="30"/>
      <c r="R241" s="2" t="str">
        <f t="shared" si="68"/>
        <v/>
      </c>
      <c r="S241" s="3" t="str">
        <f>IF(D241="","",COUNTIF($R$2:R241,R241))</f>
        <v/>
      </c>
      <c r="T241" s="4" t="str">
        <f t="shared" si="73"/>
        <v/>
      </c>
      <c r="U241" s="34" t="str">
        <f>IF(AND(S241=4,K241="M",NOT(O241="Unattached")),SUMIF(R$2:R241,R241,L$2:L241),"")</f>
        <v/>
      </c>
      <c r="V241" s="4" t="str">
        <f t="shared" si="74"/>
        <v/>
      </c>
      <c r="W241" s="34" t="str">
        <f>IF(AND(S241=3,K241="F",NOT(O241="Unattached")),SUMIF(R$2:R241,R241,L$2:L241),"")</f>
        <v/>
      </c>
      <c r="X241" s="5" t="str">
        <f t="shared" si="61"/>
        <v/>
      </c>
      <c r="Y241" s="5" t="str">
        <f t="shared" si="69"/>
        <v/>
      </c>
      <c r="Z241" s="32" t="str">
        <f t="shared" si="62"/>
        <v xml:space="preserve"> </v>
      </c>
      <c r="AA241" s="32" t="str">
        <f>IF(K241="M",IF(S241&lt;&gt;4,"",VLOOKUP(CONCATENATE(R241," ",(S241-3)),$Z$2:AD241,5,0)),IF(S241&lt;&gt;3,"",VLOOKUP(CONCATENATE(R241," ",(S241-2)),$Z$2:AD241,5,0)))</f>
        <v/>
      </c>
      <c r="AB241" s="32" t="str">
        <f>IF(K241="M",IF(S241&lt;&gt;4,"",VLOOKUP(CONCATENATE(R241," ",(S241-2)),$Z$2:AD241,5,0)),IF(S241&lt;&gt;3,"",VLOOKUP(CONCATENATE(R241," ",(S241-1)),$Z$2:AD241,5,0)))</f>
        <v/>
      </c>
      <c r="AC241" s="32" t="str">
        <f>IF(K241="M",IF(S241&lt;&gt;4,"",VLOOKUP(CONCATENATE(R241," ",(S241-1)),$Z$2:AD241,5,0)),IF(S241&lt;&gt;3,"",VLOOKUP(CONCATENATE(R241," ",(S241)),$Z$2:AD241,5,0)))</f>
        <v/>
      </c>
      <c r="AD241" s="32" t="str">
        <f t="shared" si="70"/>
        <v/>
      </c>
      <c r="AE241" s="32" t="str">
        <f t="shared" si="71"/>
        <v xml:space="preserve"> </v>
      </c>
      <c r="AF241" s="109">
        <f>IF($K241="M",IF($L241&gt;Params!D$3,0,Params!F$3-$L241+1)+IF($L241=1,2,0),IF($L241&gt;Params!E$3,0,Params!G$3-$L241+1)+IF($L241=1,2,0))</f>
        <v>0</v>
      </c>
      <c r="AG241" s="109">
        <f t="shared" si="63"/>
        <v>0</v>
      </c>
      <c r="AH241" s="109">
        <f>IF(LEN(M241)&gt;1,MATCH(MID(M241,2,3),Params!$A$4:$A$14,0),0)</f>
        <v>0</v>
      </c>
      <c r="AI241" s="109" cm="1">
        <f t="array" ref="AI241">IF(AH241=0,0,INDEX(Params!F$4:F$14,RESULTS!$AH241))</f>
        <v>0</v>
      </c>
      <c r="AJ241" s="109" cm="1">
        <f t="array" ref="AJ241">IF(AI241=0,0,INDEX(Params!G$4:G$14,RESULTS!$AH241))</f>
        <v>0</v>
      </c>
      <c r="AK241" s="109">
        <f t="shared" si="64"/>
        <v>0</v>
      </c>
      <c r="AL241" s="109">
        <f t="shared" si="65"/>
        <v>0</v>
      </c>
    </row>
    <row r="242" spans="1:38" x14ac:dyDescent="0.3">
      <c r="A242" s="64" t="str">
        <f t="shared" si="59"/>
        <v/>
      </c>
      <c r="B242" s="64" t="str">
        <f t="shared" si="60"/>
        <v/>
      </c>
      <c r="C242" s="100">
        <v>241</v>
      </c>
      <c r="D242" s="96"/>
      <c r="E242" s="97">
        <f t="shared" si="72"/>
        <v>1</v>
      </c>
      <c r="F242" s="97"/>
      <c r="G242" s="97"/>
      <c r="H242" s="104" t="str">
        <f t="shared" si="66"/>
        <v/>
      </c>
      <c r="I242" s="105" t="str">
        <f>IF(D242="","",VLOOKUP(D242,ENTRANTS!$A$1:$H$1000,2,0))</f>
        <v/>
      </c>
      <c r="J242" s="105" t="str">
        <f>IF(D242="","",VLOOKUP(D242,ENTRANTS!$A$1:$H$1000,3,0))</f>
        <v/>
      </c>
      <c r="K242" s="100" t="str">
        <f>IF(D242="","",LEFT(VLOOKUP(D242,ENTRANTS!$A$1:$H$1000,5,0),1))</f>
        <v/>
      </c>
      <c r="L242" s="100" t="str">
        <f>IF(D242="","",COUNTIF($K$2:K242,K242))</f>
        <v/>
      </c>
      <c r="M242" s="100" t="str">
        <f>IF(D242="","",VLOOKUP(D242,ENTRANTS!$A$1:$H$1000,4,0))</f>
        <v/>
      </c>
      <c r="N242" s="100" t="str">
        <f>IF(D242="","",COUNTIF($M$2:M242,M242))</f>
        <v/>
      </c>
      <c r="O242" s="105" t="str">
        <f>IF(D242="","",VLOOKUP(D242,ENTRANTS!$A$1:$H$1000,6,0))</f>
        <v/>
      </c>
      <c r="P242" s="83" t="str">
        <f t="shared" si="67"/>
        <v/>
      </c>
      <c r="Q242" s="30"/>
      <c r="R242" s="2" t="str">
        <f t="shared" si="68"/>
        <v/>
      </c>
      <c r="S242" s="3" t="str">
        <f>IF(D242="","",COUNTIF($R$2:R242,R242))</f>
        <v/>
      </c>
      <c r="T242" s="4" t="str">
        <f t="shared" si="73"/>
        <v/>
      </c>
      <c r="U242" s="34" t="str">
        <f>IF(AND(S242=4,K242="M",NOT(O242="Unattached")),SUMIF(R$2:R242,R242,L$2:L242),"")</f>
        <v/>
      </c>
      <c r="V242" s="4" t="str">
        <f t="shared" si="74"/>
        <v/>
      </c>
      <c r="W242" s="34" t="str">
        <f>IF(AND(S242=3,K242="F",NOT(O242="Unattached")),SUMIF(R$2:R242,R242,L$2:L242),"")</f>
        <v/>
      </c>
      <c r="X242" s="5" t="str">
        <f t="shared" si="61"/>
        <v/>
      </c>
      <c r="Y242" s="5" t="str">
        <f t="shared" si="69"/>
        <v/>
      </c>
      <c r="Z242" s="32" t="str">
        <f t="shared" si="62"/>
        <v xml:space="preserve"> </v>
      </c>
      <c r="AA242" s="32" t="str">
        <f>IF(K242="M",IF(S242&lt;&gt;4,"",VLOOKUP(CONCATENATE(R242," ",(S242-3)),$Z$2:AD242,5,0)),IF(S242&lt;&gt;3,"",VLOOKUP(CONCATENATE(R242," ",(S242-2)),$Z$2:AD242,5,0)))</f>
        <v/>
      </c>
      <c r="AB242" s="32" t="str">
        <f>IF(K242="M",IF(S242&lt;&gt;4,"",VLOOKUP(CONCATENATE(R242," ",(S242-2)),$Z$2:AD242,5,0)),IF(S242&lt;&gt;3,"",VLOOKUP(CONCATENATE(R242," ",(S242-1)),$Z$2:AD242,5,0)))</f>
        <v/>
      </c>
      <c r="AC242" s="32" t="str">
        <f>IF(K242="M",IF(S242&lt;&gt;4,"",VLOOKUP(CONCATENATE(R242," ",(S242-1)),$Z$2:AD242,5,0)),IF(S242&lt;&gt;3,"",VLOOKUP(CONCATENATE(R242," ",(S242)),$Z$2:AD242,5,0)))</f>
        <v/>
      </c>
      <c r="AD242" s="32" t="str">
        <f t="shared" si="70"/>
        <v/>
      </c>
      <c r="AE242" s="32" t="str">
        <f t="shared" si="71"/>
        <v xml:space="preserve"> </v>
      </c>
      <c r="AF242" s="109">
        <f>IF($K242="M",IF($L242&gt;Params!D$3,0,Params!F$3-$L242+1)+IF($L242=1,2,0),IF($L242&gt;Params!E$3,0,Params!G$3-$L242+1)+IF($L242=1,2,0))</f>
        <v>0</v>
      </c>
      <c r="AG242" s="109">
        <f t="shared" si="63"/>
        <v>0</v>
      </c>
      <c r="AH242" s="109">
        <f>IF(LEN(M242)&gt;1,MATCH(MID(M242,2,3),Params!$A$4:$A$14,0),0)</f>
        <v>0</v>
      </c>
      <c r="AI242" s="109" cm="1">
        <f t="array" ref="AI242">IF(AH242=0,0,INDEX(Params!F$4:F$14,RESULTS!$AH242))</f>
        <v>0</v>
      </c>
      <c r="AJ242" s="109" cm="1">
        <f t="array" ref="AJ242">IF(AI242=0,0,INDEX(Params!G$4:G$14,RESULTS!$AH242))</f>
        <v>0</v>
      </c>
      <c r="AK242" s="109">
        <f t="shared" si="64"/>
        <v>0</v>
      </c>
      <c r="AL242" s="109">
        <f t="shared" si="65"/>
        <v>0</v>
      </c>
    </row>
    <row r="243" spans="1:38" x14ac:dyDescent="0.3">
      <c r="A243" s="64" t="str">
        <f t="shared" si="59"/>
        <v/>
      </c>
      <c r="B243" s="64" t="str">
        <f t="shared" si="60"/>
        <v/>
      </c>
      <c r="C243" s="100">
        <v>242</v>
      </c>
      <c r="D243" s="96"/>
      <c r="E243" s="97">
        <f t="shared" si="72"/>
        <v>1</v>
      </c>
      <c r="F243" s="97"/>
      <c r="G243" s="97"/>
      <c r="H243" s="104" t="str">
        <f t="shared" si="66"/>
        <v/>
      </c>
      <c r="I243" s="105" t="str">
        <f>IF(D243="","",VLOOKUP(D243,ENTRANTS!$A$1:$H$1000,2,0))</f>
        <v/>
      </c>
      <c r="J243" s="105" t="str">
        <f>IF(D243="","",VLOOKUP(D243,ENTRANTS!$A$1:$H$1000,3,0))</f>
        <v/>
      </c>
      <c r="K243" s="100" t="str">
        <f>IF(D243="","",LEFT(VLOOKUP(D243,ENTRANTS!$A$1:$H$1000,5,0),1))</f>
        <v/>
      </c>
      <c r="L243" s="100" t="str">
        <f>IF(D243="","",COUNTIF($K$2:K243,K243))</f>
        <v/>
      </c>
      <c r="M243" s="100" t="str">
        <f>IF(D243="","",VLOOKUP(D243,ENTRANTS!$A$1:$H$1000,4,0))</f>
        <v/>
      </c>
      <c r="N243" s="100" t="str">
        <f>IF(D243="","",COUNTIF($M$2:M243,M243))</f>
        <v/>
      </c>
      <c r="O243" s="105" t="str">
        <f>IF(D243="","",VLOOKUP(D243,ENTRANTS!$A$1:$H$1000,6,0))</f>
        <v/>
      </c>
      <c r="P243" s="83" t="str">
        <f t="shared" si="67"/>
        <v/>
      </c>
      <c r="Q243" s="30"/>
      <c r="R243" s="2" t="str">
        <f t="shared" si="68"/>
        <v/>
      </c>
      <c r="S243" s="3" t="str">
        <f>IF(D243="","",COUNTIF($R$2:R243,R243))</f>
        <v/>
      </c>
      <c r="T243" s="4" t="str">
        <f t="shared" si="73"/>
        <v/>
      </c>
      <c r="U243" s="34" t="str">
        <f>IF(AND(S243=4,K243="M",NOT(O243="Unattached")),SUMIF(R$2:R243,R243,L$2:L243),"")</f>
        <v/>
      </c>
      <c r="V243" s="4" t="str">
        <f t="shared" si="74"/>
        <v/>
      </c>
      <c r="W243" s="34" t="str">
        <f>IF(AND(S243=3,K243="F",NOT(O243="Unattached")),SUMIF(R$2:R243,R243,L$2:L243),"")</f>
        <v/>
      </c>
      <c r="X243" s="5" t="str">
        <f t="shared" si="61"/>
        <v/>
      </c>
      <c r="Y243" s="5" t="str">
        <f t="shared" si="69"/>
        <v/>
      </c>
      <c r="Z243" s="32" t="str">
        <f t="shared" si="62"/>
        <v xml:space="preserve"> </v>
      </c>
      <c r="AA243" s="32" t="str">
        <f>IF(K243="M",IF(S243&lt;&gt;4,"",VLOOKUP(CONCATENATE(R243," ",(S243-3)),$Z$2:AD243,5,0)),IF(S243&lt;&gt;3,"",VLOOKUP(CONCATENATE(R243," ",(S243-2)),$Z$2:AD243,5,0)))</f>
        <v/>
      </c>
      <c r="AB243" s="32" t="str">
        <f>IF(K243="M",IF(S243&lt;&gt;4,"",VLOOKUP(CONCATENATE(R243," ",(S243-2)),$Z$2:AD243,5,0)),IF(S243&lt;&gt;3,"",VLOOKUP(CONCATENATE(R243," ",(S243-1)),$Z$2:AD243,5,0)))</f>
        <v/>
      </c>
      <c r="AC243" s="32" t="str">
        <f>IF(K243="M",IF(S243&lt;&gt;4,"",VLOOKUP(CONCATENATE(R243," ",(S243-1)),$Z$2:AD243,5,0)),IF(S243&lt;&gt;3,"",VLOOKUP(CONCATENATE(R243," ",(S243)),$Z$2:AD243,5,0)))</f>
        <v/>
      </c>
      <c r="AD243" s="32" t="str">
        <f t="shared" si="70"/>
        <v/>
      </c>
      <c r="AE243" s="32" t="str">
        <f t="shared" si="71"/>
        <v xml:space="preserve"> </v>
      </c>
      <c r="AF243" s="109">
        <f>IF($K243="M",IF($L243&gt;Params!D$3,0,Params!F$3-$L243+1)+IF($L243=1,2,0),IF($L243&gt;Params!E$3,0,Params!G$3-$L243+1)+IF($L243=1,2,0))</f>
        <v>0</v>
      </c>
      <c r="AG243" s="109">
        <f t="shared" si="63"/>
        <v>0</v>
      </c>
      <c r="AH243" s="109">
        <f>IF(LEN(M243)&gt;1,MATCH(MID(M243,2,3),Params!$A$4:$A$14,0),0)</f>
        <v>0</v>
      </c>
      <c r="AI243" s="109" cm="1">
        <f t="array" ref="AI243">IF(AH243=0,0,INDEX(Params!F$4:F$14,RESULTS!$AH243))</f>
        <v>0</v>
      </c>
      <c r="AJ243" s="109" cm="1">
        <f t="array" ref="AJ243">IF(AI243=0,0,INDEX(Params!G$4:G$14,RESULTS!$AH243))</f>
        <v>0</v>
      </c>
      <c r="AK243" s="109">
        <f t="shared" si="64"/>
        <v>0</v>
      </c>
      <c r="AL243" s="109">
        <f t="shared" si="65"/>
        <v>0</v>
      </c>
    </row>
    <row r="244" spans="1:38" x14ac:dyDescent="0.3">
      <c r="A244" s="64" t="str">
        <f t="shared" si="59"/>
        <v/>
      </c>
      <c r="B244" s="64" t="str">
        <f t="shared" si="60"/>
        <v/>
      </c>
      <c r="C244" s="100">
        <v>243</v>
      </c>
      <c r="D244" s="96"/>
      <c r="E244" s="97">
        <f t="shared" si="72"/>
        <v>1</v>
      </c>
      <c r="F244" s="97"/>
      <c r="G244" s="97"/>
      <c r="H244" s="104" t="str">
        <f t="shared" si="66"/>
        <v/>
      </c>
      <c r="I244" s="105" t="str">
        <f>IF(D244="","",VLOOKUP(D244,ENTRANTS!$A$1:$H$1000,2,0))</f>
        <v/>
      </c>
      <c r="J244" s="105" t="str">
        <f>IF(D244="","",VLOOKUP(D244,ENTRANTS!$A$1:$H$1000,3,0))</f>
        <v/>
      </c>
      <c r="K244" s="100" t="str">
        <f>IF(D244="","",LEFT(VLOOKUP(D244,ENTRANTS!$A$1:$H$1000,5,0),1))</f>
        <v/>
      </c>
      <c r="L244" s="100" t="str">
        <f>IF(D244="","",COUNTIF($K$2:K244,K244))</f>
        <v/>
      </c>
      <c r="M244" s="100" t="str">
        <f>IF(D244="","",VLOOKUP(D244,ENTRANTS!$A$1:$H$1000,4,0))</f>
        <v/>
      </c>
      <c r="N244" s="100" t="str">
        <f>IF(D244="","",COUNTIF($M$2:M244,M244))</f>
        <v/>
      </c>
      <c r="O244" s="105" t="str">
        <f>IF(D244="","",VLOOKUP(D244,ENTRANTS!$A$1:$H$1000,6,0))</f>
        <v/>
      </c>
      <c r="P244" s="83" t="str">
        <f t="shared" si="67"/>
        <v/>
      </c>
      <c r="Q244" s="30"/>
      <c r="R244" s="2" t="str">
        <f t="shared" si="68"/>
        <v/>
      </c>
      <c r="S244" s="3" t="str">
        <f>IF(D244="","",COUNTIF($R$2:R244,R244))</f>
        <v/>
      </c>
      <c r="T244" s="4" t="str">
        <f t="shared" si="73"/>
        <v/>
      </c>
      <c r="U244" s="34" t="str">
        <f>IF(AND(S244=4,K244="M",NOT(O244="Unattached")),SUMIF(R$2:R244,R244,L$2:L244),"")</f>
        <v/>
      </c>
      <c r="V244" s="4" t="str">
        <f t="shared" si="74"/>
        <v/>
      </c>
      <c r="W244" s="34" t="str">
        <f>IF(AND(S244=3,K244="F",NOT(O244="Unattached")),SUMIF(R$2:R244,R244,L$2:L244),"")</f>
        <v/>
      </c>
      <c r="X244" s="5" t="str">
        <f t="shared" si="61"/>
        <v/>
      </c>
      <c r="Y244" s="5" t="str">
        <f t="shared" si="69"/>
        <v/>
      </c>
      <c r="Z244" s="32" t="str">
        <f t="shared" si="62"/>
        <v xml:space="preserve"> </v>
      </c>
      <c r="AA244" s="32" t="str">
        <f>IF(K244="M",IF(S244&lt;&gt;4,"",VLOOKUP(CONCATENATE(R244," ",(S244-3)),$Z$2:AD244,5,0)),IF(S244&lt;&gt;3,"",VLOOKUP(CONCATENATE(R244," ",(S244-2)),$Z$2:AD244,5,0)))</f>
        <v/>
      </c>
      <c r="AB244" s="32" t="str">
        <f>IF(K244="M",IF(S244&lt;&gt;4,"",VLOOKUP(CONCATENATE(R244," ",(S244-2)),$Z$2:AD244,5,0)),IF(S244&lt;&gt;3,"",VLOOKUP(CONCATENATE(R244," ",(S244-1)),$Z$2:AD244,5,0)))</f>
        <v/>
      </c>
      <c r="AC244" s="32" t="str">
        <f>IF(K244="M",IF(S244&lt;&gt;4,"",VLOOKUP(CONCATENATE(R244," ",(S244-1)),$Z$2:AD244,5,0)),IF(S244&lt;&gt;3,"",VLOOKUP(CONCATENATE(R244," ",(S244)),$Z$2:AD244,5,0)))</f>
        <v/>
      </c>
      <c r="AD244" s="32" t="str">
        <f t="shared" si="70"/>
        <v/>
      </c>
      <c r="AE244" s="32" t="str">
        <f t="shared" si="71"/>
        <v xml:space="preserve"> </v>
      </c>
      <c r="AF244" s="109">
        <f>IF($K244="M",IF($L244&gt;Params!D$3,0,Params!F$3-$L244+1)+IF($L244=1,2,0),IF($L244&gt;Params!E$3,0,Params!G$3-$L244+1)+IF($L244=1,2,0))</f>
        <v>0</v>
      </c>
      <c r="AG244" s="109">
        <f t="shared" si="63"/>
        <v>0</v>
      </c>
      <c r="AH244" s="109">
        <f>IF(LEN(M244)&gt;1,MATCH(MID(M244,2,3),Params!$A$4:$A$14,0),0)</f>
        <v>0</v>
      </c>
      <c r="AI244" s="109" cm="1">
        <f t="array" ref="AI244">IF(AH244=0,0,INDEX(Params!F$4:F$14,RESULTS!$AH244))</f>
        <v>0</v>
      </c>
      <c r="AJ244" s="109" cm="1">
        <f t="array" ref="AJ244">IF(AI244=0,0,INDEX(Params!G$4:G$14,RESULTS!$AH244))</f>
        <v>0</v>
      </c>
      <c r="AK244" s="109">
        <f t="shared" si="64"/>
        <v>0</v>
      </c>
      <c r="AL244" s="109">
        <f t="shared" si="65"/>
        <v>0</v>
      </c>
    </row>
    <row r="245" spans="1:38" x14ac:dyDescent="0.3">
      <c r="A245" s="64" t="str">
        <f t="shared" si="59"/>
        <v/>
      </c>
      <c r="B245" s="64" t="str">
        <f t="shared" si="60"/>
        <v/>
      </c>
      <c r="C245" s="100">
        <v>244</v>
      </c>
      <c r="D245" s="96"/>
      <c r="E245" s="97">
        <f t="shared" si="72"/>
        <v>1</v>
      </c>
      <c r="F245" s="97"/>
      <c r="G245" s="97"/>
      <c r="H245" s="104" t="str">
        <f t="shared" si="66"/>
        <v/>
      </c>
      <c r="I245" s="105" t="str">
        <f>IF(D245="","",VLOOKUP(D245,ENTRANTS!$A$1:$H$1000,2,0))</f>
        <v/>
      </c>
      <c r="J245" s="105" t="str">
        <f>IF(D245="","",VLOOKUP(D245,ENTRANTS!$A$1:$H$1000,3,0))</f>
        <v/>
      </c>
      <c r="K245" s="100" t="str">
        <f>IF(D245="","",LEFT(VLOOKUP(D245,ENTRANTS!$A$1:$H$1000,5,0),1))</f>
        <v/>
      </c>
      <c r="L245" s="100" t="str">
        <f>IF(D245="","",COUNTIF($K$2:K245,K245))</f>
        <v/>
      </c>
      <c r="M245" s="100" t="str">
        <f>IF(D245="","",VLOOKUP(D245,ENTRANTS!$A$1:$H$1000,4,0))</f>
        <v/>
      </c>
      <c r="N245" s="100" t="str">
        <f>IF(D245="","",COUNTIF($M$2:M245,M245))</f>
        <v/>
      </c>
      <c r="O245" s="105" t="str">
        <f>IF(D245="","",VLOOKUP(D245,ENTRANTS!$A$1:$H$1000,6,0))</f>
        <v/>
      </c>
      <c r="P245" s="83" t="str">
        <f t="shared" si="67"/>
        <v/>
      </c>
      <c r="Q245" s="30"/>
      <c r="R245" s="2" t="str">
        <f t="shared" si="68"/>
        <v/>
      </c>
      <c r="S245" s="3" t="str">
        <f>IF(D245="","",COUNTIF($R$2:R245,R245))</f>
        <v/>
      </c>
      <c r="T245" s="4" t="str">
        <f t="shared" si="73"/>
        <v/>
      </c>
      <c r="U245" s="34" t="str">
        <f>IF(AND(S245=4,K245="M",NOT(O245="Unattached")),SUMIF(R$2:R245,R245,L$2:L245),"")</f>
        <v/>
      </c>
      <c r="V245" s="4" t="str">
        <f t="shared" si="74"/>
        <v/>
      </c>
      <c r="W245" s="34" t="str">
        <f>IF(AND(S245=3,K245="F",NOT(O245="Unattached")),SUMIF(R$2:R245,R245,L$2:L245),"")</f>
        <v/>
      </c>
      <c r="X245" s="5" t="str">
        <f t="shared" si="61"/>
        <v/>
      </c>
      <c r="Y245" s="5" t="str">
        <f t="shared" si="69"/>
        <v/>
      </c>
      <c r="Z245" s="32" t="str">
        <f t="shared" si="62"/>
        <v xml:space="preserve"> </v>
      </c>
      <c r="AA245" s="32" t="str">
        <f>IF(K245="M",IF(S245&lt;&gt;4,"",VLOOKUP(CONCATENATE(R245," ",(S245-3)),$Z$2:AD245,5,0)),IF(S245&lt;&gt;3,"",VLOOKUP(CONCATENATE(R245," ",(S245-2)),$Z$2:AD245,5,0)))</f>
        <v/>
      </c>
      <c r="AB245" s="32" t="str">
        <f>IF(K245="M",IF(S245&lt;&gt;4,"",VLOOKUP(CONCATENATE(R245," ",(S245-2)),$Z$2:AD245,5,0)),IF(S245&lt;&gt;3,"",VLOOKUP(CONCATENATE(R245," ",(S245-1)),$Z$2:AD245,5,0)))</f>
        <v/>
      </c>
      <c r="AC245" s="32" t="str">
        <f>IF(K245="M",IF(S245&lt;&gt;4,"",VLOOKUP(CONCATENATE(R245," ",(S245-1)),$Z$2:AD245,5,0)),IF(S245&lt;&gt;3,"",VLOOKUP(CONCATENATE(R245," ",(S245)),$Z$2:AD245,5,0)))</f>
        <v/>
      </c>
      <c r="AD245" s="32" t="str">
        <f t="shared" si="70"/>
        <v/>
      </c>
      <c r="AE245" s="32" t="str">
        <f t="shared" si="71"/>
        <v xml:space="preserve"> </v>
      </c>
      <c r="AF245" s="109">
        <f>IF($K245="M",IF($L245&gt;Params!D$3,0,Params!F$3-$L245+1)+IF($L245=1,2,0),IF($L245&gt;Params!E$3,0,Params!G$3-$L245+1)+IF($L245=1,2,0))</f>
        <v>0</v>
      </c>
      <c r="AG245" s="109">
        <f t="shared" si="63"/>
        <v>0</v>
      </c>
      <c r="AH245" s="109">
        <f>IF(LEN(M245)&gt;1,MATCH(MID(M245,2,3),Params!$A$4:$A$14,0),0)</f>
        <v>0</v>
      </c>
      <c r="AI245" s="109" cm="1">
        <f t="array" ref="AI245">IF(AH245=0,0,INDEX(Params!F$4:F$14,RESULTS!$AH245))</f>
        <v>0</v>
      </c>
      <c r="AJ245" s="109" cm="1">
        <f t="array" ref="AJ245">IF(AI245=0,0,INDEX(Params!G$4:G$14,RESULTS!$AH245))</f>
        <v>0</v>
      </c>
      <c r="AK245" s="109">
        <f t="shared" si="64"/>
        <v>0</v>
      </c>
      <c r="AL245" s="109">
        <f t="shared" si="65"/>
        <v>0</v>
      </c>
    </row>
    <row r="246" spans="1:38" x14ac:dyDescent="0.3">
      <c r="A246" s="64" t="str">
        <f t="shared" si="59"/>
        <v/>
      </c>
      <c r="B246" s="64" t="str">
        <f t="shared" si="60"/>
        <v/>
      </c>
      <c r="C246" s="100">
        <v>245</v>
      </c>
      <c r="D246" s="96"/>
      <c r="E246" s="97">
        <f t="shared" si="72"/>
        <v>1</v>
      </c>
      <c r="F246" s="97"/>
      <c r="G246" s="97"/>
      <c r="H246" s="104" t="str">
        <f t="shared" si="66"/>
        <v/>
      </c>
      <c r="I246" s="105" t="str">
        <f>IF(D246="","",VLOOKUP(D246,ENTRANTS!$A$1:$H$1000,2,0))</f>
        <v/>
      </c>
      <c r="J246" s="105" t="str">
        <f>IF(D246="","",VLOOKUP(D246,ENTRANTS!$A$1:$H$1000,3,0))</f>
        <v/>
      </c>
      <c r="K246" s="100" t="str">
        <f>IF(D246="","",LEFT(VLOOKUP(D246,ENTRANTS!$A$1:$H$1000,5,0),1))</f>
        <v/>
      </c>
      <c r="L246" s="100" t="str">
        <f>IF(D246="","",COUNTIF($K$2:K246,K246))</f>
        <v/>
      </c>
      <c r="M246" s="100" t="str">
        <f>IF(D246="","",VLOOKUP(D246,ENTRANTS!$A$1:$H$1000,4,0))</f>
        <v/>
      </c>
      <c r="N246" s="100" t="str">
        <f>IF(D246="","",COUNTIF($M$2:M246,M246))</f>
        <v/>
      </c>
      <c r="O246" s="105" t="str">
        <f>IF(D246="","",VLOOKUP(D246,ENTRANTS!$A$1:$H$1000,6,0))</f>
        <v/>
      </c>
      <c r="P246" s="83" t="str">
        <f t="shared" si="67"/>
        <v/>
      </c>
      <c r="Q246" s="30"/>
      <c r="R246" s="2" t="str">
        <f t="shared" si="68"/>
        <v/>
      </c>
      <c r="S246" s="3" t="str">
        <f>IF(D246="","",COUNTIF($R$2:R246,R246))</f>
        <v/>
      </c>
      <c r="T246" s="4" t="str">
        <f t="shared" si="73"/>
        <v/>
      </c>
      <c r="U246" s="34" t="str">
        <f>IF(AND(S246=4,K246="M",NOT(O246="Unattached")),SUMIF(R$2:R246,R246,L$2:L246),"")</f>
        <v/>
      </c>
      <c r="V246" s="4" t="str">
        <f t="shared" si="74"/>
        <v/>
      </c>
      <c r="W246" s="34" t="str">
        <f>IF(AND(S246=3,K246="F",NOT(O246="Unattached")),SUMIF(R$2:R246,R246,L$2:L246),"")</f>
        <v/>
      </c>
      <c r="X246" s="5" t="str">
        <f t="shared" si="61"/>
        <v/>
      </c>
      <c r="Y246" s="5" t="str">
        <f t="shared" si="69"/>
        <v/>
      </c>
      <c r="Z246" s="32" t="str">
        <f t="shared" si="62"/>
        <v xml:space="preserve"> </v>
      </c>
      <c r="AA246" s="32" t="str">
        <f>IF(K246="M",IF(S246&lt;&gt;4,"",VLOOKUP(CONCATENATE(R246," ",(S246-3)),$Z$2:AD246,5,0)),IF(S246&lt;&gt;3,"",VLOOKUP(CONCATENATE(R246," ",(S246-2)),$Z$2:AD246,5,0)))</f>
        <v/>
      </c>
      <c r="AB246" s="32" t="str">
        <f>IF(K246="M",IF(S246&lt;&gt;4,"",VLOOKUP(CONCATENATE(R246," ",(S246-2)),$Z$2:AD246,5,0)),IF(S246&lt;&gt;3,"",VLOOKUP(CONCATENATE(R246," ",(S246-1)),$Z$2:AD246,5,0)))</f>
        <v/>
      </c>
      <c r="AC246" s="32" t="str">
        <f>IF(K246="M",IF(S246&lt;&gt;4,"",VLOOKUP(CONCATENATE(R246," ",(S246-1)),$Z$2:AD246,5,0)),IF(S246&lt;&gt;3,"",VLOOKUP(CONCATENATE(R246," ",(S246)),$Z$2:AD246,5,0)))</f>
        <v/>
      </c>
      <c r="AD246" s="32" t="str">
        <f t="shared" si="70"/>
        <v/>
      </c>
      <c r="AE246" s="32" t="str">
        <f t="shared" si="71"/>
        <v xml:space="preserve"> </v>
      </c>
      <c r="AF246" s="109">
        <f>IF($K246="M",IF($L246&gt;Params!D$3,0,Params!F$3-$L246+1)+IF($L246=1,2,0),IF($L246&gt;Params!E$3,0,Params!G$3-$L246+1)+IF($L246=1,2,0))</f>
        <v>0</v>
      </c>
      <c r="AG246" s="109">
        <f t="shared" si="63"/>
        <v>0</v>
      </c>
      <c r="AH246" s="109">
        <f>IF(LEN(M246)&gt;1,MATCH(MID(M246,2,3),Params!$A$4:$A$14,0),0)</f>
        <v>0</v>
      </c>
      <c r="AI246" s="109" cm="1">
        <f t="array" ref="AI246">IF(AH246=0,0,INDEX(Params!F$4:F$14,RESULTS!$AH246))</f>
        <v>0</v>
      </c>
      <c r="AJ246" s="109" cm="1">
        <f t="array" ref="AJ246">IF(AI246=0,0,INDEX(Params!G$4:G$14,RESULTS!$AH246))</f>
        <v>0</v>
      </c>
      <c r="AK246" s="109">
        <f t="shared" si="64"/>
        <v>0</v>
      </c>
      <c r="AL246" s="109">
        <f t="shared" si="65"/>
        <v>0</v>
      </c>
    </row>
    <row r="247" spans="1:38" x14ac:dyDescent="0.3">
      <c r="A247" s="64" t="str">
        <f t="shared" si="59"/>
        <v/>
      </c>
      <c r="B247" s="64" t="str">
        <f t="shared" si="60"/>
        <v/>
      </c>
      <c r="C247" s="100">
        <v>246</v>
      </c>
      <c r="D247" s="96"/>
      <c r="E247" s="97">
        <f t="shared" si="72"/>
        <v>1</v>
      </c>
      <c r="F247" s="97"/>
      <c r="G247" s="97"/>
      <c r="H247" s="104" t="str">
        <f t="shared" si="66"/>
        <v/>
      </c>
      <c r="I247" s="105" t="str">
        <f>IF(D247="","",VLOOKUP(D247,ENTRANTS!$A$1:$H$1000,2,0))</f>
        <v/>
      </c>
      <c r="J247" s="105" t="str">
        <f>IF(D247="","",VLOOKUP(D247,ENTRANTS!$A$1:$H$1000,3,0))</f>
        <v/>
      </c>
      <c r="K247" s="100" t="str">
        <f>IF(D247="","",LEFT(VLOOKUP(D247,ENTRANTS!$A$1:$H$1000,5,0),1))</f>
        <v/>
      </c>
      <c r="L247" s="100" t="str">
        <f>IF(D247="","",COUNTIF($K$2:K247,K247))</f>
        <v/>
      </c>
      <c r="M247" s="100" t="str">
        <f>IF(D247="","",VLOOKUP(D247,ENTRANTS!$A$1:$H$1000,4,0))</f>
        <v/>
      </c>
      <c r="N247" s="100" t="str">
        <f>IF(D247="","",COUNTIF($M$2:M247,M247))</f>
        <v/>
      </c>
      <c r="O247" s="105" t="str">
        <f>IF(D247="","",VLOOKUP(D247,ENTRANTS!$A$1:$H$1000,6,0))</f>
        <v/>
      </c>
      <c r="P247" s="83" t="str">
        <f t="shared" si="67"/>
        <v/>
      </c>
      <c r="Q247" s="30"/>
      <c r="R247" s="2" t="str">
        <f t="shared" si="68"/>
        <v/>
      </c>
      <c r="S247" s="3" t="str">
        <f>IF(D247="","",COUNTIF($R$2:R247,R247))</f>
        <v/>
      </c>
      <c r="T247" s="4" t="str">
        <f t="shared" si="73"/>
        <v/>
      </c>
      <c r="U247" s="34" t="str">
        <f>IF(AND(S247=4,K247="M",NOT(O247="Unattached")),SUMIF(R$2:R247,R247,L$2:L247),"")</f>
        <v/>
      </c>
      <c r="V247" s="4" t="str">
        <f t="shared" si="74"/>
        <v/>
      </c>
      <c r="W247" s="34" t="str">
        <f>IF(AND(S247=3,K247="F",NOT(O247="Unattached")),SUMIF(R$2:R247,R247,L$2:L247),"")</f>
        <v/>
      </c>
      <c r="X247" s="5" t="str">
        <f t="shared" si="61"/>
        <v/>
      </c>
      <c r="Y247" s="5" t="str">
        <f t="shared" si="69"/>
        <v/>
      </c>
      <c r="Z247" s="32" t="str">
        <f t="shared" si="62"/>
        <v xml:space="preserve"> </v>
      </c>
      <c r="AA247" s="32" t="str">
        <f>IF(K247="M",IF(S247&lt;&gt;4,"",VLOOKUP(CONCATENATE(R247," ",(S247-3)),$Z$2:AD247,5,0)),IF(S247&lt;&gt;3,"",VLOOKUP(CONCATENATE(R247," ",(S247-2)),$Z$2:AD247,5,0)))</f>
        <v/>
      </c>
      <c r="AB247" s="32" t="str">
        <f>IF(K247="M",IF(S247&lt;&gt;4,"",VLOOKUP(CONCATENATE(R247," ",(S247-2)),$Z$2:AD247,5,0)),IF(S247&lt;&gt;3,"",VLOOKUP(CONCATENATE(R247," ",(S247-1)),$Z$2:AD247,5,0)))</f>
        <v/>
      </c>
      <c r="AC247" s="32" t="str">
        <f>IF(K247="M",IF(S247&lt;&gt;4,"",VLOOKUP(CONCATENATE(R247," ",(S247-1)),$Z$2:AD247,5,0)),IF(S247&lt;&gt;3,"",VLOOKUP(CONCATENATE(R247," ",(S247)),$Z$2:AD247,5,0)))</f>
        <v/>
      </c>
      <c r="AD247" s="32" t="str">
        <f t="shared" si="70"/>
        <v/>
      </c>
      <c r="AE247" s="32" t="str">
        <f t="shared" si="71"/>
        <v xml:space="preserve"> </v>
      </c>
      <c r="AF247" s="109">
        <f>IF($K247="M",IF($L247&gt;Params!D$3,0,Params!F$3-$L247+1)+IF($L247=1,2,0),IF($L247&gt;Params!E$3,0,Params!G$3-$L247+1)+IF($L247=1,2,0))</f>
        <v>0</v>
      </c>
      <c r="AG247" s="109">
        <f t="shared" si="63"/>
        <v>0</v>
      </c>
      <c r="AH247" s="109">
        <f>IF(LEN(M247)&gt;1,MATCH(MID(M247,2,3),Params!$A$4:$A$14,0),0)</f>
        <v>0</v>
      </c>
      <c r="AI247" s="109" cm="1">
        <f t="array" ref="AI247">IF(AH247=0,0,INDEX(Params!F$4:F$14,RESULTS!$AH247))</f>
        <v>0</v>
      </c>
      <c r="AJ247" s="109" cm="1">
        <f t="array" ref="AJ247">IF(AI247=0,0,INDEX(Params!G$4:G$14,RESULTS!$AH247))</f>
        <v>0</v>
      </c>
      <c r="AK247" s="109">
        <f t="shared" si="64"/>
        <v>0</v>
      </c>
      <c r="AL247" s="109">
        <f t="shared" si="65"/>
        <v>0</v>
      </c>
    </row>
    <row r="248" spans="1:38" x14ac:dyDescent="0.3">
      <c r="A248" s="64" t="str">
        <f t="shared" si="59"/>
        <v/>
      </c>
      <c r="B248" s="64" t="str">
        <f t="shared" si="60"/>
        <v/>
      </c>
      <c r="C248" s="100">
        <v>247</v>
      </c>
      <c r="D248" s="96"/>
      <c r="E248" s="97">
        <f t="shared" si="72"/>
        <v>1</v>
      </c>
      <c r="F248" s="97"/>
      <c r="G248" s="97"/>
      <c r="H248" s="104" t="str">
        <f t="shared" si="66"/>
        <v/>
      </c>
      <c r="I248" s="105" t="str">
        <f>IF(D248="","",VLOOKUP(D248,ENTRANTS!$A$1:$H$1000,2,0))</f>
        <v/>
      </c>
      <c r="J248" s="105" t="str">
        <f>IF(D248="","",VLOOKUP(D248,ENTRANTS!$A$1:$H$1000,3,0))</f>
        <v/>
      </c>
      <c r="K248" s="100" t="str">
        <f>IF(D248="","",LEFT(VLOOKUP(D248,ENTRANTS!$A$1:$H$1000,5,0),1))</f>
        <v/>
      </c>
      <c r="L248" s="100" t="str">
        <f>IF(D248="","",COUNTIF($K$2:K248,K248))</f>
        <v/>
      </c>
      <c r="M248" s="100" t="str">
        <f>IF(D248="","",VLOOKUP(D248,ENTRANTS!$A$1:$H$1000,4,0))</f>
        <v/>
      </c>
      <c r="N248" s="100" t="str">
        <f>IF(D248="","",COUNTIF($M$2:M248,M248))</f>
        <v/>
      </c>
      <c r="O248" s="105" t="str">
        <f>IF(D248="","",VLOOKUP(D248,ENTRANTS!$A$1:$H$1000,6,0))</f>
        <v/>
      </c>
      <c r="P248" s="83" t="str">
        <f t="shared" si="67"/>
        <v/>
      </c>
      <c r="Q248" s="30"/>
      <c r="R248" s="2" t="str">
        <f t="shared" si="68"/>
        <v/>
      </c>
      <c r="S248" s="3" t="str">
        <f>IF(D248="","",COUNTIF($R$2:R248,R248))</f>
        <v/>
      </c>
      <c r="T248" s="4" t="str">
        <f t="shared" si="73"/>
        <v/>
      </c>
      <c r="U248" s="34" t="str">
        <f>IF(AND(S248=4,K248="M",NOT(O248="Unattached")),SUMIF(R$2:R248,R248,L$2:L248),"")</f>
        <v/>
      </c>
      <c r="V248" s="4" t="str">
        <f t="shared" si="74"/>
        <v/>
      </c>
      <c r="W248" s="34" t="str">
        <f>IF(AND(S248=3,K248="F",NOT(O248="Unattached")),SUMIF(R$2:R248,R248,L$2:L248),"")</f>
        <v/>
      </c>
      <c r="X248" s="5" t="str">
        <f t="shared" si="61"/>
        <v/>
      </c>
      <c r="Y248" s="5" t="str">
        <f t="shared" si="69"/>
        <v/>
      </c>
      <c r="Z248" s="32" t="str">
        <f t="shared" si="62"/>
        <v xml:space="preserve"> </v>
      </c>
      <c r="AA248" s="32" t="str">
        <f>IF(K248="M",IF(S248&lt;&gt;4,"",VLOOKUP(CONCATENATE(R248," ",(S248-3)),$Z$2:AD248,5,0)),IF(S248&lt;&gt;3,"",VLOOKUP(CONCATENATE(R248," ",(S248-2)),$Z$2:AD248,5,0)))</f>
        <v/>
      </c>
      <c r="AB248" s="32" t="str">
        <f>IF(K248="M",IF(S248&lt;&gt;4,"",VLOOKUP(CONCATENATE(R248," ",(S248-2)),$Z$2:AD248,5,0)),IF(S248&lt;&gt;3,"",VLOOKUP(CONCATENATE(R248," ",(S248-1)),$Z$2:AD248,5,0)))</f>
        <v/>
      </c>
      <c r="AC248" s="32" t="str">
        <f>IF(K248="M",IF(S248&lt;&gt;4,"",VLOOKUP(CONCATENATE(R248," ",(S248-1)),$Z$2:AD248,5,0)),IF(S248&lt;&gt;3,"",VLOOKUP(CONCATENATE(R248," ",(S248)),$Z$2:AD248,5,0)))</f>
        <v/>
      </c>
      <c r="AD248" s="32" t="str">
        <f t="shared" si="70"/>
        <v/>
      </c>
      <c r="AE248" s="32" t="str">
        <f t="shared" si="71"/>
        <v xml:space="preserve"> </v>
      </c>
      <c r="AF248" s="109">
        <f>IF($K248="M",IF($L248&gt;Params!D$3,0,Params!F$3-$L248+1)+IF($L248=1,2,0),IF($L248&gt;Params!E$3,0,Params!G$3-$L248+1)+IF($L248=1,2,0))</f>
        <v>0</v>
      </c>
      <c r="AG248" s="109">
        <f t="shared" si="63"/>
        <v>0</v>
      </c>
      <c r="AH248" s="109">
        <f>IF(LEN(M248)&gt;1,MATCH(MID(M248,2,3),Params!$A$4:$A$14,0),0)</f>
        <v>0</v>
      </c>
      <c r="AI248" s="109" cm="1">
        <f t="array" ref="AI248">IF(AH248=0,0,INDEX(Params!F$4:F$14,RESULTS!$AH248))</f>
        <v>0</v>
      </c>
      <c r="AJ248" s="109" cm="1">
        <f t="array" ref="AJ248">IF(AI248=0,0,INDEX(Params!G$4:G$14,RESULTS!$AH248))</f>
        <v>0</v>
      </c>
      <c r="AK248" s="109">
        <f t="shared" si="64"/>
        <v>0</v>
      </c>
      <c r="AL248" s="109">
        <f t="shared" si="65"/>
        <v>0</v>
      </c>
    </row>
    <row r="249" spans="1:38" x14ac:dyDescent="0.3">
      <c r="A249" s="64" t="str">
        <f t="shared" si="59"/>
        <v/>
      </c>
      <c r="B249" s="64" t="str">
        <f t="shared" si="60"/>
        <v/>
      </c>
      <c r="C249" s="100">
        <v>248</v>
      </c>
      <c r="D249" s="96"/>
      <c r="E249" s="97">
        <f t="shared" si="72"/>
        <v>1</v>
      </c>
      <c r="F249" s="97"/>
      <c r="G249" s="97"/>
      <c r="H249" s="104" t="str">
        <f t="shared" si="66"/>
        <v/>
      </c>
      <c r="I249" s="105" t="str">
        <f>IF(D249="","",VLOOKUP(D249,ENTRANTS!$A$1:$H$1000,2,0))</f>
        <v/>
      </c>
      <c r="J249" s="105" t="str">
        <f>IF(D249="","",VLOOKUP(D249,ENTRANTS!$A$1:$H$1000,3,0))</f>
        <v/>
      </c>
      <c r="K249" s="100" t="str">
        <f>IF(D249="","",LEFT(VLOOKUP(D249,ENTRANTS!$A$1:$H$1000,5,0),1))</f>
        <v/>
      </c>
      <c r="L249" s="100" t="str">
        <f>IF(D249="","",COUNTIF($K$2:K249,K249))</f>
        <v/>
      </c>
      <c r="M249" s="100" t="str">
        <f>IF(D249="","",VLOOKUP(D249,ENTRANTS!$A$1:$H$1000,4,0))</f>
        <v/>
      </c>
      <c r="N249" s="100" t="str">
        <f>IF(D249="","",COUNTIF($M$2:M249,M249))</f>
        <v/>
      </c>
      <c r="O249" s="105" t="str">
        <f>IF(D249="","",VLOOKUP(D249,ENTRANTS!$A$1:$H$1000,6,0))</f>
        <v/>
      </c>
      <c r="P249" s="83" t="str">
        <f t="shared" si="67"/>
        <v/>
      </c>
      <c r="Q249" s="30"/>
      <c r="R249" s="2" t="str">
        <f t="shared" si="68"/>
        <v/>
      </c>
      <c r="S249" s="3" t="str">
        <f>IF(D249="","",COUNTIF($R$2:R249,R249))</f>
        <v/>
      </c>
      <c r="T249" s="4" t="str">
        <f t="shared" si="73"/>
        <v/>
      </c>
      <c r="U249" s="34" t="str">
        <f>IF(AND(S249=4,K249="M",NOT(O249="Unattached")),SUMIF(R$2:R249,R249,L$2:L249),"")</f>
        <v/>
      </c>
      <c r="V249" s="4" t="str">
        <f t="shared" si="74"/>
        <v/>
      </c>
      <c r="W249" s="34" t="str">
        <f>IF(AND(S249=3,K249="F",NOT(O249="Unattached")),SUMIF(R$2:R249,R249,L$2:L249),"")</f>
        <v/>
      </c>
      <c r="X249" s="5" t="str">
        <f t="shared" si="61"/>
        <v/>
      </c>
      <c r="Y249" s="5" t="str">
        <f t="shared" si="69"/>
        <v/>
      </c>
      <c r="Z249" s="32" t="str">
        <f t="shared" si="62"/>
        <v xml:space="preserve"> </v>
      </c>
      <c r="AA249" s="32" t="str">
        <f>IF(K249="M",IF(S249&lt;&gt;4,"",VLOOKUP(CONCATENATE(R249," ",(S249-3)),$Z$2:AD249,5,0)),IF(S249&lt;&gt;3,"",VLOOKUP(CONCATENATE(R249," ",(S249-2)),$Z$2:AD249,5,0)))</f>
        <v/>
      </c>
      <c r="AB249" s="32" t="str">
        <f>IF(K249="M",IF(S249&lt;&gt;4,"",VLOOKUP(CONCATENATE(R249," ",(S249-2)),$Z$2:AD249,5,0)),IF(S249&lt;&gt;3,"",VLOOKUP(CONCATENATE(R249," ",(S249-1)),$Z$2:AD249,5,0)))</f>
        <v/>
      </c>
      <c r="AC249" s="32" t="str">
        <f>IF(K249="M",IF(S249&lt;&gt;4,"",VLOOKUP(CONCATENATE(R249," ",(S249-1)),$Z$2:AD249,5,0)),IF(S249&lt;&gt;3,"",VLOOKUP(CONCATENATE(R249," ",(S249)),$Z$2:AD249,5,0)))</f>
        <v/>
      </c>
      <c r="AD249" s="32" t="str">
        <f t="shared" si="70"/>
        <v/>
      </c>
      <c r="AE249" s="32" t="str">
        <f t="shared" si="71"/>
        <v xml:space="preserve"> </v>
      </c>
      <c r="AF249" s="109">
        <f>IF($K249="M",IF($L249&gt;Params!D$3,0,Params!F$3-$L249+1)+IF($L249=1,2,0),IF($L249&gt;Params!E$3,0,Params!G$3-$L249+1)+IF($L249=1,2,0))</f>
        <v>0</v>
      </c>
      <c r="AG249" s="109">
        <f t="shared" si="63"/>
        <v>0</v>
      </c>
      <c r="AH249" s="109">
        <f>IF(LEN(M249)&gt;1,MATCH(MID(M249,2,3),Params!$A$4:$A$14,0),0)</f>
        <v>0</v>
      </c>
      <c r="AI249" s="109" cm="1">
        <f t="array" ref="AI249">IF(AH249=0,0,INDEX(Params!F$4:F$14,RESULTS!$AH249))</f>
        <v>0</v>
      </c>
      <c r="AJ249" s="109" cm="1">
        <f t="array" ref="AJ249">IF(AI249=0,0,INDEX(Params!G$4:G$14,RESULTS!$AH249))</f>
        <v>0</v>
      </c>
      <c r="AK249" s="109">
        <f t="shared" si="64"/>
        <v>0</v>
      </c>
      <c r="AL249" s="109">
        <f t="shared" si="65"/>
        <v>0</v>
      </c>
    </row>
    <row r="250" spans="1:38" x14ac:dyDescent="0.3">
      <c r="A250" s="64" t="str">
        <f t="shared" si="59"/>
        <v/>
      </c>
      <c r="B250" s="64" t="str">
        <f t="shared" si="60"/>
        <v/>
      </c>
      <c r="C250" s="100">
        <v>249</v>
      </c>
      <c r="D250" s="96"/>
      <c r="E250" s="97">
        <f t="shared" si="72"/>
        <v>1</v>
      </c>
      <c r="F250" s="97"/>
      <c r="G250" s="97"/>
      <c r="H250" s="104" t="str">
        <f t="shared" si="66"/>
        <v/>
      </c>
      <c r="I250" s="105" t="str">
        <f>IF(D250="","",VLOOKUP(D250,ENTRANTS!$A$1:$H$1000,2,0))</f>
        <v/>
      </c>
      <c r="J250" s="105" t="str">
        <f>IF(D250="","",VLOOKUP(D250,ENTRANTS!$A$1:$H$1000,3,0))</f>
        <v/>
      </c>
      <c r="K250" s="100" t="str">
        <f>IF(D250="","",LEFT(VLOOKUP(D250,ENTRANTS!$A$1:$H$1000,5,0),1))</f>
        <v/>
      </c>
      <c r="L250" s="100" t="str">
        <f>IF(D250="","",COUNTIF($K$2:K250,K250))</f>
        <v/>
      </c>
      <c r="M250" s="100" t="str">
        <f>IF(D250="","",VLOOKUP(D250,ENTRANTS!$A$1:$H$1000,4,0))</f>
        <v/>
      </c>
      <c r="N250" s="100" t="str">
        <f>IF(D250="","",COUNTIF($M$2:M250,M250))</f>
        <v/>
      </c>
      <c r="O250" s="105" t="str">
        <f>IF(D250="","",VLOOKUP(D250,ENTRANTS!$A$1:$H$1000,6,0))</f>
        <v/>
      </c>
      <c r="P250" s="83" t="str">
        <f t="shared" si="67"/>
        <v/>
      </c>
      <c r="Q250" s="30"/>
      <c r="R250" s="2" t="str">
        <f t="shared" si="68"/>
        <v/>
      </c>
      <c r="S250" s="3" t="str">
        <f>IF(D250="","",COUNTIF($R$2:R250,R250))</f>
        <v/>
      </c>
      <c r="T250" s="4" t="str">
        <f t="shared" si="73"/>
        <v/>
      </c>
      <c r="U250" s="34" t="str">
        <f>IF(AND(S250=4,K250="M",NOT(O250="Unattached")),SUMIF(R$2:R250,R250,L$2:L250),"")</f>
        <v/>
      </c>
      <c r="V250" s="4" t="str">
        <f t="shared" si="74"/>
        <v/>
      </c>
      <c r="W250" s="34" t="str">
        <f>IF(AND(S250=3,K250="F",NOT(O250="Unattached")),SUMIF(R$2:R250,R250,L$2:L250),"")</f>
        <v/>
      </c>
      <c r="X250" s="5" t="str">
        <f t="shared" si="61"/>
        <v/>
      </c>
      <c r="Y250" s="5" t="str">
        <f t="shared" si="69"/>
        <v/>
      </c>
      <c r="Z250" s="32" t="str">
        <f t="shared" si="62"/>
        <v xml:space="preserve"> </v>
      </c>
      <c r="AA250" s="32" t="str">
        <f>IF(K250="M",IF(S250&lt;&gt;4,"",VLOOKUP(CONCATENATE(R250," ",(S250-3)),$Z$2:AD250,5,0)),IF(S250&lt;&gt;3,"",VLOOKUP(CONCATENATE(R250," ",(S250-2)),$Z$2:AD250,5,0)))</f>
        <v/>
      </c>
      <c r="AB250" s="32" t="str">
        <f>IF(K250="M",IF(S250&lt;&gt;4,"",VLOOKUP(CONCATENATE(R250," ",(S250-2)),$Z$2:AD250,5,0)),IF(S250&lt;&gt;3,"",VLOOKUP(CONCATENATE(R250," ",(S250-1)),$Z$2:AD250,5,0)))</f>
        <v/>
      </c>
      <c r="AC250" s="32" t="str">
        <f>IF(K250="M",IF(S250&lt;&gt;4,"",VLOOKUP(CONCATENATE(R250," ",(S250-1)),$Z$2:AD250,5,0)),IF(S250&lt;&gt;3,"",VLOOKUP(CONCATENATE(R250," ",(S250)),$Z$2:AD250,5,0)))</f>
        <v/>
      </c>
      <c r="AD250" s="32" t="str">
        <f t="shared" si="70"/>
        <v/>
      </c>
      <c r="AE250" s="32" t="str">
        <f t="shared" si="71"/>
        <v xml:space="preserve"> </v>
      </c>
      <c r="AF250" s="109">
        <f>IF($K250="M",IF($L250&gt;Params!D$3,0,Params!F$3-$L250+1)+IF($L250=1,2,0),IF($L250&gt;Params!E$3,0,Params!G$3-$L250+1)+IF($L250=1,2,0))</f>
        <v>0</v>
      </c>
      <c r="AG250" s="109">
        <f t="shared" si="63"/>
        <v>0</v>
      </c>
      <c r="AH250" s="109">
        <f>IF(LEN(M250)&gt;1,MATCH(MID(M250,2,3),Params!$A$4:$A$14,0),0)</f>
        <v>0</v>
      </c>
      <c r="AI250" s="109" cm="1">
        <f t="array" ref="AI250">IF(AH250=0,0,INDEX(Params!F$4:F$14,RESULTS!$AH250))</f>
        <v>0</v>
      </c>
      <c r="AJ250" s="109" cm="1">
        <f t="array" ref="AJ250">IF(AI250=0,0,INDEX(Params!G$4:G$14,RESULTS!$AH250))</f>
        <v>0</v>
      </c>
      <c r="AK250" s="109">
        <f t="shared" si="64"/>
        <v>0</v>
      </c>
      <c r="AL250" s="109">
        <f t="shared" si="65"/>
        <v>0</v>
      </c>
    </row>
    <row r="251" spans="1:38" x14ac:dyDescent="0.3">
      <c r="A251" s="64" t="str">
        <f t="shared" si="59"/>
        <v/>
      </c>
      <c r="B251" s="64" t="str">
        <f t="shared" si="60"/>
        <v/>
      </c>
      <c r="C251" s="100">
        <v>250</v>
      </c>
      <c r="D251" s="96"/>
      <c r="E251" s="97">
        <f t="shared" si="72"/>
        <v>1</v>
      </c>
      <c r="F251" s="97"/>
      <c r="G251" s="97"/>
      <c r="H251" s="104" t="str">
        <f t="shared" si="66"/>
        <v/>
      </c>
      <c r="I251" s="105" t="str">
        <f>IF(D251="","",VLOOKUP(D251,ENTRANTS!$A$1:$H$1000,2,0))</f>
        <v/>
      </c>
      <c r="J251" s="105" t="str">
        <f>IF(D251="","",VLOOKUP(D251,ENTRANTS!$A$1:$H$1000,3,0))</f>
        <v/>
      </c>
      <c r="K251" s="100" t="str">
        <f>IF(D251="","",LEFT(VLOOKUP(D251,ENTRANTS!$A$1:$H$1000,5,0),1))</f>
        <v/>
      </c>
      <c r="L251" s="100" t="str">
        <f>IF(D251="","",COUNTIF($K$2:K251,K251))</f>
        <v/>
      </c>
      <c r="M251" s="100" t="str">
        <f>IF(D251="","",VLOOKUP(D251,ENTRANTS!$A$1:$H$1000,4,0))</f>
        <v/>
      </c>
      <c r="N251" s="100" t="str">
        <f>IF(D251="","",COUNTIF($M$2:M251,M251))</f>
        <v/>
      </c>
      <c r="O251" s="105" t="str">
        <f>IF(D251="","",VLOOKUP(D251,ENTRANTS!$A$1:$H$1000,6,0))</f>
        <v/>
      </c>
      <c r="P251" s="83" t="str">
        <f t="shared" si="67"/>
        <v/>
      </c>
      <c r="Q251" s="30"/>
      <c r="R251" s="2" t="str">
        <f t="shared" si="68"/>
        <v/>
      </c>
      <c r="S251" s="3" t="str">
        <f>IF(D251="","",COUNTIF($R$2:R251,R251))</f>
        <v/>
      </c>
      <c r="T251" s="4" t="str">
        <f t="shared" si="73"/>
        <v/>
      </c>
      <c r="U251" s="34" t="str">
        <f>IF(AND(S251=4,K251="M",NOT(O251="Unattached")),SUMIF(R$2:R251,R251,L$2:L251),"")</f>
        <v/>
      </c>
      <c r="V251" s="4" t="str">
        <f t="shared" si="74"/>
        <v/>
      </c>
      <c r="W251" s="34" t="str">
        <f>IF(AND(S251=3,K251="F",NOT(O251="Unattached")),SUMIF(R$2:R251,R251,L$2:L251),"")</f>
        <v/>
      </c>
      <c r="X251" s="5" t="str">
        <f t="shared" si="61"/>
        <v/>
      </c>
      <c r="Y251" s="5" t="str">
        <f t="shared" si="69"/>
        <v/>
      </c>
      <c r="Z251" s="32" t="str">
        <f t="shared" si="62"/>
        <v xml:space="preserve"> </v>
      </c>
      <c r="AA251" s="32" t="str">
        <f>IF(K251="M",IF(S251&lt;&gt;4,"",VLOOKUP(CONCATENATE(R251," ",(S251-3)),$Z$2:AD251,5,0)),IF(S251&lt;&gt;3,"",VLOOKUP(CONCATENATE(R251," ",(S251-2)),$Z$2:AD251,5,0)))</f>
        <v/>
      </c>
      <c r="AB251" s="32" t="str">
        <f>IF(K251="M",IF(S251&lt;&gt;4,"",VLOOKUP(CONCATENATE(R251," ",(S251-2)),$Z$2:AD251,5,0)),IF(S251&lt;&gt;3,"",VLOOKUP(CONCATENATE(R251," ",(S251-1)),$Z$2:AD251,5,0)))</f>
        <v/>
      </c>
      <c r="AC251" s="32" t="str">
        <f>IF(K251="M",IF(S251&lt;&gt;4,"",VLOOKUP(CONCATENATE(R251," ",(S251-1)),$Z$2:AD251,5,0)),IF(S251&lt;&gt;3,"",VLOOKUP(CONCATENATE(R251," ",(S251)),$Z$2:AD251,5,0)))</f>
        <v/>
      </c>
      <c r="AD251" s="32" t="str">
        <f t="shared" si="70"/>
        <v/>
      </c>
      <c r="AE251" s="32" t="str">
        <f t="shared" si="71"/>
        <v xml:space="preserve"> </v>
      </c>
      <c r="AF251" s="109">
        <f>IF($K251="M",IF($L251&gt;Params!D$3,0,Params!F$3-$L251+1)+IF($L251=1,2,0),IF($L251&gt;Params!E$3,0,Params!G$3-$L251+1)+IF($L251=1,2,0))</f>
        <v>0</v>
      </c>
      <c r="AG251" s="109">
        <f t="shared" si="63"/>
        <v>0</v>
      </c>
      <c r="AH251" s="109">
        <f>IF(LEN(M251)&gt;1,MATCH(MID(M251,2,3),Params!$A$4:$A$14,0),0)</f>
        <v>0</v>
      </c>
      <c r="AI251" s="109" cm="1">
        <f t="array" ref="AI251">IF(AH251=0,0,INDEX(Params!F$4:F$14,RESULTS!$AH251))</f>
        <v>0</v>
      </c>
      <c r="AJ251" s="109" cm="1">
        <f t="array" ref="AJ251">IF(AI251=0,0,INDEX(Params!G$4:G$14,RESULTS!$AH251))</f>
        <v>0</v>
      </c>
      <c r="AK251" s="109">
        <f t="shared" si="64"/>
        <v>0</v>
      </c>
      <c r="AL251" s="109">
        <f t="shared" si="65"/>
        <v>0</v>
      </c>
    </row>
    <row r="252" spans="1:38" x14ac:dyDescent="0.3">
      <c r="A252" s="64" t="str">
        <f t="shared" si="59"/>
        <v/>
      </c>
      <c r="B252" s="64" t="str">
        <f t="shared" si="60"/>
        <v/>
      </c>
      <c r="C252" s="100">
        <v>251</v>
      </c>
      <c r="D252" s="96"/>
      <c r="E252" s="97">
        <f t="shared" si="72"/>
        <v>1</v>
      </c>
      <c r="F252" s="97"/>
      <c r="G252" s="97"/>
      <c r="H252" s="104" t="str">
        <f t="shared" si="66"/>
        <v/>
      </c>
      <c r="I252" s="105" t="str">
        <f>IF(D252="","",VLOOKUP(D252,ENTRANTS!$A$1:$H$1000,2,0))</f>
        <v/>
      </c>
      <c r="J252" s="105" t="str">
        <f>IF(D252="","",VLOOKUP(D252,ENTRANTS!$A$1:$H$1000,3,0))</f>
        <v/>
      </c>
      <c r="K252" s="100" t="str">
        <f>IF(D252="","",LEFT(VLOOKUP(D252,ENTRANTS!$A$1:$H$1000,5,0),1))</f>
        <v/>
      </c>
      <c r="L252" s="100" t="str">
        <f>IF(D252="","",COUNTIF($K$2:K252,K252))</f>
        <v/>
      </c>
      <c r="M252" s="100" t="str">
        <f>IF(D252="","",VLOOKUP(D252,ENTRANTS!$A$1:$H$1000,4,0))</f>
        <v/>
      </c>
      <c r="N252" s="100" t="str">
        <f>IF(D252="","",COUNTIF($M$2:M252,M252))</f>
        <v/>
      </c>
      <c r="O252" s="105" t="str">
        <f>IF(D252="","",VLOOKUP(D252,ENTRANTS!$A$1:$H$1000,6,0))</f>
        <v/>
      </c>
      <c r="P252" s="83" t="str">
        <f t="shared" si="67"/>
        <v/>
      </c>
      <c r="Q252" s="30"/>
      <c r="R252" s="2" t="str">
        <f t="shared" si="68"/>
        <v/>
      </c>
      <c r="S252" s="3" t="str">
        <f>IF(D252="","",COUNTIF($R$2:R252,R252))</f>
        <v/>
      </c>
      <c r="T252" s="4" t="str">
        <f t="shared" si="73"/>
        <v/>
      </c>
      <c r="U252" s="34" t="str">
        <f>IF(AND(S252=4,K252="M",NOT(O252="Unattached")),SUMIF(R$2:R252,R252,L$2:L252),"")</f>
        <v/>
      </c>
      <c r="V252" s="4" t="str">
        <f t="shared" si="74"/>
        <v/>
      </c>
      <c r="W252" s="34" t="str">
        <f>IF(AND(S252=3,K252="F",NOT(O252="Unattached")),SUMIF(R$2:R252,R252,L$2:L252),"")</f>
        <v/>
      </c>
      <c r="X252" s="5" t="str">
        <f t="shared" si="61"/>
        <v/>
      </c>
      <c r="Y252" s="5" t="str">
        <f t="shared" si="69"/>
        <v/>
      </c>
      <c r="Z252" s="32" t="str">
        <f t="shared" si="62"/>
        <v xml:space="preserve"> </v>
      </c>
      <c r="AA252" s="32" t="str">
        <f>IF(K252="M",IF(S252&lt;&gt;4,"",VLOOKUP(CONCATENATE(R252," ",(S252-3)),$Z$2:AD252,5,0)),IF(S252&lt;&gt;3,"",VLOOKUP(CONCATENATE(R252," ",(S252-2)),$Z$2:AD252,5,0)))</f>
        <v/>
      </c>
      <c r="AB252" s="32" t="str">
        <f>IF(K252="M",IF(S252&lt;&gt;4,"",VLOOKUP(CONCATENATE(R252," ",(S252-2)),$Z$2:AD252,5,0)),IF(S252&lt;&gt;3,"",VLOOKUP(CONCATENATE(R252," ",(S252-1)),$Z$2:AD252,5,0)))</f>
        <v/>
      </c>
      <c r="AC252" s="32" t="str">
        <f>IF(K252="M",IF(S252&lt;&gt;4,"",VLOOKUP(CONCATENATE(R252," ",(S252-1)),$Z$2:AD252,5,0)),IF(S252&lt;&gt;3,"",VLOOKUP(CONCATENATE(R252," ",(S252)),$Z$2:AD252,5,0)))</f>
        <v/>
      </c>
      <c r="AD252" s="32" t="str">
        <f t="shared" si="70"/>
        <v/>
      </c>
      <c r="AE252" s="32" t="str">
        <f t="shared" si="71"/>
        <v xml:space="preserve"> </v>
      </c>
      <c r="AF252" s="109">
        <f>IF($K252="M",IF($L252&gt;Params!D$3,0,Params!F$3-$L252+1)+IF($L252=1,2,0),IF($L252&gt;Params!E$3,0,Params!G$3-$L252+1)+IF($L252=1,2,0))</f>
        <v>0</v>
      </c>
      <c r="AG252" s="109">
        <f t="shared" si="63"/>
        <v>0</v>
      </c>
      <c r="AH252" s="109">
        <f>IF(LEN(M252)&gt;1,MATCH(MID(M252,2,3),Params!$A$4:$A$14,0),0)</f>
        <v>0</v>
      </c>
      <c r="AI252" s="109" cm="1">
        <f t="array" ref="AI252">IF(AH252=0,0,INDEX(Params!F$4:F$14,RESULTS!$AH252))</f>
        <v>0</v>
      </c>
      <c r="AJ252" s="109" cm="1">
        <f t="array" ref="AJ252">IF(AI252=0,0,INDEX(Params!G$4:G$14,RESULTS!$AH252))</f>
        <v>0</v>
      </c>
      <c r="AK252" s="109">
        <f t="shared" si="64"/>
        <v>0</v>
      </c>
      <c r="AL252" s="109">
        <f t="shared" si="65"/>
        <v>0</v>
      </c>
    </row>
    <row r="253" spans="1:38" x14ac:dyDescent="0.3">
      <c r="A253" s="64" t="str">
        <f t="shared" si="59"/>
        <v/>
      </c>
      <c r="B253" s="64" t="str">
        <f t="shared" si="60"/>
        <v/>
      </c>
      <c r="C253" s="100">
        <v>252</v>
      </c>
      <c r="D253" s="96"/>
      <c r="E253" s="97">
        <f t="shared" si="72"/>
        <v>1</v>
      </c>
      <c r="F253" s="97"/>
      <c r="G253" s="97"/>
      <c r="H253" s="104" t="str">
        <f t="shared" si="66"/>
        <v/>
      </c>
      <c r="I253" s="105" t="str">
        <f>IF(D253="","",VLOOKUP(D253,ENTRANTS!$A$1:$H$1000,2,0))</f>
        <v/>
      </c>
      <c r="J253" s="105" t="str">
        <f>IF(D253="","",VLOOKUP(D253,ENTRANTS!$A$1:$H$1000,3,0))</f>
        <v/>
      </c>
      <c r="K253" s="100" t="str">
        <f>IF(D253="","",LEFT(VLOOKUP(D253,ENTRANTS!$A$1:$H$1000,5,0),1))</f>
        <v/>
      </c>
      <c r="L253" s="100" t="str">
        <f>IF(D253="","",COUNTIF($K$2:K253,K253))</f>
        <v/>
      </c>
      <c r="M253" s="100" t="str">
        <f>IF(D253="","",VLOOKUP(D253,ENTRANTS!$A$1:$H$1000,4,0))</f>
        <v/>
      </c>
      <c r="N253" s="100" t="str">
        <f>IF(D253="","",COUNTIF($M$2:M253,M253))</f>
        <v/>
      </c>
      <c r="O253" s="105" t="str">
        <f>IF(D253="","",VLOOKUP(D253,ENTRANTS!$A$1:$H$1000,6,0))</f>
        <v/>
      </c>
      <c r="P253" s="83" t="str">
        <f t="shared" si="67"/>
        <v/>
      </c>
      <c r="Q253" s="30"/>
      <c r="R253" s="2" t="str">
        <f t="shared" si="68"/>
        <v/>
      </c>
      <c r="S253" s="3" t="str">
        <f>IF(D253="","",COUNTIF($R$2:R253,R253))</f>
        <v/>
      </c>
      <c r="T253" s="4" t="str">
        <f t="shared" si="73"/>
        <v/>
      </c>
      <c r="U253" s="34" t="str">
        <f>IF(AND(S253=4,K253="M",NOT(O253="Unattached")),SUMIF(R$2:R253,R253,L$2:L253),"")</f>
        <v/>
      </c>
      <c r="V253" s="4" t="str">
        <f t="shared" si="74"/>
        <v/>
      </c>
      <c r="W253" s="34" t="str">
        <f>IF(AND(S253=3,K253="F",NOT(O253="Unattached")),SUMIF(R$2:R253,R253,L$2:L253),"")</f>
        <v/>
      </c>
      <c r="X253" s="5" t="str">
        <f t="shared" si="61"/>
        <v/>
      </c>
      <c r="Y253" s="5" t="str">
        <f t="shared" si="69"/>
        <v/>
      </c>
      <c r="Z253" s="32" t="str">
        <f t="shared" si="62"/>
        <v xml:space="preserve"> </v>
      </c>
      <c r="AA253" s="32" t="str">
        <f>IF(K253="M",IF(S253&lt;&gt;4,"",VLOOKUP(CONCATENATE(R253," ",(S253-3)),$Z$2:AD253,5,0)),IF(S253&lt;&gt;3,"",VLOOKUP(CONCATENATE(R253," ",(S253-2)),$Z$2:AD253,5,0)))</f>
        <v/>
      </c>
      <c r="AB253" s="32" t="str">
        <f>IF(K253="M",IF(S253&lt;&gt;4,"",VLOOKUP(CONCATENATE(R253," ",(S253-2)),$Z$2:AD253,5,0)),IF(S253&lt;&gt;3,"",VLOOKUP(CONCATENATE(R253," ",(S253-1)),$Z$2:AD253,5,0)))</f>
        <v/>
      </c>
      <c r="AC253" s="32" t="str">
        <f>IF(K253="M",IF(S253&lt;&gt;4,"",VLOOKUP(CONCATENATE(R253," ",(S253-1)),$Z$2:AD253,5,0)),IF(S253&lt;&gt;3,"",VLOOKUP(CONCATENATE(R253," ",(S253)),$Z$2:AD253,5,0)))</f>
        <v/>
      </c>
      <c r="AD253" s="32" t="str">
        <f t="shared" si="70"/>
        <v/>
      </c>
      <c r="AE253" s="32" t="str">
        <f t="shared" si="71"/>
        <v xml:space="preserve"> </v>
      </c>
      <c r="AF253" s="109">
        <f>IF($K253="M",IF($L253&gt;Params!D$3,0,Params!F$3-$L253+1)+IF($L253=1,2,0),IF($L253&gt;Params!E$3,0,Params!G$3-$L253+1)+IF($L253=1,2,0))</f>
        <v>0</v>
      </c>
      <c r="AG253" s="109">
        <f t="shared" si="63"/>
        <v>0</v>
      </c>
      <c r="AH253" s="109">
        <f>IF(LEN(M253)&gt;1,MATCH(MID(M253,2,3),Params!$A$4:$A$14,0),0)</f>
        <v>0</v>
      </c>
      <c r="AI253" s="109" cm="1">
        <f t="array" ref="AI253">IF(AH253=0,0,INDEX(Params!F$4:F$14,RESULTS!$AH253))</f>
        <v>0</v>
      </c>
      <c r="AJ253" s="109" cm="1">
        <f t="array" ref="AJ253">IF(AI253=0,0,INDEX(Params!G$4:G$14,RESULTS!$AH253))</f>
        <v>0</v>
      </c>
      <c r="AK253" s="109">
        <f t="shared" si="64"/>
        <v>0</v>
      </c>
      <c r="AL253" s="109">
        <f t="shared" si="65"/>
        <v>0</v>
      </c>
    </row>
    <row r="254" spans="1:38" x14ac:dyDescent="0.3">
      <c r="A254" s="64" t="str">
        <f t="shared" si="59"/>
        <v/>
      </c>
      <c r="B254" s="64" t="str">
        <f t="shared" si="60"/>
        <v/>
      </c>
      <c r="C254" s="100">
        <v>253</v>
      </c>
      <c r="D254" s="96"/>
      <c r="E254" s="97">
        <f t="shared" si="72"/>
        <v>1</v>
      </c>
      <c r="F254" s="97"/>
      <c r="G254" s="97"/>
      <c r="H254" s="104" t="str">
        <f t="shared" si="66"/>
        <v/>
      </c>
      <c r="I254" s="105" t="str">
        <f>IF(D254="","",VLOOKUP(D254,ENTRANTS!$A$1:$H$1000,2,0))</f>
        <v/>
      </c>
      <c r="J254" s="105" t="str">
        <f>IF(D254="","",VLOOKUP(D254,ENTRANTS!$A$1:$H$1000,3,0))</f>
        <v/>
      </c>
      <c r="K254" s="100" t="str">
        <f>IF(D254="","",LEFT(VLOOKUP(D254,ENTRANTS!$A$1:$H$1000,5,0),1))</f>
        <v/>
      </c>
      <c r="L254" s="100" t="str">
        <f>IF(D254="","",COUNTIF($K$2:K254,K254))</f>
        <v/>
      </c>
      <c r="M254" s="100" t="str">
        <f>IF(D254="","",VLOOKUP(D254,ENTRANTS!$A$1:$H$1000,4,0))</f>
        <v/>
      </c>
      <c r="N254" s="100" t="str">
        <f>IF(D254="","",COUNTIF($M$2:M254,M254))</f>
        <v/>
      </c>
      <c r="O254" s="105" t="str">
        <f>IF(D254="","",VLOOKUP(D254,ENTRANTS!$A$1:$H$1000,6,0))</f>
        <v/>
      </c>
      <c r="P254" s="83" t="str">
        <f t="shared" si="67"/>
        <v/>
      </c>
      <c r="Q254" s="30"/>
      <c r="R254" s="2" t="str">
        <f t="shared" si="68"/>
        <v/>
      </c>
      <c r="S254" s="3" t="str">
        <f>IF(D254="","",COUNTIF($R$2:R254,R254))</f>
        <v/>
      </c>
      <c r="T254" s="4" t="str">
        <f t="shared" si="73"/>
        <v/>
      </c>
      <c r="U254" s="34" t="str">
        <f>IF(AND(S254=4,K254="M",NOT(O254="Unattached")),SUMIF(R$2:R254,R254,L$2:L254),"")</f>
        <v/>
      </c>
      <c r="V254" s="4" t="str">
        <f t="shared" si="74"/>
        <v/>
      </c>
      <c r="W254" s="34" t="str">
        <f>IF(AND(S254=3,K254="F",NOT(O254="Unattached")),SUMIF(R$2:R254,R254,L$2:L254),"")</f>
        <v/>
      </c>
      <c r="X254" s="5" t="str">
        <f t="shared" si="61"/>
        <v/>
      </c>
      <c r="Y254" s="5" t="str">
        <f t="shared" si="69"/>
        <v/>
      </c>
      <c r="Z254" s="32" t="str">
        <f t="shared" si="62"/>
        <v xml:space="preserve"> </v>
      </c>
      <c r="AA254" s="32" t="str">
        <f>IF(K254="M",IF(S254&lt;&gt;4,"",VLOOKUP(CONCATENATE(R254," ",(S254-3)),$Z$2:AD254,5,0)),IF(S254&lt;&gt;3,"",VLOOKUP(CONCATENATE(R254," ",(S254-2)),$Z$2:AD254,5,0)))</f>
        <v/>
      </c>
      <c r="AB254" s="32" t="str">
        <f>IF(K254="M",IF(S254&lt;&gt;4,"",VLOOKUP(CONCATENATE(R254," ",(S254-2)),$Z$2:AD254,5,0)),IF(S254&lt;&gt;3,"",VLOOKUP(CONCATENATE(R254," ",(S254-1)),$Z$2:AD254,5,0)))</f>
        <v/>
      </c>
      <c r="AC254" s="32" t="str">
        <f>IF(K254="M",IF(S254&lt;&gt;4,"",VLOOKUP(CONCATENATE(R254," ",(S254-1)),$Z$2:AD254,5,0)),IF(S254&lt;&gt;3,"",VLOOKUP(CONCATENATE(R254," ",(S254)),$Z$2:AD254,5,0)))</f>
        <v/>
      </c>
      <c r="AD254" s="32" t="str">
        <f t="shared" si="70"/>
        <v/>
      </c>
      <c r="AE254" s="32" t="str">
        <f t="shared" si="71"/>
        <v xml:space="preserve"> </v>
      </c>
      <c r="AF254" s="109">
        <f>IF($K254="M",IF($L254&gt;Params!D$3,0,Params!F$3-$L254+1)+IF($L254=1,2,0),IF($L254&gt;Params!E$3,0,Params!G$3-$L254+1)+IF($L254=1,2,0))</f>
        <v>0</v>
      </c>
      <c r="AG254" s="109">
        <f t="shared" si="63"/>
        <v>0</v>
      </c>
      <c r="AH254" s="109">
        <f>IF(LEN(M254)&gt;1,MATCH(MID(M254,2,3),Params!$A$4:$A$14,0),0)</f>
        <v>0</v>
      </c>
      <c r="AI254" s="109" cm="1">
        <f t="array" ref="AI254">IF(AH254=0,0,INDEX(Params!F$4:F$14,RESULTS!$AH254))</f>
        <v>0</v>
      </c>
      <c r="AJ254" s="109" cm="1">
        <f t="array" ref="AJ254">IF(AI254=0,0,INDEX(Params!G$4:G$14,RESULTS!$AH254))</f>
        <v>0</v>
      </c>
      <c r="AK254" s="109">
        <f t="shared" si="64"/>
        <v>0</v>
      </c>
      <c r="AL254" s="109">
        <f t="shared" si="65"/>
        <v>0</v>
      </c>
    </row>
    <row r="255" spans="1:38" x14ac:dyDescent="0.3">
      <c r="A255" s="64" t="str">
        <f t="shared" si="59"/>
        <v/>
      </c>
      <c r="B255" s="64" t="str">
        <f t="shared" si="60"/>
        <v/>
      </c>
      <c r="C255" s="100">
        <v>254</v>
      </c>
      <c r="D255" s="96"/>
      <c r="E255" s="97">
        <f t="shared" si="72"/>
        <v>1</v>
      </c>
      <c r="F255" s="97"/>
      <c r="G255" s="97"/>
      <c r="H255" s="104" t="str">
        <f t="shared" si="66"/>
        <v/>
      </c>
      <c r="I255" s="105" t="str">
        <f>IF(D255="","",VLOOKUP(D255,ENTRANTS!$A$1:$H$1000,2,0))</f>
        <v/>
      </c>
      <c r="J255" s="105" t="str">
        <f>IF(D255="","",VLOOKUP(D255,ENTRANTS!$A$1:$H$1000,3,0))</f>
        <v/>
      </c>
      <c r="K255" s="100" t="str">
        <f>IF(D255="","",LEFT(VLOOKUP(D255,ENTRANTS!$A$1:$H$1000,5,0),1))</f>
        <v/>
      </c>
      <c r="L255" s="100" t="str">
        <f>IF(D255="","",COUNTIF($K$2:K255,K255))</f>
        <v/>
      </c>
      <c r="M255" s="100" t="str">
        <f>IF(D255="","",VLOOKUP(D255,ENTRANTS!$A$1:$H$1000,4,0))</f>
        <v/>
      </c>
      <c r="N255" s="100" t="str">
        <f>IF(D255="","",COUNTIF($M$2:M255,M255))</f>
        <v/>
      </c>
      <c r="O255" s="105" t="str">
        <f>IF(D255="","",VLOOKUP(D255,ENTRANTS!$A$1:$H$1000,6,0))</f>
        <v/>
      </c>
      <c r="P255" s="83" t="str">
        <f t="shared" si="67"/>
        <v/>
      </c>
      <c r="Q255" s="30"/>
      <c r="R255" s="2" t="str">
        <f t="shared" si="68"/>
        <v/>
      </c>
      <c r="S255" s="3" t="str">
        <f>IF(D255="","",COUNTIF($R$2:R255,R255))</f>
        <v/>
      </c>
      <c r="T255" s="4" t="str">
        <f t="shared" si="73"/>
        <v/>
      </c>
      <c r="U255" s="34" t="str">
        <f>IF(AND(S255=4,K255="M",NOT(O255="Unattached")),SUMIF(R$2:R255,R255,L$2:L255),"")</f>
        <v/>
      </c>
      <c r="V255" s="4" t="str">
        <f t="shared" si="74"/>
        <v/>
      </c>
      <c r="W255" s="34" t="str">
        <f>IF(AND(S255=3,K255="F",NOT(O255="Unattached")),SUMIF(R$2:R255,R255,L$2:L255),"")</f>
        <v/>
      </c>
      <c r="X255" s="5" t="str">
        <f t="shared" si="61"/>
        <v/>
      </c>
      <c r="Y255" s="5" t="str">
        <f t="shared" si="69"/>
        <v/>
      </c>
      <c r="Z255" s="32" t="str">
        <f t="shared" si="62"/>
        <v xml:space="preserve"> </v>
      </c>
      <c r="AA255" s="32" t="str">
        <f>IF(K255="M",IF(S255&lt;&gt;4,"",VLOOKUP(CONCATENATE(R255," ",(S255-3)),$Z$2:AD255,5,0)),IF(S255&lt;&gt;3,"",VLOOKUP(CONCATENATE(R255," ",(S255-2)),$Z$2:AD255,5,0)))</f>
        <v/>
      </c>
      <c r="AB255" s="32" t="str">
        <f>IF(K255="M",IF(S255&lt;&gt;4,"",VLOOKUP(CONCATENATE(R255," ",(S255-2)),$Z$2:AD255,5,0)),IF(S255&lt;&gt;3,"",VLOOKUP(CONCATENATE(R255," ",(S255-1)),$Z$2:AD255,5,0)))</f>
        <v/>
      </c>
      <c r="AC255" s="32" t="str">
        <f>IF(K255="M",IF(S255&lt;&gt;4,"",VLOOKUP(CONCATENATE(R255," ",(S255-1)),$Z$2:AD255,5,0)),IF(S255&lt;&gt;3,"",VLOOKUP(CONCATENATE(R255," ",(S255)),$Z$2:AD255,5,0)))</f>
        <v/>
      </c>
      <c r="AD255" s="32" t="str">
        <f t="shared" si="70"/>
        <v/>
      </c>
      <c r="AE255" s="32" t="str">
        <f t="shared" si="71"/>
        <v xml:space="preserve"> </v>
      </c>
      <c r="AF255" s="109">
        <f>IF($K255="M",IF($L255&gt;Params!D$3,0,Params!F$3-$L255+1)+IF($L255=1,2,0),IF($L255&gt;Params!E$3,0,Params!G$3-$L255+1)+IF($L255=1,2,0))</f>
        <v>0</v>
      </c>
      <c r="AG255" s="109">
        <f t="shared" si="63"/>
        <v>0</v>
      </c>
      <c r="AH255" s="109">
        <f>IF(LEN(M255)&gt;1,MATCH(MID(M255,2,3),Params!$A$4:$A$14,0),0)</f>
        <v>0</v>
      </c>
      <c r="AI255" s="109" cm="1">
        <f t="array" ref="AI255">IF(AH255=0,0,INDEX(Params!F$4:F$14,RESULTS!$AH255))</f>
        <v>0</v>
      </c>
      <c r="AJ255" s="109" cm="1">
        <f t="array" ref="AJ255">IF(AI255=0,0,INDEX(Params!G$4:G$14,RESULTS!$AH255))</f>
        <v>0</v>
      </c>
      <c r="AK255" s="109">
        <f t="shared" si="64"/>
        <v>0</v>
      </c>
      <c r="AL255" s="109">
        <f t="shared" si="65"/>
        <v>0</v>
      </c>
    </row>
    <row r="256" spans="1:38" x14ac:dyDescent="0.3">
      <c r="A256" s="64" t="str">
        <f t="shared" si="59"/>
        <v/>
      </c>
      <c r="B256" s="64" t="str">
        <f t="shared" si="60"/>
        <v/>
      </c>
      <c r="C256" s="100">
        <v>255</v>
      </c>
      <c r="D256" s="96"/>
      <c r="E256" s="97">
        <f t="shared" si="72"/>
        <v>1</v>
      </c>
      <c r="F256" s="97"/>
      <c r="G256" s="97"/>
      <c r="H256" s="104" t="str">
        <f t="shared" si="66"/>
        <v/>
      </c>
      <c r="I256" s="105" t="str">
        <f>IF(D256="","",VLOOKUP(D256,ENTRANTS!$A$1:$H$1000,2,0))</f>
        <v/>
      </c>
      <c r="J256" s="105" t="str">
        <f>IF(D256="","",VLOOKUP(D256,ENTRANTS!$A$1:$H$1000,3,0))</f>
        <v/>
      </c>
      <c r="K256" s="100" t="str">
        <f>IF(D256="","",LEFT(VLOOKUP(D256,ENTRANTS!$A$1:$H$1000,5,0),1))</f>
        <v/>
      </c>
      <c r="L256" s="100" t="str">
        <f>IF(D256="","",COUNTIF($K$2:K256,K256))</f>
        <v/>
      </c>
      <c r="M256" s="100" t="str">
        <f>IF(D256="","",VLOOKUP(D256,ENTRANTS!$A$1:$H$1000,4,0))</f>
        <v/>
      </c>
      <c r="N256" s="100" t="str">
        <f>IF(D256="","",COUNTIF($M$2:M256,M256))</f>
        <v/>
      </c>
      <c r="O256" s="105" t="str">
        <f>IF(D256="","",VLOOKUP(D256,ENTRANTS!$A$1:$H$1000,6,0))</f>
        <v/>
      </c>
      <c r="P256" s="83" t="str">
        <f t="shared" si="67"/>
        <v/>
      </c>
      <c r="Q256" s="30"/>
      <c r="R256" s="2" t="str">
        <f t="shared" si="68"/>
        <v/>
      </c>
      <c r="S256" s="3" t="str">
        <f>IF(D256="","",COUNTIF($R$2:R256,R256))</f>
        <v/>
      </c>
      <c r="T256" s="4" t="str">
        <f t="shared" si="73"/>
        <v/>
      </c>
      <c r="U256" s="34" t="str">
        <f>IF(AND(S256=4,K256="M",NOT(O256="Unattached")),SUMIF(R$2:R256,R256,L$2:L256),"")</f>
        <v/>
      </c>
      <c r="V256" s="4" t="str">
        <f t="shared" si="74"/>
        <v/>
      </c>
      <c r="W256" s="34" t="str">
        <f>IF(AND(S256=3,K256="F",NOT(O256="Unattached")),SUMIF(R$2:R256,R256,L$2:L256),"")</f>
        <v/>
      </c>
      <c r="X256" s="5" t="str">
        <f t="shared" si="61"/>
        <v/>
      </c>
      <c r="Y256" s="5" t="str">
        <f t="shared" si="69"/>
        <v/>
      </c>
      <c r="Z256" s="32" t="str">
        <f t="shared" si="62"/>
        <v xml:space="preserve"> </v>
      </c>
      <c r="AA256" s="32" t="str">
        <f>IF(K256="M",IF(S256&lt;&gt;4,"",VLOOKUP(CONCATENATE(R256," ",(S256-3)),$Z$2:AD256,5,0)),IF(S256&lt;&gt;3,"",VLOOKUP(CONCATENATE(R256," ",(S256-2)),$Z$2:AD256,5,0)))</f>
        <v/>
      </c>
      <c r="AB256" s="32" t="str">
        <f>IF(K256="M",IF(S256&lt;&gt;4,"",VLOOKUP(CONCATENATE(R256," ",(S256-2)),$Z$2:AD256,5,0)),IF(S256&lt;&gt;3,"",VLOOKUP(CONCATENATE(R256," ",(S256-1)),$Z$2:AD256,5,0)))</f>
        <v/>
      </c>
      <c r="AC256" s="32" t="str">
        <f>IF(K256="M",IF(S256&lt;&gt;4,"",VLOOKUP(CONCATENATE(R256," ",(S256-1)),$Z$2:AD256,5,0)),IF(S256&lt;&gt;3,"",VLOOKUP(CONCATENATE(R256," ",(S256)),$Z$2:AD256,5,0)))</f>
        <v/>
      </c>
      <c r="AD256" s="32" t="str">
        <f t="shared" si="70"/>
        <v/>
      </c>
      <c r="AE256" s="32" t="str">
        <f t="shared" si="71"/>
        <v xml:space="preserve"> </v>
      </c>
      <c r="AF256" s="109">
        <f>IF($K256="M",IF($L256&gt;Params!D$3,0,Params!F$3-$L256+1)+IF($L256=1,2,0),IF($L256&gt;Params!E$3,0,Params!G$3-$L256+1)+IF($L256=1,2,0))</f>
        <v>0</v>
      </c>
      <c r="AG256" s="109">
        <f t="shared" si="63"/>
        <v>0</v>
      </c>
      <c r="AH256" s="109">
        <f>IF(LEN(M256)&gt;1,MATCH(MID(M256,2,3),Params!$A$4:$A$14,0),0)</f>
        <v>0</v>
      </c>
      <c r="AI256" s="109" cm="1">
        <f t="array" ref="AI256">IF(AH256=0,0,INDEX(Params!F$4:F$14,RESULTS!$AH256))</f>
        <v>0</v>
      </c>
      <c r="AJ256" s="109" cm="1">
        <f t="array" ref="AJ256">IF(AI256=0,0,INDEX(Params!G$4:G$14,RESULTS!$AH256))</f>
        <v>0</v>
      </c>
      <c r="AK256" s="109">
        <f t="shared" si="64"/>
        <v>0</v>
      </c>
      <c r="AL256" s="109">
        <f t="shared" si="65"/>
        <v>0</v>
      </c>
    </row>
    <row r="257" spans="1:38" x14ac:dyDescent="0.3">
      <c r="A257" s="64" t="str">
        <f t="shared" si="59"/>
        <v/>
      </c>
      <c r="B257" s="64" t="str">
        <f t="shared" si="60"/>
        <v/>
      </c>
      <c r="C257" s="100">
        <v>256</v>
      </c>
      <c r="D257" s="96"/>
      <c r="E257" s="97">
        <f t="shared" si="72"/>
        <v>1</v>
      </c>
      <c r="F257" s="97"/>
      <c r="G257" s="97"/>
      <c r="H257" s="104" t="str">
        <f t="shared" si="66"/>
        <v/>
      </c>
      <c r="I257" s="105" t="str">
        <f>IF(D257="","",VLOOKUP(D257,ENTRANTS!$A$1:$H$1000,2,0))</f>
        <v/>
      </c>
      <c r="J257" s="105" t="str">
        <f>IF(D257="","",VLOOKUP(D257,ENTRANTS!$A$1:$H$1000,3,0))</f>
        <v/>
      </c>
      <c r="K257" s="100" t="str">
        <f>IF(D257="","",LEFT(VLOOKUP(D257,ENTRANTS!$A$1:$H$1000,5,0),1))</f>
        <v/>
      </c>
      <c r="L257" s="100" t="str">
        <f>IF(D257="","",COUNTIF($K$2:K257,K257))</f>
        <v/>
      </c>
      <c r="M257" s="100" t="str">
        <f>IF(D257="","",VLOOKUP(D257,ENTRANTS!$A$1:$H$1000,4,0))</f>
        <v/>
      </c>
      <c r="N257" s="100" t="str">
        <f>IF(D257="","",COUNTIF($M$2:M257,M257))</f>
        <v/>
      </c>
      <c r="O257" s="105" t="str">
        <f>IF(D257="","",VLOOKUP(D257,ENTRANTS!$A$1:$H$1000,6,0))</f>
        <v/>
      </c>
      <c r="P257" s="83" t="str">
        <f t="shared" si="67"/>
        <v/>
      </c>
      <c r="Q257" s="30"/>
      <c r="R257" s="2" t="str">
        <f t="shared" si="68"/>
        <v/>
      </c>
      <c r="S257" s="3" t="str">
        <f>IF(D257="","",COUNTIF($R$2:R257,R257))</f>
        <v/>
      </c>
      <c r="T257" s="4" t="str">
        <f t="shared" si="73"/>
        <v/>
      </c>
      <c r="U257" s="34" t="str">
        <f>IF(AND(S257=4,K257="M",NOT(O257="Unattached")),SUMIF(R$2:R257,R257,L$2:L257),"")</f>
        <v/>
      </c>
      <c r="V257" s="4" t="str">
        <f t="shared" si="74"/>
        <v/>
      </c>
      <c r="W257" s="34" t="str">
        <f>IF(AND(S257=3,K257="F",NOT(O257="Unattached")),SUMIF(R$2:R257,R257,L$2:L257),"")</f>
        <v/>
      </c>
      <c r="X257" s="5" t="str">
        <f t="shared" si="61"/>
        <v/>
      </c>
      <c r="Y257" s="5" t="str">
        <f t="shared" si="69"/>
        <v/>
      </c>
      <c r="Z257" s="32" t="str">
        <f t="shared" si="62"/>
        <v xml:space="preserve"> </v>
      </c>
      <c r="AA257" s="32" t="str">
        <f>IF(K257="M",IF(S257&lt;&gt;4,"",VLOOKUP(CONCATENATE(R257," ",(S257-3)),$Z$2:AD257,5,0)),IF(S257&lt;&gt;3,"",VLOOKUP(CONCATENATE(R257," ",(S257-2)),$Z$2:AD257,5,0)))</f>
        <v/>
      </c>
      <c r="AB257" s="32" t="str">
        <f>IF(K257="M",IF(S257&lt;&gt;4,"",VLOOKUP(CONCATENATE(R257," ",(S257-2)),$Z$2:AD257,5,0)),IF(S257&lt;&gt;3,"",VLOOKUP(CONCATENATE(R257," ",(S257-1)),$Z$2:AD257,5,0)))</f>
        <v/>
      </c>
      <c r="AC257" s="32" t="str">
        <f>IF(K257="M",IF(S257&lt;&gt;4,"",VLOOKUP(CONCATENATE(R257," ",(S257-1)),$Z$2:AD257,5,0)),IF(S257&lt;&gt;3,"",VLOOKUP(CONCATENATE(R257," ",(S257)),$Z$2:AD257,5,0)))</f>
        <v/>
      </c>
      <c r="AD257" s="32" t="str">
        <f t="shared" si="70"/>
        <v/>
      </c>
      <c r="AE257" s="32" t="str">
        <f t="shared" si="71"/>
        <v xml:space="preserve"> </v>
      </c>
      <c r="AF257" s="109">
        <f>IF($K257="M",IF($L257&gt;Params!D$3,0,Params!F$3-$L257+1)+IF($L257=1,2,0),IF($L257&gt;Params!E$3,0,Params!G$3-$L257+1)+IF($L257=1,2,0))</f>
        <v>0</v>
      </c>
      <c r="AG257" s="109">
        <f t="shared" si="63"/>
        <v>0</v>
      </c>
      <c r="AH257" s="109">
        <f>IF(LEN(M257)&gt;1,MATCH(MID(M257,2,3),Params!$A$4:$A$14,0),0)</f>
        <v>0</v>
      </c>
      <c r="AI257" s="109" cm="1">
        <f t="array" ref="AI257">IF(AH257=0,0,INDEX(Params!F$4:F$14,RESULTS!$AH257))</f>
        <v>0</v>
      </c>
      <c r="AJ257" s="109" cm="1">
        <f t="array" ref="AJ257">IF(AI257=0,0,INDEX(Params!G$4:G$14,RESULTS!$AH257))</f>
        <v>0</v>
      </c>
      <c r="AK257" s="109">
        <f t="shared" si="64"/>
        <v>0</v>
      </c>
      <c r="AL257" s="109">
        <f t="shared" si="65"/>
        <v>0</v>
      </c>
    </row>
    <row r="258" spans="1:38" x14ac:dyDescent="0.3">
      <c r="A258" s="64" t="str">
        <f t="shared" ref="A258:A321" si="75">IF(C258&lt;1,"",CONCATENATE(K258,L258))</f>
        <v/>
      </c>
      <c r="B258" s="64" t="str">
        <f t="shared" ref="B258:B321" si="76">IF(C258&lt;1,"",CONCATENATE(M258,N258))</f>
        <v/>
      </c>
      <c r="C258" s="100">
        <v>257</v>
      </c>
      <c r="D258" s="96"/>
      <c r="E258" s="97">
        <f t="shared" si="72"/>
        <v>1</v>
      </c>
      <c r="F258" s="97"/>
      <c r="G258" s="97"/>
      <c r="H258" s="104" t="str">
        <f t="shared" si="66"/>
        <v/>
      </c>
      <c r="I258" s="105" t="str">
        <f>IF(D258="","",VLOOKUP(D258,ENTRANTS!$A$1:$H$1000,2,0))</f>
        <v/>
      </c>
      <c r="J258" s="105" t="str">
        <f>IF(D258="","",VLOOKUP(D258,ENTRANTS!$A$1:$H$1000,3,0))</f>
        <v/>
      </c>
      <c r="K258" s="100" t="str">
        <f>IF(D258="","",LEFT(VLOOKUP(D258,ENTRANTS!$A$1:$H$1000,5,0),1))</f>
        <v/>
      </c>
      <c r="L258" s="100" t="str">
        <f>IF(D258="","",COUNTIF($K$2:K258,K258))</f>
        <v/>
      </c>
      <c r="M258" s="100" t="str">
        <f>IF(D258="","",VLOOKUP(D258,ENTRANTS!$A$1:$H$1000,4,0))</f>
        <v/>
      </c>
      <c r="N258" s="100" t="str">
        <f>IF(D258="","",COUNTIF($M$2:M258,M258))</f>
        <v/>
      </c>
      <c r="O258" s="105" t="str">
        <f>IF(D258="","",VLOOKUP(D258,ENTRANTS!$A$1:$H$1000,6,0))</f>
        <v/>
      </c>
      <c r="P258" s="83" t="str">
        <f t="shared" si="67"/>
        <v/>
      </c>
      <c r="Q258" s="30"/>
      <c r="R258" s="2" t="str">
        <f t="shared" si="68"/>
        <v/>
      </c>
      <c r="S258" s="3" t="str">
        <f>IF(D258="","",COUNTIF($R$2:R258,R258))</f>
        <v/>
      </c>
      <c r="T258" s="4" t="str">
        <f t="shared" si="73"/>
        <v/>
      </c>
      <c r="U258" s="34" t="str">
        <f>IF(AND(S258=4,K258="M",NOT(O258="Unattached")),SUMIF(R$2:R258,R258,L$2:L258),"")</f>
        <v/>
      </c>
      <c r="V258" s="4" t="str">
        <f t="shared" si="74"/>
        <v/>
      </c>
      <c r="W258" s="34" t="str">
        <f>IF(AND(S258=3,K258="F",NOT(O258="Unattached")),SUMIF(R$2:R258,R258,L$2:L258),"")</f>
        <v/>
      </c>
      <c r="X258" s="5" t="str">
        <f t="shared" ref="X258:X321" si="77">IF(AND(O258&lt;&gt;"Unattached",OR(T258&lt;&gt;"",V258&lt;&gt;"")),O258,"")</f>
        <v/>
      </c>
      <c r="Y258" s="5" t="str">
        <f t="shared" si="69"/>
        <v/>
      </c>
      <c r="Z258" s="32" t="str">
        <f t="shared" ref="Z258:Z321" si="78">CONCATENATE(R258," ",S258)</f>
        <v xml:space="preserve"> </v>
      </c>
      <c r="AA258" s="32" t="str">
        <f>IF(K258="M",IF(S258&lt;&gt;4,"",VLOOKUP(CONCATENATE(R258," ",(S258-3)),$Z$2:AD258,5,0)),IF(S258&lt;&gt;3,"",VLOOKUP(CONCATENATE(R258," ",(S258-2)),$Z$2:AD258,5,0)))</f>
        <v/>
      </c>
      <c r="AB258" s="32" t="str">
        <f>IF(K258="M",IF(S258&lt;&gt;4,"",VLOOKUP(CONCATENATE(R258," ",(S258-2)),$Z$2:AD258,5,0)),IF(S258&lt;&gt;3,"",VLOOKUP(CONCATENATE(R258," ",(S258-1)),$Z$2:AD258,5,0)))</f>
        <v/>
      </c>
      <c r="AC258" s="32" t="str">
        <f>IF(K258="M",IF(S258&lt;&gt;4,"",VLOOKUP(CONCATENATE(R258," ",(S258-1)),$Z$2:AD258,5,0)),IF(S258&lt;&gt;3,"",VLOOKUP(CONCATENATE(R258," ",(S258)),$Z$2:AD258,5,0)))</f>
        <v/>
      </c>
      <c r="AD258" s="32" t="str">
        <f t="shared" si="70"/>
        <v/>
      </c>
      <c r="AE258" s="32" t="str">
        <f t="shared" si="71"/>
        <v xml:space="preserve"> </v>
      </c>
      <c r="AF258" s="109">
        <f>IF($K258="M",IF($L258&gt;Params!D$3,0,Params!F$3-$L258+1)+IF($L258=1,2,0),IF($L258&gt;Params!E$3,0,Params!G$3-$L258+1)+IF($L258=1,2,0))</f>
        <v>0</v>
      </c>
      <c r="AG258" s="109">
        <f t="shared" ref="AG258:AG321" si="79">IF(AH258=0,0,IF($K258="M",IF($N258&gt;AI258,0,AI258-$N258+1)+IF($N258=1,2,0),IF($N258&gt;AJ258,0,AJ258-$N258+1)+IF($N258=1,2,0)))</f>
        <v>0</v>
      </c>
      <c r="AH258" s="109">
        <f>IF(LEN(M258)&gt;1,MATCH(MID(M258,2,3),Params!$A$4:$A$14,0),0)</f>
        <v>0</v>
      </c>
      <c r="AI258" s="109" cm="1">
        <f t="array" ref="AI258">IF(AH258=0,0,INDEX(Params!F$4:F$14,RESULTS!$AH258))</f>
        <v>0</v>
      </c>
      <c r="AJ258" s="109" cm="1">
        <f t="array" ref="AJ258">IF(AI258=0,0,INDEX(Params!G$4:G$14,RESULTS!$AH258))</f>
        <v>0</v>
      </c>
      <c r="AK258" s="109">
        <f t="shared" ref="AK258:AK321" si="80">IF(O258="Unattached",0,IF(Z258="M "&amp;O258&amp;" 1",1,0))</f>
        <v>0</v>
      </c>
      <c r="AL258" s="109">
        <f t="shared" ref="AL258:AL321" si="81">IF(O258="Unattached",0,IF(Z258="F "&amp;O258&amp;" 1",1,0))</f>
        <v>0</v>
      </c>
    </row>
    <row r="259" spans="1:38" x14ac:dyDescent="0.3">
      <c r="A259" s="64" t="str">
        <f t="shared" si="75"/>
        <v/>
      </c>
      <c r="B259" s="64" t="str">
        <f t="shared" si="76"/>
        <v/>
      </c>
      <c r="C259" s="100">
        <v>258</v>
      </c>
      <c r="D259" s="96"/>
      <c r="E259" s="97">
        <f t="shared" si="72"/>
        <v>1</v>
      </c>
      <c r="F259" s="97"/>
      <c r="G259" s="97"/>
      <c r="H259" s="104" t="str">
        <f t="shared" ref="H259:H322" si="82">IF(D259="","",($E259+$F259/60+$G259/3600)/24)</f>
        <v/>
      </c>
      <c r="I259" s="105" t="str">
        <f>IF(D259="","",VLOOKUP(D259,ENTRANTS!$A$1:$H$1000,2,0))</f>
        <v/>
      </c>
      <c r="J259" s="105" t="str">
        <f>IF(D259="","",VLOOKUP(D259,ENTRANTS!$A$1:$H$1000,3,0))</f>
        <v/>
      </c>
      <c r="K259" s="100" t="str">
        <f>IF(D259="","",LEFT(VLOOKUP(D259,ENTRANTS!$A$1:$H$1000,5,0),1))</f>
        <v/>
      </c>
      <c r="L259" s="100" t="str">
        <f>IF(D259="","",COUNTIF($K$2:K259,K259))</f>
        <v/>
      </c>
      <c r="M259" s="100" t="str">
        <f>IF(D259="","",VLOOKUP(D259,ENTRANTS!$A$1:$H$1000,4,0))</f>
        <v/>
      </c>
      <c r="N259" s="100" t="str">
        <f>IF(D259="","",COUNTIF($M$2:M259,M259))</f>
        <v/>
      </c>
      <c r="O259" s="105" t="str">
        <f>IF(D259="","",VLOOKUP(D259,ENTRANTS!$A$1:$H$1000,6,0))</f>
        <v/>
      </c>
      <c r="P259" s="83" t="str">
        <f t="shared" ref="P259:P322" si="83">IF(D259&lt;1,"",IF(COUNTIF($D$2:$D$501,D259)=1,"","DUPLICATE"))</f>
        <v/>
      </c>
      <c r="Q259" s="30"/>
      <c r="R259" s="2" t="str">
        <f t="shared" ref="R259:R322" si="84">IF(D259="","",CONCATENATE(K259," ",O259))</f>
        <v/>
      </c>
      <c r="S259" s="3" t="str">
        <f>IF(D259="","",COUNTIF($R$2:R259,R259))</f>
        <v/>
      </c>
      <c r="T259" s="4" t="str">
        <f t="shared" si="73"/>
        <v/>
      </c>
      <c r="U259" s="34" t="str">
        <f>IF(AND(S259=4,K259="M",NOT(O259="Unattached")),SUMIF(R$2:R259,R259,L$2:L259),"")</f>
        <v/>
      </c>
      <c r="V259" s="4" t="str">
        <f t="shared" si="74"/>
        <v/>
      </c>
      <c r="W259" s="34" t="str">
        <f>IF(AND(S259=3,K259="F",NOT(O259="Unattached")),SUMIF(R$2:R259,R259,L$2:L259),"")</f>
        <v/>
      </c>
      <c r="X259" s="5" t="str">
        <f t="shared" si="77"/>
        <v/>
      </c>
      <c r="Y259" s="5" t="str">
        <f t="shared" ref="Y259:Y322" si="85">IF(X259="","",IF(K259="M",CONCATENATE(X259," (",AA259,", ",AB259,", ",AC259,", ",AD259,")"),CONCATENATE(X259," (",AA259,", ",AB259,", ",AC259,")")))</f>
        <v/>
      </c>
      <c r="Z259" s="32" t="str">
        <f t="shared" si="78"/>
        <v xml:space="preserve"> </v>
      </c>
      <c r="AA259" s="32" t="str">
        <f>IF(K259="M",IF(S259&lt;&gt;4,"",VLOOKUP(CONCATENATE(R259," ",(S259-3)),$Z$2:AD259,5,0)),IF(S259&lt;&gt;3,"",VLOOKUP(CONCATENATE(R259," ",(S259-2)),$Z$2:AD259,5,0)))</f>
        <v/>
      </c>
      <c r="AB259" s="32" t="str">
        <f>IF(K259="M",IF(S259&lt;&gt;4,"",VLOOKUP(CONCATENATE(R259," ",(S259-2)),$Z$2:AD259,5,0)),IF(S259&lt;&gt;3,"",VLOOKUP(CONCATENATE(R259," ",(S259-1)),$Z$2:AD259,5,0)))</f>
        <v/>
      </c>
      <c r="AC259" s="32" t="str">
        <f>IF(K259="M",IF(S259&lt;&gt;4,"",VLOOKUP(CONCATENATE(R259," ",(S259-1)),$Z$2:AD259,5,0)),IF(S259&lt;&gt;3,"",VLOOKUP(CONCATENATE(R259," ",(S259)),$Z$2:AD259,5,0)))</f>
        <v/>
      </c>
      <c r="AD259" s="32" t="str">
        <f t="shared" ref="AD259:AD322" si="86">IF(AND(O259&lt;&gt;"Unattached",S259&lt;=4),CONCATENATE(I259," ",J259),"")</f>
        <v/>
      </c>
      <c r="AE259" s="32" t="str">
        <f t="shared" ref="AE259:AE322" si="87">TRIM(I259)&amp;" "&amp;TRIM(J259)</f>
        <v xml:space="preserve"> </v>
      </c>
      <c r="AF259" s="109">
        <f>IF($K259="M",IF($L259&gt;Params!D$3,0,Params!F$3-$L259+1)+IF($L259=1,2,0),IF($L259&gt;Params!E$3,0,Params!G$3-$L259+1)+IF($L259=1,2,0))</f>
        <v>0</v>
      </c>
      <c r="AG259" s="109">
        <f t="shared" si="79"/>
        <v>0</v>
      </c>
      <c r="AH259" s="109">
        <f>IF(LEN(M259)&gt;1,MATCH(MID(M259,2,3),Params!$A$4:$A$14,0),0)</f>
        <v>0</v>
      </c>
      <c r="AI259" s="109" cm="1">
        <f t="array" ref="AI259">IF(AH259=0,0,INDEX(Params!F$4:F$14,RESULTS!$AH259))</f>
        <v>0</v>
      </c>
      <c r="AJ259" s="109" cm="1">
        <f t="array" ref="AJ259">IF(AI259=0,0,INDEX(Params!G$4:G$14,RESULTS!$AH259))</f>
        <v>0</v>
      </c>
      <c r="AK259" s="109">
        <f t="shared" si="80"/>
        <v>0</v>
      </c>
      <c r="AL259" s="109">
        <f t="shared" si="81"/>
        <v>0</v>
      </c>
    </row>
    <row r="260" spans="1:38" x14ac:dyDescent="0.3">
      <c r="A260" s="64" t="str">
        <f t="shared" si="75"/>
        <v/>
      </c>
      <c r="B260" s="64" t="str">
        <f t="shared" si="76"/>
        <v/>
      </c>
      <c r="C260" s="100">
        <v>259</v>
      </c>
      <c r="D260" s="96"/>
      <c r="E260" s="97">
        <f t="shared" ref="E260:E323" si="88">E259</f>
        <v>1</v>
      </c>
      <c r="F260" s="97"/>
      <c r="G260" s="97"/>
      <c r="H260" s="104" t="str">
        <f t="shared" si="82"/>
        <v/>
      </c>
      <c r="I260" s="105" t="str">
        <f>IF(D260="","",VLOOKUP(D260,ENTRANTS!$A$1:$H$1000,2,0))</f>
        <v/>
      </c>
      <c r="J260" s="105" t="str">
        <f>IF(D260="","",VLOOKUP(D260,ENTRANTS!$A$1:$H$1000,3,0))</f>
        <v/>
      </c>
      <c r="K260" s="100" t="str">
        <f>IF(D260="","",LEFT(VLOOKUP(D260,ENTRANTS!$A$1:$H$1000,5,0),1))</f>
        <v/>
      </c>
      <c r="L260" s="100" t="str">
        <f>IF(D260="","",COUNTIF($K$2:K260,K260))</f>
        <v/>
      </c>
      <c r="M260" s="100" t="str">
        <f>IF(D260="","",VLOOKUP(D260,ENTRANTS!$A$1:$H$1000,4,0))</f>
        <v/>
      </c>
      <c r="N260" s="100" t="str">
        <f>IF(D260="","",COUNTIF($M$2:M260,M260))</f>
        <v/>
      </c>
      <c r="O260" s="105" t="str">
        <f>IF(D260="","",VLOOKUP(D260,ENTRANTS!$A$1:$H$1000,6,0))</f>
        <v/>
      </c>
      <c r="P260" s="83" t="str">
        <f t="shared" si="83"/>
        <v/>
      </c>
      <c r="Q260" s="30"/>
      <c r="R260" s="2" t="str">
        <f t="shared" si="84"/>
        <v/>
      </c>
      <c r="S260" s="3" t="str">
        <f>IF(D260="","",COUNTIF($R$2:R260,R260))</f>
        <v/>
      </c>
      <c r="T260" s="4" t="str">
        <f t="shared" si="73"/>
        <v/>
      </c>
      <c r="U260" s="34" t="str">
        <f>IF(AND(S260=4,K260="M",NOT(O260="Unattached")),SUMIF(R$2:R260,R260,L$2:L260),"")</f>
        <v/>
      </c>
      <c r="V260" s="4" t="str">
        <f t="shared" si="74"/>
        <v/>
      </c>
      <c r="W260" s="34" t="str">
        <f>IF(AND(S260=3,K260="F",NOT(O260="Unattached")),SUMIF(R$2:R260,R260,L$2:L260),"")</f>
        <v/>
      </c>
      <c r="X260" s="5" t="str">
        <f t="shared" si="77"/>
        <v/>
      </c>
      <c r="Y260" s="5" t="str">
        <f t="shared" si="85"/>
        <v/>
      </c>
      <c r="Z260" s="32" t="str">
        <f t="shared" si="78"/>
        <v xml:space="preserve"> </v>
      </c>
      <c r="AA260" s="32" t="str">
        <f>IF(K260="M",IF(S260&lt;&gt;4,"",VLOOKUP(CONCATENATE(R260," ",(S260-3)),$Z$2:AD260,5,0)),IF(S260&lt;&gt;3,"",VLOOKUP(CONCATENATE(R260," ",(S260-2)),$Z$2:AD260,5,0)))</f>
        <v/>
      </c>
      <c r="AB260" s="32" t="str">
        <f>IF(K260="M",IF(S260&lt;&gt;4,"",VLOOKUP(CONCATENATE(R260," ",(S260-2)),$Z$2:AD260,5,0)),IF(S260&lt;&gt;3,"",VLOOKUP(CONCATENATE(R260," ",(S260-1)),$Z$2:AD260,5,0)))</f>
        <v/>
      </c>
      <c r="AC260" s="32" t="str">
        <f>IF(K260="M",IF(S260&lt;&gt;4,"",VLOOKUP(CONCATENATE(R260," ",(S260-1)),$Z$2:AD260,5,0)),IF(S260&lt;&gt;3,"",VLOOKUP(CONCATENATE(R260," ",(S260)),$Z$2:AD260,5,0)))</f>
        <v/>
      </c>
      <c r="AD260" s="32" t="str">
        <f t="shared" si="86"/>
        <v/>
      </c>
      <c r="AE260" s="32" t="str">
        <f t="shared" si="87"/>
        <v xml:space="preserve"> </v>
      </c>
      <c r="AF260" s="109">
        <f>IF($K260="M",IF($L260&gt;Params!D$3,0,Params!F$3-$L260+1)+IF($L260=1,2,0),IF($L260&gt;Params!E$3,0,Params!G$3-$L260+1)+IF($L260=1,2,0))</f>
        <v>0</v>
      </c>
      <c r="AG260" s="109">
        <f t="shared" si="79"/>
        <v>0</v>
      </c>
      <c r="AH260" s="109">
        <f>IF(LEN(M260)&gt;1,MATCH(MID(M260,2,3),Params!$A$4:$A$14,0),0)</f>
        <v>0</v>
      </c>
      <c r="AI260" s="109" cm="1">
        <f t="array" ref="AI260">IF(AH260=0,0,INDEX(Params!F$4:F$14,RESULTS!$AH260))</f>
        <v>0</v>
      </c>
      <c r="AJ260" s="109" cm="1">
        <f t="array" ref="AJ260">IF(AI260=0,0,INDEX(Params!G$4:G$14,RESULTS!$AH260))</f>
        <v>0</v>
      </c>
      <c r="AK260" s="109">
        <f t="shared" si="80"/>
        <v>0</v>
      </c>
      <c r="AL260" s="109">
        <f t="shared" si="81"/>
        <v>0</v>
      </c>
    </row>
    <row r="261" spans="1:38" x14ac:dyDescent="0.3">
      <c r="A261" s="64" t="str">
        <f t="shared" si="75"/>
        <v/>
      </c>
      <c r="B261" s="64" t="str">
        <f t="shared" si="76"/>
        <v/>
      </c>
      <c r="C261" s="100">
        <v>260</v>
      </c>
      <c r="D261" s="96"/>
      <c r="E261" s="97">
        <f t="shared" si="88"/>
        <v>1</v>
      </c>
      <c r="F261" s="97"/>
      <c r="G261" s="97"/>
      <c r="H261" s="104" t="str">
        <f t="shared" si="82"/>
        <v/>
      </c>
      <c r="I261" s="105" t="str">
        <f>IF(D261="","",VLOOKUP(D261,ENTRANTS!$A$1:$H$1000,2,0))</f>
        <v/>
      </c>
      <c r="J261" s="105" t="str">
        <f>IF(D261="","",VLOOKUP(D261,ENTRANTS!$A$1:$H$1000,3,0))</f>
        <v/>
      </c>
      <c r="K261" s="100" t="str">
        <f>IF(D261="","",LEFT(VLOOKUP(D261,ENTRANTS!$A$1:$H$1000,5,0),1))</f>
        <v/>
      </c>
      <c r="L261" s="100" t="str">
        <f>IF(D261="","",COUNTIF($K$2:K261,K261))</f>
        <v/>
      </c>
      <c r="M261" s="100" t="str">
        <f>IF(D261="","",VLOOKUP(D261,ENTRANTS!$A$1:$H$1000,4,0))</f>
        <v/>
      </c>
      <c r="N261" s="100" t="str">
        <f>IF(D261="","",COUNTIF($M$2:M261,M261))</f>
        <v/>
      </c>
      <c r="O261" s="105" t="str">
        <f>IF(D261="","",VLOOKUP(D261,ENTRANTS!$A$1:$H$1000,6,0))</f>
        <v/>
      </c>
      <c r="P261" s="83" t="str">
        <f t="shared" si="83"/>
        <v/>
      </c>
      <c r="Q261" s="30"/>
      <c r="R261" s="2" t="str">
        <f t="shared" si="84"/>
        <v/>
      </c>
      <c r="S261" s="3" t="str">
        <f>IF(D261="","",COUNTIF($R$2:R261,R261))</f>
        <v/>
      </c>
      <c r="T261" s="4" t="str">
        <f t="shared" si="73"/>
        <v/>
      </c>
      <c r="U261" s="34" t="str">
        <f>IF(AND(S261=4,K261="M",NOT(O261="Unattached")),SUMIF(R$2:R261,R261,L$2:L261),"")</f>
        <v/>
      </c>
      <c r="V261" s="4" t="str">
        <f t="shared" si="74"/>
        <v/>
      </c>
      <c r="W261" s="34" t="str">
        <f>IF(AND(S261=3,K261="F",NOT(O261="Unattached")),SUMIF(R$2:R261,R261,L$2:L261),"")</f>
        <v/>
      </c>
      <c r="X261" s="5" t="str">
        <f t="shared" si="77"/>
        <v/>
      </c>
      <c r="Y261" s="5" t="str">
        <f t="shared" si="85"/>
        <v/>
      </c>
      <c r="Z261" s="32" t="str">
        <f t="shared" si="78"/>
        <v xml:space="preserve"> </v>
      </c>
      <c r="AA261" s="32" t="str">
        <f>IF(K261="M",IF(S261&lt;&gt;4,"",VLOOKUP(CONCATENATE(R261," ",(S261-3)),$Z$2:AD261,5,0)),IF(S261&lt;&gt;3,"",VLOOKUP(CONCATENATE(R261," ",(S261-2)),$Z$2:AD261,5,0)))</f>
        <v/>
      </c>
      <c r="AB261" s="32" t="str">
        <f>IF(K261="M",IF(S261&lt;&gt;4,"",VLOOKUP(CONCATENATE(R261," ",(S261-2)),$Z$2:AD261,5,0)),IF(S261&lt;&gt;3,"",VLOOKUP(CONCATENATE(R261," ",(S261-1)),$Z$2:AD261,5,0)))</f>
        <v/>
      </c>
      <c r="AC261" s="32" t="str">
        <f>IF(K261="M",IF(S261&lt;&gt;4,"",VLOOKUP(CONCATENATE(R261," ",(S261-1)),$Z$2:AD261,5,0)),IF(S261&lt;&gt;3,"",VLOOKUP(CONCATENATE(R261," ",(S261)),$Z$2:AD261,5,0)))</f>
        <v/>
      </c>
      <c r="AD261" s="32" t="str">
        <f t="shared" si="86"/>
        <v/>
      </c>
      <c r="AE261" s="32" t="str">
        <f t="shared" si="87"/>
        <v xml:space="preserve"> </v>
      </c>
      <c r="AF261" s="109">
        <f>IF($K261="M",IF($L261&gt;Params!D$3,0,Params!F$3-$L261+1)+IF($L261=1,2,0),IF($L261&gt;Params!E$3,0,Params!G$3-$L261+1)+IF($L261=1,2,0))</f>
        <v>0</v>
      </c>
      <c r="AG261" s="109">
        <f t="shared" si="79"/>
        <v>0</v>
      </c>
      <c r="AH261" s="109">
        <f>IF(LEN(M261)&gt;1,MATCH(MID(M261,2,3),Params!$A$4:$A$14,0),0)</f>
        <v>0</v>
      </c>
      <c r="AI261" s="109" cm="1">
        <f t="array" ref="AI261">IF(AH261=0,0,INDEX(Params!F$4:F$14,RESULTS!$AH261))</f>
        <v>0</v>
      </c>
      <c r="AJ261" s="109" cm="1">
        <f t="array" ref="AJ261">IF(AI261=0,0,INDEX(Params!G$4:G$14,RESULTS!$AH261))</f>
        <v>0</v>
      </c>
      <c r="AK261" s="109">
        <f t="shared" si="80"/>
        <v>0</v>
      </c>
      <c r="AL261" s="109">
        <f t="shared" si="81"/>
        <v>0</v>
      </c>
    </row>
    <row r="262" spans="1:38" x14ac:dyDescent="0.3">
      <c r="A262" s="64" t="str">
        <f t="shared" si="75"/>
        <v/>
      </c>
      <c r="B262" s="64" t="str">
        <f t="shared" si="76"/>
        <v/>
      </c>
      <c r="C262" s="100">
        <v>261</v>
      </c>
      <c r="D262" s="96"/>
      <c r="E262" s="97">
        <f t="shared" si="88"/>
        <v>1</v>
      </c>
      <c r="F262" s="97"/>
      <c r="G262" s="97"/>
      <c r="H262" s="104" t="str">
        <f t="shared" si="82"/>
        <v/>
      </c>
      <c r="I262" s="105" t="str">
        <f>IF(D262="","",VLOOKUP(D262,ENTRANTS!$A$1:$H$1000,2,0))</f>
        <v/>
      </c>
      <c r="J262" s="105" t="str">
        <f>IF(D262="","",VLOOKUP(D262,ENTRANTS!$A$1:$H$1000,3,0))</f>
        <v/>
      </c>
      <c r="K262" s="100" t="str">
        <f>IF(D262="","",LEFT(VLOOKUP(D262,ENTRANTS!$A$1:$H$1000,5,0),1))</f>
        <v/>
      </c>
      <c r="L262" s="100" t="str">
        <f>IF(D262="","",COUNTIF($K$2:K262,K262))</f>
        <v/>
      </c>
      <c r="M262" s="100" t="str">
        <f>IF(D262="","",VLOOKUP(D262,ENTRANTS!$A$1:$H$1000,4,0))</f>
        <v/>
      </c>
      <c r="N262" s="100" t="str">
        <f>IF(D262="","",COUNTIF($M$2:M262,M262))</f>
        <v/>
      </c>
      <c r="O262" s="105" t="str">
        <f>IF(D262="","",VLOOKUP(D262,ENTRANTS!$A$1:$H$1000,6,0))</f>
        <v/>
      </c>
      <c r="P262" s="83" t="str">
        <f t="shared" si="83"/>
        <v/>
      </c>
      <c r="Q262" s="30"/>
      <c r="R262" s="2" t="str">
        <f t="shared" si="84"/>
        <v/>
      </c>
      <c r="S262" s="3" t="str">
        <f>IF(D262="","",COUNTIF($R$2:R262,R262))</f>
        <v/>
      </c>
      <c r="T262" s="4" t="str">
        <f t="shared" si="73"/>
        <v/>
      </c>
      <c r="U262" s="34" t="str">
        <f>IF(AND(S262=4,K262="M",NOT(O262="Unattached")),SUMIF(R$2:R262,R262,L$2:L262),"")</f>
        <v/>
      </c>
      <c r="V262" s="4" t="str">
        <f t="shared" si="74"/>
        <v/>
      </c>
      <c r="W262" s="34" t="str">
        <f>IF(AND(S262=3,K262="F",NOT(O262="Unattached")),SUMIF(R$2:R262,R262,L$2:L262),"")</f>
        <v/>
      </c>
      <c r="X262" s="5" t="str">
        <f t="shared" si="77"/>
        <v/>
      </c>
      <c r="Y262" s="5" t="str">
        <f t="shared" si="85"/>
        <v/>
      </c>
      <c r="Z262" s="32" t="str">
        <f t="shared" si="78"/>
        <v xml:space="preserve"> </v>
      </c>
      <c r="AA262" s="32" t="str">
        <f>IF(K262="M",IF(S262&lt;&gt;4,"",VLOOKUP(CONCATENATE(R262," ",(S262-3)),$Z$2:AD262,5,0)),IF(S262&lt;&gt;3,"",VLOOKUP(CONCATENATE(R262," ",(S262-2)),$Z$2:AD262,5,0)))</f>
        <v/>
      </c>
      <c r="AB262" s="32" t="str">
        <f>IF(K262="M",IF(S262&lt;&gt;4,"",VLOOKUP(CONCATENATE(R262," ",(S262-2)),$Z$2:AD262,5,0)),IF(S262&lt;&gt;3,"",VLOOKUP(CONCATENATE(R262," ",(S262-1)),$Z$2:AD262,5,0)))</f>
        <v/>
      </c>
      <c r="AC262" s="32" t="str">
        <f>IF(K262="M",IF(S262&lt;&gt;4,"",VLOOKUP(CONCATENATE(R262," ",(S262-1)),$Z$2:AD262,5,0)),IF(S262&lt;&gt;3,"",VLOOKUP(CONCATENATE(R262," ",(S262)),$Z$2:AD262,5,0)))</f>
        <v/>
      </c>
      <c r="AD262" s="32" t="str">
        <f t="shared" si="86"/>
        <v/>
      </c>
      <c r="AE262" s="32" t="str">
        <f t="shared" si="87"/>
        <v xml:space="preserve"> </v>
      </c>
      <c r="AF262" s="109">
        <f>IF($K262="M",IF($L262&gt;Params!D$3,0,Params!F$3-$L262+1)+IF($L262=1,2,0),IF($L262&gt;Params!E$3,0,Params!G$3-$L262+1)+IF($L262=1,2,0))</f>
        <v>0</v>
      </c>
      <c r="AG262" s="109">
        <f t="shared" si="79"/>
        <v>0</v>
      </c>
      <c r="AH262" s="109">
        <f>IF(LEN(M262)&gt;1,MATCH(MID(M262,2,3),Params!$A$4:$A$14,0),0)</f>
        <v>0</v>
      </c>
      <c r="AI262" s="109" cm="1">
        <f t="array" ref="AI262">IF(AH262=0,0,INDEX(Params!F$4:F$14,RESULTS!$AH262))</f>
        <v>0</v>
      </c>
      <c r="AJ262" s="109" cm="1">
        <f t="array" ref="AJ262">IF(AI262=0,0,INDEX(Params!G$4:G$14,RESULTS!$AH262))</f>
        <v>0</v>
      </c>
      <c r="AK262" s="109">
        <f t="shared" si="80"/>
        <v>0</v>
      </c>
      <c r="AL262" s="109">
        <f t="shared" si="81"/>
        <v>0</v>
      </c>
    </row>
    <row r="263" spans="1:38" x14ac:dyDescent="0.3">
      <c r="A263" s="64" t="str">
        <f t="shared" si="75"/>
        <v/>
      </c>
      <c r="B263" s="64" t="str">
        <f t="shared" si="76"/>
        <v/>
      </c>
      <c r="C263" s="100">
        <v>262</v>
      </c>
      <c r="D263" s="96"/>
      <c r="E263" s="97">
        <f t="shared" si="88"/>
        <v>1</v>
      </c>
      <c r="F263" s="97"/>
      <c r="G263" s="97"/>
      <c r="H263" s="104" t="str">
        <f t="shared" si="82"/>
        <v/>
      </c>
      <c r="I263" s="105" t="str">
        <f>IF(D263="","",VLOOKUP(D263,ENTRANTS!$A$1:$H$1000,2,0))</f>
        <v/>
      </c>
      <c r="J263" s="105" t="str">
        <f>IF(D263="","",VLOOKUP(D263,ENTRANTS!$A$1:$H$1000,3,0))</f>
        <v/>
      </c>
      <c r="K263" s="100" t="str">
        <f>IF(D263="","",LEFT(VLOOKUP(D263,ENTRANTS!$A$1:$H$1000,5,0),1))</f>
        <v/>
      </c>
      <c r="L263" s="100" t="str">
        <f>IF(D263="","",COUNTIF($K$2:K263,K263))</f>
        <v/>
      </c>
      <c r="M263" s="100" t="str">
        <f>IF(D263="","",VLOOKUP(D263,ENTRANTS!$A$1:$H$1000,4,0))</f>
        <v/>
      </c>
      <c r="N263" s="100" t="str">
        <f>IF(D263="","",COUNTIF($M$2:M263,M263))</f>
        <v/>
      </c>
      <c r="O263" s="105" t="str">
        <f>IF(D263="","",VLOOKUP(D263,ENTRANTS!$A$1:$H$1000,6,0))</f>
        <v/>
      </c>
      <c r="P263" s="83" t="str">
        <f t="shared" si="83"/>
        <v/>
      </c>
      <c r="Q263" s="30"/>
      <c r="R263" s="2" t="str">
        <f t="shared" si="84"/>
        <v/>
      </c>
      <c r="S263" s="3" t="str">
        <f>IF(D263="","",COUNTIF($R$2:R263,R263))</f>
        <v/>
      </c>
      <c r="T263" s="4" t="str">
        <f t="shared" si="73"/>
        <v/>
      </c>
      <c r="U263" s="34" t="str">
        <f>IF(AND(S263=4,K263="M",NOT(O263="Unattached")),SUMIF(R$2:R263,R263,L$2:L263),"")</f>
        <v/>
      </c>
      <c r="V263" s="4" t="str">
        <f t="shared" si="74"/>
        <v/>
      </c>
      <c r="W263" s="34" t="str">
        <f>IF(AND(S263=3,K263="F",NOT(O263="Unattached")),SUMIF(R$2:R263,R263,L$2:L263),"")</f>
        <v/>
      </c>
      <c r="X263" s="5" t="str">
        <f t="shared" si="77"/>
        <v/>
      </c>
      <c r="Y263" s="5" t="str">
        <f t="shared" si="85"/>
        <v/>
      </c>
      <c r="Z263" s="32" t="str">
        <f t="shared" si="78"/>
        <v xml:space="preserve"> </v>
      </c>
      <c r="AA263" s="32" t="str">
        <f>IF(K263="M",IF(S263&lt;&gt;4,"",VLOOKUP(CONCATENATE(R263," ",(S263-3)),$Z$2:AD263,5,0)),IF(S263&lt;&gt;3,"",VLOOKUP(CONCATENATE(R263," ",(S263-2)),$Z$2:AD263,5,0)))</f>
        <v/>
      </c>
      <c r="AB263" s="32" t="str">
        <f>IF(K263="M",IF(S263&lt;&gt;4,"",VLOOKUP(CONCATENATE(R263," ",(S263-2)),$Z$2:AD263,5,0)),IF(S263&lt;&gt;3,"",VLOOKUP(CONCATENATE(R263," ",(S263-1)),$Z$2:AD263,5,0)))</f>
        <v/>
      </c>
      <c r="AC263" s="32" t="str">
        <f>IF(K263="M",IF(S263&lt;&gt;4,"",VLOOKUP(CONCATENATE(R263," ",(S263-1)),$Z$2:AD263,5,0)),IF(S263&lt;&gt;3,"",VLOOKUP(CONCATENATE(R263," ",(S263)),$Z$2:AD263,5,0)))</f>
        <v/>
      </c>
      <c r="AD263" s="32" t="str">
        <f t="shared" si="86"/>
        <v/>
      </c>
      <c r="AE263" s="32" t="str">
        <f t="shared" si="87"/>
        <v xml:space="preserve"> </v>
      </c>
      <c r="AF263" s="109">
        <f>IF($K263="M",IF($L263&gt;Params!D$3,0,Params!F$3-$L263+1)+IF($L263=1,2,0),IF($L263&gt;Params!E$3,0,Params!G$3-$L263+1)+IF($L263=1,2,0))</f>
        <v>0</v>
      </c>
      <c r="AG263" s="109">
        <f t="shared" si="79"/>
        <v>0</v>
      </c>
      <c r="AH263" s="109">
        <f>IF(LEN(M263)&gt;1,MATCH(MID(M263,2,3),Params!$A$4:$A$14,0),0)</f>
        <v>0</v>
      </c>
      <c r="AI263" s="109" cm="1">
        <f t="array" ref="AI263">IF(AH263=0,0,INDEX(Params!F$4:F$14,RESULTS!$AH263))</f>
        <v>0</v>
      </c>
      <c r="AJ263" s="109" cm="1">
        <f t="array" ref="AJ263">IF(AI263=0,0,INDEX(Params!G$4:G$14,RESULTS!$AH263))</f>
        <v>0</v>
      </c>
      <c r="AK263" s="109">
        <f t="shared" si="80"/>
        <v>0</v>
      </c>
      <c r="AL263" s="109">
        <f t="shared" si="81"/>
        <v>0</v>
      </c>
    </row>
    <row r="264" spans="1:38" x14ac:dyDescent="0.3">
      <c r="A264" s="64" t="str">
        <f t="shared" si="75"/>
        <v/>
      </c>
      <c r="B264" s="64" t="str">
        <f t="shared" si="76"/>
        <v/>
      </c>
      <c r="C264" s="100">
        <v>263</v>
      </c>
      <c r="D264" s="96"/>
      <c r="E264" s="97">
        <f t="shared" si="88"/>
        <v>1</v>
      </c>
      <c r="F264" s="97"/>
      <c r="G264" s="97"/>
      <c r="H264" s="104" t="str">
        <f t="shared" si="82"/>
        <v/>
      </c>
      <c r="I264" s="105" t="str">
        <f>IF(D264="","",VLOOKUP(D264,ENTRANTS!$A$1:$H$1000,2,0))</f>
        <v/>
      </c>
      <c r="J264" s="105" t="str">
        <f>IF(D264="","",VLOOKUP(D264,ENTRANTS!$A$1:$H$1000,3,0))</f>
        <v/>
      </c>
      <c r="K264" s="100" t="str">
        <f>IF(D264="","",LEFT(VLOOKUP(D264,ENTRANTS!$A$1:$H$1000,5,0),1))</f>
        <v/>
      </c>
      <c r="L264" s="100" t="str">
        <f>IF(D264="","",COUNTIF($K$2:K264,K264))</f>
        <v/>
      </c>
      <c r="M264" s="100" t="str">
        <f>IF(D264="","",VLOOKUP(D264,ENTRANTS!$A$1:$H$1000,4,0))</f>
        <v/>
      </c>
      <c r="N264" s="100" t="str">
        <f>IF(D264="","",COUNTIF($M$2:M264,M264))</f>
        <v/>
      </c>
      <c r="O264" s="105" t="str">
        <f>IF(D264="","",VLOOKUP(D264,ENTRANTS!$A$1:$H$1000,6,0))</f>
        <v/>
      </c>
      <c r="P264" s="83" t="str">
        <f t="shared" si="83"/>
        <v/>
      </c>
      <c r="Q264" s="30"/>
      <c r="R264" s="2" t="str">
        <f t="shared" si="84"/>
        <v/>
      </c>
      <c r="S264" s="3" t="str">
        <f>IF(D264="","",COUNTIF($R$2:R264,R264))</f>
        <v/>
      </c>
      <c r="T264" s="4" t="str">
        <f t="shared" si="73"/>
        <v/>
      </c>
      <c r="U264" s="34" t="str">
        <f>IF(AND(S264=4,K264="M",NOT(O264="Unattached")),SUMIF(R$2:R264,R264,L$2:L264),"")</f>
        <v/>
      </c>
      <c r="V264" s="4" t="str">
        <f t="shared" si="74"/>
        <v/>
      </c>
      <c r="W264" s="34" t="str">
        <f>IF(AND(S264=3,K264="F",NOT(O264="Unattached")),SUMIF(R$2:R264,R264,L$2:L264),"")</f>
        <v/>
      </c>
      <c r="X264" s="5" t="str">
        <f t="shared" si="77"/>
        <v/>
      </c>
      <c r="Y264" s="5" t="str">
        <f t="shared" si="85"/>
        <v/>
      </c>
      <c r="Z264" s="32" t="str">
        <f t="shared" si="78"/>
        <v xml:space="preserve"> </v>
      </c>
      <c r="AA264" s="32" t="str">
        <f>IF(K264="M",IF(S264&lt;&gt;4,"",VLOOKUP(CONCATENATE(R264," ",(S264-3)),$Z$2:AD264,5,0)),IF(S264&lt;&gt;3,"",VLOOKUP(CONCATENATE(R264," ",(S264-2)),$Z$2:AD264,5,0)))</f>
        <v/>
      </c>
      <c r="AB264" s="32" t="str">
        <f>IF(K264="M",IF(S264&lt;&gt;4,"",VLOOKUP(CONCATENATE(R264," ",(S264-2)),$Z$2:AD264,5,0)),IF(S264&lt;&gt;3,"",VLOOKUP(CONCATENATE(R264," ",(S264-1)),$Z$2:AD264,5,0)))</f>
        <v/>
      </c>
      <c r="AC264" s="32" t="str">
        <f>IF(K264="M",IF(S264&lt;&gt;4,"",VLOOKUP(CONCATENATE(R264," ",(S264-1)),$Z$2:AD264,5,0)),IF(S264&lt;&gt;3,"",VLOOKUP(CONCATENATE(R264," ",(S264)),$Z$2:AD264,5,0)))</f>
        <v/>
      </c>
      <c r="AD264" s="32" t="str">
        <f t="shared" si="86"/>
        <v/>
      </c>
      <c r="AE264" s="32" t="str">
        <f t="shared" si="87"/>
        <v xml:space="preserve"> </v>
      </c>
      <c r="AF264" s="109">
        <f>IF($K264="M",IF($L264&gt;Params!D$3,0,Params!F$3-$L264+1)+IF($L264=1,2,0),IF($L264&gt;Params!E$3,0,Params!G$3-$L264+1)+IF($L264=1,2,0))</f>
        <v>0</v>
      </c>
      <c r="AG264" s="109">
        <f t="shared" si="79"/>
        <v>0</v>
      </c>
      <c r="AH264" s="109">
        <f>IF(LEN(M264)&gt;1,MATCH(MID(M264,2,3),Params!$A$4:$A$14,0),0)</f>
        <v>0</v>
      </c>
      <c r="AI264" s="109" cm="1">
        <f t="array" ref="AI264">IF(AH264=0,0,INDEX(Params!F$4:F$14,RESULTS!$AH264))</f>
        <v>0</v>
      </c>
      <c r="AJ264" s="109" cm="1">
        <f t="array" ref="AJ264">IF(AI264=0,0,INDEX(Params!G$4:G$14,RESULTS!$AH264))</f>
        <v>0</v>
      </c>
      <c r="AK264" s="109">
        <f t="shared" si="80"/>
        <v>0</v>
      </c>
      <c r="AL264" s="109">
        <f t="shared" si="81"/>
        <v>0</v>
      </c>
    </row>
    <row r="265" spans="1:38" x14ac:dyDescent="0.3">
      <c r="A265" s="64" t="str">
        <f t="shared" si="75"/>
        <v/>
      </c>
      <c r="B265" s="64" t="str">
        <f t="shared" si="76"/>
        <v/>
      </c>
      <c r="C265" s="100">
        <v>264</v>
      </c>
      <c r="D265" s="96"/>
      <c r="E265" s="97">
        <f t="shared" si="88"/>
        <v>1</v>
      </c>
      <c r="F265" s="97"/>
      <c r="G265" s="97"/>
      <c r="H265" s="104" t="str">
        <f t="shared" si="82"/>
        <v/>
      </c>
      <c r="I265" s="105" t="str">
        <f>IF(D265="","",VLOOKUP(D265,ENTRANTS!$A$1:$H$1000,2,0))</f>
        <v/>
      </c>
      <c r="J265" s="105" t="str">
        <f>IF(D265="","",VLOOKUP(D265,ENTRANTS!$A$1:$H$1000,3,0))</f>
        <v/>
      </c>
      <c r="K265" s="100" t="str">
        <f>IF(D265="","",LEFT(VLOOKUP(D265,ENTRANTS!$A$1:$H$1000,5,0),1))</f>
        <v/>
      </c>
      <c r="L265" s="100" t="str">
        <f>IF(D265="","",COUNTIF($K$2:K265,K265))</f>
        <v/>
      </c>
      <c r="M265" s="100" t="str">
        <f>IF(D265="","",VLOOKUP(D265,ENTRANTS!$A$1:$H$1000,4,0))</f>
        <v/>
      </c>
      <c r="N265" s="100" t="str">
        <f>IF(D265="","",COUNTIF($M$2:M265,M265))</f>
        <v/>
      </c>
      <c r="O265" s="105" t="str">
        <f>IF(D265="","",VLOOKUP(D265,ENTRANTS!$A$1:$H$1000,6,0))</f>
        <v/>
      </c>
      <c r="P265" s="83" t="str">
        <f t="shared" si="83"/>
        <v/>
      </c>
      <c r="Q265" s="30"/>
      <c r="R265" s="2" t="str">
        <f t="shared" si="84"/>
        <v/>
      </c>
      <c r="S265" s="3" t="str">
        <f>IF(D265="","",COUNTIF($R$2:R265,R265))</f>
        <v/>
      </c>
      <c r="T265" s="4" t="str">
        <f t="shared" si="73"/>
        <v/>
      </c>
      <c r="U265" s="34" t="str">
        <f>IF(AND(S265=4,K265="M",NOT(O265="Unattached")),SUMIF(R$2:R265,R265,L$2:L265),"")</f>
        <v/>
      </c>
      <c r="V265" s="4" t="str">
        <f t="shared" si="74"/>
        <v/>
      </c>
      <c r="W265" s="34" t="str">
        <f>IF(AND(S265=3,K265="F",NOT(O265="Unattached")),SUMIF(R$2:R265,R265,L$2:L265),"")</f>
        <v/>
      </c>
      <c r="X265" s="5" t="str">
        <f t="shared" si="77"/>
        <v/>
      </c>
      <c r="Y265" s="5" t="str">
        <f t="shared" si="85"/>
        <v/>
      </c>
      <c r="Z265" s="32" t="str">
        <f t="shared" si="78"/>
        <v xml:space="preserve"> </v>
      </c>
      <c r="AA265" s="32" t="str">
        <f>IF(K265="M",IF(S265&lt;&gt;4,"",VLOOKUP(CONCATENATE(R265," ",(S265-3)),$Z$2:AD265,5,0)),IF(S265&lt;&gt;3,"",VLOOKUP(CONCATENATE(R265," ",(S265-2)),$Z$2:AD265,5,0)))</f>
        <v/>
      </c>
      <c r="AB265" s="32" t="str">
        <f>IF(K265="M",IF(S265&lt;&gt;4,"",VLOOKUP(CONCATENATE(R265," ",(S265-2)),$Z$2:AD265,5,0)),IF(S265&lt;&gt;3,"",VLOOKUP(CONCATENATE(R265," ",(S265-1)),$Z$2:AD265,5,0)))</f>
        <v/>
      </c>
      <c r="AC265" s="32" t="str">
        <f>IF(K265="M",IF(S265&lt;&gt;4,"",VLOOKUP(CONCATENATE(R265," ",(S265-1)),$Z$2:AD265,5,0)),IF(S265&lt;&gt;3,"",VLOOKUP(CONCATENATE(R265," ",(S265)),$Z$2:AD265,5,0)))</f>
        <v/>
      </c>
      <c r="AD265" s="32" t="str">
        <f t="shared" si="86"/>
        <v/>
      </c>
      <c r="AE265" s="32" t="str">
        <f t="shared" si="87"/>
        <v xml:space="preserve"> </v>
      </c>
      <c r="AF265" s="109">
        <f>IF($K265="M",IF($L265&gt;Params!D$3,0,Params!F$3-$L265+1)+IF($L265=1,2,0),IF($L265&gt;Params!E$3,0,Params!G$3-$L265+1)+IF($L265=1,2,0))</f>
        <v>0</v>
      </c>
      <c r="AG265" s="109">
        <f t="shared" si="79"/>
        <v>0</v>
      </c>
      <c r="AH265" s="109">
        <f>IF(LEN(M265)&gt;1,MATCH(MID(M265,2,3),Params!$A$4:$A$14,0),0)</f>
        <v>0</v>
      </c>
      <c r="AI265" s="109" cm="1">
        <f t="array" ref="AI265">IF(AH265=0,0,INDEX(Params!F$4:F$14,RESULTS!$AH265))</f>
        <v>0</v>
      </c>
      <c r="AJ265" s="109" cm="1">
        <f t="array" ref="AJ265">IF(AI265=0,0,INDEX(Params!G$4:G$14,RESULTS!$AH265))</f>
        <v>0</v>
      </c>
      <c r="AK265" s="109">
        <f t="shared" si="80"/>
        <v>0</v>
      </c>
      <c r="AL265" s="109">
        <f t="shared" si="81"/>
        <v>0</v>
      </c>
    </row>
    <row r="266" spans="1:38" x14ac:dyDescent="0.3">
      <c r="A266" s="64" t="str">
        <f t="shared" si="75"/>
        <v/>
      </c>
      <c r="B266" s="64" t="str">
        <f t="shared" si="76"/>
        <v/>
      </c>
      <c r="C266" s="100">
        <v>265</v>
      </c>
      <c r="D266" s="96"/>
      <c r="E266" s="97">
        <f t="shared" si="88"/>
        <v>1</v>
      </c>
      <c r="F266" s="97"/>
      <c r="G266" s="97"/>
      <c r="H266" s="104" t="str">
        <f t="shared" si="82"/>
        <v/>
      </c>
      <c r="I266" s="105" t="str">
        <f>IF(D266="","",VLOOKUP(D266,ENTRANTS!$A$1:$H$1000,2,0))</f>
        <v/>
      </c>
      <c r="J266" s="105" t="str">
        <f>IF(D266="","",VLOOKUP(D266,ENTRANTS!$A$1:$H$1000,3,0))</f>
        <v/>
      </c>
      <c r="K266" s="100" t="str">
        <f>IF(D266="","",LEFT(VLOOKUP(D266,ENTRANTS!$A$1:$H$1000,5,0),1))</f>
        <v/>
      </c>
      <c r="L266" s="100" t="str">
        <f>IF(D266="","",COUNTIF($K$2:K266,K266))</f>
        <v/>
      </c>
      <c r="M266" s="100" t="str">
        <f>IF(D266="","",VLOOKUP(D266,ENTRANTS!$A$1:$H$1000,4,0))</f>
        <v/>
      </c>
      <c r="N266" s="100" t="str">
        <f>IF(D266="","",COUNTIF($M$2:M266,M266))</f>
        <v/>
      </c>
      <c r="O266" s="105" t="str">
        <f>IF(D266="","",VLOOKUP(D266,ENTRANTS!$A$1:$H$1000,6,0))</f>
        <v/>
      </c>
      <c r="P266" s="83" t="str">
        <f t="shared" si="83"/>
        <v/>
      </c>
      <c r="Q266" s="30"/>
      <c r="R266" s="2" t="str">
        <f t="shared" si="84"/>
        <v/>
      </c>
      <c r="S266" s="3" t="str">
        <f>IF(D266="","",COUNTIF($R$2:R266,R266))</f>
        <v/>
      </c>
      <c r="T266" s="4" t="str">
        <f t="shared" si="73"/>
        <v/>
      </c>
      <c r="U266" s="34" t="str">
        <f>IF(AND(S266=4,K266="M",NOT(O266="Unattached")),SUMIF(R$2:R266,R266,L$2:L266),"")</f>
        <v/>
      </c>
      <c r="V266" s="4" t="str">
        <f t="shared" si="74"/>
        <v/>
      </c>
      <c r="W266" s="34" t="str">
        <f>IF(AND(S266=3,K266="F",NOT(O266="Unattached")),SUMIF(R$2:R266,R266,L$2:L266),"")</f>
        <v/>
      </c>
      <c r="X266" s="5" t="str">
        <f t="shared" si="77"/>
        <v/>
      </c>
      <c r="Y266" s="5" t="str">
        <f t="shared" si="85"/>
        <v/>
      </c>
      <c r="Z266" s="32" t="str">
        <f t="shared" si="78"/>
        <v xml:space="preserve"> </v>
      </c>
      <c r="AA266" s="32" t="str">
        <f>IF(K266="M",IF(S266&lt;&gt;4,"",VLOOKUP(CONCATENATE(R266," ",(S266-3)),$Z$2:AD266,5,0)),IF(S266&lt;&gt;3,"",VLOOKUP(CONCATENATE(R266," ",(S266-2)),$Z$2:AD266,5,0)))</f>
        <v/>
      </c>
      <c r="AB266" s="32" t="str">
        <f>IF(K266="M",IF(S266&lt;&gt;4,"",VLOOKUP(CONCATENATE(R266," ",(S266-2)),$Z$2:AD266,5,0)),IF(S266&lt;&gt;3,"",VLOOKUP(CONCATENATE(R266," ",(S266-1)),$Z$2:AD266,5,0)))</f>
        <v/>
      </c>
      <c r="AC266" s="32" t="str">
        <f>IF(K266="M",IF(S266&lt;&gt;4,"",VLOOKUP(CONCATENATE(R266," ",(S266-1)),$Z$2:AD266,5,0)),IF(S266&lt;&gt;3,"",VLOOKUP(CONCATENATE(R266," ",(S266)),$Z$2:AD266,5,0)))</f>
        <v/>
      </c>
      <c r="AD266" s="32" t="str">
        <f t="shared" si="86"/>
        <v/>
      </c>
      <c r="AE266" s="32" t="str">
        <f t="shared" si="87"/>
        <v xml:space="preserve"> </v>
      </c>
      <c r="AF266" s="109">
        <f>IF($K266="M",IF($L266&gt;Params!D$3,0,Params!F$3-$L266+1)+IF($L266=1,2,0),IF($L266&gt;Params!E$3,0,Params!G$3-$L266+1)+IF($L266=1,2,0))</f>
        <v>0</v>
      </c>
      <c r="AG266" s="109">
        <f t="shared" si="79"/>
        <v>0</v>
      </c>
      <c r="AH266" s="109">
        <f>IF(LEN(M266)&gt;1,MATCH(MID(M266,2,3),Params!$A$4:$A$14,0),0)</f>
        <v>0</v>
      </c>
      <c r="AI266" s="109" cm="1">
        <f t="array" ref="AI266">IF(AH266=0,0,INDEX(Params!F$4:F$14,RESULTS!$AH266))</f>
        <v>0</v>
      </c>
      <c r="AJ266" s="109" cm="1">
        <f t="array" ref="AJ266">IF(AI266=0,0,INDEX(Params!G$4:G$14,RESULTS!$AH266))</f>
        <v>0</v>
      </c>
      <c r="AK266" s="109">
        <f t="shared" si="80"/>
        <v>0</v>
      </c>
      <c r="AL266" s="109">
        <f t="shared" si="81"/>
        <v>0</v>
      </c>
    </row>
    <row r="267" spans="1:38" x14ac:dyDescent="0.3">
      <c r="A267" s="64" t="str">
        <f t="shared" si="75"/>
        <v/>
      </c>
      <c r="B267" s="64" t="str">
        <f t="shared" si="76"/>
        <v/>
      </c>
      <c r="C267" s="100">
        <v>266</v>
      </c>
      <c r="D267" s="96"/>
      <c r="E267" s="97">
        <f t="shared" si="88"/>
        <v>1</v>
      </c>
      <c r="F267" s="97"/>
      <c r="G267" s="97"/>
      <c r="H267" s="104" t="str">
        <f t="shared" si="82"/>
        <v/>
      </c>
      <c r="I267" s="105" t="str">
        <f>IF(D267="","",VLOOKUP(D267,ENTRANTS!$A$1:$H$1000,2,0))</f>
        <v/>
      </c>
      <c r="J267" s="105" t="str">
        <f>IF(D267="","",VLOOKUP(D267,ENTRANTS!$A$1:$H$1000,3,0))</f>
        <v/>
      </c>
      <c r="K267" s="100" t="str">
        <f>IF(D267="","",LEFT(VLOOKUP(D267,ENTRANTS!$A$1:$H$1000,5,0),1))</f>
        <v/>
      </c>
      <c r="L267" s="100" t="str">
        <f>IF(D267="","",COUNTIF($K$2:K267,K267))</f>
        <v/>
      </c>
      <c r="M267" s="100" t="str">
        <f>IF(D267="","",VLOOKUP(D267,ENTRANTS!$A$1:$H$1000,4,0))</f>
        <v/>
      </c>
      <c r="N267" s="100" t="str">
        <f>IF(D267="","",COUNTIF($M$2:M267,M267))</f>
        <v/>
      </c>
      <c r="O267" s="105" t="str">
        <f>IF(D267="","",VLOOKUP(D267,ENTRANTS!$A$1:$H$1000,6,0))</f>
        <v/>
      </c>
      <c r="P267" s="83" t="str">
        <f t="shared" si="83"/>
        <v/>
      </c>
      <c r="Q267" s="30"/>
      <c r="R267" s="2" t="str">
        <f t="shared" si="84"/>
        <v/>
      </c>
      <c r="S267" s="3" t="str">
        <f>IF(D267="","",COUNTIF($R$2:R267,R267))</f>
        <v/>
      </c>
      <c r="T267" s="4" t="str">
        <f t="shared" si="73"/>
        <v/>
      </c>
      <c r="U267" s="34" t="str">
        <f>IF(AND(S267=4,K267="M",NOT(O267="Unattached")),SUMIF(R$2:R267,R267,L$2:L267),"")</f>
        <v/>
      </c>
      <c r="V267" s="4" t="str">
        <f t="shared" si="74"/>
        <v/>
      </c>
      <c r="W267" s="34" t="str">
        <f>IF(AND(S267=3,K267="F",NOT(O267="Unattached")),SUMIF(R$2:R267,R267,L$2:L267),"")</f>
        <v/>
      </c>
      <c r="X267" s="5" t="str">
        <f t="shared" si="77"/>
        <v/>
      </c>
      <c r="Y267" s="5" t="str">
        <f t="shared" si="85"/>
        <v/>
      </c>
      <c r="Z267" s="32" t="str">
        <f t="shared" si="78"/>
        <v xml:space="preserve"> </v>
      </c>
      <c r="AA267" s="32" t="str">
        <f>IF(K267="M",IF(S267&lt;&gt;4,"",VLOOKUP(CONCATENATE(R267," ",(S267-3)),$Z$2:AD267,5,0)),IF(S267&lt;&gt;3,"",VLOOKUP(CONCATENATE(R267," ",(S267-2)),$Z$2:AD267,5,0)))</f>
        <v/>
      </c>
      <c r="AB267" s="32" t="str">
        <f>IF(K267="M",IF(S267&lt;&gt;4,"",VLOOKUP(CONCATENATE(R267," ",(S267-2)),$Z$2:AD267,5,0)),IF(S267&lt;&gt;3,"",VLOOKUP(CONCATENATE(R267," ",(S267-1)),$Z$2:AD267,5,0)))</f>
        <v/>
      </c>
      <c r="AC267" s="32" t="str">
        <f>IF(K267="M",IF(S267&lt;&gt;4,"",VLOOKUP(CONCATENATE(R267," ",(S267-1)),$Z$2:AD267,5,0)),IF(S267&lt;&gt;3,"",VLOOKUP(CONCATENATE(R267," ",(S267)),$Z$2:AD267,5,0)))</f>
        <v/>
      </c>
      <c r="AD267" s="32" t="str">
        <f t="shared" si="86"/>
        <v/>
      </c>
      <c r="AE267" s="32" t="str">
        <f t="shared" si="87"/>
        <v xml:space="preserve"> </v>
      </c>
      <c r="AF267" s="109">
        <f>IF($K267="M",IF($L267&gt;Params!D$3,0,Params!F$3-$L267+1)+IF($L267=1,2,0),IF($L267&gt;Params!E$3,0,Params!G$3-$L267+1)+IF($L267=1,2,0))</f>
        <v>0</v>
      </c>
      <c r="AG267" s="109">
        <f t="shared" si="79"/>
        <v>0</v>
      </c>
      <c r="AH267" s="109">
        <f>IF(LEN(M267)&gt;1,MATCH(MID(M267,2,3),Params!$A$4:$A$14,0),0)</f>
        <v>0</v>
      </c>
      <c r="AI267" s="109" cm="1">
        <f t="array" ref="AI267">IF(AH267=0,0,INDEX(Params!F$4:F$14,RESULTS!$AH267))</f>
        <v>0</v>
      </c>
      <c r="AJ267" s="109" cm="1">
        <f t="array" ref="AJ267">IF(AI267=0,0,INDEX(Params!G$4:G$14,RESULTS!$AH267))</f>
        <v>0</v>
      </c>
      <c r="AK267" s="109">
        <f t="shared" si="80"/>
        <v>0</v>
      </c>
      <c r="AL267" s="109">
        <f t="shared" si="81"/>
        <v>0</v>
      </c>
    </row>
    <row r="268" spans="1:38" x14ac:dyDescent="0.3">
      <c r="A268" s="64" t="str">
        <f t="shared" si="75"/>
        <v/>
      </c>
      <c r="B268" s="64" t="str">
        <f t="shared" si="76"/>
        <v/>
      </c>
      <c r="C268" s="100">
        <v>267</v>
      </c>
      <c r="D268" s="96"/>
      <c r="E268" s="97">
        <f t="shared" si="88"/>
        <v>1</v>
      </c>
      <c r="F268" s="97"/>
      <c r="G268" s="97"/>
      <c r="H268" s="104" t="str">
        <f t="shared" si="82"/>
        <v/>
      </c>
      <c r="I268" s="105" t="str">
        <f>IF(D268="","",VLOOKUP(D268,ENTRANTS!$A$1:$H$1000,2,0))</f>
        <v/>
      </c>
      <c r="J268" s="105" t="str">
        <f>IF(D268="","",VLOOKUP(D268,ENTRANTS!$A$1:$H$1000,3,0))</f>
        <v/>
      </c>
      <c r="K268" s="100" t="str">
        <f>IF(D268="","",LEFT(VLOOKUP(D268,ENTRANTS!$A$1:$H$1000,5,0),1))</f>
        <v/>
      </c>
      <c r="L268" s="100" t="str">
        <f>IF(D268="","",COUNTIF($K$2:K268,K268))</f>
        <v/>
      </c>
      <c r="M268" s="100" t="str">
        <f>IF(D268="","",VLOOKUP(D268,ENTRANTS!$A$1:$H$1000,4,0))</f>
        <v/>
      </c>
      <c r="N268" s="100" t="str">
        <f>IF(D268="","",COUNTIF($M$2:M268,M268))</f>
        <v/>
      </c>
      <c r="O268" s="105" t="str">
        <f>IF(D268="","",VLOOKUP(D268,ENTRANTS!$A$1:$H$1000,6,0))</f>
        <v/>
      </c>
      <c r="P268" s="83" t="str">
        <f t="shared" si="83"/>
        <v/>
      </c>
      <c r="Q268" s="30"/>
      <c r="R268" s="2" t="str">
        <f t="shared" si="84"/>
        <v/>
      </c>
      <c r="S268" s="3" t="str">
        <f>IF(D268="","",COUNTIF($R$2:R268,R268))</f>
        <v/>
      </c>
      <c r="T268" s="4" t="str">
        <f t="shared" si="73"/>
        <v/>
      </c>
      <c r="U268" s="34" t="str">
        <f>IF(AND(S268=4,K268="M",NOT(O268="Unattached")),SUMIF(R$2:R268,R268,L$2:L268),"")</f>
        <v/>
      </c>
      <c r="V268" s="4" t="str">
        <f t="shared" si="74"/>
        <v/>
      </c>
      <c r="W268" s="34" t="str">
        <f>IF(AND(S268=3,K268="F",NOT(O268="Unattached")),SUMIF(R$2:R268,R268,L$2:L268),"")</f>
        <v/>
      </c>
      <c r="X268" s="5" t="str">
        <f t="shared" si="77"/>
        <v/>
      </c>
      <c r="Y268" s="5" t="str">
        <f t="shared" si="85"/>
        <v/>
      </c>
      <c r="Z268" s="32" t="str">
        <f t="shared" si="78"/>
        <v xml:space="preserve"> </v>
      </c>
      <c r="AA268" s="32" t="str">
        <f>IF(K268="M",IF(S268&lt;&gt;4,"",VLOOKUP(CONCATENATE(R268," ",(S268-3)),$Z$2:AD268,5,0)),IF(S268&lt;&gt;3,"",VLOOKUP(CONCATENATE(R268," ",(S268-2)),$Z$2:AD268,5,0)))</f>
        <v/>
      </c>
      <c r="AB268" s="32" t="str">
        <f>IF(K268="M",IF(S268&lt;&gt;4,"",VLOOKUP(CONCATENATE(R268," ",(S268-2)),$Z$2:AD268,5,0)),IF(S268&lt;&gt;3,"",VLOOKUP(CONCATENATE(R268," ",(S268-1)),$Z$2:AD268,5,0)))</f>
        <v/>
      </c>
      <c r="AC268" s="32" t="str">
        <f>IF(K268="M",IF(S268&lt;&gt;4,"",VLOOKUP(CONCATENATE(R268," ",(S268-1)),$Z$2:AD268,5,0)),IF(S268&lt;&gt;3,"",VLOOKUP(CONCATENATE(R268," ",(S268)),$Z$2:AD268,5,0)))</f>
        <v/>
      </c>
      <c r="AD268" s="32" t="str">
        <f t="shared" si="86"/>
        <v/>
      </c>
      <c r="AE268" s="32" t="str">
        <f t="shared" si="87"/>
        <v xml:space="preserve"> </v>
      </c>
      <c r="AF268" s="109">
        <f>IF($K268="M",IF($L268&gt;Params!D$3,0,Params!F$3-$L268+1)+IF($L268=1,2,0),IF($L268&gt;Params!E$3,0,Params!G$3-$L268+1)+IF($L268=1,2,0))</f>
        <v>0</v>
      </c>
      <c r="AG268" s="109">
        <f t="shared" si="79"/>
        <v>0</v>
      </c>
      <c r="AH268" s="109">
        <f>IF(LEN(M268)&gt;1,MATCH(MID(M268,2,3),Params!$A$4:$A$14,0),0)</f>
        <v>0</v>
      </c>
      <c r="AI268" s="109" cm="1">
        <f t="array" ref="AI268">IF(AH268=0,0,INDEX(Params!F$4:F$14,RESULTS!$AH268))</f>
        <v>0</v>
      </c>
      <c r="AJ268" s="109" cm="1">
        <f t="array" ref="AJ268">IF(AI268=0,0,INDEX(Params!G$4:G$14,RESULTS!$AH268))</f>
        <v>0</v>
      </c>
      <c r="AK268" s="109">
        <f t="shared" si="80"/>
        <v>0</v>
      </c>
      <c r="AL268" s="109">
        <f t="shared" si="81"/>
        <v>0</v>
      </c>
    </row>
    <row r="269" spans="1:38" x14ac:dyDescent="0.3">
      <c r="A269" s="64" t="str">
        <f t="shared" si="75"/>
        <v/>
      </c>
      <c r="B269" s="64" t="str">
        <f t="shared" si="76"/>
        <v/>
      </c>
      <c r="C269" s="100">
        <v>268</v>
      </c>
      <c r="D269" s="96"/>
      <c r="E269" s="97">
        <f t="shared" si="88"/>
        <v>1</v>
      </c>
      <c r="F269" s="97"/>
      <c r="G269" s="97"/>
      <c r="H269" s="104" t="str">
        <f t="shared" si="82"/>
        <v/>
      </c>
      <c r="I269" s="105" t="str">
        <f>IF(D269="","",VLOOKUP(D269,ENTRANTS!$A$1:$H$1000,2,0))</f>
        <v/>
      </c>
      <c r="J269" s="105" t="str">
        <f>IF(D269="","",VLOOKUP(D269,ENTRANTS!$A$1:$H$1000,3,0))</f>
        <v/>
      </c>
      <c r="K269" s="100" t="str">
        <f>IF(D269="","",LEFT(VLOOKUP(D269,ENTRANTS!$A$1:$H$1000,5,0),1))</f>
        <v/>
      </c>
      <c r="L269" s="100" t="str">
        <f>IF(D269="","",COUNTIF($K$2:K269,K269))</f>
        <v/>
      </c>
      <c r="M269" s="100" t="str">
        <f>IF(D269="","",VLOOKUP(D269,ENTRANTS!$A$1:$H$1000,4,0))</f>
        <v/>
      </c>
      <c r="N269" s="100" t="str">
        <f>IF(D269="","",COUNTIF($M$2:M269,M269))</f>
        <v/>
      </c>
      <c r="O269" s="105" t="str">
        <f>IF(D269="","",VLOOKUP(D269,ENTRANTS!$A$1:$H$1000,6,0))</f>
        <v/>
      </c>
      <c r="P269" s="83" t="str">
        <f t="shared" si="83"/>
        <v/>
      </c>
      <c r="Q269" s="30"/>
      <c r="R269" s="2" t="str">
        <f t="shared" si="84"/>
        <v/>
      </c>
      <c r="S269" s="3" t="str">
        <f>IF(D269="","",COUNTIF($R$2:R269,R269))</f>
        <v/>
      </c>
      <c r="T269" s="4" t="str">
        <f t="shared" si="73"/>
        <v/>
      </c>
      <c r="U269" s="34" t="str">
        <f>IF(AND(S269=4,K269="M",NOT(O269="Unattached")),SUMIF(R$2:R269,R269,L$2:L269),"")</f>
        <v/>
      </c>
      <c r="V269" s="4" t="str">
        <f t="shared" si="74"/>
        <v/>
      </c>
      <c r="W269" s="34" t="str">
        <f>IF(AND(S269=3,K269="F",NOT(O269="Unattached")),SUMIF(R$2:R269,R269,L$2:L269),"")</f>
        <v/>
      </c>
      <c r="X269" s="5" t="str">
        <f t="shared" si="77"/>
        <v/>
      </c>
      <c r="Y269" s="5" t="str">
        <f t="shared" si="85"/>
        <v/>
      </c>
      <c r="Z269" s="32" t="str">
        <f t="shared" si="78"/>
        <v xml:space="preserve"> </v>
      </c>
      <c r="AA269" s="32" t="str">
        <f>IF(K269="M",IF(S269&lt;&gt;4,"",VLOOKUP(CONCATENATE(R269," ",(S269-3)),$Z$2:AD269,5,0)),IF(S269&lt;&gt;3,"",VLOOKUP(CONCATENATE(R269," ",(S269-2)),$Z$2:AD269,5,0)))</f>
        <v/>
      </c>
      <c r="AB269" s="32" t="str">
        <f>IF(K269="M",IF(S269&lt;&gt;4,"",VLOOKUP(CONCATENATE(R269," ",(S269-2)),$Z$2:AD269,5,0)),IF(S269&lt;&gt;3,"",VLOOKUP(CONCATENATE(R269," ",(S269-1)),$Z$2:AD269,5,0)))</f>
        <v/>
      </c>
      <c r="AC269" s="32" t="str">
        <f>IF(K269="M",IF(S269&lt;&gt;4,"",VLOOKUP(CONCATENATE(R269," ",(S269-1)),$Z$2:AD269,5,0)),IF(S269&lt;&gt;3,"",VLOOKUP(CONCATENATE(R269," ",(S269)),$Z$2:AD269,5,0)))</f>
        <v/>
      </c>
      <c r="AD269" s="32" t="str">
        <f t="shared" si="86"/>
        <v/>
      </c>
      <c r="AE269" s="32" t="str">
        <f t="shared" si="87"/>
        <v xml:space="preserve"> </v>
      </c>
      <c r="AF269" s="109">
        <f>IF($K269="M",IF($L269&gt;Params!D$3,0,Params!F$3-$L269+1)+IF($L269=1,2,0),IF($L269&gt;Params!E$3,0,Params!G$3-$L269+1)+IF($L269=1,2,0))</f>
        <v>0</v>
      </c>
      <c r="AG269" s="109">
        <f t="shared" si="79"/>
        <v>0</v>
      </c>
      <c r="AH269" s="109">
        <f>IF(LEN(M269)&gt;1,MATCH(MID(M269,2,3),Params!$A$4:$A$14,0),0)</f>
        <v>0</v>
      </c>
      <c r="AI269" s="109" cm="1">
        <f t="array" ref="AI269">IF(AH269=0,0,INDEX(Params!F$4:F$14,RESULTS!$AH269))</f>
        <v>0</v>
      </c>
      <c r="AJ269" s="109" cm="1">
        <f t="array" ref="AJ269">IF(AI269=0,0,INDEX(Params!G$4:G$14,RESULTS!$AH269))</f>
        <v>0</v>
      </c>
      <c r="AK269" s="109">
        <f t="shared" si="80"/>
        <v>0</v>
      </c>
      <c r="AL269" s="109">
        <f t="shared" si="81"/>
        <v>0</v>
      </c>
    </row>
    <row r="270" spans="1:38" x14ac:dyDescent="0.3">
      <c r="A270" s="64" t="str">
        <f t="shared" si="75"/>
        <v/>
      </c>
      <c r="B270" s="64" t="str">
        <f t="shared" si="76"/>
        <v/>
      </c>
      <c r="C270" s="100">
        <v>269</v>
      </c>
      <c r="D270" s="96"/>
      <c r="E270" s="97">
        <f t="shared" si="88"/>
        <v>1</v>
      </c>
      <c r="F270" s="97"/>
      <c r="G270" s="97"/>
      <c r="H270" s="104" t="str">
        <f t="shared" si="82"/>
        <v/>
      </c>
      <c r="I270" s="105" t="str">
        <f>IF(D270="","",VLOOKUP(D270,ENTRANTS!$A$1:$H$1000,2,0))</f>
        <v/>
      </c>
      <c r="J270" s="105" t="str">
        <f>IF(D270="","",VLOOKUP(D270,ENTRANTS!$A$1:$H$1000,3,0))</f>
        <v/>
      </c>
      <c r="K270" s="100" t="str">
        <f>IF(D270="","",LEFT(VLOOKUP(D270,ENTRANTS!$A$1:$H$1000,5,0),1))</f>
        <v/>
      </c>
      <c r="L270" s="100" t="str">
        <f>IF(D270="","",COUNTIF($K$2:K270,K270))</f>
        <v/>
      </c>
      <c r="M270" s="100" t="str">
        <f>IF(D270="","",VLOOKUP(D270,ENTRANTS!$A$1:$H$1000,4,0))</f>
        <v/>
      </c>
      <c r="N270" s="100" t="str">
        <f>IF(D270="","",COUNTIF($M$2:M270,M270))</f>
        <v/>
      </c>
      <c r="O270" s="105" t="str">
        <f>IF(D270="","",VLOOKUP(D270,ENTRANTS!$A$1:$H$1000,6,0))</f>
        <v/>
      </c>
      <c r="P270" s="83" t="str">
        <f t="shared" si="83"/>
        <v/>
      </c>
      <c r="Q270" s="30"/>
      <c r="R270" s="2" t="str">
        <f t="shared" si="84"/>
        <v/>
      </c>
      <c r="S270" s="3" t="str">
        <f>IF(D270="","",COUNTIF($R$2:R270,R270))</f>
        <v/>
      </c>
      <c r="T270" s="4" t="str">
        <f t="shared" si="73"/>
        <v/>
      </c>
      <c r="U270" s="34" t="str">
        <f>IF(AND(S270=4,K270="M",NOT(O270="Unattached")),SUMIF(R$2:R270,R270,L$2:L270),"")</f>
        <v/>
      </c>
      <c r="V270" s="4" t="str">
        <f t="shared" si="74"/>
        <v/>
      </c>
      <c r="W270" s="34" t="str">
        <f>IF(AND(S270=3,K270="F",NOT(O270="Unattached")),SUMIF(R$2:R270,R270,L$2:L270),"")</f>
        <v/>
      </c>
      <c r="X270" s="5" t="str">
        <f t="shared" si="77"/>
        <v/>
      </c>
      <c r="Y270" s="5" t="str">
        <f t="shared" si="85"/>
        <v/>
      </c>
      <c r="Z270" s="32" t="str">
        <f t="shared" si="78"/>
        <v xml:space="preserve"> </v>
      </c>
      <c r="AA270" s="32" t="str">
        <f>IF(K270="M",IF(S270&lt;&gt;4,"",VLOOKUP(CONCATENATE(R270," ",(S270-3)),$Z$2:AD270,5,0)),IF(S270&lt;&gt;3,"",VLOOKUP(CONCATENATE(R270," ",(S270-2)),$Z$2:AD270,5,0)))</f>
        <v/>
      </c>
      <c r="AB270" s="32" t="str">
        <f>IF(K270="M",IF(S270&lt;&gt;4,"",VLOOKUP(CONCATENATE(R270," ",(S270-2)),$Z$2:AD270,5,0)),IF(S270&lt;&gt;3,"",VLOOKUP(CONCATENATE(R270," ",(S270-1)),$Z$2:AD270,5,0)))</f>
        <v/>
      </c>
      <c r="AC270" s="32" t="str">
        <f>IF(K270="M",IF(S270&lt;&gt;4,"",VLOOKUP(CONCATENATE(R270," ",(S270-1)),$Z$2:AD270,5,0)),IF(S270&lt;&gt;3,"",VLOOKUP(CONCATENATE(R270," ",(S270)),$Z$2:AD270,5,0)))</f>
        <v/>
      </c>
      <c r="AD270" s="32" t="str">
        <f t="shared" si="86"/>
        <v/>
      </c>
      <c r="AE270" s="32" t="str">
        <f t="shared" si="87"/>
        <v xml:space="preserve"> </v>
      </c>
      <c r="AF270" s="109">
        <f>IF($K270="M",IF($L270&gt;Params!D$3,0,Params!F$3-$L270+1)+IF($L270=1,2,0),IF($L270&gt;Params!E$3,0,Params!G$3-$L270+1)+IF($L270=1,2,0))</f>
        <v>0</v>
      </c>
      <c r="AG270" s="109">
        <f t="shared" si="79"/>
        <v>0</v>
      </c>
      <c r="AH270" s="109">
        <f>IF(LEN(M270)&gt;1,MATCH(MID(M270,2,3),Params!$A$4:$A$14,0),0)</f>
        <v>0</v>
      </c>
      <c r="AI270" s="109" cm="1">
        <f t="array" ref="AI270">IF(AH270=0,0,INDEX(Params!F$4:F$14,RESULTS!$AH270))</f>
        <v>0</v>
      </c>
      <c r="AJ270" s="109" cm="1">
        <f t="array" ref="AJ270">IF(AI270=0,0,INDEX(Params!G$4:G$14,RESULTS!$AH270))</f>
        <v>0</v>
      </c>
      <c r="AK270" s="109">
        <f t="shared" si="80"/>
        <v>0</v>
      </c>
      <c r="AL270" s="109">
        <f t="shared" si="81"/>
        <v>0</v>
      </c>
    </row>
    <row r="271" spans="1:38" x14ac:dyDescent="0.3">
      <c r="A271" s="64" t="str">
        <f t="shared" si="75"/>
        <v/>
      </c>
      <c r="B271" s="64" t="str">
        <f t="shared" si="76"/>
        <v/>
      </c>
      <c r="C271" s="100">
        <v>270</v>
      </c>
      <c r="D271" s="96"/>
      <c r="E271" s="97">
        <f t="shared" si="88"/>
        <v>1</v>
      </c>
      <c r="F271" s="97"/>
      <c r="G271" s="97"/>
      <c r="H271" s="104" t="str">
        <f t="shared" si="82"/>
        <v/>
      </c>
      <c r="I271" s="105" t="str">
        <f>IF(D271="","",VLOOKUP(D271,ENTRANTS!$A$1:$H$1000,2,0))</f>
        <v/>
      </c>
      <c r="J271" s="105" t="str">
        <f>IF(D271="","",VLOOKUP(D271,ENTRANTS!$A$1:$H$1000,3,0))</f>
        <v/>
      </c>
      <c r="K271" s="100" t="str">
        <f>IF(D271="","",LEFT(VLOOKUP(D271,ENTRANTS!$A$1:$H$1000,5,0),1))</f>
        <v/>
      </c>
      <c r="L271" s="100" t="str">
        <f>IF(D271="","",COUNTIF($K$2:K271,K271))</f>
        <v/>
      </c>
      <c r="M271" s="100" t="str">
        <f>IF(D271="","",VLOOKUP(D271,ENTRANTS!$A$1:$H$1000,4,0))</f>
        <v/>
      </c>
      <c r="N271" s="100" t="str">
        <f>IF(D271="","",COUNTIF($M$2:M271,M271))</f>
        <v/>
      </c>
      <c r="O271" s="105" t="str">
        <f>IF(D271="","",VLOOKUP(D271,ENTRANTS!$A$1:$H$1000,6,0))</f>
        <v/>
      </c>
      <c r="P271" s="83" t="str">
        <f t="shared" si="83"/>
        <v/>
      </c>
      <c r="Q271" s="30"/>
      <c r="R271" s="2" t="str">
        <f t="shared" si="84"/>
        <v/>
      </c>
      <c r="S271" s="3" t="str">
        <f>IF(D271="","",COUNTIF($R$2:R271,R271))</f>
        <v/>
      </c>
      <c r="T271" s="4" t="str">
        <f t="shared" si="73"/>
        <v/>
      </c>
      <c r="U271" s="34" t="str">
        <f>IF(AND(S271=4,K271="M",NOT(O271="Unattached")),SUMIF(R$2:R271,R271,L$2:L271),"")</f>
        <v/>
      </c>
      <c r="V271" s="4" t="str">
        <f t="shared" si="74"/>
        <v/>
      </c>
      <c r="W271" s="34" t="str">
        <f>IF(AND(S271=3,K271="F",NOT(O271="Unattached")),SUMIF(R$2:R271,R271,L$2:L271),"")</f>
        <v/>
      </c>
      <c r="X271" s="5" t="str">
        <f t="shared" si="77"/>
        <v/>
      </c>
      <c r="Y271" s="5" t="str">
        <f t="shared" si="85"/>
        <v/>
      </c>
      <c r="Z271" s="32" t="str">
        <f t="shared" si="78"/>
        <v xml:space="preserve"> </v>
      </c>
      <c r="AA271" s="32" t="str">
        <f>IF(K271="M",IF(S271&lt;&gt;4,"",VLOOKUP(CONCATENATE(R271," ",(S271-3)),$Z$2:AD271,5,0)),IF(S271&lt;&gt;3,"",VLOOKUP(CONCATENATE(R271," ",(S271-2)),$Z$2:AD271,5,0)))</f>
        <v/>
      </c>
      <c r="AB271" s="32" t="str">
        <f>IF(K271="M",IF(S271&lt;&gt;4,"",VLOOKUP(CONCATENATE(R271," ",(S271-2)),$Z$2:AD271,5,0)),IF(S271&lt;&gt;3,"",VLOOKUP(CONCATENATE(R271," ",(S271-1)),$Z$2:AD271,5,0)))</f>
        <v/>
      </c>
      <c r="AC271" s="32" t="str">
        <f>IF(K271="M",IF(S271&lt;&gt;4,"",VLOOKUP(CONCATENATE(R271," ",(S271-1)),$Z$2:AD271,5,0)),IF(S271&lt;&gt;3,"",VLOOKUP(CONCATENATE(R271," ",(S271)),$Z$2:AD271,5,0)))</f>
        <v/>
      </c>
      <c r="AD271" s="32" t="str">
        <f t="shared" si="86"/>
        <v/>
      </c>
      <c r="AE271" s="32" t="str">
        <f t="shared" si="87"/>
        <v xml:space="preserve"> </v>
      </c>
      <c r="AF271" s="109">
        <f>IF($K271="M",IF($L271&gt;Params!D$3,0,Params!F$3-$L271+1)+IF($L271=1,2,0),IF($L271&gt;Params!E$3,0,Params!G$3-$L271+1)+IF($L271=1,2,0))</f>
        <v>0</v>
      </c>
      <c r="AG271" s="109">
        <f t="shared" si="79"/>
        <v>0</v>
      </c>
      <c r="AH271" s="109">
        <f>IF(LEN(M271)&gt;1,MATCH(MID(M271,2,3),Params!$A$4:$A$14,0),0)</f>
        <v>0</v>
      </c>
      <c r="AI271" s="109" cm="1">
        <f t="array" ref="AI271">IF(AH271=0,0,INDEX(Params!F$4:F$14,RESULTS!$AH271))</f>
        <v>0</v>
      </c>
      <c r="AJ271" s="109" cm="1">
        <f t="array" ref="AJ271">IF(AI271=0,0,INDEX(Params!G$4:G$14,RESULTS!$AH271))</f>
        <v>0</v>
      </c>
      <c r="AK271" s="109">
        <f t="shared" si="80"/>
        <v>0</v>
      </c>
      <c r="AL271" s="109">
        <f t="shared" si="81"/>
        <v>0</v>
      </c>
    </row>
    <row r="272" spans="1:38" x14ac:dyDescent="0.3">
      <c r="A272" s="64" t="str">
        <f t="shared" si="75"/>
        <v/>
      </c>
      <c r="B272" s="64" t="str">
        <f t="shared" si="76"/>
        <v/>
      </c>
      <c r="C272" s="100">
        <v>271</v>
      </c>
      <c r="D272" s="96"/>
      <c r="E272" s="97">
        <f t="shared" si="88"/>
        <v>1</v>
      </c>
      <c r="F272" s="97"/>
      <c r="G272" s="97"/>
      <c r="H272" s="104" t="str">
        <f t="shared" si="82"/>
        <v/>
      </c>
      <c r="I272" s="105" t="str">
        <f>IF(D272="","",VLOOKUP(D272,ENTRANTS!$A$1:$H$1000,2,0))</f>
        <v/>
      </c>
      <c r="J272" s="105" t="str">
        <f>IF(D272="","",VLOOKUP(D272,ENTRANTS!$A$1:$H$1000,3,0))</f>
        <v/>
      </c>
      <c r="K272" s="100" t="str">
        <f>IF(D272="","",LEFT(VLOOKUP(D272,ENTRANTS!$A$1:$H$1000,5,0),1))</f>
        <v/>
      </c>
      <c r="L272" s="100" t="str">
        <f>IF(D272="","",COUNTIF($K$2:K272,K272))</f>
        <v/>
      </c>
      <c r="M272" s="100" t="str">
        <f>IF(D272="","",VLOOKUP(D272,ENTRANTS!$A$1:$H$1000,4,0))</f>
        <v/>
      </c>
      <c r="N272" s="100" t="str">
        <f>IF(D272="","",COUNTIF($M$2:M272,M272))</f>
        <v/>
      </c>
      <c r="O272" s="105" t="str">
        <f>IF(D272="","",VLOOKUP(D272,ENTRANTS!$A$1:$H$1000,6,0))</f>
        <v/>
      </c>
      <c r="P272" s="83" t="str">
        <f t="shared" si="83"/>
        <v/>
      </c>
      <c r="Q272" s="30"/>
      <c r="R272" s="2" t="str">
        <f t="shared" si="84"/>
        <v/>
      </c>
      <c r="S272" s="3" t="str">
        <f>IF(D272="","",COUNTIF($R$2:R272,R272))</f>
        <v/>
      </c>
      <c r="T272" s="4" t="str">
        <f t="shared" si="73"/>
        <v/>
      </c>
      <c r="U272" s="34" t="str">
        <f>IF(AND(S272=4,K272="M",NOT(O272="Unattached")),SUMIF(R$2:R272,R272,L$2:L272),"")</f>
        <v/>
      </c>
      <c r="V272" s="4" t="str">
        <f t="shared" si="74"/>
        <v/>
      </c>
      <c r="W272" s="34" t="str">
        <f>IF(AND(S272=3,K272="F",NOT(O272="Unattached")),SUMIF(R$2:R272,R272,L$2:L272),"")</f>
        <v/>
      </c>
      <c r="X272" s="5" t="str">
        <f t="shared" si="77"/>
        <v/>
      </c>
      <c r="Y272" s="5" t="str">
        <f t="shared" si="85"/>
        <v/>
      </c>
      <c r="Z272" s="32" t="str">
        <f t="shared" si="78"/>
        <v xml:space="preserve"> </v>
      </c>
      <c r="AA272" s="32" t="str">
        <f>IF(K272="M",IF(S272&lt;&gt;4,"",VLOOKUP(CONCATENATE(R272," ",(S272-3)),$Z$2:AD272,5,0)),IF(S272&lt;&gt;3,"",VLOOKUP(CONCATENATE(R272," ",(S272-2)),$Z$2:AD272,5,0)))</f>
        <v/>
      </c>
      <c r="AB272" s="32" t="str">
        <f>IF(K272="M",IF(S272&lt;&gt;4,"",VLOOKUP(CONCATENATE(R272," ",(S272-2)),$Z$2:AD272,5,0)),IF(S272&lt;&gt;3,"",VLOOKUP(CONCATENATE(R272," ",(S272-1)),$Z$2:AD272,5,0)))</f>
        <v/>
      </c>
      <c r="AC272" s="32" t="str">
        <f>IF(K272="M",IF(S272&lt;&gt;4,"",VLOOKUP(CONCATENATE(R272," ",(S272-1)),$Z$2:AD272,5,0)),IF(S272&lt;&gt;3,"",VLOOKUP(CONCATENATE(R272," ",(S272)),$Z$2:AD272,5,0)))</f>
        <v/>
      </c>
      <c r="AD272" s="32" t="str">
        <f t="shared" si="86"/>
        <v/>
      </c>
      <c r="AE272" s="32" t="str">
        <f t="shared" si="87"/>
        <v xml:space="preserve"> </v>
      </c>
      <c r="AF272" s="109">
        <f>IF($K272="M",IF($L272&gt;Params!D$3,0,Params!F$3-$L272+1)+IF($L272=1,2,0),IF($L272&gt;Params!E$3,0,Params!G$3-$L272+1)+IF($L272=1,2,0))</f>
        <v>0</v>
      </c>
      <c r="AG272" s="109">
        <f t="shared" si="79"/>
        <v>0</v>
      </c>
      <c r="AH272" s="109">
        <f>IF(LEN(M272)&gt;1,MATCH(MID(M272,2,3),Params!$A$4:$A$14,0),0)</f>
        <v>0</v>
      </c>
      <c r="AI272" s="109" cm="1">
        <f t="array" ref="AI272">IF(AH272=0,0,INDEX(Params!F$4:F$14,RESULTS!$AH272))</f>
        <v>0</v>
      </c>
      <c r="AJ272" s="109" cm="1">
        <f t="array" ref="AJ272">IF(AI272=0,0,INDEX(Params!G$4:G$14,RESULTS!$AH272))</f>
        <v>0</v>
      </c>
      <c r="AK272" s="109">
        <f t="shared" si="80"/>
        <v>0</v>
      </c>
      <c r="AL272" s="109">
        <f t="shared" si="81"/>
        <v>0</v>
      </c>
    </row>
    <row r="273" spans="1:38" x14ac:dyDescent="0.3">
      <c r="A273" s="64" t="str">
        <f t="shared" si="75"/>
        <v/>
      </c>
      <c r="B273" s="64" t="str">
        <f t="shared" si="76"/>
        <v/>
      </c>
      <c r="C273" s="100">
        <v>272</v>
      </c>
      <c r="D273" s="96"/>
      <c r="E273" s="97">
        <f t="shared" si="88"/>
        <v>1</v>
      </c>
      <c r="F273" s="97"/>
      <c r="G273" s="97"/>
      <c r="H273" s="104" t="str">
        <f t="shared" si="82"/>
        <v/>
      </c>
      <c r="I273" s="105" t="str">
        <f>IF(D273="","",VLOOKUP(D273,ENTRANTS!$A$1:$H$1000,2,0))</f>
        <v/>
      </c>
      <c r="J273" s="105" t="str">
        <f>IF(D273="","",VLOOKUP(D273,ENTRANTS!$A$1:$H$1000,3,0))</f>
        <v/>
      </c>
      <c r="K273" s="100" t="str">
        <f>IF(D273="","",LEFT(VLOOKUP(D273,ENTRANTS!$A$1:$H$1000,5,0),1))</f>
        <v/>
      </c>
      <c r="L273" s="100" t="str">
        <f>IF(D273="","",COUNTIF($K$2:K273,K273))</f>
        <v/>
      </c>
      <c r="M273" s="100" t="str">
        <f>IF(D273="","",VLOOKUP(D273,ENTRANTS!$A$1:$H$1000,4,0))</f>
        <v/>
      </c>
      <c r="N273" s="100" t="str">
        <f>IF(D273="","",COUNTIF($M$2:M273,M273))</f>
        <v/>
      </c>
      <c r="O273" s="105" t="str">
        <f>IF(D273="","",VLOOKUP(D273,ENTRANTS!$A$1:$H$1000,6,0))</f>
        <v/>
      </c>
      <c r="P273" s="83" t="str">
        <f t="shared" si="83"/>
        <v/>
      </c>
      <c r="Q273" s="30"/>
      <c r="R273" s="2" t="str">
        <f t="shared" si="84"/>
        <v/>
      </c>
      <c r="S273" s="3" t="str">
        <f>IF(D273="","",COUNTIF($R$2:R273,R273))</f>
        <v/>
      </c>
      <c r="T273" s="4" t="str">
        <f t="shared" si="73"/>
        <v/>
      </c>
      <c r="U273" s="34" t="str">
        <f>IF(AND(S273=4,K273="M",NOT(O273="Unattached")),SUMIF(R$2:R273,R273,L$2:L273),"")</f>
        <v/>
      </c>
      <c r="V273" s="4" t="str">
        <f t="shared" si="74"/>
        <v/>
      </c>
      <c r="W273" s="34" t="str">
        <f>IF(AND(S273=3,K273="F",NOT(O273="Unattached")),SUMIF(R$2:R273,R273,L$2:L273),"")</f>
        <v/>
      </c>
      <c r="X273" s="5" t="str">
        <f t="shared" si="77"/>
        <v/>
      </c>
      <c r="Y273" s="5" t="str">
        <f t="shared" si="85"/>
        <v/>
      </c>
      <c r="Z273" s="32" t="str">
        <f t="shared" si="78"/>
        <v xml:space="preserve"> </v>
      </c>
      <c r="AA273" s="32" t="str">
        <f>IF(K273="M",IF(S273&lt;&gt;4,"",VLOOKUP(CONCATENATE(R273," ",(S273-3)),$Z$2:AD273,5,0)),IF(S273&lt;&gt;3,"",VLOOKUP(CONCATENATE(R273," ",(S273-2)),$Z$2:AD273,5,0)))</f>
        <v/>
      </c>
      <c r="AB273" s="32" t="str">
        <f>IF(K273="M",IF(S273&lt;&gt;4,"",VLOOKUP(CONCATENATE(R273," ",(S273-2)),$Z$2:AD273,5,0)),IF(S273&lt;&gt;3,"",VLOOKUP(CONCATENATE(R273," ",(S273-1)),$Z$2:AD273,5,0)))</f>
        <v/>
      </c>
      <c r="AC273" s="32" t="str">
        <f>IF(K273="M",IF(S273&lt;&gt;4,"",VLOOKUP(CONCATENATE(R273," ",(S273-1)),$Z$2:AD273,5,0)),IF(S273&lt;&gt;3,"",VLOOKUP(CONCATENATE(R273," ",(S273)),$Z$2:AD273,5,0)))</f>
        <v/>
      </c>
      <c r="AD273" s="32" t="str">
        <f t="shared" si="86"/>
        <v/>
      </c>
      <c r="AE273" s="32" t="str">
        <f t="shared" si="87"/>
        <v xml:space="preserve"> </v>
      </c>
      <c r="AF273" s="109">
        <f>IF($K273="M",IF($L273&gt;Params!D$3,0,Params!F$3-$L273+1)+IF($L273=1,2,0),IF($L273&gt;Params!E$3,0,Params!G$3-$L273+1)+IF($L273=1,2,0))</f>
        <v>0</v>
      </c>
      <c r="AG273" s="109">
        <f t="shared" si="79"/>
        <v>0</v>
      </c>
      <c r="AH273" s="109">
        <f>IF(LEN(M273)&gt;1,MATCH(MID(M273,2,3),Params!$A$4:$A$14,0),0)</f>
        <v>0</v>
      </c>
      <c r="AI273" s="109" cm="1">
        <f t="array" ref="AI273">IF(AH273=0,0,INDEX(Params!F$4:F$14,RESULTS!$AH273))</f>
        <v>0</v>
      </c>
      <c r="AJ273" s="109" cm="1">
        <f t="array" ref="AJ273">IF(AI273=0,0,INDEX(Params!G$4:G$14,RESULTS!$AH273))</f>
        <v>0</v>
      </c>
      <c r="AK273" s="109">
        <f t="shared" si="80"/>
        <v>0</v>
      </c>
      <c r="AL273" s="109">
        <f t="shared" si="81"/>
        <v>0</v>
      </c>
    </row>
    <row r="274" spans="1:38" x14ac:dyDescent="0.3">
      <c r="A274" s="64" t="str">
        <f t="shared" si="75"/>
        <v/>
      </c>
      <c r="B274" s="64" t="str">
        <f t="shared" si="76"/>
        <v/>
      </c>
      <c r="C274" s="100">
        <v>273</v>
      </c>
      <c r="D274" s="96"/>
      <c r="E274" s="97">
        <f t="shared" si="88"/>
        <v>1</v>
      </c>
      <c r="F274" s="97"/>
      <c r="G274" s="97"/>
      <c r="H274" s="104" t="str">
        <f t="shared" si="82"/>
        <v/>
      </c>
      <c r="I274" s="105" t="str">
        <f>IF(D274="","",VLOOKUP(D274,ENTRANTS!$A$1:$H$1000,2,0))</f>
        <v/>
      </c>
      <c r="J274" s="105" t="str">
        <f>IF(D274="","",VLOOKUP(D274,ENTRANTS!$A$1:$H$1000,3,0))</f>
        <v/>
      </c>
      <c r="K274" s="100" t="str">
        <f>IF(D274="","",LEFT(VLOOKUP(D274,ENTRANTS!$A$1:$H$1000,5,0),1))</f>
        <v/>
      </c>
      <c r="L274" s="100" t="str">
        <f>IF(D274="","",COUNTIF($K$2:K274,K274))</f>
        <v/>
      </c>
      <c r="M274" s="100" t="str">
        <f>IF(D274="","",VLOOKUP(D274,ENTRANTS!$A$1:$H$1000,4,0))</f>
        <v/>
      </c>
      <c r="N274" s="100" t="str">
        <f>IF(D274="","",COUNTIF($M$2:M274,M274))</f>
        <v/>
      </c>
      <c r="O274" s="105" t="str">
        <f>IF(D274="","",VLOOKUP(D274,ENTRANTS!$A$1:$H$1000,6,0))</f>
        <v/>
      </c>
      <c r="P274" s="83" t="str">
        <f t="shared" si="83"/>
        <v/>
      </c>
      <c r="Q274" s="30"/>
      <c r="R274" s="2" t="str">
        <f t="shared" si="84"/>
        <v/>
      </c>
      <c r="S274" s="3" t="str">
        <f>IF(D274="","",COUNTIF($R$2:R274,R274))</f>
        <v/>
      </c>
      <c r="T274" s="4" t="str">
        <f t="shared" si="73"/>
        <v/>
      </c>
      <c r="U274" s="34" t="str">
        <f>IF(AND(S274=4,K274="M",NOT(O274="Unattached")),SUMIF(R$2:R274,R274,L$2:L274),"")</f>
        <v/>
      </c>
      <c r="V274" s="4" t="str">
        <f t="shared" si="74"/>
        <v/>
      </c>
      <c r="W274" s="34" t="str">
        <f>IF(AND(S274=3,K274="F",NOT(O274="Unattached")),SUMIF(R$2:R274,R274,L$2:L274),"")</f>
        <v/>
      </c>
      <c r="X274" s="5" t="str">
        <f t="shared" si="77"/>
        <v/>
      </c>
      <c r="Y274" s="5" t="str">
        <f t="shared" si="85"/>
        <v/>
      </c>
      <c r="Z274" s="32" t="str">
        <f t="shared" si="78"/>
        <v xml:space="preserve"> </v>
      </c>
      <c r="AA274" s="32" t="str">
        <f>IF(K274="M",IF(S274&lt;&gt;4,"",VLOOKUP(CONCATENATE(R274," ",(S274-3)),$Z$2:AD274,5,0)),IF(S274&lt;&gt;3,"",VLOOKUP(CONCATENATE(R274," ",(S274-2)),$Z$2:AD274,5,0)))</f>
        <v/>
      </c>
      <c r="AB274" s="32" t="str">
        <f>IF(K274="M",IF(S274&lt;&gt;4,"",VLOOKUP(CONCATENATE(R274," ",(S274-2)),$Z$2:AD274,5,0)),IF(S274&lt;&gt;3,"",VLOOKUP(CONCATENATE(R274," ",(S274-1)),$Z$2:AD274,5,0)))</f>
        <v/>
      </c>
      <c r="AC274" s="32" t="str">
        <f>IF(K274="M",IF(S274&lt;&gt;4,"",VLOOKUP(CONCATENATE(R274," ",(S274-1)),$Z$2:AD274,5,0)),IF(S274&lt;&gt;3,"",VLOOKUP(CONCATENATE(R274," ",(S274)),$Z$2:AD274,5,0)))</f>
        <v/>
      </c>
      <c r="AD274" s="32" t="str">
        <f t="shared" si="86"/>
        <v/>
      </c>
      <c r="AE274" s="32" t="str">
        <f t="shared" si="87"/>
        <v xml:space="preserve"> </v>
      </c>
      <c r="AF274" s="109">
        <f>IF($K274="M",IF($L274&gt;Params!D$3,0,Params!F$3-$L274+1)+IF($L274=1,2,0),IF($L274&gt;Params!E$3,0,Params!G$3-$L274+1)+IF($L274=1,2,0))</f>
        <v>0</v>
      </c>
      <c r="AG274" s="109">
        <f t="shared" si="79"/>
        <v>0</v>
      </c>
      <c r="AH274" s="109">
        <f>IF(LEN(M274)&gt;1,MATCH(MID(M274,2,3),Params!$A$4:$A$14,0),0)</f>
        <v>0</v>
      </c>
      <c r="AI274" s="109" cm="1">
        <f t="array" ref="AI274">IF(AH274=0,0,INDEX(Params!F$4:F$14,RESULTS!$AH274))</f>
        <v>0</v>
      </c>
      <c r="AJ274" s="109" cm="1">
        <f t="array" ref="AJ274">IF(AI274=0,0,INDEX(Params!G$4:G$14,RESULTS!$AH274))</f>
        <v>0</v>
      </c>
      <c r="AK274" s="109">
        <f t="shared" si="80"/>
        <v>0</v>
      </c>
      <c r="AL274" s="109">
        <f t="shared" si="81"/>
        <v>0</v>
      </c>
    </row>
    <row r="275" spans="1:38" x14ac:dyDescent="0.3">
      <c r="A275" s="64" t="str">
        <f t="shared" si="75"/>
        <v/>
      </c>
      <c r="B275" s="64" t="str">
        <f t="shared" si="76"/>
        <v/>
      </c>
      <c r="C275" s="100">
        <v>274</v>
      </c>
      <c r="D275" s="96"/>
      <c r="E275" s="97">
        <f t="shared" si="88"/>
        <v>1</v>
      </c>
      <c r="F275" s="97"/>
      <c r="G275" s="97"/>
      <c r="H275" s="104" t="str">
        <f t="shared" si="82"/>
        <v/>
      </c>
      <c r="I275" s="105" t="str">
        <f>IF(D275="","",VLOOKUP(D275,ENTRANTS!$A$1:$H$1000,2,0))</f>
        <v/>
      </c>
      <c r="J275" s="105" t="str">
        <f>IF(D275="","",VLOOKUP(D275,ENTRANTS!$A$1:$H$1000,3,0))</f>
        <v/>
      </c>
      <c r="K275" s="100" t="str">
        <f>IF(D275="","",LEFT(VLOOKUP(D275,ENTRANTS!$A$1:$H$1000,5,0),1))</f>
        <v/>
      </c>
      <c r="L275" s="100" t="str">
        <f>IF(D275="","",COUNTIF($K$2:K275,K275))</f>
        <v/>
      </c>
      <c r="M275" s="100" t="str">
        <f>IF(D275="","",VLOOKUP(D275,ENTRANTS!$A$1:$H$1000,4,0))</f>
        <v/>
      </c>
      <c r="N275" s="100" t="str">
        <f>IF(D275="","",COUNTIF($M$2:M275,M275))</f>
        <v/>
      </c>
      <c r="O275" s="105" t="str">
        <f>IF(D275="","",VLOOKUP(D275,ENTRANTS!$A$1:$H$1000,6,0))</f>
        <v/>
      </c>
      <c r="P275" s="83" t="str">
        <f t="shared" si="83"/>
        <v/>
      </c>
      <c r="Q275" s="30"/>
      <c r="R275" s="2" t="str">
        <f t="shared" si="84"/>
        <v/>
      </c>
      <c r="S275" s="3" t="str">
        <f>IF(D275="","",COUNTIF($R$2:R275,R275))</f>
        <v/>
      </c>
      <c r="T275" s="4" t="str">
        <f t="shared" si="73"/>
        <v/>
      </c>
      <c r="U275" s="34" t="str">
        <f>IF(AND(S275=4,K275="M",NOT(O275="Unattached")),SUMIF(R$2:R275,R275,L$2:L275),"")</f>
        <v/>
      </c>
      <c r="V275" s="4" t="str">
        <f t="shared" si="74"/>
        <v/>
      </c>
      <c r="W275" s="34" t="str">
        <f>IF(AND(S275=3,K275="F",NOT(O275="Unattached")),SUMIF(R$2:R275,R275,L$2:L275),"")</f>
        <v/>
      </c>
      <c r="X275" s="5" t="str">
        <f t="shared" si="77"/>
        <v/>
      </c>
      <c r="Y275" s="5" t="str">
        <f t="shared" si="85"/>
        <v/>
      </c>
      <c r="Z275" s="32" t="str">
        <f t="shared" si="78"/>
        <v xml:space="preserve"> </v>
      </c>
      <c r="AA275" s="32" t="str">
        <f>IF(K275="M",IF(S275&lt;&gt;4,"",VLOOKUP(CONCATENATE(R275," ",(S275-3)),$Z$2:AD275,5,0)),IF(S275&lt;&gt;3,"",VLOOKUP(CONCATENATE(R275," ",(S275-2)),$Z$2:AD275,5,0)))</f>
        <v/>
      </c>
      <c r="AB275" s="32" t="str">
        <f>IF(K275="M",IF(S275&lt;&gt;4,"",VLOOKUP(CONCATENATE(R275," ",(S275-2)),$Z$2:AD275,5,0)),IF(S275&lt;&gt;3,"",VLOOKUP(CONCATENATE(R275," ",(S275-1)),$Z$2:AD275,5,0)))</f>
        <v/>
      </c>
      <c r="AC275" s="32" t="str">
        <f>IF(K275="M",IF(S275&lt;&gt;4,"",VLOOKUP(CONCATENATE(R275," ",(S275-1)),$Z$2:AD275,5,0)),IF(S275&lt;&gt;3,"",VLOOKUP(CONCATENATE(R275," ",(S275)),$Z$2:AD275,5,0)))</f>
        <v/>
      </c>
      <c r="AD275" s="32" t="str">
        <f t="shared" si="86"/>
        <v/>
      </c>
      <c r="AE275" s="32" t="str">
        <f t="shared" si="87"/>
        <v xml:space="preserve"> </v>
      </c>
      <c r="AF275" s="109">
        <f>IF($K275="M",IF($L275&gt;Params!D$3,0,Params!F$3-$L275+1)+IF($L275=1,2,0),IF($L275&gt;Params!E$3,0,Params!G$3-$L275+1)+IF($L275=1,2,0))</f>
        <v>0</v>
      </c>
      <c r="AG275" s="109">
        <f t="shared" si="79"/>
        <v>0</v>
      </c>
      <c r="AH275" s="109">
        <f>IF(LEN(M275)&gt;1,MATCH(MID(M275,2,3),Params!$A$4:$A$14,0),0)</f>
        <v>0</v>
      </c>
      <c r="AI275" s="109" cm="1">
        <f t="array" ref="AI275">IF(AH275=0,0,INDEX(Params!F$4:F$14,RESULTS!$AH275))</f>
        <v>0</v>
      </c>
      <c r="AJ275" s="109" cm="1">
        <f t="array" ref="AJ275">IF(AI275=0,0,INDEX(Params!G$4:G$14,RESULTS!$AH275))</f>
        <v>0</v>
      </c>
      <c r="AK275" s="109">
        <f t="shared" si="80"/>
        <v>0</v>
      </c>
      <c r="AL275" s="109">
        <f t="shared" si="81"/>
        <v>0</v>
      </c>
    </row>
    <row r="276" spans="1:38" x14ac:dyDescent="0.3">
      <c r="A276" s="64" t="str">
        <f t="shared" si="75"/>
        <v/>
      </c>
      <c r="B276" s="64" t="str">
        <f t="shared" si="76"/>
        <v/>
      </c>
      <c r="C276" s="100">
        <v>275</v>
      </c>
      <c r="D276" s="96"/>
      <c r="E276" s="97">
        <f t="shared" si="88"/>
        <v>1</v>
      </c>
      <c r="F276" s="97"/>
      <c r="G276" s="97"/>
      <c r="H276" s="104" t="str">
        <f t="shared" si="82"/>
        <v/>
      </c>
      <c r="I276" s="105" t="str">
        <f>IF(D276="","",VLOOKUP(D276,ENTRANTS!$A$1:$H$1000,2,0))</f>
        <v/>
      </c>
      <c r="J276" s="105" t="str">
        <f>IF(D276="","",VLOOKUP(D276,ENTRANTS!$A$1:$H$1000,3,0))</f>
        <v/>
      </c>
      <c r="K276" s="100" t="str">
        <f>IF(D276="","",LEFT(VLOOKUP(D276,ENTRANTS!$A$1:$H$1000,5,0),1))</f>
        <v/>
      </c>
      <c r="L276" s="100" t="str">
        <f>IF(D276="","",COUNTIF($K$2:K276,K276))</f>
        <v/>
      </c>
      <c r="M276" s="100" t="str">
        <f>IF(D276="","",VLOOKUP(D276,ENTRANTS!$A$1:$H$1000,4,0))</f>
        <v/>
      </c>
      <c r="N276" s="100" t="str">
        <f>IF(D276="","",COUNTIF($M$2:M276,M276))</f>
        <v/>
      </c>
      <c r="O276" s="105" t="str">
        <f>IF(D276="","",VLOOKUP(D276,ENTRANTS!$A$1:$H$1000,6,0))</f>
        <v/>
      </c>
      <c r="P276" s="83" t="str">
        <f t="shared" si="83"/>
        <v/>
      </c>
      <c r="Q276" s="30"/>
      <c r="R276" s="2" t="str">
        <f t="shared" si="84"/>
        <v/>
      </c>
      <c r="S276" s="3" t="str">
        <f>IF(D276="","",COUNTIF($R$2:R276,R276))</f>
        <v/>
      </c>
      <c r="T276" s="4" t="str">
        <f t="shared" si="73"/>
        <v/>
      </c>
      <c r="U276" s="34" t="str">
        <f>IF(AND(S276=4,K276="M",NOT(O276="Unattached")),SUMIF(R$2:R276,R276,L$2:L276),"")</f>
        <v/>
      </c>
      <c r="V276" s="4" t="str">
        <f t="shared" si="74"/>
        <v/>
      </c>
      <c r="W276" s="34" t="str">
        <f>IF(AND(S276=3,K276="F",NOT(O276="Unattached")),SUMIF(R$2:R276,R276,L$2:L276),"")</f>
        <v/>
      </c>
      <c r="X276" s="5" t="str">
        <f t="shared" si="77"/>
        <v/>
      </c>
      <c r="Y276" s="5" t="str">
        <f t="shared" si="85"/>
        <v/>
      </c>
      <c r="Z276" s="32" t="str">
        <f t="shared" si="78"/>
        <v xml:space="preserve"> </v>
      </c>
      <c r="AA276" s="32" t="str">
        <f>IF(K276="M",IF(S276&lt;&gt;4,"",VLOOKUP(CONCATENATE(R276," ",(S276-3)),$Z$2:AD276,5,0)),IF(S276&lt;&gt;3,"",VLOOKUP(CONCATENATE(R276," ",(S276-2)),$Z$2:AD276,5,0)))</f>
        <v/>
      </c>
      <c r="AB276" s="32" t="str">
        <f>IF(K276="M",IF(S276&lt;&gt;4,"",VLOOKUP(CONCATENATE(R276," ",(S276-2)),$Z$2:AD276,5,0)),IF(S276&lt;&gt;3,"",VLOOKUP(CONCATENATE(R276," ",(S276-1)),$Z$2:AD276,5,0)))</f>
        <v/>
      </c>
      <c r="AC276" s="32" t="str">
        <f>IF(K276="M",IF(S276&lt;&gt;4,"",VLOOKUP(CONCATENATE(R276," ",(S276-1)),$Z$2:AD276,5,0)),IF(S276&lt;&gt;3,"",VLOOKUP(CONCATENATE(R276," ",(S276)),$Z$2:AD276,5,0)))</f>
        <v/>
      </c>
      <c r="AD276" s="32" t="str">
        <f t="shared" si="86"/>
        <v/>
      </c>
      <c r="AE276" s="32" t="str">
        <f t="shared" si="87"/>
        <v xml:space="preserve"> </v>
      </c>
      <c r="AF276" s="109">
        <f>IF($K276="M",IF($L276&gt;Params!D$3,0,Params!F$3-$L276+1)+IF($L276=1,2,0),IF($L276&gt;Params!E$3,0,Params!G$3-$L276+1)+IF($L276=1,2,0))</f>
        <v>0</v>
      </c>
      <c r="AG276" s="109">
        <f t="shared" si="79"/>
        <v>0</v>
      </c>
      <c r="AH276" s="109">
        <f>IF(LEN(M276)&gt;1,MATCH(MID(M276,2,3),Params!$A$4:$A$14,0),0)</f>
        <v>0</v>
      </c>
      <c r="AI276" s="109" cm="1">
        <f t="array" ref="AI276">IF(AH276=0,0,INDEX(Params!F$4:F$14,RESULTS!$AH276))</f>
        <v>0</v>
      </c>
      <c r="AJ276" s="109" cm="1">
        <f t="array" ref="AJ276">IF(AI276=0,0,INDEX(Params!G$4:G$14,RESULTS!$AH276))</f>
        <v>0</v>
      </c>
      <c r="AK276" s="109">
        <f t="shared" si="80"/>
        <v>0</v>
      </c>
      <c r="AL276" s="109">
        <f t="shared" si="81"/>
        <v>0</v>
      </c>
    </row>
    <row r="277" spans="1:38" x14ac:dyDescent="0.3">
      <c r="A277" s="64" t="str">
        <f t="shared" si="75"/>
        <v/>
      </c>
      <c r="B277" s="64" t="str">
        <f t="shared" si="76"/>
        <v/>
      </c>
      <c r="C277" s="100">
        <v>276</v>
      </c>
      <c r="D277" s="96"/>
      <c r="E277" s="97">
        <f t="shared" si="88"/>
        <v>1</v>
      </c>
      <c r="F277" s="97"/>
      <c r="G277" s="97"/>
      <c r="H277" s="104" t="str">
        <f t="shared" si="82"/>
        <v/>
      </c>
      <c r="I277" s="105" t="str">
        <f>IF(D277="","",VLOOKUP(D277,ENTRANTS!$A$1:$H$1000,2,0))</f>
        <v/>
      </c>
      <c r="J277" s="105" t="str">
        <f>IF(D277="","",VLOOKUP(D277,ENTRANTS!$A$1:$H$1000,3,0))</f>
        <v/>
      </c>
      <c r="K277" s="100" t="str">
        <f>IF(D277="","",LEFT(VLOOKUP(D277,ENTRANTS!$A$1:$H$1000,5,0),1))</f>
        <v/>
      </c>
      <c r="L277" s="100" t="str">
        <f>IF(D277="","",COUNTIF($K$2:K277,K277))</f>
        <v/>
      </c>
      <c r="M277" s="100" t="str">
        <f>IF(D277="","",VLOOKUP(D277,ENTRANTS!$A$1:$H$1000,4,0))</f>
        <v/>
      </c>
      <c r="N277" s="100" t="str">
        <f>IF(D277="","",COUNTIF($M$2:M277,M277))</f>
        <v/>
      </c>
      <c r="O277" s="105" t="str">
        <f>IF(D277="","",VLOOKUP(D277,ENTRANTS!$A$1:$H$1000,6,0))</f>
        <v/>
      </c>
      <c r="P277" s="83" t="str">
        <f t="shared" si="83"/>
        <v/>
      </c>
      <c r="Q277" s="30"/>
      <c r="R277" s="2" t="str">
        <f t="shared" si="84"/>
        <v/>
      </c>
      <c r="S277" s="3" t="str">
        <f>IF(D277="","",COUNTIF($R$2:R277,R277))</f>
        <v/>
      </c>
      <c r="T277" s="4" t="str">
        <f t="shared" si="73"/>
        <v/>
      </c>
      <c r="U277" s="34" t="str">
        <f>IF(AND(S277=4,K277="M",NOT(O277="Unattached")),SUMIF(R$2:R277,R277,L$2:L277),"")</f>
        <v/>
      </c>
      <c r="V277" s="4" t="str">
        <f t="shared" si="74"/>
        <v/>
      </c>
      <c r="W277" s="34" t="str">
        <f>IF(AND(S277=3,K277="F",NOT(O277="Unattached")),SUMIF(R$2:R277,R277,L$2:L277),"")</f>
        <v/>
      </c>
      <c r="X277" s="5" t="str">
        <f t="shared" si="77"/>
        <v/>
      </c>
      <c r="Y277" s="5" t="str">
        <f t="shared" si="85"/>
        <v/>
      </c>
      <c r="Z277" s="32" t="str">
        <f t="shared" si="78"/>
        <v xml:space="preserve"> </v>
      </c>
      <c r="AA277" s="32" t="str">
        <f>IF(K277="M",IF(S277&lt;&gt;4,"",VLOOKUP(CONCATENATE(R277," ",(S277-3)),$Z$2:AD277,5,0)),IF(S277&lt;&gt;3,"",VLOOKUP(CONCATENATE(R277," ",(S277-2)),$Z$2:AD277,5,0)))</f>
        <v/>
      </c>
      <c r="AB277" s="32" t="str">
        <f>IF(K277="M",IF(S277&lt;&gt;4,"",VLOOKUP(CONCATENATE(R277," ",(S277-2)),$Z$2:AD277,5,0)),IF(S277&lt;&gt;3,"",VLOOKUP(CONCATENATE(R277," ",(S277-1)),$Z$2:AD277,5,0)))</f>
        <v/>
      </c>
      <c r="AC277" s="32" t="str">
        <f>IF(K277="M",IF(S277&lt;&gt;4,"",VLOOKUP(CONCATENATE(R277," ",(S277-1)),$Z$2:AD277,5,0)),IF(S277&lt;&gt;3,"",VLOOKUP(CONCATENATE(R277," ",(S277)),$Z$2:AD277,5,0)))</f>
        <v/>
      </c>
      <c r="AD277" s="32" t="str">
        <f t="shared" si="86"/>
        <v/>
      </c>
      <c r="AE277" s="32" t="str">
        <f t="shared" si="87"/>
        <v xml:space="preserve"> </v>
      </c>
      <c r="AF277" s="109">
        <f>IF($K277="M",IF($L277&gt;Params!D$3,0,Params!F$3-$L277+1)+IF($L277=1,2,0),IF($L277&gt;Params!E$3,0,Params!G$3-$L277+1)+IF($L277=1,2,0))</f>
        <v>0</v>
      </c>
      <c r="AG277" s="109">
        <f t="shared" si="79"/>
        <v>0</v>
      </c>
      <c r="AH277" s="109">
        <f>IF(LEN(M277)&gt;1,MATCH(MID(M277,2,3),Params!$A$4:$A$14,0),0)</f>
        <v>0</v>
      </c>
      <c r="AI277" s="109" cm="1">
        <f t="array" ref="AI277">IF(AH277=0,0,INDEX(Params!F$4:F$14,RESULTS!$AH277))</f>
        <v>0</v>
      </c>
      <c r="AJ277" s="109" cm="1">
        <f t="array" ref="AJ277">IF(AI277=0,0,INDEX(Params!G$4:G$14,RESULTS!$AH277))</f>
        <v>0</v>
      </c>
      <c r="AK277" s="109">
        <f t="shared" si="80"/>
        <v>0</v>
      </c>
      <c r="AL277" s="109">
        <f t="shared" si="81"/>
        <v>0</v>
      </c>
    </row>
    <row r="278" spans="1:38" x14ac:dyDescent="0.3">
      <c r="A278" s="64" t="str">
        <f t="shared" si="75"/>
        <v/>
      </c>
      <c r="B278" s="64" t="str">
        <f t="shared" si="76"/>
        <v/>
      </c>
      <c r="C278" s="100">
        <v>277</v>
      </c>
      <c r="D278" s="96"/>
      <c r="E278" s="97">
        <f t="shared" si="88"/>
        <v>1</v>
      </c>
      <c r="F278" s="97"/>
      <c r="G278" s="97"/>
      <c r="H278" s="104" t="str">
        <f t="shared" si="82"/>
        <v/>
      </c>
      <c r="I278" s="105" t="str">
        <f>IF(D278="","",VLOOKUP(D278,ENTRANTS!$A$1:$H$1000,2,0))</f>
        <v/>
      </c>
      <c r="J278" s="105" t="str">
        <f>IF(D278="","",VLOOKUP(D278,ENTRANTS!$A$1:$H$1000,3,0))</f>
        <v/>
      </c>
      <c r="K278" s="100" t="str">
        <f>IF(D278="","",LEFT(VLOOKUP(D278,ENTRANTS!$A$1:$H$1000,5,0),1))</f>
        <v/>
      </c>
      <c r="L278" s="100" t="str">
        <f>IF(D278="","",COUNTIF($K$2:K278,K278))</f>
        <v/>
      </c>
      <c r="M278" s="100" t="str">
        <f>IF(D278="","",VLOOKUP(D278,ENTRANTS!$A$1:$H$1000,4,0))</f>
        <v/>
      </c>
      <c r="N278" s="100" t="str">
        <f>IF(D278="","",COUNTIF($M$2:M278,M278))</f>
        <v/>
      </c>
      <c r="O278" s="105" t="str">
        <f>IF(D278="","",VLOOKUP(D278,ENTRANTS!$A$1:$H$1000,6,0))</f>
        <v/>
      </c>
      <c r="P278" s="83" t="str">
        <f t="shared" si="83"/>
        <v/>
      </c>
      <c r="Q278" s="30"/>
      <c r="R278" s="2" t="str">
        <f t="shared" si="84"/>
        <v/>
      </c>
      <c r="S278" s="3" t="str">
        <f>IF(D278="","",COUNTIF($R$2:R278,R278))</f>
        <v/>
      </c>
      <c r="T278" s="4" t="str">
        <f t="shared" ref="T278:T341" si="89">IF(U278="","",RANK(U278,$U$2:$U$1000,1))</f>
        <v/>
      </c>
      <c r="U278" s="34" t="str">
        <f>IF(AND(S278=4,K278="M",NOT(O278="Unattached")),SUMIF(R$2:R278,R278,L$2:L278),"")</f>
        <v/>
      </c>
      <c r="V278" s="4" t="str">
        <f t="shared" ref="V278:V341" si="90">IF(W278="","",RANK(W278,$W$2:$W$1000,1))</f>
        <v/>
      </c>
      <c r="W278" s="34" t="str">
        <f>IF(AND(S278=3,K278="F",NOT(O278="Unattached")),SUMIF(R$2:R278,R278,L$2:L278),"")</f>
        <v/>
      </c>
      <c r="X278" s="5" t="str">
        <f t="shared" si="77"/>
        <v/>
      </c>
      <c r="Y278" s="5" t="str">
        <f t="shared" si="85"/>
        <v/>
      </c>
      <c r="Z278" s="32" t="str">
        <f t="shared" si="78"/>
        <v xml:space="preserve"> </v>
      </c>
      <c r="AA278" s="32" t="str">
        <f>IF(K278="M",IF(S278&lt;&gt;4,"",VLOOKUP(CONCATENATE(R278," ",(S278-3)),$Z$2:AD278,5,0)),IF(S278&lt;&gt;3,"",VLOOKUP(CONCATENATE(R278," ",(S278-2)),$Z$2:AD278,5,0)))</f>
        <v/>
      </c>
      <c r="AB278" s="32" t="str">
        <f>IF(K278="M",IF(S278&lt;&gt;4,"",VLOOKUP(CONCATENATE(R278," ",(S278-2)),$Z$2:AD278,5,0)),IF(S278&lt;&gt;3,"",VLOOKUP(CONCATENATE(R278," ",(S278-1)),$Z$2:AD278,5,0)))</f>
        <v/>
      </c>
      <c r="AC278" s="32" t="str">
        <f>IF(K278="M",IF(S278&lt;&gt;4,"",VLOOKUP(CONCATENATE(R278," ",(S278-1)),$Z$2:AD278,5,0)),IF(S278&lt;&gt;3,"",VLOOKUP(CONCATENATE(R278," ",(S278)),$Z$2:AD278,5,0)))</f>
        <v/>
      </c>
      <c r="AD278" s="32" t="str">
        <f t="shared" si="86"/>
        <v/>
      </c>
      <c r="AE278" s="32" t="str">
        <f t="shared" si="87"/>
        <v xml:space="preserve"> </v>
      </c>
      <c r="AF278" s="109">
        <f>IF($K278="M",IF($L278&gt;Params!D$3,0,Params!F$3-$L278+1)+IF($L278=1,2,0),IF($L278&gt;Params!E$3,0,Params!G$3-$L278+1)+IF($L278=1,2,0))</f>
        <v>0</v>
      </c>
      <c r="AG278" s="109">
        <f t="shared" si="79"/>
        <v>0</v>
      </c>
      <c r="AH278" s="109">
        <f>IF(LEN(M278)&gt;1,MATCH(MID(M278,2,3),Params!$A$4:$A$14,0),0)</f>
        <v>0</v>
      </c>
      <c r="AI278" s="109" cm="1">
        <f t="array" ref="AI278">IF(AH278=0,0,INDEX(Params!F$4:F$14,RESULTS!$AH278))</f>
        <v>0</v>
      </c>
      <c r="AJ278" s="109" cm="1">
        <f t="array" ref="AJ278">IF(AI278=0,0,INDEX(Params!G$4:G$14,RESULTS!$AH278))</f>
        <v>0</v>
      </c>
      <c r="AK278" s="109">
        <f t="shared" si="80"/>
        <v>0</v>
      </c>
      <c r="AL278" s="109">
        <f t="shared" si="81"/>
        <v>0</v>
      </c>
    </row>
    <row r="279" spans="1:38" x14ac:dyDescent="0.3">
      <c r="A279" s="64" t="str">
        <f t="shared" si="75"/>
        <v/>
      </c>
      <c r="B279" s="64" t="str">
        <f t="shared" si="76"/>
        <v/>
      </c>
      <c r="C279" s="100">
        <v>278</v>
      </c>
      <c r="D279" s="96"/>
      <c r="E279" s="97">
        <f t="shared" si="88"/>
        <v>1</v>
      </c>
      <c r="F279" s="97"/>
      <c r="G279" s="97"/>
      <c r="H279" s="104" t="str">
        <f t="shared" si="82"/>
        <v/>
      </c>
      <c r="I279" s="105" t="str">
        <f>IF(D279="","",VLOOKUP(D279,ENTRANTS!$A$1:$H$1000,2,0))</f>
        <v/>
      </c>
      <c r="J279" s="105" t="str">
        <f>IF(D279="","",VLOOKUP(D279,ENTRANTS!$A$1:$H$1000,3,0))</f>
        <v/>
      </c>
      <c r="K279" s="100" t="str">
        <f>IF(D279="","",LEFT(VLOOKUP(D279,ENTRANTS!$A$1:$H$1000,5,0),1))</f>
        <v/>
      </c>
      <c r="L279" s="100" t="str">
        <f>IF(D279="","",COUNTIF($K$2:K279,K279))</f>
        <v/>
      </c>
      <c r="M279" s="100" t="str">
        <f>IF(D279="","",VLOOKUP(D279,ENTRANTS!$A$1:$H$1000,4,0))</f>
        <v/>
      </c>
      <c r="N279" s="100" t="str">
        <f>IF(D279="","",COUNTIF($M$2:M279,M279))</f>
        <v/>
      </c>
      <c r="O279" s="105" t="str">
        <f>IF(D279="","",VLOOKUP(D279,ENTRANTS!$A$1:$H$1000,6,0))</f>
        <v/>
      </c>
      <c r="P279" s="83" t="str">
        <f t="shared" si="83"/>
        <v/>
      </c>
      <c r="Q279" s="30"/>
      <c r="R279" s="2" t="str">
        <f t="shared" si="84"/>
        <v/>
      </c>
      <c r="S279" s="3" t="str">
        <f>IF(D279="","",COUNTIF($R$2:R279,R279))</f>
        <v/>
      </c>
      <c r="T279" s="4" t="str">
        <f t="shared" si="89"/>
        <v/>
      </c>
      <c r="U279" s="34" t="str">
        <f>IF(AND(S279=4,K279="M",NOT(O279="Unattached")),SUMIF(R$2:R279,R279,L$2:L279),"")</f>
        <v/>
      </c>
      <c r="V279" s="4" t="str">
        <f t="shared" si="90"/>
        <v/>
      </c>
      <c r="W279" s="34" t="str">
        <f>IF(AND(S279=3,K279="F",NOT(O279="Unattached")),SUMIF(R$2:R279,R279,L$2:L279),"")</f>
        <v/>
      </c>
      <c r="X279" s="5" t="str">
        <f t="shared" si="77"/>
        <v/>
      </c>
      <c r="Y279" s="5" t="str">
        <f t="shared" si="85"/>
        <v/>
      </c>
      <c r="Z279" s="32" t="str">
        <f t="shared" si="78"/>
        <v xml:space="preserve"> </v>
      </c>
      <c r="AA279" s="32" t="str">
        <f>IF(K279="M",IF(S279&lt;&gt;4,"",VLOOKUP(CONCATENATE(R279," ",(S279-3)),$Z$2:AD279,5,0)),IF(S279&lt;&gt;3,"",VLOOKUP(CONCATENATE(R279," ",(S279-2)),$Z$2:AD279,5,0)))</f>
        <v/>
      </c>
      <c r="AB279" s="32" t="str">
        <f>IF(K279="M",IF(S279&lt;&gt;4,"",VLOOKUP(CONCATENATE(R279," ",(S279-2)),$Z$2:AD279,5,0)),IF(S279&lt;&gt;3,"",VLOOKUP(CONCATENATE(R279," ",(S279-1)),$Z$2:AD279,5,0)))</f>
        <v/>
      </c>
      <c r="AC279" s="32" t="str">
        <f>IF(K279="M",IF(S279&lt;&gt;4,"",VLOOKUP(CONCATENATE(R279," ",(S279-1)),$Z$2:AD279,5,0)),IF(S279&lt;&gt;3,"",VLOOKUP(CONCATENATE(R279," ",(S279)),$Z$2:AD279,5,0)))</f>
        <v/>
      </c>
      <c r="AD279" s="32" t="str">
        <f t="shared" si="86"/>
        <v/>
      </c>
      <c r="AE279" s="32" t="str">
        <f t="shared" si="87"/>
        <v xml:space="preserve"> </v>
      </c>
      <c r="AF279" s="109">
        <f>IF($K279="M",IF($L279&gt;Params!D$3,0,Params!F$3-$L279+1)+IF($L279=1,2,0),IF($L279&gt;Params!E$3,0,Params!G$3-$L279+1)+IF($L279=1,2,0))</f>
        <v>0</v>
      </c>
      <c r="AG279" s="109">
        <f t="shared" si="79"/>
        <v>0</v>
      </c>
      <c r="AH279" s="109">
        <f>IF(LEN(M279)&gt;1,MATCH(MID(M279,2,3),Params!$A$4:$A$14,0),0)</f>
        <v>0</v>
      </c>
      <c r="AI279" s="109" cm="1">
        <f t="array" ref="AI279">IF(AH279=0,0,INDEX(Params!F$4:F$14,RESULTS!$AH279))</f>
        <v>0</v>
      </c>
      <c r="AJ279" s="109" cm="1">
        <f t="array" ref="AJ279">IF(AI279=0,0,INDEX(Params!G$4:G$14,RESULTS!$AH279))</f>
        <v>0</v>
      </c>
      <c r="AK279" s="109">
        <f t="shared" si="80"/>
        <v>0</v>
      </c>
      <c r="AL279" s="109">
        <f t="shared" si="81"/>
        <v>0</v>
      </c>
    </row>
    <row r="280" spans="1:38" x14ac:dyDescent="0.3">
      <c r="A280" s="64" t="str">
        <f t="shared" si="75"/>
        <v/>
      </c>
      <c r="B280" s="64" t="str">
        <f t="shared" si="76"/>
        <v/>
      </c>
      <c r="C280" s="100">
        <v>279</v>
      </c>
      <c r="D280" s="96"/>
      <c r="E280" s="97">
        <f t="shared" si="88"/>
        <v>1</v>
      </c>
      <c r="F280" s="97"/>
      <c r="G280" s="97"/>
      <c r="H280" s="104" t="str">
        <f t="shared" si="82"/>
        <v/>
      </c>
      <c r="I280" s="105" t="str">
        <f>IF(D280="","",VLOOKUP(D280,ENTRANTS!$A$1:$H$1000,2,0))</f>
        <v/>
      </c>
      <c r="J280" s="105" t="str">
        <f>IF(D280="","",VLOOKUP(D280,ENTRANTS!$A$1:$H$1000,3,0))</f>
        <v/>
      </c>
      <c r="K280" s="100" t="str">
        <f>IF(D280="","",LEFT(VLOOKUP(D280,ENTRANTS!$A$1:$H$1000,5,0),1))</f>
        <v/>
      </c>
      <c r="L280" s="100" t="str">
        <f>IF(D280="","",COUNTIF($K$2:K280,K280))</f>
        <v/>
      </c>
      <c r="M280" s="100" t="str">
        <f>IF(D280="","",VLOOKUP(D280,ENTRANTS!$A$1:$H$1000,4,0))</f>
        <v/>
      </c>
      <c r="N280" s="100" t="str">
        <f>IF(D280="","",COUNTIF($M$2:M280,M280))</f>
        <v/>
      </c>
      <c r="O280" s="105" t="str">
        <f>IF(D280="","",VLOOKUP(D280,ENTRANTS!$A$1:$H$1000,6,0))</f>
        <v/>
      </c>
      <c r="P280" s="83" t="str">
        <f t="shared" si="83"/>
        <v/>
      </c>
      <c r="Q280" s="30"/>
      <c r="R280" s="2" t="str">
        <f t="shared" si="84"/>
        <v/>
      </c>
      <c r="S280" s="3" t="str">
        <f>IF(D280="","",COUNTIF($R$2:R280,R280))</f>
        <v/>
      </c>
      <c r="T280" s="4" t="str">
        <f t="shared" si="89"/>
        <v/>
      </c>
      <c r="U280" s="34" t="str">
        <f>IF(AND(S280=4,K280="M",NOT(O280="Unattached")),SUMIF(R$2:R280,R280,L$2:L280),"")</f>
        <v/>
      </c>
      <c r="V280" s="4" t="str">
        <f t="shared" si="90"/>
        <v/>
      </c>
      <c r="W280" s="34" t="str">
        <f>IF(AND(S280=3,K280="F",NOT(O280="Unattached")),SUMIF(R$2:R280,R280,L$2:L280),"")</f>
        <v/>
      </c>
      <c r="X280" s="5" t="str">
        <f t="shared" si="77"/>
        <v/>
      </c>
      <c r="Y280" s="5" t="str">
        <f t="shared" si="85"/>
        <v/>
      </c>
      <c r="Z280" s="32" t="str">
        <f t="shared" si="78"/>
        <v xml:space="preserve"> </v>
      </c>
      <c r="AA280" s="32" t="str">
        <f>IF(K280="M",IF(S280&lt;&gt;4,"",VLOOKUP(CONCATENATE(R280," ",(S280-3)),$Z$2:AD280,5,0)),IF(S280&lt;&gt;3,"",VLOOKUP(CONCATENATE(R280," ",(S280-2)),$Z$2:AD280,5,0)))</f>
        <v/>
      </c>
      <c r="AB280" s="32" t="str">
        <f>IF(K280="M",IF(S280&lt;&gt;4,"",VLOOKUP(CONCATENATE(R280," ",(S280-2)),$Z$2:AD280,5,0)),IF(S280&lt;&gt;3,"",VLOOKUP(CONCATENATE(R280," ",(S280-1)),$Z$2:AD280,5,0)))</f>
        <v/>
      </c>
      <c r="AC280" s="32" t="str">
        <f>IF(K280="M",IF(S280&lt;&gt;4,"",VLOOKUP(CONCATENATE(R280," ",(S280-1)),$Z$2:AD280,5,0)),IF(S280&lt;&gt;3,"",VLOOKUP(CONCATENATE(R280," ",(S280)),$Z$2:AD280,5,0)))</f>
        <v/>
      </c>
      <c r="AD280" s="32" t="str">
        <f t="shared" si="86"/>
        <v/>
      </c>
      <c r="AE280" s="32" t="str">
        <f t="shared" si="87"/>
        <v xml:space="preserve"> </v>
      </c>
      <c r="AF280" s="109">
        <f>IF($K280="M",IF($L280&gt;Params!D$3,0,Params!F$3-$L280+1)+IF($L280=1,2,0),IF($L280&gt;Params!E$3,0,Params!G$3-$L280+1)+IF($L280=1,2,0))</f>
        <v>0</v>
      </c>
      <c r="AG280" s="109">
        <f t="shared" si="79"/>
        <v>0</v>
      </c>
      <c r="AH280" s="109">
        <f>IF(LEN(M280)&gt;1,MATCH(MID(M280,2,3),Params!$A$4:$A$14,0),0)</f>
        <v>0</v>
      </c>
      <c r="AI280" s="109" cm="1">
        <f t="array" ref="AI280">IF(AH280=0,0,INDEX(Params!F$4:F$14,RESULTS!$AH280))</f>
        <v>0</v>
      </c>
      <c r="AJ280" s="109" cm="1">
        <f t="array" ref="AJ280">IF(AI280=0,0,INDEX(Params!G$4:G$14,RESULTS!$AH280))</f>
        <v>0</v>
      </c>
      <c r="AK280" s="109">
        <f t="shared" si="80"/>
        <v>0</v>
      </c>
      <c r="AL280" s="109">
        <f t="shared" si="81"/>
        <v>0</v>
      </c>
    </row>
    <row r="281" spans="1:38" x14ac:dyDescent="0.3">
      <c r="A281" s="64" t="str">
        <f t="shared" si="75"/>
        <v/>
      </c>
      <c r="B281" s="64" t="str">
        <f t="shared" si="76"/>
        <v/>
      </c>
      <c r="C281" s="100">
        <v>280</v>
      </c>
      <c r="D281" s="96"/>
      <c r="E281" s="97">
        <f t="shared" si="88"/>
        <v>1</v>
      </c>
      <c r="F281" s="97"/>
      <c r="G281" s="97"/>
      <c r="H281" s="104" t="str">
        <f t="shared" si="82"/>
        <v/>
      </c>
      <c r="I281" s="105" t="str">
        <f>IF(D281="","",VLOOKUP(D281,ENTRANTS!$A$1:$H$1000,2,0))</f>
        <v/>
      </c>
      <c r="J281" s="105" t="str">
        <f>IF(D281="","",VLOOKUP(D281,ENTRANTS!$A$1:$H$1000,3,0))</f>
        <v/>
      </c>
      <c r="K281" s="100" t="str">
        <f>IF(D281="","",LEFT(VLOOKUP(D281,ENTRANTS!$A$1:$H$1000,5,0),1))</f>
        <v/>
      </c>
      <c r="L281" s="100" t="str">
        <f>IF(D281="","",COUNTIF($K$2:K281,K281))</f>
        <v/>
      </c>
      <c r="M281" s="100" t="str">
        <f>IF(D281="","",VLOOKUP(D281,ENTRANTS!$A$1:$H$1000,4,0))</f>
        <v/>
      </c>
      <c r="N281" s="100" t="str">
        <f>IF(D281="","",COUNTIF($M$2:M281,M281))</f>
        <v/>
      </c>
      <c r="O281" s="105" t="str">
        <f>IF(D281="","",VLOOKUP(D281,ENTRANTS!$A$1:$H$1000,6,0))</f>
        <v/>
      </c>
      <c r="P281" s="83" t="str">
        <f t="shared" si="83"/>
        <v/>
      </c>
      <c r="Q281" s="30"/>
      <c r="R281" s="2" t="str">
        <f t="shared" si="84"/>
        <v/>
      </c>
      <c r="S281" s="3" t="str">
        <f>IF(D281="","",COUNTIF($R$2:R281,R281))</f>
        <v/>
      </c>
      <c r="T281" s="4" t="str">
        <f t="shared" si="89"/>
        <v/>
      </c>
      <c r="U281" s="34" t="str">
        <f>IF(AND(S281=4,K281="M",NOT(O281="Unattached")),SUMIF(R$2:R281,R281,L$2:L281),"")</f>
        <v/>
      </c>
      <c r="V281" s="4" t="str">
        <f t="shared" si="90"/>
        <v/>
      </c>
      <c r="W281" s="34" t="str">
        <f>IF(AND(S281=3,K281="F",NOT(O281="Unattached")),SUMIF(R$2:R281,R281,L$2:L281),"")</f>
        <v/>
      </c>
      <c r="X281" s="5" t="str">
        <f t="shared" si="77"/>
        <v/>
      </c>
      <c r="Y281" s="5" t="str">
        <f t="shared" si="85"/>
        <v/>
      </c>
      <c r="Z281" s="32" t="str">
        <f t="shared" si="78"/>
        <v xml:space="preserve"> </v>
      </c>
      <c r="AA281" s="32" t="str">
        <f>IF(K281="M",IF(S281&lt;&gt;4,"",VLOOKUP(CONCATENATE(R281," ",(S281-3)),$Z$2:AD281,5,0)),IF(S281&lt;&gt;3,"",VLOOKUP(CONCATENATE(R281," ",(S281-2)),$Z$2:AD281,5,0)))</f>
        <v/>
      </c>
      <c r="AB281" s="32" t="str">
        <f>IF(K281="M",IF(S281&lt;&gt;4,"",VLOOKUP(CONCATENATE(R281," ",(S281-2)),$Z$2:AD281,5,0)),IF(S281&lt;&gt;3,"",VLOOKUP(CONCATENATE(R281," ",(S281-1)),$Z$2:AD281,5,0)))</f>
        <v/>
      </c>
      <c r="AC281" s="32" t="str">
        <f>IF(K281="M",IF(S281&lt;&gt;4,"",VLOOKUP(CONCATENATE(R281," ",(S281-1)),$Z$2:AD281,5,0)),IF(S281&lt;&gt;3,"",VLOOKUP(CONCATENATE(R281," ",(S281)),$Z$2:AD281,5,0)))</f>
        <v/>
      </c>
      <c r="AD281" s="32" t="str">
        <f t="shared" si="86"/>
        <v/>
      </c>
      <c r="AE281" s="32" t="str">
        <f t="shared" si="87"/>
        <v xml:space="preserve"> </v>
      </c>
      <c r="AF281" s="109">
        <f>IF($K281="M",IF($L281&gt;Params!D$3,0,Params!F$3-$L281+1)+IF($L281=1,2,0),IF($L281&gt;Params!E$3,0,Params!G$3-$L281+1)+IF($L281=1,2,0))</f>
        <v>0</v>
      </c>
      <c r="AG281" s="109">
        <f t="shared" si="79"/>
        <v>0</v>
      </c>
      <c r="AH281" s="109">
        <f>IF(LEN(M281)&gt;1,MATCH(MID(M281,2,3),Params!$A$4:$A$14,0),0)</f>
        <v>0</v>
      </c>
      <c r="AI281" s="109" cm="1">
        <f t="array" ref="AI281">IF(AH281=0,0,INDEX(Params!F$4:F$14,RESULTS!$AH281))</f>
        <v>0</v>
      </c>
      <c r="AJ281" s="109" cm="1">
        <f t="array" ref="AJ281">IF(AI281=0,0,INDEX(Params!G$4:G$14,RESULTS!$AH281))</f>
        <v>0</v>
      </c>
      <c r="AK281" s="109">
        <f t="shared" si="80"/>
        <v>0</v>
      </c>
      <c r="AL281" s="109">
        <f t="shared" si="81"/>
        <v>0</v>
      </c>
    </row>
    <row r="282" spans="1:38" x14ac:dyDescent="0.3">
      <c r="A282" s="64" t="str">
        <f t="shared" si="75"/>
        <v/>
      </c>
      <c r="B282" s="64" t="str">
        <f t="shared" si="76"/>
        <v/>
      </c>
      <c r="C282" s="100">
        <v>281</v>
      </c>
      <c r="D282" s="96"/>
      <c r="E282" s="97">
        <f t="shared" si="88"/>
        <v>1</v>
      </c>
      <c r="F282" s="97"/>
      <c r="G282" s="97"/>
      <c r="H282" s="104" t="str">
        <f t="shared" si="82"/>
        <v/>
      </c>
      <c r="I282" s="105" t="str">
        <f>IF(D282="","",VLOOKUP(D282,ENTRANTS!$A$1:$H$1000,2,0))</f>
        <v/>
      </c>
      <c r="J282" s="105" t="str">
        <f>IF(D282="","",VLOOKUP(D282,ENTRANTS!$A$1:$H$1000,3,0))</f>
        <v/>
      </c>
      <c r="K282" s="100" t="str">
        <f>IF(D282="","",LEFT(VLOOKUP(D282,ENTRANTS!$A$1:$H$1000,5,0),1))</f>
        <v/>
      </c>
      <c r="L282" s="100" t="str">
        <f>IF(D282="","",COUNTIF($K$2:K282,K282))</f>
        <v/>
      </c>
      <c r="M282" s="100" t="str">
        <f>IF(D282="","",VLOOKUP(D282,ENTRANTS!$A$1:$H$1000,4,0))</f>
        <v/>
      </c>
      <c r="N282" s="100" t="str">
        <f>IF(D282="","",COUNTIF($M$2:M282,M282))</f>
        <v/>
      </c>
      <c r="O282" s="105" t="str">
        <f>IF(D282="","",VLOOKUP(D282,ENTRANTS!$A$1:$H$1000,6,0))</f>
        <v/>
      </c>
      <c r="P282" s="83" t="str">
        <f t="shared" si="83"/>
        <v/>
      </c>
      <c r="Q282" s="30"/>
      <c r="R282" s="2" t="str">
        <f t="shared" si="84"/>
        <v/>
      </c>
      <c r="S282" s="3" t="str">
        <f>IF(D282="","",COUNTIF($R$2:R282,R282))</f>
        <v/>
      </c>
      <c r="T282" s="4" t="str">
        <f t="shared" si="89"/>
        <v/>
      </c>
      <c r="U282" s="34" t="str">
        <f>IF(AND(S282=4,K282="M",NOT(O282="Unattached")),SUMIF(R$2:R282,R282,L$2:L282),"")</f>
        <v/>
      </c>
      <c r="V282" s="4" t="str">
        <f t="shared" si="90"/>
        <v/>
      </c>
      <c r="W282" s="34" t="str">
        <f>IF(AND(S282=3,K282="F",NOT(O282="Unattached")),SUMIF(R$2:R282,R282,L$2:L282),"")</f>
        <v/>
      </c>
      <c r="X282" s="5" t="str">
        <f t="shared" si="77"/>
        <v/>
      </c>
      <c r="Y282" s="5" t="str">
        <f t="shared" si="85"/>
        <v/>
      </c>
      <c r="Z282" s="32" t="str">
        <f t="shared" si="78"/>
        <v xml:space="preserve"> </v>
      </c>
      <c r="AA282" s="32" t="str">
        <f>IF(K282="M",IF(S282&lt;&gt;4,"",VLOOKUP(CONCATENATE(R282," ",(S282-3)),$Z$2:AD282,5,0)),IF(S282&lt;&gt;3,"",VLOOKUP(CONCATENATE(R282," ",(S282-2)),$Z$2:AD282,5,0)))</f>
        <v/>
      </c>
      <c r="AB282" s="32" t="str">
        <f>IF(K282="M",IF(S282&lt;&gt;4,"",VLOOKUP(CONCATENATE(R282," ",(S282-2)),$Z$2:AD282,5,0)),IF(S282&lt;&gt;3,"",VLOOKUP(CONCATENATE(R282," ",(S282-1)),$Z$2:AD282,5,0)))</f>
        <v/>
      </c>
      <c r="AC282" s="32" t="str">
        <f>IF(K282="M",IF(S282&lt;&gt;4,"",VLOOKUP(CONCATENATE(R282," ",(S282-1)),$Z$2:AD282,5,0)),IF(S282&lt;&gt;3,"",VLOOKUP(CONCATENATE(R282," ",(S282)),$Z$2:AD282,5,0)))</f>
        <v/>
      </c>
      <c r="AD282" s="32" t="str">
        <f t="shared" si="86"/>
        <v/>
      </c>
      <c r="AE282" s="32" t="str">
        <f t="shared" si="87"/>
        <v xml:space="preserve"> </v>
      </c>
      <c r="AF282" s="109">
        <f>IF($K282="M",IF($L282&gt;Params!D$3,0,Params!F$3-$L282+1)+IF($L282=1,2,0),IF($L282&gt;Params!E$3,0,Params!G$3-$L282+1)+IF($L282=1,2,0))</f>
        <v>0</v>
      </c>
      <c r="AG282" s="109">
        <f t="shared" si="79"/>
        <v>0</v>
      </c>
      <c r="AH282" s="109">
        <f>IF(LEN(M282)&gt;1,MATCH(MID(M282,2,3),Params!$A$4:$A$14,0),0)</f>
        <v>0</v>
      </c>
      <c r="AI282" s="109" cm="1">
        <f t="array" ref="AI282">IF(AH282=0,0,INDEX(Params!F$4:F$14,RESULTS!$AH282))</f>
        <v>0</v>
      </c>
      <c r="AJ282" s="109" cm="1">
        <f t="array" ref="AJ282">IF(AI282=0,0,INDEX(Params!G$4:G$14,RESULTS!$AH282))</f>
        <v>0</v>
      </c>
      <c r="AK282" s="109">
        <f t="shared" si="80"/>
        <v>0</v>
      </c>
      <c r="AL282" s="109">
        <f t="shared" si="81"/>
        <v>0</v>
      </c>
    </row>
    <row r="283" spans="1:38" x14ac:dyDescent="0.3">
      <c r="A283" s="64" t="str">
        <f t="shared" si="75"/>
        <v/>
      </c>
      <c r="B283" s="64" t="str">
        <f t="shared" si="76"/>
        <v/>
      </c>
      <c r="C283" s="100">
        <v>282</v>
      </c>
      <c r="D283" s="96"/>
      <c r="E283" s="97">
        <f t="shared" si="88"/>
        <v>1</v>
      </c>
      <c r="F283" s="97"/>
      <c r="G283" s="97"/>
      <c r="H283" s="104" t="str">
        <f t="shared" si="82"/>
        <v/>
      </c>
      <c r="I283" s="105" t="str">
        <f>IF(D283="","",VLOOKUP(D283,ENTRANTS!$A$1:$H$1000,2,0))</f>
        <v/>
      </c>
      <c r="J283" s="105" t="str">
        <f>IF(D283="","",VLOOKUP(D283,ENTRANTS!$A$1:$H$1000,3,0))</f>
        <v/>
      </c>
      <c r="K283" s="100" t="str">
        <f>IF(D283="","",LEFT(VLOOKUP(D283,ENTRANTS!$A$1:$H$1000,5,0),1))</f>
        <v/>
      </c>
      <c r="L283" s="100" t="str">
        <f>IF(D283="","",COUNTIF($K$2:K283,K283))</f>
        <v/>
      </c>
      <c r="M283" s="100" t="str">
        <f>IF(D283="","",VLOOKUP(D283,ENTRANTS!$A$1:$H$1000,4,0))</f>
        <v/>
      </c>
      <c r="N283" s="100" t="str">
        <f>IF(D283="","",COUNTIF($M$2:M283,M283))</f>
        <v/>
      </c>
      <c r="O283" s="105" t="str">
        <f>IF(D283="","",VLOOKUP(D283,ENTRANTS!$A$1:$H$1000,6,0))</f>
        <v/>
      </c>
      <c r="P283" s="83" t="str">
        <f t="shared" si="83"/>
        <v/>
      </c>
      <c r="Q283" s="30"/>
      <c r="R283" s="2" t="str">
        <f t="shared" si="84"/>
        <v/>
      </c>
      <c r="S283" s="3" t="str">
        <f>IF(D283="","",COUNTIF($R$2:R283,R283))</f>
        <v/>
      </c>
      <c r="T283" s="4" t="str">
        <f t="shared" si="89"/>
        <v/>
      </c>
      <c r="U283" s="34" t="str">
        <f>IF(AND(S283=4,K283="M",NOT(O283="Unattached")),SUMIF(R$2:R283,R283,L$2:L283),"")</f>
        <v/>
      </c>
      <c r="V283" s="4" t="str">
        <f t="shared" si="90"/>
        <v/>
      </c>
      <c r="W283" s="34" t="str">
        <f>IF(AND(S283=3,K283="F",NOT(O283="Unattached")),SUMIF(R$2:R283,R283,L$2:L283),"")</f>
        <v/>
      </c>
      <c r="X283" s="5" t="str">
        <f t="shared" si="77"/>
        <v/>
      </c>
      <c r="Y283" s="5" t="str">
        <f t="shared" si="85"/>
        <v/>
      </c>
      <c r="Z283" s="32" t="str">
        <f t="shared" si="78"/>
        <v xml:space="preserve"> </v>
      </c>
      <c r="AA283" s="32" t="str">
        <f>IF(K283="M",IF(S283&lt;&gt;4,"",VLOOKUP(CONCATENATE(R283," ",(S283-3)),$Z$2:AD283,5,0)),IF(S283&lt;&gt;3,"",VLOOKUP(CONCATENATE(R283," ",(S283-2)),$Z$2:AD283,5,0)))</f>
        <v/>
      </c>
      <c r="AB283" s="32" t="str">
        <f>IF(K283="M",IF(S283&lt;&gt;4,"",VLOOKUP(CONCATENATE(R283," ",(S283-2)),$Z$2:AD283,5,0)),IF(S283&lt;&gt;3,"",VLOOKUP(CONCATENATE(R283," ",(S283-1)),$Z$2:AD283,5,0)))</f>
        <v/>
      </c>
      <c r="AC283" s="32" t="str">
        <f>IF(K283="M",IF(S283&lt;&gt;4,"",VLOOKUP(CONCATENATE(R283," ",(S283-1)),$Z$2:AD283,5,0)),IF(S283&lt;&gt;3,"",VLOOKUP(CONCATENATE(R283," ",(S283)),$Z$2:AD283,5,0)))</f>
        <v/>
      </c>
      <c r="AD283" s="32" t="str">
        <f t="shared" si="86"/>
        <v/>
      </c>
      <c r="AE283" s="32" t="str">
        <f t="shared" si="87"/>
        <v xml:space="preserve"> </v>
      </c>
      <c r="AF283" s="109">
        <f>IF($K283="M",IF($L283&gt;Params!D$3,0,Params!F$3-$L283+1)+IF($L283=1,2,0),IF($L283&gt;Params!E$3,0,Params!G$3-$L283+1)+IF($L283=1,2,0))</f>
        <v>0</v>
      </c>
      <c r="AG283" s="109">
        <f t="shared" si="79"/>
        <v>0</v>
      </c>
      <c r="AH283" s="109">
        <f>IF(LEN(M283)&gt;1,MATCH(MID(M283,2,3),Params!$A$4:$A$14,0),0)</f>
        <v>0</v>
      </c>
      <c r="AI283" s="109" cm="1">
        <f t="array" ref="AI283">IF(AH283=0,0,INDEX(Params!F$4:F$14,RESULTS!$AH283))</f>
        <v>0</v>
      </c>
      <c r="AJ283" s="109" cm="1">
        <f t="array" ref="AJ283">IF(AI283=0,0,INDEX(Params!G$4:G$14,RESULTS!$AH283))</f>
        <v>0</v>
      </c>
      <c r="AK283" s="109">
        <f t="shared" si="80"/>
        <v>0</v>
      </c>
      <c r="AL283" s="109">
        <f t="shared" si="81"/>
        <v>0</v>
      </c>
    </row>
    <row r="284" spans="1:38" x14ac:dyDescent="0.3">
      <c r="A284" s="64" t="str">
        <f t="shared" si="75"/>
        <v/>
      </c>
      <c r="B284" s="64" t="str">
        <f t="shared" si="76"/>
        <v/>
      </c>
      <c r="C284" s="100">
        <v>283</v>
      </c>
      <c r="D284" s="96"/>
      <c r="E284" s="97">
        <f t="shared" si="88"/>
        <v>1</v>
      </c>
      <c r="F284" s="97"/>
      <c r="G284" s="97"/>
      <c r="H284" s="104" t="str">
        <f t="shared" si="82"/>
        <v/>
      </c>
      <c r="I284" s="105" t="str">
        <f>IF(D284="","",VLOOKUP(D284,ENTRANTS!$A$1:$H$1000,2,0))</f>
        <v/>
      </c>
      <c r="J284" s="105" t="str">
        <f>IF(D284="","",VLOOKUP(D284,ENTRANTS!$A$1:$H$1000,3,0))</f>
        <v/>
      </c>
      <c r="K284" s="100" t="str">
        <f>IF(D284="","",LEFT(VLOOKUP(D284,ENTRANTS!$A$1:$H$1000,5,0),1))</f>
        <v/>
      </c>
      <c r="L284" s="100" t="str">
        <f>IF(D284="","",COUNTIF($K$2:K284,K284))</f>
        <v/>
      </c>
      <c r="M284" s="100" t="str">
        <f>IF(D284="","",VLOOKUP(D284,ENTRANTS!$A$1:$H$1000,4,0))</f>
        <v/>
      </c>
      <c r="N284" s="100" t="str">
        <f>IF(D284="","",COUNTIF($M$2:M284,M284))</f>
        <v/>
      </c>
      <c r="O284" s="105" t="str">
        <f>IF(D284="","",VLOOKUP(D284,ENTRANTS!$A$1:$H$1000,6,0))</f>
        <v/>
      </c>
      <c r="P284" s="83" t="str">
        <f t="shared" si="83"/>
        <v/>
      </c>
      <c r="Q284" s="30"/>
      <c r="R284" s="2" t="str">
        <f t="shared" si="84"/>
        <v/>
      </c>
      <c r="S284" s="3" t="str">
        <f>IF(D284="","",COUNTIF($R$2:R284,R284))</f>
        <v/>
      </c>
      <c r="T284" s="4" t="str">
        <f t="shared" si="89"/>
        <v/>
      </c>
      <c r="U284" s="34" t="str">
        <f>IF(AND(S284=4,K284="M",NOT(O284="Unattached")),SUMIF(R$2:R284,R284,L$2:L284),"")</f>
        <v/>
      </c>
      <c r="V284" s="4" t="str">
        <f t="shared" si="90"/>
        <v/>
      </c>
      <c r="W284" s="34" t="str">
        <f>IF(AND(S284=3,K284="F",NOT(O284="Unattached")),SUMIF(R$2:R284,R284,L$2:L284),"")</f>
        <v/>
      </c>
      <c r="X284" s="5" t="str">
        <f t="shared" si="77"/>
        <v/>
      </c>
      <c r="Y284" s="5" t="str">
        <f t="shared" si="85"/>
        <v/>
      </c>
      <c r="Z284" s="32" t="str">
        <f t="shared" si="78"/>
        <v xml:space="preserve"> </v>
      </c>
      <c r="AA284" s="32" t="str">
        <f>IF(K284="M",IF(S284&lt;&gt;4,"",VLOOKUP(CONCATENATE(R284," ",(S284-3)),$Z$2:AD284,5,0)),IF(S284&lt;&gt;3,"",VLOOKUP(CONCATENATE(R284," ",(S284-2)),$Z$2:AD284,5,0)))</f>
        <v/>
      </c>
      <c r="AB284" s="32" t="str">
        <f>IF(K284="M",IF(S284&lt;&gt;4,"",VLOOKUP(CONCATENATE(R284," ",(S284-2)),$Z$2:AD284,5,0)),IF(S284&lt;&gt;3,"",VLOOKUP(CONCATENATE(R284," ",(S284-1)),$Z$2:AD284,5,0)))</f>
        <v/>
      </c>
      <c r="AC284" s="32" t="str">
        <f>IF(K284="M",IF(S284&lt;&gt;4,"",VLOOKUP(CONCATENATE(R284," ",(S284-1)),$Z$2:AD284,5,0)),IF(S284&lt;&gt;3,"",VLOOKUP(CONCATENATE(R284," ",(S284)),$Z$2:AD284,5,0)))</f>
        <v/>
      </c>
      <c r="AD284" s="32" t="str">
        <f t="shared" si="86"/>
        <v/>
      </c>
      <c r="AE284" s="32" t="str">
        <f t="shared" si="87"/>
        <v xml:space="preserve"> </v>
      </c>
      <c r="AF284" s="109">
        <f>IF($K284="M",IF($L284&gt;Params!D$3,0,Params!F$3-$L284+1)+IF($L284=1,2,0),IF($L284&gt;Params!E$3,0,Params!G$3-$L284+1)+IF($L284=1,2,0))</f>
        <v>0</v>
      </c>
      <c r="AG284" s="109">
        <f t="shared" si="79"/>
        <v>0</v>
      </c>
      <c r="AH284" s="109">
        <f>IF(LEN(M284)&gt;1,MATCH(MID(M284,2,3),Params!$A$4:$A$14,0),0)</f>
        <v>0</v>
      </c>
      <c r="AI284" s="109" cm="1">
        <f t="array" ref="AI284">IF(AH284=0,0,INDEX(Params!F$4:F$14,RESULTS!$AH284))</f>
        <v>0</v>
      </c>
      <c r="AJ284" s="109" cm="1">
        <f t="array" ref="AJ284">IF(AI284=0,0,INDEX(Params!G$4:G$14,RESULTS!$AH284))</f>
        <v>0</v>
      </c>
      <c r="AK284" s="109">
        <f t="shared" si="80"/>
        <v>0</v>
      </c>
      <c r="AL284" s="109">
        <f t="shared" si="81"/>
        <v>0</v>
      </c>
    </row>
    <row r="285" spans="1:38" x14ac:dyDescent="0.3">
      <c r="A285" s="64" t="str">
        <f t="shared" si="75"/>
        <v/>
      </c>
      <c r="B285" s="64" t="str">
        <f t="shared" si="76"/>
        <v/>
      </c>
      <c r="C285" s="100">
        <v>284</v>
      </c>
      <c r="D285" s="96"/>
      <c r="E285" s="97">
        <f t="shared" si="88"/>
        <v>1</v>
      </c>
      <c r="F285" s="97"/>
      <c r="G285" s="97"/>
      <c r="H285" s="104" t="str">
        <f t="shared" si="82"/>
        <v/>
      </c>
      <c r="I285" s="105" t="str">
        <f>IF(D285="","",VLOOKUP(D285,ENTRANTS!$A$1:$H$1000,2,0))</f>
        <v/>
      </c>
      <c r="J285" s="105" t="str">
        <f>IF(D285="","",VLOOKUP(D285,ENTRANTS!$A$1:$H$1000,3,0))</f>
        <v/>
      </c>
      <c r="K285" s="100" t="str">
        <f>IF(D285="","",LEFT(VLOOKUP(D285,ENTRANTS!$A$1:$H$1000,5,0),1))</f>
        <v/>
      </c>
      <c r="L285" s="100" t="str">
        <f>IF(D285="","",COUNTIF($K$2:K285,K285))</f>
        <v/>
      </c>
      <c r="M285" s="100" t="str">
        <f>IF(D285="","",VLOOKUP(D285,ENTRANTS!$A$1:$H$1000,4,0))</f>
        <v/>
      </c>
      <c r="N285" s="100" t="str">
        <f>IF(D285="","",COUNTIF($M$2:M285,M285))</f>
        <v/>
      </c>
      <c r="O285" s="105" t="str">
        <f>IF(D285="","",VLOOKUP(D285,ENTRANTS!$A$1:$H$1000,6,0))</f>
        <v/>
      </c>
      <c r="P285" s="83" t="str">
        <f t="shared" si="83"/>
        <v/>
      </c>
      <c r="Q285" s="30"/>
      <c r="R285" s="2" t="str">
        <f t="shared" si="84"/>
        <v/>
      </c>
      <c r="S285" s="3" t="str">
        <f>IF(D285="","",COUNTIF($R$2:R285,R285))</f>
        <v/>
      </c>
      <c r="T285" s="4" t="str">
        <f t="shared" si="89"/>
        <v/>
      </c>
      <c r="U285" s="34" t="str">
        <f>IF(AND(S285=4,K285="M",NOT(O285="Unattached")),SUMIF(R$2:R285,R285,L$2:L285),"")</f>
        <v/>
      </c>
      <c r="V285" s="4" t="str">
        <f t="shared" si="90"/>
        <v/>
      </c>
      <c r="W285" s="34" t="str">
        <f>IF(AND(S285=3,K285="F",NOT(O285="Unattached")),SUMIF(R$2:R285,R285,L$2:L285),"")</f>
        <v/>
      </c>
      <c r="X285" s="5" t="str">
        <f t="shared" si="77"/>
        <v/>
      </c>
      <c r="Y285" s="5" t="str">
        <f t="shared" si="85"/>
        <v/>
      </c>
      <c r="Z285" s="32" t="str">
        <f t="shared" si="78"/>
        <v xml:space="preserve"> </v>
      </c>
      <c r="AA285" s="32" t="str">
        <f>IF(K285="M",IF(S285&lt;&gt;4,"",VLOOKUP(CONCATENATE(R285," ",(S285-3)),$Z$2:AD285,5,0)),IF(S285&lt;&gt;3,"",VLOOKUP(CONCATENATE(R285," ",(S285-2)),$Z$2:AD285,5,0)))</f>
        <v/>
      </c>
      <c r="AB285" s="32" t="str">
        <f>IF(K285="M",IF(S285&lt;&gt;4,"",VLOOKUP(CONCATENATE(R285," ",(S285-2)),$Z$2:AD285,5,0)),IF(S285&lt;&gt;3,"",VLOOKUP(CONCATENATE(R285," ",(S285-1)),$Z$2:AD285,5,0)))</f>
        <v/>
      </c>
      <c r="AC285" s="32" t="str">
        <f>IF(K285="M",IF(S285&lt;&gt;4,"",VLOOKUP(CONCATENATE(R285," ",(S285-1)),$Z$2:AD285,5,0)),IF(S285&lt;&gt;3,"",VLOOKUP(CONCATENATE(R285," ",(S285)),$Z$2:AD285,5,0)))</f>
        <v/>
      </c>
      <c r="AD285" s="32" t="str">
        <f t="shared" si="86"/>
        <v/>
      </c>
      <c r="AE285" s="32" t="str">
        <f t="shared" si="87"/>
        <v xml:space="preserve"> </v>
      </c>
      <c r="AF285" s="109">
        <f>IF($K285="M",IF($L285&gt;Params!D$3,0,Params!F$3-$L285+1)+IF($L285=1,2,0),IF($L285&gt;Params!E$3,0,Params!G$3-$L285+1)+IF($L285=1,2,0))</f>
        <v>0</v>
      </c>
      <c r="AG285" s="109">
        <f t="shared" si="79"/>
        <v>0</v>
      </c>
      <c r="AH285" s="109">
        <f>IF(LEN(M285)&gt;1,MATCH(MID(M285,2,3),Params!$A$4:$A$14,0),0)</f>
        <v>0</v>
      </c>
      <c r="AI285" s="109" cm="1">
        <f t="array" ref="AI285">IF(AH285=0,0,INDEX(Params!F$4:F$14,RESULTS!$AH285))</f>
        <v>0</v>
      </c>
      <c r="AJ285" s="109" cm="1">
        <f t="array" ref="AJ285">IF(AI285=0,0,INDEX(Params!G$4:G$14,RESULTS!$AH285))</f>
        <v>0</v>
      </c>
      <c r="AK285" s="109">
        <f t="shared" si="80"/>
        <v>0</v>
      </c>
      <c r="AL285" s="109">
        <f t="shared" si="81"/>
        <v>0</v>
      </c>
    </row>
    <row r="286" spans="1:38" x14ac:dyDescent="0.3">
      <c r="A286" s="64" t="str">
        <f t="shared" si="75"/>
        <v/>
      </c>
      <c r="B286" s="64" t="str">
        <f t="shared" si="76"/>
        <v/>
      </c>
      <c r="C286" s="100">
        <v>285</v>
      </c>
      <c r="D286" s="96"/>
      <c r="E286" s="97">
        <f t="shared" si="88"/>
        <v>1</v>
      </c>
      <c r="F286" s="97"/>
      <c r="G286" s="97"/>
      <c r="H286" s="104" t="str">
        <f t="shared" si="82"/>
        <v/>
      </c>
      <c r="I286" s="105" t="str">
        <f>IF(D286="","",VLOOKUP(D286,ENTRANTS!$A$1:$H$1000,2,0))</f>
        <v/>
      </c>
      <c r="J286" s="105" t="str">
        <f>IF(D286="","",VLOOKUP(D286,ENTRANTS!$A$1:$H$1000,3,0))</f>
        <v/>
      </c>
      <c r="K286" s="100" t="str">
        <f>IF(D286="","",LEFT(VLOOKUP(D286,ENTRANTS!$A$1:$H$1000,5,0),1))</f>
        <v/>
      </c>
      <c r="L286" s="100" t="str">
        <f>IF(D286="","",COUNTIF($K$2:K286,K286))</f>
        <v/>
      </c>
      <c r="M286" s="100" t="str">
        <f>IF(D286="","",VLOOKUP(D286,ENTRANTS!$A$1:$H$1000,4,0))</f>
        <v/>
      </c>
      <c r="N286" s="100" t="str">
        <f>IF(D286="","",COUNTIF($M$2:M286,M286))</f>
        <v/>
      </c>
      <c r="O286" s="105" t="str">
        <f>IF(D286="","",VLOOKUP(D286,ENTRANTS!$A$1:$H$1000,6,0))</f>
        <v/>
      </c>
      <c r="P286" s="83" t="str">
        <f t="shared" si="83"/>
        <v/>
      </c>
      <c r="Q286" s="30"/>
      <c r="R286" s="2" t="str">
        <f t="shared" si="84"/>
        <v/>
      </c>
      <c r="S286" s="3" t="str">
        <f>IF(D286="","",COUNTIF($R$2:R286,R286))</f>
        <v/>
      </c>
      <c r="T286" s="4" t="str">
        <f t="shared" si="89"/>
        <v/>
      </c>
      <c r="U286" s="34" t="str">
        <f>IF(AND(S286=4,K286="M",NOT(O286="Unattached")),SUMIF(R$2:R286,R286,L$2:L286),"")</f>
        <v/>
      </c>
      <c r="V286" s="4" t="str">
        <f t="shared" si="90"/>
        <v/>
      </c>
      <c r="W286" s="34" t="str">
        <f>IF(AND(S286=3,K286="F",NOT(O286="Unattached")),SUMIF(R$2:R286,R286,L$2:L286),"")</f>
        <v/>
      </c>
      <c r="X286" s="5" t="str">
        <f t="shared" si="77"/>
        <v/>
      </c>
      <c r="Y286" s="5" t="str">
        <f t="shared" si="85"/>
        <v/>
      </c>
      <c r="Z286" s="32" t="str">
        <f t="shared" si="78"/>
        <v xml:space="preserve"> </v>
      </c>
      <c r="AA286" s="32" t="str">
        <f>IF(K286="M",IF(S286&lt;&gt;4,"",VLOOKUP(CONCATENATE(R286," ",(S286-3)),$Z$2:AD286,5,0)),IF(S286&lt;&gt;3,"",VLOOKUP(CONCATENATE(R286," ",(S286-2)),$Z$2:AD286,5,0)))</f>
        <v/>
      </c>
      <c r="AB286" s="32" t="str">
        <f>IF(K286="M",IF(S286&lt;&gt;4,"",VLOOKUP(CONCATENATE(R286," ",(S286-2)),$Z$2:AD286,5,0)),IF(S286&lt;&gt;3,"",VLOOKUP(CONCATENATE(R286," ",(S286-1)),$Z$2:AD286,5,0)))</f>
        <v/>
      </c>
      <c r="AC286" s="32" t="str">
        <f>IF(K286="M",IF(S286&lt;&gt;4,"",VLOOKUP(CONCATENATE(R286," ",(S286-1)),$Z$2:AD286,5,0)),IF(S286&lt;&gt;3,"",VLOOKUP(CONCATENATE(R286," ",(S286)),$Z$2:AD286,5,0)))</f>
        <v/>
      </c>
      <c r="AD286" s="32" t="str">
        <f t="shared" si="86"/>
        <v/>
      </c>
      <c r="AE286" s="32" t="str">
        <f t="shared" si="87"/>
        <v xml:space="preserve"> </v>
      </c>
      <c r="AF286" s="109">
        <f>IF($K286="M",IF($L286&gt;Params!D$3,0,Params!F$3-$L286+1)+IF($L286=1,2,0),IF($L286&gt;Params!E$3,0,Params!G$3-$L286+1)+IF($L286=1,2,0))</f>
        <v>0</v>
      </c>
      <c r="AG286" s="109">
        <f t="shared" si="79"/>
        <v>0</v>
      </c>
      <c r="AH286" s="109">
        <f>IF(LEN(M286)&gt;1,MATCH(MID(M286,2,3),Params!$A$4:$A$14,0),0)</f>
        <v>0</v>
      </c>
      <c r="AI286" s="109" cm="1">
        <f t="array" ref="AI286">IF(AH286=0,0,INDEX(Params!F$4:F$14,RESULTS!$AH286))</f>
        <v>0</v>
      </c>
      <c r="AJ286" s="109" cm="1">
        <f t="array" ref="AJ286">IF(AI286=0,0,INDEX(Params!G$4:G$14,RESULTS!$AH286))</f>
        <v>0</v>
      </c>
      <c r="AK286" s="109">
        <f t="shared" si="80"/>
        <v>0</v>
      </c>
      <c r="AL286" s="109">
        <f t="shared" si="81"/>
        <v>0</v>
      </c>
    </row>
    <row r="287" spans="1:38" x14ac:dyDescent="0.3">
      <c r="A287" s="64" t="str">
        <f t="shared" si="75"/>
        <v/>
      </c>
      <c r="B287" s="64" t="str">
        <f t="shared" si="76"/>
        <v/>
      </c>
      <c r="C287" s="100">
        <v>286</v>
      </c>
      <c r="D287" s="96"/>
      <c r="E287" s="97">
        <f t="shared" si="88"/>
        <v>1</v>
      </c>
      <c r="F287" s="97"/>
      <c r="G287" s="97"/>
      <c r="H287" s="104" t="str">
        <f t="shared" si="82"/>
        <v/>
      </c>
      <c r="I287" s="105" t="str">
        <f>IF(D287="","",VLOOKUP(D287,ENTRANTS!$A$1:$H$1000,2,0))</f>
        <v/>
      </c>
      <c r="J287" s="105" t="str">
        <f>IF(D287="","",VLOOKUP(D287,ENTRANTS!$A$1:$H$1000,3,0))</f>
        <v/>
      </c>
      <c r="K287" s="100" t="str">
        <f>IF(D287="","",LEFT(VLOOKUP(D287,ENTRANTS!$A$1:$H$1000,5,0),1))</f>
        <v/>
      </c>
      <c r="L287" s="100" t="str">
        <f>IF(D287="","",COUNTIF($K$2:K287,K287))</f>
        <v/>
      </c>
      <c r="M287" s="100" t="str">
        <f>IF(D287="","",VLOOKUP(D287,ENTRANTS!$A$1:$H$1000,4,0))</f>
        <v/>
      </c>
      <c r="N287" s="100" t="str">
        <f>IF(D287="","",COUNTIF($M$2:M287,M287))</f>
        <v/>
      </c>
      <c r="O287" s="105" t="str">
        <f>IF(D287="","",VLOOKUP(D287,ENTRANTS!$A$1:$H$1000,6,0))</f>
        <v/>
      </c>
      <c r="P287" s="83" t="str">
        <f t="shared" si="83"/>
        <v/>
      </c>
      <c r="Q287" s="30"/>
      <c r="R287" s="2" t="str">
        <f t="shared" si="84"/>
        <v/>
      </c>
      <c r="S287" s="3" t="str">
        <f>IF(D287="","",COUNTIF($R$2:R287,R287))</f>
        <v/>
      </c>
      <c r="T287" s="4" t="str">
        <f t="shared" si="89"/>
        <v/>
      </c>
      <c r="U287" s="34" t="str">
        <f>IF(AND(S287=4,K287="M",NOT(O287="Unattached")),SUMIF(R$2:R287,R287,L$2:L287),"")</f>
        <v/>
      </c>
      <c r="V287" s="4" t="str">
        <f t="shared" si="90"/>
        <v/>
      </c>
      <c r="W287" s="34" t="str">
        <f>IF(AND(S287=3,K287="F",NOT(O287="Unattached")),SUMIF(R$2:R287,R287,L$2:L287),"")</f>
        <v/>
      </c>
      <c r="X287" s="5" t="str">
        <f t="shared" si="77"/>
        <v/>
      </c>
      <c r="Y287" s="5" t="str">
        <f t="shared" si="85"/>
        <v/>
      </c>
      <c r="Z287" s="32" t="str">
        <f t="shared" si="78"/>
        <v xml:space="preserve"> </v>
      </c>
      <c r="AA287" s="32" t="str">
        <f>IF(K287="M",IF(S287&lt;&gt;4,"",VLOOKUP(CONCATENATE(R287," ",(S287-3)),$Z$2:AD287,5,0)),IF(S287&lt;&gt;3,"",VLOOKUP(CONCATENATE(R287," ",(S287-2)),$Z$2:AD287,5,0)))</f>
        <v/>
      </c>
      <c r="AB287" s="32" t="str">
        <f>IF(K287="M",IF(S287&lt;&gt;4,"",VLOOKUP(CONCATENATE(R287," ",(S287-2)),$Z$2:AD287,5,0)),IF(S287&lt;&gt;3,"",VLOOKUP(CONCATENATE(R287," ",(S287-1)),$Z$2:AD287,5,0)))</f>
        <v/>
      </c>
      <c r="AC287" s="32" t="str">
        <f>IF(K287="M",IF(S287&lt;&gt;4,"",VLOOKUP(CONCATENATE(R287," ",(S287-1)),$Z$2:AD287,5,0)),IF(S287&lt;&gt;3,"",VLOOKUP(CONCATENATE(R287," ",(S287)),$Z$2:AD287,5,0)))</f>
        <v/>
      </c>
      <c r="AD287" s="32" t="str">
        <f t="shared" si="86"/>
        <v/>
      </c>
      <c r="AE287" s="32" t="str">
        <f t="shared" si="87"/>
        <v xml:space="preserve"> </v>
      </c>
      <c r="AF287" s="109">
        <f>IF($K287="M",IF($L287&gt;Params!D$3,0,Params!F$3-$L287+1)+IF($L287=1,2,0),IF($L287&gt;Params!E$3,0,Params!G$3-$L287+1)+IF($L287=1,2,0))</f>
        <v>0</v>
      </c>
      <c r="AG287" s="109">
        <f t="shared" si="79"/>
        <v>0</v>
      </c>
      <c r="AH287" s="109">
        <f>IF(LEN(M287)&gt;1,MATCH(MID(M287,2,3),Params!$A$4:$A$14,0),0)</f>
        <v>0</v>
      </c>
      <c r="AI287" s="109" cm="1">
        <f t="array" ref="AI287">IF(AH287=0,0,INDEX(Params!F$4:F$14,RESULTS!$AH287))</f>
        <v>0</v>
      </c>
      <c r="AJ287" s="109" cm="1">
        <f t="array" ref="AJ287">IF(AI287=0,0,INDEX(Params!G$4:G$14,RESULTS!$AH287))</f>
        <v>0</v>
      </c>
      <c r="AK287" s="109">
        <f t="shared" si="80"/>
        <v>0</v>
      </c>
      <c r="AL287" s="109">
        <f t="shared" si="81"/>
        <v>0</v>
      </c>
    </row>
    <row r="288" spans="1:38" x14ac:dyDescent="0.3">
      <c r="A288" s="64" t="str">
        <f t="shared" si="75"/>
        <v/>
      </c>
      <c r="B288" s="64" t="str">
        <f t="shared" si="76"/>
        <v/>
      </c>
      <c r="C288" s="100">
        <v>287</v>
      </c>
      <c r="D288" s="96"/>
      <c r="E288" s="97">
        <f t="shared" si="88"/>
        <v>1</v>
      </c>
      <c r="F288" s="97"/>
      <c r="G288" s="97"/>
      <c r="H288" s="104" t="str">
        <f t="shared" si="82"/>
        <v/>
      </c>
      <c r="I288" s="105" t="str">
        <f>IF(D288="","",VLOOKUP(D288,ENTRANTS!$A$1:$H$1000,2,0))</f>
        <v/>
      </c>
      <c r="J288" s="105" t="str">
        <f>IF(D288="","",VLOOKUP(D288,ENTRANTS!$A$1:$H$1000,3,0))</f>
        <v/>
      </c>
      <c r="K288" s="100" t="str">
        <f>IF(D288="","",LEFT(VLOOKUP(D288,ENTRANTS!$A$1:$H$1000,5,0),1))</f>
        <v/>
      </c>
      <c r="L288" s="100" t="str">
        <f>IF(D288="","",COUNTIF($K$2:K288,K288))</f>
        <v/>
      </c>
      <c r="M288" s="100" t="str">
        <f>IF(D288="","",VLOOKUP(D288,ENTRANTS!$A$1:$H$1000,4,0))</f>
        <v/>
      </c>
      <c r="N288" s="100" t="str">
        <f>IF(D288="","",COUNTIF($M$2:M288,M288))</f>
        <v/>
      </c>
      <c r="O288" s="105" t="str">
        <f>IF(D288="","",VLOOKUP(D288,ENTRANTS!$A$1:$H$1000,6,0))</f>
        <v/>
      </c>
      <c r="P288" s="83" t="str">
        <f t="shared" si="83"/>
        <v/>
      </c>
      <c r="Q288" s="30"/>
      <c r="R288" s="2" t="str">
        <f t="shared" si="84"/>
        <v/>
      </c>
      <c r="S288" s="3" t="str">
        <f>IF(D288="","",COUNTIF($R$2:R288,R288))</f>
        <v/>
      </c>
      <c r="T288" s="4" t="str">
        <f t="shared" si="89"/>
        <v/>
      </c>
      <c r="U288" s="34" t="str">
        <f>IF(AND(S288=4,K288="M",NOT(O288="Unattached")),SUMIF(R$2:R288,R288,L$2:L288),"")</f>
        <v/>
      </c>
      <c r="V288" s="4" t="str">
        <f t="shared" si="90"/>
        <v/>
      </c>
      <c r="W288" s="34" t="str">
        <f>IF(AND(S288=3,K288="F",NOT(O288="Unattached")),SUMIF(R$2:R288,R288,L$2:L288),"")</f>
        <v/>
      </c>
      <c r="X288" s="5" t="str">
        <f t="shared" si="77"/>
        <v/>
      </c>
      <c r="Y288" s="5" t="str">
        <f t="shared" si="85"/>
        <v/>
      </c>
      <c r="Z288" s="32" t="str">
        <f t="shared" si="78"/>
        <v xml:space="preserve"> </v>
      </c>
      <c r="AA288" s="32" t="str">
        <f>IF(K288="M",IF(S288&lt;&gt;4,"",VLOOKUP(CONCATENATE(R288," ",(S288-3)),$Z$2:AD288,5,0)),IF(S288&lt;&gt;3,"",VLOOKUP(CONCATENATE(R288," ",(S288-2)),$Z$2:AD288,5,0)))</f>
        <v/>
      </c>
      <c r="AB288" s="32" t="str">
        <f>IF(K288="M",IF(S288&lt;&gt;4,"",VLOOKUP(CONCATENATE(R288," ",(S288-2)),$Z$2:AD288,5,0)),IF(S288&lt;&gt;3,"",VLOOKUP(CONCATENATE(R288," ",(S288-1)),$Z$2:AD288,5,0)))</f>
        <v/>
      </c>
      <c r="AC288" s="32" t="str">
        <f>IF(K288="M",IF(S288&lt;&gt;4,"",VLOOKUP(CONCATENATE(R288," ",(S288-1)),$Z$2:AD288,5,0)),IF(S288&lt;&gt;3,"",VLOOKUP(CONCATENATE(R288," ",(S288)),$Z$2:AD288,5,0)))</f>
        <v/>
      </c>
      <c r="AD288" s="32" t="str">
        <f t="shared" si="86"/>
        <v/>
      </c>
      <c r="AE288" s="32" t="str">
        <f t="shared" si="87"/>
        <v xml:space="preserve"> </v>
      </c>
      <c r="AF288" s="109">
        <f>IF($K288="M",IF($L288&gt;Params!D$3,0,Params!F$3-$L288+1)+IF($L288=1,2,0),IF($L288&gt;Params!E$3,0,Params!G$3-$L288+1)+IF($L288=1,2,0))</f>
        <v>0</v>
      </c>
      <c r="AG288" s="109">
        <f t="shared" si="79"/>
        <v>0</v>
      </c>
      <c r="AH288" s="109">
        <f>IF(LEN(M288)&gt;1,MATCH(MID(M288,2,3),Params!$A$4:$A$14,0),0)</f>
        <v>0</v>
      </c>
      <c r="AI288" s="109" cm="1">
        <f t="array" ref="AI288">IF(AH288=0,0,INDEX(Params!F$4:F$14,RESULTS!$AH288))</f>
        <v>0</v>
      </c>
      <c r="AJ288" s="109" cm="1">
        <f t="array" ref="AJ288">IF(AI288=0,0,INDEX(Params!G$4:G$14,RESULTS!$AH288))</f>
        <v>0</v>
      </c>
      <c r="AK288" s="109">
        <f t="shared" si="80"/>
        <v>0</v>
      </c>
      <c r="AL288" s="109">
        <f t="shared" si="81"/>
        <v>0</v>
      </c>
    </row>
    <row r="289" spans="1:38" x14ac:dyDescent="0.3">
      <c r="A289" s="64" t="str">
        <f t="shared" si="75"/>
        <v/>
      </c>
      <c r="B289" s="64" t="str">
        <f t="shared" si="76"/>
        <v/>
      </c>
      <c r="C289" s="100">
        <v>288</v>
      </c>
      <c r="D289" s="96"/>
      <c r="E289" s="97">
        <f t="shared" si="88"/>
        <v>1</v>
      </c>
      <c r="F289" s="97"/>
      <c r="G289" s="97"/>
      <c r="H289" s="104" t="str">
        <f t="shared" si="82"/>
        <v/>
      </c>
      <c r="I289" s="105" t="str">
        <f>IF(D289="","",VLOOKUP(D289,ENTRANTS!$A$1:$H$1000,2,0))</f>
        <v/>
      </c>
      <c r="J289" s="105" t="str">
        <f>IF(D289="","",VLOOKUP(D289,ENTRANTS!$A$1:$H$1000,3,0))</f>
        <v/>
      </c>
      <c r="K289" s="100" t="str">
        <f>IF(D289="","",LEFT(VLOOKUP(D289,ENTRANTS!$A$1:$H$1000,5,0),1))</f>
        <v/>
      </c>
      <c r="L289" s="100" t="str">
        <f>IF(D289="","",COUNTIF($K$2:K289,K289))</f>
        <v/>
      </c>
      <c r="M289" s="100" t="str">
        <f>IF(D289="","",VLOOKUP(D289,ENTRANTS!$A$1:$H$1000,4,0))</f>
        <v/>
      </c>
      <c r="N289" s="100" t="str">
        <f>IF(D289="","",COUNTIF($M$2:M289,M289))</f>
        <v/>
      </c>
      <c r="O289" s="105" t="str">
        <f>IF(D289="","",VLOOKUP(D289,ENTRANTS!$A$1:$H$1000,6,0))</f>
        <v/>
      </c>
      <c r="P289" s="83" t="str">
        <f t="shared" si="83"/>
        <v/>
      </c>
      <c r="Q289" s="30"/>
      <c r="R289" s="2" t="str">
        <f t="shared" si="84"/>
        <v/>
      </c>
      <c r="S289" s="3" t="str">
        <f>IF(D289="","",COUNTIF($R$2:R289,R289))</f>
        <v/>
      </c>
      <c r="T289" s="4" t="str">
        <f t="shared" si="89"/>
        <v/>
      </c>
      <c r="U289" s="34" t="str">
        <f>IF(AND(S289=4,K289="M",NOT(O289="Unattached")),SUMIF(R$2:R289,R289,L$2:L289),"")</f>
        <v/>
      </c>
      <c r="V289" s="4" t="str">
        <f t="shared" si="90"/>
        <v/>
      </c>
      <c r="W289" s="34" t="str">
        <f>IF(AND(S289=3,K289="F",NOT(O289="Unattached")),SUMIF(R$2:R289,R289,L$2:L289),"")</f>
        <v/>
      </c>
      <c r="X289" s="5" t="str">
        <f t="shared" si="77"/>
        <v/>
      </c>
      <c r="Y289" s="5" t="str">
        <f t="shared" si="85"/>
        <v/>
      </c>
      <c r="Z289" s="32" t="str">
        <f t="shared" si="78"/>
        <v xml:space="preserve"> </v>
      </c>
      <c r="AA289" s="32" t="str">
        <f>IF(K289="M",IF(S289&lt;&gt;4,"",VLOOKUP(CONCATENATE(R289," ",(S289-3)),$Z$2:AD289,5,0)),IF(S289&lt;&gt;3,"",VLOOKUP(CONCATENATE(R289," ",(S289-2)),$Z$2:AD289,5,0)))</f>
        <v/>
      </c>
      <c r="AB289" s="32" t="str">
        <f>IF(K289="M",IF(S289&lt;&gt;4,"",VLOOKUP(CONCATENATE(R289," ",(S289-2)),$Z$2:AD289,5,0)),IF(S289&lt;&gt;3,"",VLOOKUP(CONCATENATE(R289," ",(S289-1)),$Z$2:AD289,5,0)))</f>
        <v/>
      </c>
      <c r="AC289" s="32" t="str">
        <f>IF(K289="M",IF(S289&lt;&gt;4,"",VLOOKUP(CONCATENATE(R289," ",(S289-1)),$Z$2:AD289,5,0)),IF(S289&lt;&gt;3,"",VLOOKUP(CONCATENATE(R289," ",(S289)),$Z$2:AD289,5,0)))</f>
        <v/>
      </c>
      <c r="AD289" s="32" t="str">
        <f t="shared" si="86"/>
        <v/>
      </c>
      <c r="AE289" s="32" t="str">
        <f t="shared" si="87"/>
        <v xml:space="preserve"> </v>
      </c>
      <c r="AF289" s="109">
        <f>IF($K289="M",IF($L289&gt;Params!D$3,0,Params!F$3-$L289+1)+IF($L289=1,2,0),IF($L289&gt;Params!E$3,0,Params!G$3-$L289+1)+IF($L289=1,2,0))</f>
        <v>0</v>
      </c>
      <c r="AG289" s="109">
        <f t="shared" si="79"/>
        <v>0</v>
      </c>
      <c r="AH289" s="109">
        <f>IF(LEN(M289)&gt;1,MATCH(MID(M289,2,3),Params!$A$4:$A$14,0),0)</f>
        <v>0</v>
      </c>
      <c r="AI289" s="109" cm="1">
        <f t="array" ref="AI289">IF(AH289=0,0,INDEX(Params!F$4:F$14,RESULTS!$AH289))</f>
        <v>0</v>
      </c>
      <c r="AJ289" s="109" cm="1">
        <f t="array" ref="AJ289">IF(AI289=0,0,INDEX(Params!G$4:G$14,RESULTS!$AH289))</f>
        <v>0</v>
      </c>
      <c r="AK289" s="109">
        <f t="shared" si="80"/>
        <v>0</v>
      </c>
      <c r="AL289" s="109">
        <f t="shared" si="81"/>
        <v>0</v>
      </c>
    </row>
    <row r="290" spans="1:38" x14ac:dyDescent="0.3">
      <c r="A290" s="64" t="str">
        <f t="shared" si="75"/>
        <v/>
      </c>
      <c r="B290" s="64" t="str">
        <f t="shared" si="76"/>
        <v/>
      </c>
      <c r="C290" s="100">
        <v>289</v>
      </c>
      <c r="D290" s="96"/>
      <c r="E290" s="97">
        <f t="shared" si="88"/>
        <v>1</v>
      </c>
      <c r="F290" s="97"/>
      <c r="G290" s="97"/>
      <c r="H290" s="104" t="str">
        <f t="shared" si="82"/>
        <v/>
      </c>
      <c r="I290" s="105" t="str">
        <f>IF(D290="","",VLOOKUP(D290,ENTRANTS!$A$1:$H$1000,2,0))</f>
        <v/>
      </c>
      <c r="J290" s="105" t="str">
        <f>IF(D290="","",VLOOKUP(D290,ENTRANTS!$A$1:$H$1000,3,0))</f>
        <v/>
      </c>
      <c r="K290" s="100" t="str">
        <f>IF(D290="","",LEFT(VLOOKUP(D290,ENTRANTS!$A$1:$H$1000,5,0),1))</f>
        <v/>
      </c>
      <c r="L290" s="100" t="str">
        <f>IF(D290="","",COUNTIF($K$2:K290,K290))</f>
        <v/>
      </c>
      <c r="M290" s="100" t="str">
        <f>IF(D290="","",VLOOKUP(D290,ENTRANTS!$A$1:$H$1000,4,0))</f>
        <v/>
      </c>
      <c r="N290" s="100" t="str">
        <f>IF(D290="","",COUNTIF($M$2:M290,M290))</f>
        <v/>
      </c>
      <c r="O290" s="105" t="str">
        <f>IF(D290="","",VLOOKUP(D290,ENTRANTS!$A$1:$H$1000,6,0))</f>
        <v/>
      </c>
      <c r="P290" s="83" t="str">
        <f t="shared" si="83"/>
        <v/>
      </c>
      <c r="Q290" s="30"/>
      <c r="R290" s="2" t="str">
        <f t="shared" si="84"/>
        <v/>
      </c>
      <c r="S290" s="3" t="str">
        <f>IF(D290="","",COUNTIF($R$2:R290,R290))</f>
        <v/>
      </c>
      <c r="T290" s="4" t="str">
        <f t="shared" si="89"/>
        <v/>
      </c>
      <c r="U290" s="34" t="str">
        <f>IF(AND(S290=4,K290="M",NOT(O290="Unattached")),SUMIF(R$2:R290,R290,L$2:L290),"")</f>
        <v/>
      </c>
      <c r="V290" s="4" t="str">
        <f t="shared" si="90"/>
        <v/>
      </c>
      <c r="W290" s="34" t="str">
        <f>IF(AND(S290=3,K290="F",NOT(O290="Unattached")),SUMIF(R$2:R290,R290,L$2:L290),"")</f>
        <v/>
      </c>
      <c r="X290" s="5" t="str">
        <f t="shared" si="77"/>
        <v/>
      </c>
      <c r="Y290" s="5" t="str">
        <f t="shared" si="85"/>
        <v/>
      </c>
      <c r="Z290" s="32" t="str">
        <f t="shared" si="78"/>
        <v xml:space="preserve"> </v>
      </c>
      <c r="AA290" s="32" t="str">
        <f>IF(K290="M",IF(S290&lt;&gt;4,"",VLOOKUP(CONCATENATE(R290," ",(S290-3)),$Z$2:AD290,5,0)),IF(S290&lt;&gt;3,"",VLOOKUP(CONCATENATE(R290," ",(S290-2)),$Z$2:AD290,5,0)))</f>
        <v/>
      </c>
      <c r="AB290" s="32" t="str">
        <f>IF(K290="M",IF(S290&lt;&gt;4,"",VLOOKUP(CONCATENATE(R290," ",(S290-2)),$Z$2:AD290,5,0)),IF(S290&lt;&gt;3,"",VLOOKUP(CONCATENATE(R290," ",(S290-1)),$Z$2:AD290,5,0)))</f>
        <v/>
      </c>
      <c r="AC290" s="32" t="str">
        <f>IF(K290="M",IF(S290&lt;&gt;4,"",VLOOKUP(CONCATENATE(R290," ",(S290-1)),$Z$2:AD290,5,0)),IF(S290&lt;&gt;3,"",VLOOKUP(CONCATENATE(R290," ",(S290)),$Z$2:AD290,5,0)))</f>
        <v/>
      </c>
      <c r="AD290" s="32" t="str">
        <f t="shared" si="86"/>
        <v/>
      </c>
      <c r="AE290" s="32" t="str">
        <f t="shared" si="87"/>
        <v xml:space="preserve"> </v>
      </c>
      <c r="AF290" s="109">
        <f>IF($K290="M",IF($L290&gt;Params!D$3,0,Params!F$3-$L290+1)+IF($L290=1,2,0),IF($L290&gt;Params!E$3,0,Params!G$3-$L290+1)+IF($L290=1,2,0))</f>
        <v>0</v>
      </c>
      <c r="AG290" s="109">
        <f t="shared" si="79"/>
        <v>0</v>
      </c>
      <c r="AH290" s="109">
        <f>IF(LEN(M290)&gt;1,MATCH(MID(M290,2,3),Params!$A$4:$A$14,0),0)</f>
        <v>0</v>
      </c>
      <c r="AI290" s="109" cm="1">
        <f t="array" ref="AI290">IF(AH290=0,0,INDEX(Params!F$4:F$14,RESULTS!$AH290))</f>
        <v>0</v>
      </c>
      <c r="AJ290" s="109" cm="1">
        <f t="array" ref="AJ290">IF(AI290=0,0,INDEX(Params!G$4:G$14,RESULTS!$AH290))</f>
        <v>0</v>
      </c>
      <c r="AK290" s="109">
        <f t="shared" si="80"/>
        <v>0</v>
      </c>
      <c r="AL290" s="109">
        <f t="shared" si="81"/>
        <v>0</v>
      </c>
    </row>
    <row r="291" spans="1:38" x14ac:dyDescent="0.3">
      <c r="A291" s="64" t="str">
        <f t="shared" si="75"/>
        <v/>
      </c>
      <c r="B291" s="64" t="str">
        <f t="shared" si="76"/>
        <v/>
      </c>
      <c r="C291" s="100">
        <v>290</v>
      </c>
      <c r="D291" s="96"/>
      <c r="E291" s="97">
        <f t="shared" si="88"/>
        <v>1</v>
      </c>
      <c r="F291" s="97"/>
      <c r="G291" s="97"/>
      <c r="H291" s="104" t="str">
        <f t="shared" si="82"/>
        <v/>
      </c>
      <c r="I291" s="105" t="str">
        <f>IF(D291="","",VLOOKUP(D291,ENTRANTS!$A$1:$H$1000,2,0))</f>
        <v/>
      </c>
      <c r="J291" s="105" t="str">
        <f>IF(D291="","",VLOOKUP(D291,ENTRANTS!$A$1:$H$1000,3,0))</f>
        <v/>
      </c>
      <c r="K291" s="100" t="str">
        <f>IF(D291="","",LEFT(VLOOKUP(D291,ENTRANTS!$A$1:$H$1000,5,0),1))</f>
        <v/>
      </c>
      <c r="L291" s="100" t="str">
        <f>IF(D291="","",COUNTIF($K$2:K291,K291))</f>
        <v/>
      </c>
      <c r="M291" s="100" t="str">
        <f>IF(D291="","",VLOOKUP(D291,ENTRANTS!$A$1:$H$1000,4,0))</f>
        <v/>
      </c>
      <c r="N291" s="100" t="str">
        <f>IF(D291="","",COUNTIF($M$2:M291,M291))</f>
        <v/>
      </c>
      <c r="O291" s="105" t="str">
        <f>IF(D291="","",VLOOKUP(D291,ENTRANTS!$A$1:$H$1000,6,0))</f>
        <v/>
      </c>
      <c r="P291" s="83" t="str">
        <f t="shared" si="83"/>
        <v/>
      </c>
      <c r="Q291" s="30"/>
      <c r="R291" s="2" t="str">
        <f t="shared" si="84"/>
        <v/>
      </c>
      <c r="S291" s="3" t="str">
        <f>IF(D291="","",COUNTIF($R$2:R291,R291))</f>
        <v/>
      </c>
      <c r="T291" s="4" t="str">
        <f t="shared" si="89"/>
        <v/>
      </c>
      <c r="U291" s="34" t="str">
        <f>IF(AND(S291=4,K291="M",NOT(O291="Unattached")),SUMIF(R$2:R291,R291,L$2:L291),"")</f>
        <v/>
      </c>
      <c r="V291" s="4" t="str">
        <f t="shared" si="90"/>
        <v/>
      </c>
      <c r="W291" s="34" t="str">
        <f>IF(AND(S291=3,K291="F",NOT(O291="Unattached")),SUMIF(R$2:R291,R291,L$2:L291),"")</f>
        <v/>
      </c>
      <c r="X291" s="5" t="str">
        <f t="shared" si="77"/>
        <v/>
      </c>
      <c r="Y291" s="5" t="str">
        <f t="shared" si="85"/>
        <v/>
      </c>
      <c r="Z291" s="32" t="str">
        <f t="shared" si="78"/>
        <v xml:space="preserve"> </v>
      </c>
      <c r="AA291" s="32" t="str">
        <f>IF(K291="M",IF(S291&lt;&gt;4,"",VLOOKUP(CONCATENATE(R291," ",(S291-3)),$Z$2:AD291,5,0)),IF(S291&lt;&gt;3,"",VLOOKUP(CONCATENATE(R291," ",(S291-2)),$Z$2:AD291,5,0)))</f>
        <v/>
      </c>
      <c r="AB291" s="32" t="str">
        <f>IF(K291="M",IF(S291&lt;&gt;4,"",VLOOKUP(CONCATENATE(R291," ",(S291-2)),$Z$2:AD291,5,0)),IF(S291&lt;&gt;3,"",VLOOKUP(CONCATENATE(R291," ",(S291-1)),$Z$2:AD291,5,0)))</f>
        <v/>
      </c>
      <c r="AC291" s="32" t="str">
        <f>IF(K291="M",IF(S291&lt;&gt;4,"",VLOOKUP(CONCATENATE(R291," ",(S291-1)),$Z$2:AD291,5,0)),IF(S291&lt;&gt;3,"",VLOOKUP(CONCATENATE(R291," ",(S291)),$Z$2:AD291,5,0)))</f>
        <v/>
      </c>
      <c r="AD291" s="32" t="str">
        <f t="shared" si="86"/>
        <v/>
      </c>
      <c r="AE291" s="32" t="str">
        <f t="shared" si="87"/>
        <v xml:space="preserve"> </v>
      </c>
      <c r="AF291" s="109">
        <f>IF($K291="M",IF($L291&gt;Params!D$3,0,Params!F$3-$L291+1)+IF($L291=1,2,0),IF($L291&gt;Params!E$3,0,Params!G$3-$L291+1)+IF($L291=1,2,0))</f>
        <v>0</v>
      </c>
      <c r="AG291" s="109">
        <f t="shared" si="79"/>
        <v>0</v>
      </c>
      <c r="AH291" s="109">
        <f>IF(LEN(M291)&gt;1,MATCH(MID(M291,2,3),Params!$A$4:$A$14,0),0)</f>
        <v>0</v>
      </c>
      <c r="AI291" s="109" cm="1">
        <f t="array" ref="AI291">IF(AH291=0,0,INDEX(Params!F$4:F$14,RESULTS!$AH291))</f>
        <v>0</v>
      </c>
      <c r="AJ291" s="109" cm="1">
        <f t="array" ref="AJ291">IF(AI291=0,0,INDEX(Params!G$4:G$14,RESULTS!$AH291))</f>
        <v>0</v>
      </c>
      <c r="AK291" s="109">
        <f t="shared" si="80"/>
        <v>0</v>
      </c>
      <c r="AL291" s="109">
        <f t="shared" si="81"/>
        <v>0</v>
      </c>
    </row>
    <row r="292" spans="1:38" x14ac:dyDescent="0.3">
      <c r="A292" s="64" t="str">
        <f t="shared" si="75"/>
        <v/>
      </c>
      <c r="B292" s="64" t="str">
        <f t="shared" si="76"/>
        <v/>
      </c>
      <c r="C292" s="100">
        <v>291</v>
      </c>
      <c r="D292" s="96"/>
      <c r="E292" s="97">
        <f t="shared" si="88"/>
        <v>1</v>
      </c>
      <c r="F292" s="97"/>
      <c r="G292" s="97"/>
      <c r="H292" s="104" t="str">
        <f t="shared" si="82"/>
        <v/>
      </c>
      <c r="I292" s="105" t="str">
        <f>IF(D292="","",VLOOKUP(D292,ENTRANTS!$A$1:$H$1000,2,0))</f>
        <v/>
      </c>
      <c r="J292" s="105" t="str">
        <f>IF(D292="","",VLOOKUP(D292,ENTRANTS!$A$1:$H$1000,3,0))</f>
        <v/>
      </c>
      <c r="K292" s="100" t="str">
        <f>IF(D292="","",LEFT(VLOOKUP(D292,ENTRANTS!$A$1:$H$1000,5,0),1))</f>
        <v/>
      </c>
      <c r="L292" s="100" t="str">
        <f>IF(D292="","",COUNTIF($K$2:K292,K292))</f>
        <v/>
      </c>
      <c r="M292" s="100" t="str">
        <f>IF(D292="","",VLOOKUP(D292,ENTRANTS!$A$1:$H$1000,4,0))</f>
        <v/>
      </c>
      <c r="N292" s="100" t="str">
        <f>IF(D292="","",COUNTIF($M$2:M292,M292))</f>
        <v/>
      </c>
      <c r="O292" s="105" t="str">
        <f>IF(D292="","",VLOOKUP(D292,ENTRANTS!$A$1:$H$1000,6,0))</f>
        <v/>
      </c>
      <c r="P292" s="83" t="str">
        <f t="shared" si="83"/>
        <v/>
      </c>
      <c r="Q292" s="30"/>
      <c r="R292" s="2" t="str">
        <f t="shared" si="84"/>
        <v/>
      </c>
      <c r="S292" s="3" t="str">
        <f>IF(D292="","",COUNTIF($R$2:R292,R292))</f>
        <v/>
      </c>
      <c r="T292" s="4" t="str">
        <f t="shared" si="89"/>
        <v/>
      </c>
      <c r="U292" s="34" t="str">
        <f>IF(AND(S292=4,K292="M",NOT(O292="Unattached")),SUMIF(R$2:R292,R292,L$2:L292),"")</f>
        <v/>
      </c>
      <c r="V292" s="4" t="str">
        <f t="shared" si="90"/>
        <v/>
      </c>
      <c r="W292" s="34" t="str">
        <f>IF(AND(S292=3,K292="F",NOT(O292="Unattached")),SUMIF(R$2:R292,R292,L$2:L292),"")</f>
        <v/>
      </c>
      <c r="X292" s="5" t="str">
        <f t="shared" si="77"/>
        <v/>
      </c>
      <c r="Y292" s="5" t="str">
        <f t="shared" si="85"/>
        <v/>
      </c>
      <c r="Z292" s="32" t="str">
        <f t="shared" si="78"/>
        <v xml:space="preserve"> </v>
      </c>
      <c r="AA292" s="32" t="str">
        <f>IF(K292="M",IF(S292&lt;&gt;4,"",VLOOKUP(CONCATENATE(R292," ",(S292-3)),$Z$2:AD292,5,0)),IF(S292&lt;&gt;3,"",VLOOKUP(CONCATENATE(R292," ",(S292-2)),$Z$2:AD292,5,0)))</f>
        <v/>
      </c>
      <c r="AB292" s="32" t="str">
        <f>IF(K292="M",IF(S292&lt;&gt;4,"",VLOOKUP(CONCATENATE(R292," ",(S292-2)),$Z$2:AD292,5,0)),IF(S292&lt;&gt;3,"",VLOOKUP(CONCATENATE(R292," ",(S292-1)),$Z$2:AD292,5,0)))</f>
        <v/>
      </c>
      <c r="AC292" s="32" t="str">
        <f>IF(K292="M",IF(S292&lt;&gt;4,"",VLOOKUP(CONCATENATE(R292," ",(S292-1)),$Z$2:AD292,5,0)),IF(S292&lt;&gt;3,"",VLOOKUP(CONCATENATE(R292," ",(S292)),$Z$2:AD292,5,0)))</f>
        <v/>
      </c>
      <c r="AD292" s="32" t="str">
        <f t="shared" si="86"/>
        <v/>
      </c>
      <c r="AE292" s="32" t="str">
        <f t="shared" si="87"/>
        <v xml:space="preserve"> </v>
      </c>
      <c r="AF292" s="109">
        <f>IF($K292="M",IF($L292&gt;Params!D$3,0,Params!F$3-$L292+1)+IF($L292=1,2,0),IF($L292&gt;Params!E$3,0,Params!G$3-$L292+1)+IF($L292=1,2,0))</f>
        <v>0</v>
      </c>
      <c r="AG292" s="109">
        <f t="shared" si="79"/>
        <v>0</v>
      </c>
      <c r="AH292" s="109">
        <f>IF(LEN(M292)&gt;1,MATCH(MID(M292,2,3),Params!$A$4:$A$14,0),0)</f>
        <v>0</v>
      </c>
      <c r="AI292" s="109" cm="1">
        <f t="array" ref="AI292">IF(AH292=0,0,INDEX(Params!F$4:F$14,RESULTS!$AH292))</f>
        <v>0</v>
      </c>
      <c r="AJ292" s="109" cm="1">
        <f t="array" ref="AJ292">IF(AI292=0,0,INDEX(Params!G$4:G$14,RESULTS!$AH292))</f>
        <v>0</v>
      </c>
      <c r="AK292" s="109">
        <f t="shared" si="80"/>
        <v>0</v>
      </c>
      <c r="AL292" s="109">
        <f t="shared" si="81"/>
        <v>0</v>
      </c>
    </row>
    <row r="293" spans="1:38" x14ac:dyDescent="0.3">
      <c r="A293" s="64" t="str">
        <f t="shared" si="75"/>
        <v/>
      </c>
      <c r="B293" s="64" t="str">
        <f t="shared" si="76"/>
        <v/>
      </c>
      <c r="C293" s="100">
        <v>292</v>
      </c>
      <c r="D293" s="96"/>
      <c r="E293" s="97">
        <f t="shared" si="88"/>
        <v>1</v>
      </c>
      <c r="F293" s="97"/>
      <c r="G293" s="97"/>
      <c r="H293" s="104" t="str">
        <f t="shared" si="82"/>
        <v/>
      </c>
      <c r="I293" s="105" t="str">
        <f>IF(D293="","",VLOOKUP(D293,ENTRANTS!$A$1:$H$1000,2,0))</f>
        <v/>
      </c>
      <c r="J293" s="105" t="str">
        <f>IF(D293="","",VLOOKUP(D293,ENTRANTS!$A$1:$H$1000,3,0))</f>
        <v/>
      </c>
      <c r="K293" s="100" t="str">
        <f>IF(D293="","",LEFT(VLOOKUP(D293,ENTRANTS!$A$1:$H$1000,5,0),1))</f>
        <v/>
      </c>
      <c r="L293" s="100" t="str">
        <f>IF(D293="","",COUNTIF($K$2:K293,K293))</f>
        <v/>
      </c>
      <c r="M293" s="100" t="str">
        <f>IF(D293="","",VLOOKUP(D293,ENTRANTS!$A$1:$H$1000,4,0))</f>
        <v/>
      </c>
      <c r="N293" s="100" t="str">
        <f>IF(D293="","",COUNTIF($M$2:M293,M293))</f>
        <v/>
      </c>
      <c r="O293" s="105" t="str">
        <f>IF(D293="","",VLOOKUP(D293,ENTRANTS!$A$1:$H$1000,6,0))</f>
        <v/>
      </c>
      <c r="P293" s="83" t="str">
        <f t="shared" si="83"/>
        <v/>
      </c>
      <c r="Q293" s="30"/>
      <c r="R293" s="2" t="str">
        <f t="shared" si="84"/>
        <v/>
      </c>
      <c r="S293" s="3" t="str">
        <f>IF(D293="","",COUNTIF($R$2:R293,R293))</f>
        <v/>
      </c>
      <c r="T293" s="4" t="str">
        <f t="shared" si="89"/>
        <v/>
      </c>
      <c r="U293" s="34" t="str">
        <f>IF(AND(S293=4,K293="M",NOT(O293="Unattached")),SUMIF(R$2:R293,R293,L$2:L293),"")</f>
        <v/>
      </c>
      <c r="V293" s="4" t="str">
        <f t="shared" si="90"/>
        <v/>
      </c>
      <c r="W293" s="34" t="str">
        <f>IF(AND(S293=3,K293="F",NOT(O293="Unattached")),SUMIF(R$2:R293,R293,L$2:L293),"")</f>
        <v/>
      </c>
      <c r="X293" s="5" t="str">
        <f t="shared" si="77"/>
        <v/>
      </c>
      <c r="Y293" s="5" t="str">
        <f t="shared" si="85"/>
        <v/>
      </c>
      <c r="Z293" s="32" t="str">
        <f t="shared" si="78"/>
        <v xml:space="preserve"> </v>
      </c>
      <c r="AA293" s="32" t="str">
        <f>IF(K293="M",IF(S293&lt;&gt;4,"",VLOOKUP(CONCATENATE(R293," ",(S293-3)),$Z$2:AD293,5,0)),IF(S293&lt;&gt;3,"",VLOOKUP(CONCATENATE(R293," ",(S293-2)),$Z$2:AD293,5,0)))</f>
        <v/>
      </c>
      <c r="AB293" s="32" t="str">
        <f>IF(K293="M",IF(S293&lt;&gt;4,"",VLOOKUP(CONCATENATE(R293," ",(S293-2)),$Z$2:AD293,5,0)),IF(S293&lt;&gt;3,"",VLOOKUP(CONCATENATE(R293," ",(S293-1)),$Z$2:AD293,5,0)))</f>
        <v/>
      </c>
      <c r="AC293" s="32" t="str">
        <f>IF(K293="M",IF(S293&lt;&gt;4,"",VLOOKUP(CONCATENATE(R293," ",(S293-1)),$Z$2:AD293,5,0)),IF(S293&lt;&gt;3,"",VLOOKUP(CONCATENATE(R293," ",(S293)),$Z$2:AD293,5,0)))</f>
        <v/>
      </c>
      <c r="AD293" s="32" t="str">
        <f t="shared" si="86"/>
        <v/>
      </c>
      <c r="AE293" s="32" t="str">
        <f t="shared" si="87"/>
        <v xml:space="preserve"> </v>
      </c>
      <c r="AF293" s="109">
        <f>IF($K293="M",IF($L293&gt;Params!D$3,0,Params!F$3-$L293+1)+IF($L293=1,2,0),IF($L293&gt;Params!E$3,0,Params!G$3-$L293+1)+IF($L293=1,2,0))</f>
        <v>0</v>
      </c>
      <c r="AG293" s="109">
        <f t="shared" si="79"/>
        <v>0</v>
      </c>
      <c r="AH293" s="109">
        <f>IF(LEN(M293)&gt;1,MATCH(MID(M293,2,3),Params!$A$4:$A$14,0),0)</f>
        <v>0</v>
      </c>
      <c r="AI293" s="109" cm="1">
        <f t="array" ref="AI293">IF(AH293=0,0,INDEX(Params!F$4:F$14,RESULTS!$AH293))</f>
        <v>0</v>
      </c>
      <c r="AJ293" s="109" cm="1">
        <f t="array" ref="AJ293">IF(AI293=0,0,INDEX(Params!G$4:G$14,RESULTS!$AH293))</f>
        <v>0</v>
      </c>
      <c r="AK293" s="109">
        <f t="shared" si="80"/>
        <v>0</v>
      </c>
      <c r="AL293" s="109">
        <f t="shared" si="81"/>
        <v>0</v>
      </c>
    </row>
    <row r="294" spans="1:38" x14ac:dyDescent="0.3">
      <c r="A294" s="64" t="str">
        <f t="shared" si="75"/>
        <v/>
      </c>
      <c r="B294" s="64" t="str">
        <f t="shared" si="76"/>
        <v/>
      </c>
      <c r="C294" s="100">
        <v>293</v>
      </c>
      <c r="D294" s="96"/>
      <c r="E294" s="97">
        <f t="shared" si="88"/>
        <v>1</v>
      </c>
      <c r="F294" s="97"/>
      <c r="G294" s="97"/>
      <c r="H294" s="104" t="str">
        <f t="shared" si="82"/>
        <v/>
      </c>
      <c r="I294" s="105" t="str">
        <f>IF(D294="","",VLOOKUP(D294,ENTRANTS!$A$1:$H$1000,2,0))</f>
        <v/>
      </c>
      <c r="J294" s="105" t="str">
        <f>IF(D294="","",VLOOKUP(D294,ENTRANTS!$A$1:$H$1000,3,0))</f>
        <v/>
      </c>
      <c r="K294" s="100" t="str">
        <f>IF(D294="","",LEFT(VLOOKUP(D294,ENTRANTS!$A$1:$H$1000,5,0),1))</f>
        <v/>
      </c>
      <c r="L294" s="100" t="str">
        <f>IF(D294="","",COUNTIF($K$2:K294,K294))</f>
        <v/>
      </c>
      <c r="M294" s="100" t="str">
        <f>IF(D294="","",VLOOKUP(D294,ENTRANTS!$A$1:$H$1000,4,0))</f>
        <v/>
      </c>
      <c r="N294" s="100" t="str">
        <f>IF(D294="","",COUNTIF($M$2:M294,M294))</f>
        <v/>
      </c>
      <c r="O294" s="105" t="str">
        <f>IF(D294="","",VLOOKUP(D294,ENTRANTS!$A$1:$H$1000,6,0))</f>
        <v/>
      </c>
      <c r="P294" s="83" t="str">
        <f t="shared" si="83"/>
        <v/>
      </c>
      <c r="Q294" s="30"/>
      <c r="R294" s="2" t="str">
        <f t="shared" si="84"/>
        <v/>
      </c>
      <c r="S294" s="3" t="str">
        <f>IF(D294="","",COUNTIF($R$2:R294,R294))</f>
        <v/>
      </c>
      <c r="T294" s="4" t="str">
        <f t="shared" si="89"/>
        <v/>
      </c>
      <c r="U294" s="34" t="str">
        <f>IF(AND(S294=4,K294="M",NOT(O294="Unattached")),SUMIF(R$2:R294,R294,L$2:L294),"")</f>
        <v/>
      </c>
      <c r="V294" s="4" t="str">
        <f t="shared" si="90"/>
        <v/>
      </c>
      <c r="W294" s="34" t="str">
        <f>IF(AND(S294=3,K294="F",NOT(O294="Unattached")),SUMIF(R$2:R294,R294,L$2:L294),"")</f>
        <v/>
      </c>
      <c r="X294" s="5" t="str">
        <f t="shared" si="77"/>
        <v/>
      </c>
      <c r="Y294" s="5" t="str">
        <f t="shared" si="85"/>
        <v/>
      </c>
      <c r="Z294" s="32" t="str">
        <f t="shared" si="78"/>
        <v xml:space="preserve"> </v>
      </c>
      <c r="AA294" s="32" t="str">
        <f>IF(K294="M",IF(S294&lt;&gt;4,"",VLOOKUP(CONCATENATE(R294," ",(S294-3)),$Z$2:AD294,5,0)),IF(S294&lt;&gt;3,"",VLOOKUP(CONCATENATE(R294," ",(S294-2)),$Z$2:AD294,5,0)))</f>
        <v/>
      </c>
      <c r="AB294" s="32" t="str">
        <f>IF(K294="M",IF(S294&lt;&gt;4,"",VLOOKUP(CONCATENATE(R294," ",(S294-2)),$Z$2:AD294,5,0)),IF(S294&lt;&gt;3,"",VLOOKUP(CONCATENATE(R294," ",(S294-1)),$Z$2:AD294,5,0)))</f>
        <v/>
      </c>
      <c r="AC294" s="32" t="str">
        <f>IF(K294="M",IF(S294&lt;&gt;4,"",VLOOKUP(CONCATENATE(R294," ",(S294-1)),$Z$2:AD294,5,0)),IF(S294&lt;&gt;3,"",VLOOKUP(CONCATENATE(R294," ",(S294)),$Z$2:AD294,5,0)))</f>
        <v/>
      </c>
      <c r="AD294" s="32" t="str">
        <f t="shared" si="86"/>
        <v/>
      </c>
      <c r="AE294" s="32" t="str">
        <f t="shared" si="87"/>
        <v xml:space="preserve"> </v>
      </c>
      <c r="AF294" s="109">
        <f>IF($K294="M",IF($L294&gt;Params!D$3,0,Params!F$3-$L294+1)+IF($L294=1,2,0),IF($L294&gt;Params!E$3,0,Params!G$3-$L294+1)+IF($L294=1,2,0))</f>
        <v>0</v>
      </c>
      <c r="AG294" s="109">
        <f t="shared" si="79"/>
        <v>0</v>
      </c>
      <c r="AH294" s="109">
        <f>IF(LEN(M294)&gt;1,MATCH(MID(M294,2,3),Params!$A$4:$A$14,0),0)</f>
        <v>0</v>
      </c>
      <c r="AI294" s="109" cm="1">
        <f t="array" ref="AI294">IF(AH294=0,0,INDEX(Params!F$4:F$14,RESULTS!$AH294))</f>
        <v>0</v>
      </c>
      <c r="AJ294" s="109" cm="1">
        <f t="array" ref="AJ294">IF(AI294=0,0,INDEX(Params!G$4:G$14,RESULTS!$AH294))</f>
        <v>0</v>
      </c>
      <c r="AK294" s="109">
        <f t="shared" si="80"/>
        <v>0</v>
      </c>
      <c r="AL294" s="109">
        <f t="shared" si="81"/>
        <v>0</v>
      </c>
    </row>
    <row r="295" spans="1:38" x14ac:dyDescent="0.3">
      <c r="A295" s="64" t="str">
        <f t="shared" si="75"/>
        <v/>
      </c>
      <c r="B295" s="64" t="str">
        <f t="shared" si="76"/>
        <v/>
      </c>
      <c r="C295" s="100">
        <v>294</v>
      </c>
      <c r="D295" s="96"/>
      <c r="E295" s="97">
        <f t="shared" si="88"/>
        <v>1</v>
      </c>
      <c r="F295" s="97"/>
      <c r="G295" s="97"/>
      <c r="H295" s="104" t="str">
        <f t="shared" si="82"/>
        <v/>
      </c>
      <c r="I295" s="105" t="str">
        <f>IF(D295="","",VLOOKUP(D295,ENTRANTS!$A$1:$H$1000,2,0))</f>
        <v/>
      </c>
      <c r="J295" s="105" t="str">
        <f>IF(D295="","",VLOOKUP(D295,ENTRANTS!$A$1:$H$1000,3,0))</f>
        <v/>
      </c>
      <c r="K295" s="100" t="str">
        <f>IF(D295="","",LEFT(VLOOKUP(D295,ENTRANTS!$A$1:$H$1000,5,0),1))</f>
        <v/>
      </c>
      <c r="L295" s="100" t="str">
        <f>IF(D295="","",COUNTIF($K$2:K295,K295))</f>
        <v/>
      </c>
      <c r="M295" s="100" t="str">
        <f>IF(D295="","",VLOOKUP(D295,ENTRANTS!$A$1:$H$1000,4,0))</f>
        <v/>
      </c>
      <c r="N295" s="100" t="str">
        <f>IF(D295="","",COUNTIF($M$2:M295,M295))</f>
        <v/>
      </c>
      <c r="O295" s="105" t="str">
        <f>IF(D295="","",VLOOKUP(D295,ENTRANTS!$A$1:$H$1000,6,0))</f>
        <v/>
      </c>
      <c r="P295" s="83" t="str">
        <f t="shared" si="83"/>
        <v/>
      </c>
      <c r="Q295" s="30"/>
      <c r="R295" s="2" t="str">
        <f t="shared" si="84"/>
        <v/>
      </c>
      <c r="S295" s="3" t="str">
        <f>IF(D295="","",COUNTIF($R$2:R295,R295))</f>
        <v/>
      </c>
      <c r="T295" s="4" t="str">
        <f t="shared" si="89"/>
        <v/>
      </c>
      <c r="U295" s="34" t="str">
        <f>IF(AND(S295=4,K295="M",NOT(O295="Unattached")),SUMIF(R$2:R295,R295,L$2:L295),"")</f>
        <v/>
      </c>
      <c r="V295" s="4" t="str">
        <f t="shared" si="90"/>
        <v/>
      </c>
      <c r="W295" s="34" t="str">
        <f>IF(AND(S295=3,K295="F",NOT(O295="Unattached")),SUMIF(R$2:R295,R295,L$2:L295),"")</f>
        <v/>
      </c>
      <c r="X295" s="5" t="str">
        <f t="shared" si="77"/>
        <v/>
      </c>
      <c r="Y295" s="5" t="str">
        <f t="shared" si="85"/>
        <v/>
      </c>
      <c r="Z295" s="32" t="str">
        <f t="shared" si="78"/>
        <v xml:space="preserve"> </v>
      </c>
      <c r="AA295" s="32" t="str">
        <f>IF(K295="M",IF(S295&lt;&gt;4,"",VLOOKUP(CONCATENATE(R295," ",(S295-3)),$Z$2:AD295,5,0)),IF(S295&lt;&gt;3,"",VLOOKUP(CONCATENATE(R295," ",(S295-2)),$Z$2:AD295,5,0)))</f>
        <v/>
      </c>
      <c r="AB295" s="32" t="str">
        <f>IF(K295="M",IF(S295&lt;&gt;4,"",VLOOKUP(CONCATENATE(R295," ",(S295-2)),$Z$2:AD295,5,0)),IF(S295&lt;&gt;3,"",VLOOKUP(CONCATENATE(R295," ",(S295-1)),$Z$2:AD295,5,0)))</f>
        <v/>
      </c>
      <c r="AC295" s="32" t="str">
        <f>IF(K295="M",IF(S295&lt;&gt;4,"",VLOOKUP(CONCATENATE(R295," ",(S295-1)),$Z$2:AD295,5,0)),IF(S295&lt;&gt;3,"",VLOOKUP(CONCATENATE(R295," ",(S295)),$Z$2:AD295,5,0)))</f>
        <v/>
      </c>
      <c r="AD295" s="32" t="str">
        <f t="shared" si="86"/>
        <v/>
      </c>
      <c r="AE295" s="32" t="str">
        <f t="shared" si="87"/>
        <v xml:space="preserve"> </v>
      </c>
      <c r="AF295" s="109">
        <f>IF($K295="M",IF($L295&gt;Params!D$3,0,Params!F$3-$L295+1)+IF($L295=1,2,0),IF($L295&gt;Params!E$3,0,Params!G$3-$L295+1)+IF($L295=1,2,0))</f>
        <v>0</v>
      </c>
      <c r="AG295" s="109">
        <f t="shared" si="79"/>
        <v>0</v>
      </c>
      <c r="AH295" s="109">
        <f>IF(LEN(M295)&gt;1,MATCH(MID(M295,2,3),Params!$A$4:$A$14,0),0)</f>
        <v>0</v>
      </c>
      <c r="AI295" s="109" cm="1">
        <f t="array" ref="AI295">IF(AH295=0,0,INDEX(Params!F$4:F$14,RESULTS!$AH295))</f>
        <v>0</v>
      </c>
      <c r="AJ295" s="109" cm="1">
        <f t="array" ref="AJ295">IF(AI295=0,0,INDEX(Params!G$4:G$14,RESULTS!$AH295))</f>
        <v>0</v>
      </c>
      <c r="AK295" s="109">
        <f t="shared" si="80"/>
        <v>0</v>
      </c>
      <c r="AL295" s="109">
        <f t="shared" si="81"/>
        <v>0</v>
      </c>
    </row>
    <row r="296" spans="1:38" x14ac:dyDescent="0.3">
      <c r="A296" s="64" t="str">
        <f t="shared" si="75"/>
        <v/>
      </c>
      <c r="B296" s="64" t="str">
        <f t="shared" si="76"/>
        <v/>
      </c>
      <c r="C296" s="100">
        <v>295</v>
      </c>
      <c r="D296" s="96"/>
      <c r="E296" s="97">
        <f t="shared" si="88"/>
        <v>1</v>
      </c>
      <c r="F296" s="97"/>
      <c r="G296" s="97"/>
      <c r="H296" s="104" t="str">
        <f t="shared" si="82"/>
        <v/>
      </c>
      <c r="I296" s="105" t="str">
        <f>IF(D296="","",VLOOKUP(D296,ENTRANTS!$A$1:$H$1000,2,0))</f>
        <v/>
      </c>
      <c r="J296" s="105" t="str">
        <f>IF(D296="","",VLOOKUP(D296,ENTRANTS!$A$1:$H$1000,3,0))</f>
        <v/>
      </c>
      <c r="K296" s="100" t="str">
        <f>IF(D296="","",LEFT(VLOOKUP(D296,ENTRANTS!$A$1:$H$1000,5,0),1))</f>
        <v/>
      </c>
      <c r="L296" s="100" t="str">
        <f>IF(D296="","",COUNTIF($K$2:K296,K296))</f>
        <v/>
      </c>
      <c r="M296" s="100" t="str">
        <f>IF(D296="","",VLOOKUP(D296,ENTRANTS!$A$1:$H$1000,4,0))</f>
        <v/>
      </c>
      <c r="N296" s="100" t="str">
        <f>IF(D296="","",COUNTIF($M$2:M296,M296))</f>
        <v/>
      </c>
      <c r="O296" s="105" t="str">
        <f>IF(D296="","",VLOOKUP(D296,ENTRANTS!$A$1:$H$1000,6,0))</f>
        <v/>
      </c>
      <c r="P296" s="83" t="str">
        <f t="shared" si="83"/>
        <v/>
      </c>
      <c r="Q296" s="30"/>
      <c r="R296" s="2" t="str">
        <f t="shared" si="84"/>
        <v/>
      </c>
      <c r="S296" s="3" t="str">
        <f>IF(D296="","",COUNTIF($R$2:R296,R296))</f>
        <v/>
      </c>
      <c r="T296" s="4" t="str">
        <f t="shared" si="89"/>
        <v/>
      </c>
      <c r="U296" s="34" t="str">
        <f>IF(AND(S296=4,K296="M",NOT(O296="Unattached")),SUMIF(R$2:R296,R296,L$2:L296),"")</f>
        <v/>
      </c>
      <c r="V296" s="4" t="str">
        <f t="shared" si="90"/>
        <v/>
      </c>
      <c r="W296" s="34" t="str">
        <f>IF(AND(S296=3,K296="F",NOT(O296="Unattached")),SUMIF(R$2:R296,R296,L$2:L296),"")</f>
        <v/>
      </c>
      <c r="X296" s="5" t="str">
        <f t="shared" si="77"/>
        <v/>
      </c>
      <c r="Y296" s="5" t="str">
        <f t="shared" si="85"/>
        <v/>
      </c>
      <c r="Z296" s="32" t="str">
        <f t="shared" si="78"/>
        <v xml:space="preserve"> </v>
      </c>
      <c r="AA296" s="32" t="str">
        <f>IF(K296="M",IF(S296&lt;&gt;4,"",VLOOKUP(CONCATENATE(R296," ",(S296-3)),$Z$2:AD296,5,0)),IF(S296&lt;&gt;3,"",VLOOKUP(CONCATENATE(R296," ",(S296-2)),$Z$2:AD296,5,0)))</f>
        <v/>
      </c>
      <c r="AB296" s="32" t="str">
        <f>IF(K296="M",IF(S296&lt;&gt;4,"",VLOOKUP(CONCATENATE(R296," ",(S296-2)),$Z$2:AD296,5,0)),IF(S296&lt;&gt;3,"",VLOOKUP(CONCATENATE(R296," ",(S296-1)),$Z$2:AD296,5,0)))</f>
        <v/>
      </c>
      <c r="AC296" s="32" t="str">
        <f>IF(K296="M",IF(S296&lt;&gt;4,"",VLOOKUP(CONCATENATE(R296," ",(S296-1)),$Z$2:AD296,5,0)),IF(S296&lt;&gt;3,"",VLOOKUP(CONCATENATE(R296," ",(S296)),$Z$2:AD296,5,0)))</f>
        <v/>
      </c>
      <c r="AD296" s="32" t="str">
        <f t="shared" si="86"/>
        <v/>
      </c>
      <c r="AE296" s="32" t="str">
        <f t="shared" si="87"/>
        <v xml:space="preserve"> </v>
      </c>
      <c r="AF296" s="109">
        <f>IF($K296="M",IF($L296&gt;Params!D$3,0,Params!F$3-$L296+1)+IF($L296=1,2,0),IF($L296&gt;Params!E$3,0,Params!G$3-$L296+1)+IF($L296=1,2,0))</f>
        <v>0</v>
      </c>
      <c r="AG296" s="109">
        <f t="shared" si="79"/>
        <v>0</v>
      </c>
      <c r="AH296" s="109">
        <f>IF(LEN(M296)&gt;1,MATCH(MID(M296,2,3),Params!$A$4:$A$14,0),0)</f>
        <v>0</v>
      </c>
      <c r="AI296" s="109" cm="1">
        <f t="array" ref="AI296">IF(AH296=0,0,INDEX(Params!F$4:F$14,RESULTS!$AH296))</f>
        <v>0</v>
      </c>
      <c r="AJ296" s="109" cm="1">
        <f t="array" ref="AJ296">IF(AI296=0,0,INDEX(Params!G$4:G$14,RESULTS!$AH296))</f>
        <v>0</v>
      </c>
      <c r="AK296" s="109">
        <f t="shared" si="80"/>
        <v>0</v>
      </c>
      <c r="AL296" s="109">
        <f t="shared" si="81"/>
        <v>0</v>
      </c>
    </row>
    <row r="297" spans="1:38" x14ac:dyDescent="0.3">
      <c r="A297" s="64" t="str">
        <f t="shared" si="75"/>
        <v/>
      </c>
      <c r="B297" s="64" t="str">
        <f t="shared" si="76"/>
        <v/>
      </c>
      <c r="C297" s="100">
        <v>296</v>
      </c>
      <c r="D297" s="96"/>
      <c r="E297" s="97">
        <f t="shared" si="88"/>
        <v>1</v>
      </c>
      <c r="F297" s="97"/>
      <c r="G297" s="97"/>
      <c r="H297" s="104" t="str">
        <f t="shared" si="82"/>
        <v/>
      </c>
      <c r="I297" s="105" t="str">
        <f>IF(D297="","",VLOOKUP(D297,ENTRANTS!$A$1:$H$1000,2,0))</f>
        <v/>
      </c>
      <c r="J297" s="105" t="str">
        <f>IF(D297="","",VLOOKUP(D297,ENTRANTS!$A$1:$H$1000,3,0))</f>
        <v/>
      </c>
      <c r="K297" s="100" t="str">
        <f>IF(D297="","",LEFT(VLOOKUP(D297,ENTRANTS!$A$1:$H$1000,5,0),1))</f>
        <v/>
      </c>
      <c r="L297" s="100" t="str">
        <f>IF(D297="","",COUNTIF($K$2:K297,K297))</f>
        <v/>
      </c>
      <c r="M297" s="100" t="str">
        <f>IF(D297="","",VLOOKUP(D297,ENTRANTS!$A$1:$H$1000,4,0))</f>
        <v/>
      </c>
      <c r="N297" s="100" t="str">
        <f>IF(D297="","",COUNTIF($M$2:M297,M297))</f>
        <v/>
      </c>
      <c r="O297" s="105" t="str">
        <f>IF(D297="","",VLOOKUP(D297,ENTRANTS!$A$1:$H$1000,6,0))</f>
        <v/>
      </c>
      <c r="P297" s="83" t="str">
        <f t="shared" si="83"/>
        <v/>
      </c>
      <c r="Q297" s="30"/>
      <c r="R297" s="2" t="str">
        <f t="shared" si="84"/>
        <v/>
      </c>
      <c r="S297" s="3" t="str">
        <f>IF(D297="","",COUNTIF($R$2:R297,R297))</f>
        <v/>
      </c>
      <c r="T297" s="4" t="str">
        <f t="shared" si="89"/>
        <v/>
      </c>
      <c r="U297" s="34" t="str">
        <f>IF(AND(S297=4,K297="M",NOT(O297="Unattached")),SUMIF(R$2:R297,R297,L$2:L297),"")</f>
        <v/>
      </c>
      <c r="V297" s="4" t="str">
        <f t="shared" si="90"/>
        <v/>
      </c>
      <c r="W297" s="34" t="str">
        <f>IF(AND(S297=3,K297="F",NOT(O297="Unattached")),SUMIF(R$2:R297,R297,L$2:L297),"")</f>
        <v/>
      </c>
      <c r="X297" s="5" t="str">
        <f t="shared" si="77"/>
        <v/>
      </c>
      <c r="Y297" s="5" t="str">
        <f t="shared" si="85"/>
        <v/>
      </c>
      <c r="Z297" s="32" t="str">
        <f t="shared" si="78"/>
        <v xml:space="preserve"> </v>
      </c>
      <c r="AA297" s="32" t="str">
        <f>IF(K297="M",IF(S297&lt;&gt;4,"",VLOOKUP(CONCATENATE(R297," ",(S297-3)),$Z$2:AD297,5,0)),IF(S297&lt;&gt;3,"",VLOOKUP(CONCATENATE(R297," ",(S297-2)),$Z$2:AD297,5,0)))</f>
        <v/>
      </c>
      <c r="AB297" s="32" t="str">
        <f>IF(K297="M",IF(S297&lt;&gt;4,"",VLOOKUP(CONCATENATE(R297," ",(S297-2)),$Z$2:AD297,5,0)),IF(S297&lt;&gt;3,"",VLOOKUP(CONCATENATE(R297," ",(S297-1)),$Z$2:AD297,5,0)))</f>
        <v/>
      </c>
      <c r="AC297" s="32" t="str">
        <f>IF(K297="M",IF(S297&lt;&gt;4,"",VLOOKUP(CONCATENATE(R297," ",(S297-1)),$Z$2:AD297,5,0)),IF(S297&lt;&gt;3,"",VLOOKUP(CONCATENATE(R297," ",(S297)),$Z$2:AD297,5,0)))</f>
        <v/>
      </c>
      <c r="AD297" s="32" t="str">
        <f t="shared" si="86"/>
        <v/>
      </c>
      <c r="AE297" s="32" t="str">
        <f t="shared" si="87"/>
        <v xml:space="preserve"> </v>
      </c>
      <c r="AF297" s="109">
        <f>IF($K297="M",IF($L297&gt;Params!D$3,0,Params!F$3-$L297+1)+IF($L297=1,2,0),IF($L297&gt;Params!E$3,0,Params!G$3-$L297+1)+IF($L297=1,2,0))</f>
        <v>0</v>
      </c>
      <c r="AG297" s="109">
        <f t="shared" si="79"/>
        <v>0</v>
      </c>
      <c r="AH297" s="109">
        <f>IF(LEN(M297)&gt;1,MATCH(MID(M297,2,3),Params!$A$4:$A$14,0),0)</f>
        <v>0</v>
      </c>
      <c r="AI297" s="109" cm="1">
        <f t="array" ref="AI297">IF(AH297=0,0,INDEX(Params!F$4:F$14,RESULTS!$AH297))</f>
        <v>0</v>
      </c>
      <c r="AJ297" s="109" cm="1">
        <f t="array" ref="AJ297">IF(AI297=0,0,INDEX(Params!G$4:G$14,RESULTS!$AH297))</f>
        <v>0</v>
      </c>
      <c r="AK297" s="109">
        <f t="shared" si="80"/>
        <v>0</v>
      </c>
      <c r="AL297" s="109">
        <f t="shared" si="81"/>
        <v>0</v>
      </c>
    </row>
    <row r="298" spans="1:38" x14ac:dyDescent="0.3">
      <c r="A298" s="64" t="str">
        <f t="shared" si="75"/>
        <v/>
      </c>
      <c r="B298" s="64" t="str">
        <f t="shared" si="76"/>
        <v/>
      </c>
      <c r="C298" s="100">
        <v>297</v>
      </c>
      <c r="D298" s="96"/>
      <c r="E298" s="97">
        <f t="shared" si="88"/>
        <v>1</v>
      </c>
      <c r="F298" s="97"/>
      <c r="G298" s="97"/>
      <c r="H298" s="104" t="str">
        <f t="shared" si="82"/>
        <v/>
      </c>
      <c r="I298" s="105" t="str">
        <f>IF(D298="","",VLOOKUP(D298,ENTRANTS!$A$1:$H$1000,2,0))</f>
        <v/>
      </c>
      <c r="J298" s="105" t="str">
        <f>IF(D298="","",VLOOKUP(D298,ENTRANTS!$A$1:$H$1000,3,0))</f>
        <v/>
      </c>
      <c r="K298" s="100" t="str">
        <f>IF(D298="","",LEFT(VLOOKUP(D298,ENTRANTS!$A$1:$H$1000,5,0),1))</f>
        <v/>
      </c>
      <c r="L298" s="100" t="str">
        <f>IF(D298="","",COUNTIF($K$2:K298,K298))</f>
        <v/>
      </c>
      <c r="M298" s="100" t="str">
        <f>IF(D298="","",VLOOKUP(D298,ENTRANTS!$A$1:$H$1000,4,0))</f>
        <v/>
      </c>
      <c r="N298" s="100" t="str">
        <f>IF(D298="","",COUNTIF($M$2:M298,M298))</f>
        <v/>
      </c>
      <c r="O298" s="105" t="str">
        <f>IF(D298="","",VLOOKUP(D298,ENTRANTS!$A$1:$H$1000,6,0))</f>
        <v/>
      </c>
      <c r="P298" s="83" t="str">
        <f t="shared" si="83"/>
        <v/>
      </c>
      <c r="Q298" s="30"/>
      <c r="R298" s="2" t="str">
        <f t="shared" si="84"/>
        <v/>
      </c>
      <c r="S298" s="3" t="str">
        <f>IF(D298="","",COUNTIF($R$2:R298,R298))</f>
        <v/>
      </c>
      <c r="T298" s="4" t="str">
        <f t="shared" si="89"/>
        <v/>
      </c>
      <c r="U298" s="34" t="str">
        <f>IF(AND(S298=4,K298="M",NOT(O298="Unattached")),SUMIF(R$2:R298,R298,L$2:L298),"")</f>
        <v/>
      </c>
      <c r="V298" s="4" t="str">
        <f t="shared" si="90"/>
        <v/>
      </c>
      <c r="W298" s="34" t="str">
        <f>IF(AND(S298=3,K298="F",NOT(O298="Unattached")),SUMIF(R$2:R298,R298,L$2:L298),"")</f>
        <v/>
      </c>
      <c r="X298" s="5" t="str">
        <f t="shared" si="77"/>
        <v/>
      </c>
      <c r="Y298" s="5" t="str">
        <f t="shared" si="85"/>
        <v/>
      </c>
      <c r="Z298" s="32" t="str">
        <f t="shared" si="78"/>
        <v xml:space="preserve"> </v>
      </c>
      <c r="AA298" s="32" t="str">
        <f>IF(K298="M",IF(S298&lt;&gt;4,"",VLOOKUP(CONCATENATE(R298," ",(S298-3)),$Z$2:AD298,5,0)),IF(S298&lt;&gt;3,"",VLOOKUP(CONCATENATE(R298," ",(S298-2)),$Z$2:AD298,5,0)))</f>
        <v/>
      </c>
      <c r="AB298" s="32" t="str">
        <f>IF(K298="M",IF(S298&lt;&gt;4,"",VLOOKUP(CONCATENATE(R298," ",(S298-2)),$Z$2:AD298,5,0)),IF(S298&lt;&gt;3,"",VLOOKUP(CONCATENATE(R298," ",(S298-1)),$Z$2:AD298,5,0)))</f>
        <v/>
      </c>
      <c r="AC298" s="32" t="str">
        <f>IF(K298="M",IF(S298&lt;&gt;4,"",VLOOKUP(CONCATENATE(R298," ",(S298-1)),$Z$2:AD298,5,0)),IF(S298&lt;&gt;3,"",VLOOKUP(CONCATENATE(R298," ",(S298)),$Z$2:AD298,5,0)))</f>
        <v/>
      </c>
      <c r="AD298" s="32" t="str">
        <f t="shared" si="86"/>
        <v/>
      </c>
      <c r="AE298" s="32" t="str">
        <f t="shared" si="87"/>
        <v xml:space="preserve"> </v>
      </c>
      <c r="AF298" s="109">
        <f>IF($K298="M",IF($L298&gt;Params!D$3,0,Params!F$3-$L298+1)+IF($L298=1,2,0),IF($L298&gt;Params!E$3,0,Params!G$3-$L298+1)+IF($L298=1,2,0))</f>
        <v>0</v>
      </c>
      <c r="AG298" s="109">
        <f t="shared" si="79"/>
        <v>0</v>
      </c>
      <c r="AH298" s="109">
        <f>IF(LEN(M298)&gt;1,MATCH(MID(M298,2,3),Params!$A$4:$A$14,0),0)</f>
        <v>0</v>
      </c>
      <c r="AI298" s="109" cm="1">
        <f t="array" ref="AI298">IF(AH298=0,0,INDEX(Params!F$4:F$14,RESULTS!$AH298))</f>
        <v>0</v>
      </c>
      <c r="AJ298" s="109" cm="1">
        <f t="array" ref="AJ298">IF(AI298=0,0,INDEX(Params!G$4:G$14,RESULTS!$AH298))</f>
        <v>0</v>
      </c>
      <c r="AK298" s="109">
        <f t="shared" si="80"/>
        <v>0</v>
      </c>
      <c r="AL298" s="109">
        <f t="shared" si="81"/>
        <v>0</v>
      </c>
    </row>
    <row r="299" spans="1:38" x14ac:dyDescent="0.3">
      <c r="A299" s="64" t="str">
        <f t="shared" si="75"/>
        <v/>
      </c>
      <c r="B299" s="64" t="str">
        <f t="shared" si="76"/>
        <v/>
      </c>
      <c r="C299" s="100">
        <v>298</v>
      </c>
      <c r="D299" s="96"/>
      <c r="E299" s="97">
        <f t="shared" si="88"/>
        <v>1</v>
      </c>
      <c r="F299" s="97"/>
      <c r="G299" s="97"/>
      <c r="H299" s="104" t="str">
        <f t="shared" si="82"/>
        <v/>
      </c>
      <c r="I299" s="105" t="str">
        <f>IF(D299="","",VLOOKUP(D299,ENTRANTS!$A$1:$H$1000,2,0))</f>
        <v/>
      </c>
      <c r="J299" s="105" t="str">
        <f>IF(D299="","",VLOOKUP(D299,ENTRANTS!$A$1:$H$1000,3,0))</f>
        <v/>
      </c>
      <c r="K299" s="100" t="str">
        <f>IF(D299="","",LEFT(VLOOKUP(D299,ENTRANTS!$A$1:$H$1000,5,0),1))</f>
        <v/>
      </c>
      <c r="L299" s="100" t="str">
        <f>IF(D299="","",COUNTIF($K$2:K299,K299))</f>
        <v/>
      </c>
      <c r="M299" s="100" t="str">
        <f>IF(D299="","",VLOOKUP(D299,ENTRANTS!$A$1:$H$1000,4,0))</f>
        <v/>
      </c>
      <c r="N299" s="100" t="str">
        <f>IF(D299="","",COUNTIF($M$2:M299,M299))</f>
        <v/>
      </c>
      <c r="O299" s="105" t="str">
        <f>IF(D299="","",VLOOKUP(D299,ENTRANTS!$A$1:$H$1000,6,0))</f>
        <v/>
      </c>
      <c r="P299" s="83" t="str">
        <f t="shared" si="83"/>
        <v/>
      </c>
      <c r="Q299" s="30"/>
      <c r="R299" s="2" t="str">
        <f t="shared" si="84"/>
        <v/>
      </c>
      <c r="S299" s="3" t="str">
        <f>IF(D299="","",COUNTIF($R$2:R299,R299))</f>
        <v/>
      </c>
      <c r="T299" s="4" t="str">
        <f t="shared" si="89"/>
        <v/>
      </c>
      <c r="U299" s="34" t="str">
        <f>IF(AND(S299=4,K299="M",NOT(O299="Unattached")),SUMIF(R$2:R299,R299,L$2:L299),"")</f>
        <v/>
      </c>
      <c r="V299" s="4" t="str">
        <f t="shared" si="90"/>
        <v/>
      </c>
      <c r="W299" s="34" t="str">
        <f>IF(AND(S299=3,K299="F",NOT(O299="Unattached")),SUMIF(R$2:R299,R299,L$2:L299),"")</f>
        <v/>
      </c>
      <c r="X299" s="5" t="str">
        <f t="shared" si="77"/>
        <v/>
      </c>
      <c r="Y299" s="5" t="str">
        <f t="shared" si="85"/>
        <v/>
      </c>
      <c r="Z299" s="32" t="str">
        <f t="shared" si="78"/>
        <v xml:space="preserve"> </v>
      </c>
      <c r="AA299" s="32" t="str">
        <f>IF(K299="M",IF(S299&lt;&gt;4,"",VLOOKUP(CONCATENATE(R299," ",(S299-3)),$Z$2:AD299,5,0)),IF(S299&lt;&gt;3,"",VLOOKUP(CONCATENATE(R299," ",(S299-2)),$Z$2:AD299,5,0)))</f>
        <v/>
      </c>
      <c r="AB299" s="32" t="str">
        <f>IF(K299="M",IF(S299&lt;&gt;4,"",VLOOKUP(CONCATENATE(R299," ",(S299-2)),$Z$2:AD299,5,0)),IF(S299&lt;&gt;3,"",VLOOKUP(CONCATENATE(R299," ",(S299-1)),$Z$2:AD299,5,0)))</f>
        <v/>
      </c>
      <c r="AC299" s="32" t="str">
        <f>IF(K299="M",IF(S299&lt;&gt;4,"",VLOOKUP(CONCATENATE(R299," ",(S299-1)),$Z$2:AD299,5,0)),IF(S299&lt;&gt;3,"",VLOOKUP(CONCATENATE(R299," ",(S299)),$Z$2:AD299,5,0)))</f>
        <v/>
      </c>
      <c r="AD299" s="32" t="str">
        <f t="shared" si="86"/>
        <v/>
      </c>
      <c r="AE299" s="32" t="str">
        <f t="shared" si="87"/>
        <v xml:space="preserve"> </v>
      </c>
      <c r="AF299" s="109">
        <f>IF($K299="M",IF($L299&gt;Params!D$3,0,Params!F$3-$L299+1)+IF($L299=1,2,0),IF($L299&gt;Params!E$3,0,Params!G$3-$L299+1)+IF($L299=1,2,0))</f>
        <v>0</v>
      </c>
      <c r="AG299" s="109">
        <f t="shared" si="79"/>
        <v>0</v>
      </c>
      <c r="AH299" s="109">
        <f>IF(LEN(M299)&gt;1,MATCH(MID(M299,2,3),Params!$A$4:$A$14,0),0)</f>
        <v>0</v>
      </c>
      <c r="AI299" s="109" cm="1">
        <f t="array" ref="AI299">IF(AH299=0,0,INDEX(Params!F$4:F$14,RESULTS!$AH299))</f>
        <v>0</v>
      </c>
      <c r="AJ299" s="109" cm="1">
        <f t="array" ref="AJ299">IF(AI299=0,0,INDEX(Params!G$4:G$14,RESULTS!$AH299))</f>
        <v>0</v>
      </c>
      <c r="AK299" s="109">
        <f t="shared" si="80"/>
        <v>0</v>
      </c>
      <c r="AL299" s="109">
        <f t="shared" si="81"/>
        <v>0</v>
      </c>
    </row>
    <row r="300" spans="1:38" x14ac:dyDescent="0.3">
      <c r="A300" s="64" t="str">
        <f t="shared" si="75"/>
        <v/>
      </c>
      <c r="B300" s="64" t="str">
        <f t="shared" si="76"/>
        <v/>
      </c>
      <c r="C300" s="100">
        <v>299</v>
      </c>
      <c r="D300" s="96"/>
      <c r="E300" s="97">
        <f t="shared" si="88"/>
        <v>1</v>
      </c>
      <c r="F300" s="97"/>
      <c r="G300" s="97"/>
      <c r="H300" s="104" t="str">
        <f t="shared" si="82"/>
        <v/>
      </c>
      <c r="I300" s="105" t="str">
        <f>IF(D300="","",VLOOKUP(D300,ENTRANTS!$A$1:$H$1000,2,0))</f>
        <v/>
      </c>
      <c r="J300" s="105" t="str">
        <f>IF(D300="","",VLOOKUP(D300,ENTRANTS!$A$1:$H$1000,3,0))</f>
        <v/>
      </c>
      <c r="K300" s="100" t="str">
        <f>IF(D300="","",LEFT(VLOOKUP(D300,ENTRANTS!$A$1:$H$1000,5,0),1))</f>
        <v/>
      </c>
      <c r="L300" s="100" t="str">
        <f>IF(D300="","",COUNTIF($K$2:K300,K300))</f>
        <v/>
      </c>
      <c r="M300" s="100" t="str">
        <f>IF(D300="","",VLOOKUP(D300,ENTRANTS!$A$1:$H$1000,4,0))</f>
        <v/>
      </c>
      <c r="N300" s="100" t="str">
        <f>IF(D300="","",COUNTIF($M$2:M300,M300))</f>
        <v/>
      </c>
      <c r="O300" s="105" t="str">
        <f>IF(D300="","",VLOOKUP(D300,ENTRANTS!$A$1:$H$1000,6,0))</f>
        <v/>
      </c>
      <c r="P300" s="83" t="str">
        <f t="shared" si="83"/>
        <v/>
      </c>
      <c r="Q300" s="30"/>
      <c r="R300" s="2" t="str">
        <f t="shared" si="84"/>
        <v/>
      </c>
      <c r="S300" s="3" t="str">
        <f>IF(D300="","",COUNTIF($R$2:R300,R300))</f>
        <v/>
      </c>
      <c r="T300" s="4" t="str">
        <f t="shared" si="89"/>
        <v/>
      </c>
      <c r="U300" s="34" t="str">
        <f>IF(AND(S300=4,K300="M",NOT(O300="Unattached")),SUMIF(R$2:R300,R300,L$2:L300),"")</f>
        <v/>
      </c>
      <c r="V300" s="4" t="str">
        <f t="shared" si="90"/>
        <v/>
      </c>
      <c r="W300" s="34" t="str">
        <f>IF(AND(S300=3,K300="F",NOT(O300="Unattached")),SUMIF(R$2:R300,R300,L$2:L300),"")</f>
        <v/>
      </c>
      <c r="X300" s="5" t="str">
        <f t="shared" si="77"/>
        <v/>
      </c>
      <c r="Y300" s="5" t="str">
        <f t="shared" si="85"/>
        <v/>
      </c>
      <c r="Z300" s="32" t="str">
        <f t="shared" si="78"/>
        <v xml:space="preserve"> </v>
      </c>
      <c r="AA300" s="32" t="str">
        <f>IF(K300="M",IF(S300&lt;&gt;4,"",VLOOKUP(CONCATENATE(R300," ",(S300-3)),$Z$2:AD300,5,0)),IF(S300&lt;&gt;3,"",VLOOKUP(CONCATENATE(R300," ",(S300-2)),$Z$2:AD300,5,0)))</f>
        <v/>
      </c>
      <c r="AB300" s="32" t="str">
        <f>IF(K300="M",IF(S300&lt;&gt;4,"",VLOOKUP(CONCATENATE(R300," ",(S300-2)),$Z$2:AD300,5,0)),IF(S300&lt;&gt;3,"",VLOOKUP(CONCATENATE(R300," ",(S300-1)),$Z$2:AD300,5,0)))</f>
        <v/>
      </c>
      <c r="AC300" s="32" t="str">
        <f>IF(K300="M",IF(S300&lt;&gt;4,"",VLOOKUP(CONCATENATE(R300," ",(S300-1)),$Z$2:AD300,5,0)),IF(S300&lt;&gt;3,"",VLOOKUP(CONCATENATE(R300," ",(S300)),$Z$2:AD300,5,0)))</f>
        <v/>
      </c>
      <c r="AD300" s="32" t="str">
        <f t="shared" si="86"/>
        <v/>
      </c>
      <c r="AE300" s="32" t="str">
        <f t="shared" si="87"/>
        <v xml:space="preserve"> </v>
      </c>
      <c r="AF300" s="109">
        <f>IF($K300="M",IF($L300&gt;Params!D$3,0,Params!F$3-$L300+1)+IF($L300=1,2,0),IF($L300&gt;Params!E$3,0,Params!G$3-$L300+1)+IF($L300=1,2,0))</f>
        <v>0</v>
      </c>
      <c r="AG300" s="109">
        <f t="shared" si="79"/>
        <v>0</v>
      </c>
      <c r="AH300" s="109">
        <f>IF(LEN(M300)&gt;1,MATCH(MID(M300,2,3),Params!$A$4:$A$14,0),0)</f>
        <v>0</v>
      </c>
      <c r="AI300" s="109" cm="1">
        <f t="array" ref="AI300">IF(AH300=0,0,INDEX(Params!F$4:F$14,RESULTS!$AH300))</f>
        <v>0</v>
      </c>
      <c r="AJ300" s="109" cm="1">
        <f t="array" ref="AJ300">IF(AI300=0,0,INDEX(Params!G$4:G$14,RESULTS!$AH300))</f>
        <v>0</v>
      </c>
      <c r="AK300" s="109">
        <f t="shared" si="80"/>
        <v>0</v>
      </c>
      <c r="AL300" s="109">
        <f t="shared" si="81"/>
        <v>0</v>
      </c>
    </row>
    <row r="301" spans="1:38" x14ac:dyDescent="0.3">
      <c r="A301" s="64" t="str">
        <f t="shared" si="75"/>
        <v/>
      </c>
      <c r="B301" s="64" t="str">
        <f t="shared" si="76"/>
        <v/>
      </c>
      <c r="C301" s="100">
        <v>300</v>
      </c>
      <c r="D301" s="96"/>
      <c r="E301" s="97">
        <f t="shared" si="88"/>
        <v>1</v>
      </c>
      <c r="F301" s="97"/>
      <c r="G301" s="97"/>
      <c r="H301" s="104" t="str">
        <f t="shared" si="82"/>
        <v/>
      </c>
      <c r="I301" s="105" t="str">
        <f>IF(D301="","",VLOOKUP(D301,ENTRANTS!$A$1:$H$1000,2,0))</f>
        <v/>
      </c>
      <c r="J301" s="105" t="str">
        <f>IF(D301="","",VLOOKUP(D301,ENTRANTS!$A$1:$H$1000,3,0))</f>
        <v/>
      </c>
      <c r="K301" s="100" t="str">
        <f>IF(D301="","",LEFT(VLOOKUP(D301,ENTRANTS!$A$1:$H$1000,5,0),1))</f>
        <v/>
      </c>
      <c r="L301" s="100" t="str">
        <f>IF(D301="","",COUNTIF($K$2:K301,K301))</f>
        <v/>
      </c>
      <c r="M301" s="100" t="str">
        <f>IF(D301="","",VLOOKUP(D301,ENTRANTS!$A$1:$H$1000,4,0))</f>
        <v/>
      </c>
      <c r="N301" s="100" t="str">
        <f>IF(D301="","",COUNTIF($M$2:M301,M301))</f>
        <v/>
      </c>
      <c r="O301" s="105" t="str">
        <f>IF(D301="","",VLOOKUP(D301,ENTRANTS!$A$1:$H$1000,6,0))</f>
        <v/>
      </c>
      <c r="P301" s="83" t="str">
        <f t="shared" si="83"/>
        <v/>
      </c>
      <c r="Q301" s="30"/>
      <c r="R301" s="2" t="str">
        <f t="shared" si="84"/>
        <v/>
      </c>
      <c r="S301" s="3" t="str">
        <f>IF(D301="","",COUNTIF($R$2:R301,R301))</f>
        <v/>
      </c>
      <c r="T301" s="4" t="str">
        <f t="shared" si="89"/>
        <v/>
      </c>
      <c r="U301" s="34" t="str">
        <f>IF(AND(S301=4,K301="M",NOT(O301="Unattached")),SUMIF(R$2:R301,R301,L$2:L301),"")</f>
        <v/>
      </c>
      <c r="V301" s="4" t="str">
        <f t="shared" si="90"/>
        <v/>
      </c>
      <c r="W301" s="34" t="str">
        <f>IF(AND(S301=3,K301="F",NOT(O301="Unattached")),SUMIF(R$2:R301,R301,L$2:L301),"")</f>
        <v/>
      </c>
      <c r="X301" s="5" t="str">
        <f t="shared" si="77"/>
        <v/>
      </c>
      <c r="Y301" s="5" t="str">
        <f t="shared" si="85"/>
        <v/>
      </c>
      <c r="Z301" s="32" t="str">
        <f t="shared" si="78"/>
        <v xml:space="preserve"> </v>
      </c>
      <c r="AA301" s="32" t="str">
        <f>IF(K301="M",IF(S301&lt;&gt;4,"",VLOOKUP(CONCATENATE(R301," ",(S301-3)),$Z$2:AD301,5,0)),IF(S301&lt;&gt;3,"",VLOOKUP(CONCATENATE(R301," ",(S301-2)),$Z$2:AD301,5,0)))</f>
        <v/>
      </c>
      <c r="AB301" s="32" t="str">
        <f>IF(K301="M",IF(S301&lt;&gt;4,"",VLOOKUP(CONCATENATE(R301," ",(S301-2)),$Z$2:AD301,5,0)),IF(S301&lt;&gt;3,"",VLOOKUP(CONCATENATE(R301," ",(S301-1)),$Z$2:AD301,5,0)))</f>
        <v/>
      </c>
      <c r="AC301" s="32" t="str">
        <f>IF(K301="M",IF(S301&lt;&gt;4,"",VLOOKUP(CONCATENATE(R301," ",(S301-1)),$Z$2:AD301,5,0)),IF(S301&lt;&gt;3,"",VLOOKUP(CONCATENATE(R301," ",(S301)),$Z$2:AD301,5,0)))</f>
        <v/>
      </c>
      <c r="AD301" s="32" t="str">
        <f t="shared" si="86"/>
        <v/>
      </c>
      <c r="AE301" s="32" t="str">
        <f t="shared" si="87"/>
        <v xml:space="preserve"> </v>
      </c>
      <c r="AF301" s="109">
        <f>IF($K301="M",IF($L301&gt;Params!D$3,0,Params!F$3-$L301+1)+IF($L301=1,2,0),IF($L301&gt;Params!E$3,0,Params!G$3-$L301+1)+IF($L301=1,2,0))</f>
        <v>0</v>
      </c>
      <c r="AG301" s="109">
        <f t="shared" si="79"/>
        <v>0</v>
      </c>
      <c r="AH301" s="109">
        <f>IF(LEN(M301)&gt;1,MATCH(MID(M301,2,3),Params!$A$4:$A$14,0),0)</f>
        <v>0</v>
      </c>
      <c r="AI301" s="109" cm="1">
        <f t="array" ref="AI301">IF(AH301=0,0,INDEX(Params!F$4:F$14,RESULTS!$AH301))</f>
        <v>0</v>
      </c>
      <c r="AJ301" s="109" cm="1">
        <f t="array" ref="AJ301">IF(AI301=0,0,INDEX(Params!G$4:G$14,RESULTS!$AH301))</f>
        <v>0</v>
      </c>
      <c r="AK301" s="109">
        <f t="shared" si="80"/>
        <v>0</v>
      </c>
      <c r="AL301" s="109">
        <f t="shared" si="81"/>
        <v>0</v>
      </c>
    </row>
    <row r="302" spans="1:38" x14ac:dyDescent="0.3">
      <c r="A302" s="64" t="str">
        <f t="shared" si="75"/>
        <v/>
      </c>
      <c r="B302" s="64" t="str">
        <f t="shared" si="76"/>
        <v/>
      </c>
      <c r="C302" s="100">
        <v>301</v>
      </c>
      <c r="D302" s="96"/>
      <c r="E302" s="97">
        <f t="shared" si="88"/>
        <v>1</v>
      </c>
      <c r="F302" s="97"/>
      <c r="G302" s="97"/>
      <c r="H302" s="104" t="str">
        <f t="shared" si="82"/>
        <v/>
      </c>
      <c r="I302" s="105" t="str">
        <f>IF(D302="","",VLOOKUP(D302,ENTRANTS!$A$1:$H$1000,2,0))</f>
        <v/>
      </c>
      <c r="J302" s="105" t="str">
        <f>IF(D302="","",VLOOKUP(D302,ENTRANTS!$A$1:$H$1000,3,0))</f>
        <v/>
      </c>
      <c r="K302" s="100" t="str">
        <f>IF(D302="","",LEFT(VLOOKUP(D302,ENTRANTS!$A$1:$H$1000,5,0),1))</f>
        <v/>
      </c>
      <c r="L302" s="100" t="str">
        <f>IF(D302="","",COUNTIF($K$2:K302,K302))</f>
        <v/>
      </c>
      <c r="M302" s="100" t="str">
        <f>IF(D302="","",VLOOKUP(D302,ENTRANTS!$A$1:$H$1000,4,0))</f>
        <v/>
      </c>
      <c r="N302" s="100" t="str">
        <f>IF(D302="","",COUNTIF($M$2:M302,M302))</f>
        <v/>
      </c>
      <c r="O302" s="105" t="str">
        <f>IF(D302="","",VLOOKUP(D302,ENTRANTS!$A$1:$H$1000,6,0))</f>
        <v/>
      </c>
      <c r="P302" s="83" t="str">
        <f t="shared" si="83"/>
        <v/>
      </c>
      <c r="Q302" s="30"/>
      <c r="R302" s="2" t="str">
        <f t="shared" si="84"/>
        <v/>
      </c>
      <c r="S302" s="3" t="str">
        <f>IF(D302="","",COUNTIF($R$2:R302,R302))</f>
        <v/>
      </c>
      <c r="T302" s="4" t="str">
        <f t="shared" si="89"/>
        <v/>
      </c>
      <c r="U302" s="34" t="str">
        <f>IF(AND(S302=4,K302="M",NOT(O302="Unattached")),SUMIF(R$2:R302,R302,L$2:L302),"")</f>
        <v/>
      </c>
      <c r="V302" s="4" t="str">
        <f t="shared" si="90"/>
        <v/>
      </c>
      <c r="W302" s="34" t="str">
        <f>IF(AND(S302=3,K302="F",NOT(O302="Unattached")),SUMIF(R$2:R302,R302,L$2:L302),"")</f>
        <v/>
      </c>
      <c r="X302" s="5" t="str">
        <f t="shared" si="77"/>
        <v/>
      </c>
      <c r="Y302" s="5" t="str">
        <f t="shared" si="85"/>
        <v/>
      </c>
      <c r="Z302" s="32" t="str">
        <f t="shared" si="78"/>
        <v xml:space="preserve"> </v>
      </c>
      <c r="AA302" s="32" t="str">
        <f>IF(K302="M",IF(S302&lt;&gt;4,"",VLOOKUP(CONCATENATE(R302," ",(S302-3)),$Z$2:AD302,5,0)),IF(S302&lt;&gt;3,"",VLOOKUP(CONCATENATE(R302," ",(S302-2)),$Z$2:AD302,5,0)))</f>
        <v/>
      </c>
      <c r="AB302" s="32" t="str">
        <f>IF(K302="M",IF(S302&lt;&gt;4,"",VLOOKUP(CONCATENATE(R302," ",(S302-2)),$Z$2:AD302,5,0)),IF(S302&lt;&gt;3,"",VLOOKUP(CONCATENATE(R302," ",(S302-1)),$Z$2:AD302,5,0)))</f>
        <v/>
      </c>
      <c r="AC302" s="32" t="str">
        <f>IF(K302="M",IF(S302&lt;&gt;4,"",VLOOKUP(CONCATENATE(R302," ",(S302-1)),$Z$2:AD302,5,0)),IF(S302&lt;&gt;3,"",VLOOKUP(CONCATENATE(R302," ",(S302)),$Z$2:AD302,5,0)))</f>
        <v/>
      </c>
      <c r="AD302" s="32" t="str">
        <f t="shared" si="86"/>
        <v/>
      </c>
      <c r="AE302" s="32" t="str">
        <f t="shared" si="87"/>
        <v xml:space="preserve"> </v>
      </c>
      <c r="AF302" s="109">
        <f>IF($K302="M",IF($L302&gt;Params!D$3,0,Params!F$3-$L302+1)+IF($L302=1,2,0),IF($L302&gt;Params!E$3,0,Params!G$3-$L302+1)+IF($L302=1,2,0))</f>
        <v>0</v>
      </c>
      <c r="AG302" s="109">
        <f t="shared" si="79"/>
        <v>0</v>
      </c>
      <c r="AH302" s="109">
        <f>IF(LEN(M302)&gt;1,MATCH(MID(M302,2,3),Params!$A$4:$A$14,0),0)</f>
        <v>0</v>
      </c>
      <c r="AI302" s="109" cm="1">
        <f t="array" ref="AI302">IF(AH302=0,0,INDEX(Params!F$4:F$14,RESULTS!$AH302))</f>
        <v>0</v>
      </c>
      <c r="AJ302" s="109" cm="1">
        <f t="array" ref="AJ302">IF(AI302=0,0,INDEX(Params!G$4:G$14,RESULTS!$AH302))</f>
        <v>0</v>
      </c>
      <c r="AK302" s="109">
        <f t="shared" si="80"/>
        <v>0</v>
      </c>
      <c r="AL302" s="109">
        <f t="shared" si="81"/>
        <v>0</v>
      </c>
    </row>
    <row r="303" spans="1:38" x14ac:dyDescent="0.3">
      <c r="A303" s="64" t="str">
        <f t="shared" si="75"/>
        <v/>
      </c>
      <c r="B303" s="64" t="str">
        <f t="shared" si="76"/>
        <v/>
      </c>
      <c r="C303" s="100">
        <v>302</v>
      </c>
      <c r="D303" s="96"/>
      <c r="E303" s="97">
        <f t="shared" si="88"/>
        <v>1</v>
      </c>
      <c r="F303" s="97"/>
      <c r="G303" s="97"/>
      <c r="H303" s="104" t="str">
        <f t="shared" si="82"/>
        <v/>
      </c>
      <c r="I303" s="105" t="str">
        <f>IF(D303="","",VLOOKUP(D303,ENTRANTS!$A$1:$H$1000,2,0))</f>
        <v/>
      </c>
      <c r="J303" s="105" t="str">
        <f>IF(D303="","",VLOOKUP(D303,ENTRANTS!$A$1:$H$1000,3,0))</f>
        <v/>
      </c>
      <c r="K303" s="100" t="str">
        <f>IF(D303="","",LEFT(VLOOKUP(D303,ENTRANTS!$A$1:$H$1000,5,0),1))</f>
        <v/>
      </c>
      <c r="L303" s="100" t="str">
        <f>IF(D303="","",COUNTIF($K$2:K303,K303))</f>
        <v/>
      </c>
      <c r="M303" s="100" t="str">
        <f>IF(D303="","",VLOOKUP(D303,ENTRANTS!$A$1:$H$1000,4,0))</f>
        <v/>
      </c>
      <c r="N303" s="100" t="str">
        <f>IF(D303="","",COUNTIF($M$2:M303,M303))</f>
        <v/>
      </c>
      <c r="O303" s="105" t="str">
        <f>IF(D303="","",VLOOKUP(D303,ENTRANTS!$A$1:$H$1000,6,0))</f>
        <v/>
      </c>
      <c r="P303" s="83" t="str">
        <f t="shared" si="83"/>
        <v/>
      </c>
      <c r="Q303" s="30"/>
      <c r="R303" s="2" t="str">
        <f t="shared" si="84"/>
        <v/>
      </c>
      <c r="S303" s="3" t="str">
        <f>IF(D303="","",COUNTIF($R$2:R303,R303))</f>
        <v/>
      </c>
      <c r="T303" s="4" t="str">
        <f t="shared" si="89"/>
        <v/>
      </c>
      <c r="U303" s="34" t="str">
        <f>IF(AND(S303=4,K303="M",NOT(O303="Unattached")),SUMIF(R$2:R303,R303,L$2:L303),"")</f>
        <v/>
      </c>
      <c r="V303" s="4" t="str">
        <f t="shared" si="90"/>
        <v/>
      </c>
      <c r="W303" s="34" t="str">
        <f>IF(AND(S303=3,K303="F",NOT(O303="Unattached")),SUMIF(R$2:R303,R303,L$2:L303),"")</f>
        <v/>
      </c>
      <c r="X303" s="5" t="str">
        <f t="shared" si="77"/>
        <v/>
      </c>
      <c r="Y303" s="5" t="str">
        <f t="shared" si="85"/>
        <v/>
      </c>
      <c r="Z303" s="32" t="str">
        <f t="shared" si="78"/>
        <v xml:space="preserve"> </v>
      </c>
      <c r="AA303" s="32" t="str">
        <f>IF(K303="M",IF(S303&lt;&gt;4,"",VLOOKUP(CONCATENATE(R303," ",(S303-3)),$Z$2:AD303,5,0)),IF(S303&lt;&gt;3,"",VLOOKUP(CONCATENATE(R303," ",(S303-2)),$Z$2:AD303,5,0)))</f>
        <v/>
      </c>
      <c r="AB303" s="32" t="str">
        <f>IF(K303="M",IF(S303&lt;&gt;4,"",VLOOKUP(CONCATENATE(R303," ",(S303-2)),$Z$2:AD303,5,0)),IF(S303&lt;&gt;3,"",VLOOKUP(CONCATENATE(R303," ",(S303-1)),$Z$2:AD303,5,0)))</f>
        <v/>
      </c>
      <c r="AC303" s="32" t="str">
        <f>IF(K303="M",IF(S303&lt;&gt;4,"",VLOOKUP(CONCATENATE(R303," ",(S303-1)),$Z$2:AD303,5,0)),IF(S303&lt;&gt;3,"",VLOOKUP(CONCATENATE(R303," ",(S303)),$Z$2:AD303,5,0)))</f>
        <v/>
      </c>
      <c r="AD303" s="32" t="str">
        <f t="shared" si="86"/>
        <v/>
      </c>
      <c r="AE303" s="32" t="str">
        <f t="shared" si="87"/>
        <v xml:space="preserve"> </v>
      </c>
      <c r="AF303" s="109">
        <f>IF($K303="M",IF($L303&gt;Params!D$3,0,Params!F$3-$L303+1)+IF($L303=1,2,0),IF($L303&gt;Params!E$3,0,Params!G$3-$L303+1)+IF($L303=1,2,0))</f>
        <v>0</v>
      </c>
      <c r="AG303" s="109">
        <f t="shared" si="79"/>
        <v>0</v>
      </c>
      <c r="AH303" s="109">
        <f>IF(LEN(M303)&gt;1,MATCH(MID(M303,2,3),Params!$A$4:$A$14,0),0)</f>
        <v>0</v>
      </c>
      <c r="AI303" s="109" cm="1">
        <f t="array" ref="AI303">IF(AH303=0,0,INDEX(Params!F$4:F$14,RESULTS!$AH303))</f>
        <v>0</v>
      </c>
      <c r="AJ303" s="109" cm="1">
        <f t="array" ref="AJ303">IF(AI303=0,0,INDEX(Params!G$4:G$14,RESULTS!$AH303))</f>
        <v>0</v>
      </c>
      <c r="AK303" s="109">
        <f t="shared" si="80"/>
        <v>0</v>
      </c>
      <c r="AL303" s="109">
        <f t="shared" si="81"/>
        <v>0</v>
      </c>
    </row>
    <row r="304" spans="1:38" x14ac:dyDescent="0.3">
      <c r="A304" s="64" t="str">
        <f t="shared" si="75"/>
        <v/>
      </c>
      <c r="B304" s="64" t="str">
        <f t="shared" si="76"/>
        <v/>
      </c>
      <c r="C304" s="100">
        <v>303</v>
      </c>
      <c r="D304" s="96"/>
      <c r="E304" s="97">
        <f t="shared" si="88"/>
        <v>1</v>
      </c>
      <c r="F304" s="97"/>
      <c r="G304" s="97"/>
      <c r="H304" s="104" t="str">
        <f t="shared" si="82"/>
        <v/>
      </c>
      <c r="I304" s="105" t="str">
        <f>IF(D304="","",VLOOKUP(D304,ENTRANTS!$A$1:$H$1000,2,0))</f>
        <v/>
      </c>
      <c r="J304" s="105" t="str">
        <f>IF(D304="","",VLOOKUP(D304,ENTRANTS!$A$1:$H$1000,3,0))</f>
        <v/>
      </c>
      <c r="K304" s="100" t="str">
        <f>IF(D304="","",LEFT(VLOOKUP(D304,ENTRANTS!$A$1:$H$1000,5,0),1))</f>
        <v/>
      </c>
      <c r="L304" s="100" t="str">
        <f>IF(D304="","",COUNTIF($K$2:K304,K304))</f>
        <v/>
      </c>
      <c r="M304" s="100" t="str">
        <f>IF(D304="","",VLOOKUP(D304,ENTRANTS!$A$1:$H$1000,4,0))</f>
        <v/>
      </c>
      <c r="N304" s="100" t="str">
        <f>IF(D304="","",COUNTIF($M$2:M304,M304))</f>
        <v/>
      </c>
      <c r="O304" s="105" t="str">
        <f>IF(D304="","",VLOOKUP(D304,ENTRANTS!$A$1:$H$1000,6,0))</f>
        <v/>
      </c>
      <c r="P304" s="83" t="str">
        <f t="shared" si="83"/>
        <v/>
      </c>
      <c r="Q304" s="30"/>
      <c r="R304" s="2" t="str">
        <f t="shared" si="84"/>
        <v/>
      </c>
      <c r="S304" s="3" t="str">
        <f>IF(D304="","",COUNTIF($R$2:R304,R304))</f>
        <v/>
      </c>
      <c r="T304" s="4" t="str">
        <f t="shared" si="89"/>
        <v/>
      </c>
      <c r="U304" s="34" t="str">
        <f>IF(AND(S304=4,K304="M",NOT(O304="Unattached")),SUMIF(R$2:R304,R304,L$2:L304),"")</f>
        <v/>
      </c>
      <c r="V304" s="4" t="str">
        <f t="shared" si="90"/>
        <v/>
      </c>
      <c r="W304" s="34" t="str">
        <f>IF(AND(S304=3,K304="F",NOT(O304="Unattached")),SUMIF(R$2:R304,R304,L$2:L304),"")</f>
        <v/>
      </c>
      <c r="X304" s="5" t="str">
        <f t="shared" si="77"/>
        <v/>
      </c>
      <c r="Y304" s="5" t="str">
        <f t="shared" si="85"/>
        <v/>
      </c>
      <c r="Z304" s="32" t="str">
        <f t="shared" si="78"/>
        <v xml:space="preserve"> </v>
      </c>
      <c r="AA304" s="32" t="str">
        <f>IF(K304="M",IF(S304&lt;&gt;4,"",VLOOKUP(CONCATENATE(R304," ",(S304-3)),$Z$2:AD304,5,0)),IF(S304&lt;&gt;3,"",VLOOKUP(CONCATENATE(R304," ",(S304-2)),$Z$2:AD304,5,0)))</f>
        <v/>
      </c>
      <c r="AB304" s="32" t="str">
        <f>IF(K304="M",IF(S304&lt;&gt;4,"",VLOOKUP(CONCATENATE(R304," ",(S304-2)),$Z$2:AD304,5,0)),IF(S304&lt;&gt;3,"",VLOOKUP(CONCATENATE(R304," ",(S304-1)),$Z$2:AD304,5,0)))</f>
        <v/>
      </c>
      <c r="AC304" s="32" t="str">
        <f>IF(K304="M",IF(S304&lt;&gt;4,"",VLOOKUP(CONCATENATE(R304," ",(S304-1)),$Z$2:AD304,5,0)),IF(S304&lt;&gt;3,"",VLOOKUP(CONCATENATE(R304," ",(S304)),$Z$2:AD304,5,0)))</f>
        <v/>
      </c>
      <c r="AD304" s="32" t="str">
        <f t="shared" si="86"/>
        <v/>
      </c>
      <c r="AE304" s="32" t="str">
        <f t="shared" si="87"/>
        <v xml:space="preserve"> </v>
      </c>
      <c r="AF304" s="109">
        <f>IF($K304="M",IF($L304&gt;Params!D$3,0,Params!F$3-$L304+1)+IF($L304=1,2,0),IF($L304&gt;Params!E$3,0,Params!G$3-$L304+1)+IF($L304=1,2,0))</f>
        <v>0</v>
      </c>
      <c r="AG304" s="109">
        <f t="shared" si="79"/>
        <v>0</v>
      </c>
      <c r="AH304" s="109">
        <f>IF(LEN(M304)&gt;1,MATCH(MID(M304,2,3),Params!$A$4:$A$14,0),0)</f>
        <v>0</v>
      </c>
      <c r="AI304" s="109" cm="1">
        <f t="array" ref="AI304">IF(AH304=0,0,INDEX(Params!F$4:F$14,RESULTS!$AH304))</f>
        <v>0</v>
      </c>
      <c r="AJ304" s="109" cm="1">
        <f t="array" ref="AJ304">IF(AI304=0,0,INDEX(Params!G$4:G$14,RESULTS!$AH304))</f>
        <v>0</v>
      </c>
      <c r="AK304" s="109">
        <f t="shared" si="80"/>
        <v>0</v>
      </c>
      <c r="AL304" s="109">
        <f t="shared" si="81"/>
        <v>0</v>
      </c>
    </row>
    <row r="305" spans="1:38" x14ac:dyDescent="0.3">
      <c r="A305" s="64" t="str">
        <f t="shared" si="75"/>
        <v/>
      </c>
      <c r="B305" s="64" t="str">
        <f t="shared" si="76"/>
        <v/>
      </c>
      <c r="C305" s="100">
        <v>304</v>
      </c>
      <c r="D305" s="96"/>
      <c r="E305" s="97">
        <f t="shared" si="88"/>
        <v>1</v>
      </c>
      <c r="F305" s="97"/>
      <c r="G305" s="97"/>
      <c r="H305" s="104" t="str">
        <f t="shared" si="82"/>
        <v/>
      </c>
      <c r="I305" s="105" t="str">
        <f>IF(D305="","",VLOOKUP(D305,ENTRANTS!$A$1:$H$1000,2,0))</f>
        <v/>
      </c>
      <c r="J305" s="105" t="str">
        <f>IF(D305="","",VLOOKUP(D305,ENTRANTS!$A$1:$H$1000,3,0))</f>
        <v/>
      </c>
      <c r="K305" s="100" t="str">
        <f>IF(D305="","",LEFT(VLOOKUP(D305,ENTRANTS!$A$1:$H$1000,5,0),1))</f>
        <v/>
      </c>
      <c r="L305" s="100" t="str">
        <f>IF(D305="","",COUNTIF($K$2:K305,K305))</f>
        <v/>
      </c>
      <c r="M305" s="100" t="str">
        <f>IF(D305="","",VLOOKUP(D305,ENTRANTS!$A$1:$H$1000,4,0))</f>
        <v/>
      </c>
      <c r="N305" s="100" t="str">
        <f>IF(D305="","",COUNTIF($M$2:M305,M305))</f>
        <v/>
      </c>
      <c r="O305" s="105" t="str">
        <f>IF(D305="","",VLOOKUP(D305,ENTRANTS!$A$1:$H$1000,6,0))</f>
        <v/>
      </c>
      <c r="P305" s="83" t="str">
        <f t="shared" si="83"/>
        <v/>
      </c>
      <c r="Q305" s="30"/>
      <c r="R305" s="2" t="str">
        <f t="shared" si="84"/>
        <v/>
      </c>
      <c r="S305" s="3" t="str">
        <f>IF(D305="","",COUNTIF($R$2:R305,R305))</f>
        <v/>
      </c>
      <c r="T305" s="4" t="str">
        <f t="shared" si="89"/>
        <v/>
      </c>
      <c r="U305" s="34" t="str">
        <f>IF(AND(S305=4,K305="M",NOT(O305="Unattached")),SUMIF(R$2:R305,R305,L$2:L305),"")</f>
        <v/>
      </c>
      <c r="V305" s="4" t="str">
        <f t="shared" si="90"/>
        <v/>
      </c>
      <c r="W305" s="34" t="str">
        <f>IF(AND(S305=3,K305="F",NOT(O305="Unattached")),SUMIF(R$2:R305,R305,L$2:L305),"")</f>
        <v/>
      </c>
      <c r="X305" s="5" t="str">
        <f t="shared" si="77"/>
        <v/>
      </c>
      <c r="Y305" s="5" t="str">
        <f t="shared" si="85"/>
        <v/>
      </c>
      <c r="Z305" s="32" t="str">
        <f t="shared" si="78"/>
        <v xml:space="preserve"> </v>
      </c>
      <c r="AA305" s="32" t="str">
        <f>IF(K305="M",IF(S305&lt;&gt;4,"",VLOOKUP(CONCATENATE(R305," ",(S305-3)),$Z$2:AD305,5,0)),IF(S305&lt;&gt;3,"",VLOOKUP(CONCATENATE(R305," ",(S305-2)),$Z$2:AD305,5,0)))</f>
        <v/>
      </c>
      <c r="AB305" s="32" t="str">
        <f>IF(K305="M",IF(S305&lt;&gt;4,"",VLOOKUP(CONCATENATE(R305," ",(S305-2)),$Z$2:AD305,5,0)),IF(S305&lt;&gt;3,"",VLOOKUP(CONCATENATE(R305," ",(S305-1)),$Z$2:AD305,5,0)))</f>
        <v/>
      </c>
      <c r="AC305" s="32" t="str">
        <f>IF(K305="M",IF(S305&lt;&gt;4,"",VLOOKUP(CONCATENATE(R305," ",(S305-1)),$Z$2:AD305,5,0)),IF(S305&lt;&gt;3,"",VLOOKUP(CONCATENATE(R305," ",(S305)),$Z$2:AD305,5,0)))</f>
        <v/>
      </c>
      <c r="AD305" s="32" t="str">
        <f t="shared" si="86"/>
        <v/>
      </c>
      <c r="AE305" s="32" t="str">
        <f t="shared" si="87"/>
        <v xml:space="preserve"> </v>
      </c>
      <c r="AF305" s="109">
        <f>IF($K305="M",IF($L305&gt;Params!D$3,0,Params!F$3-$L305+1)+IF($L305=1,2,0),IF($L305&gt;Params!E$3,0,Params!G$3-$L305+1)+IF($L305=1,2,0))</f>
        <v>0</v>
      </c>
      <c r="AG305" s="109">
        <f t="shared" si="79"/>
        <v>0</v>
      </c>
      <c r="AH305" s="109">
        <f>IF(LEN(M305)&gt;1,MATCH(MID(M305,2,3),Params!$A$4:$A$14,0),0)</f>
        <v>0</v>
      </c>
      <c r="AI305" s="109" cm="1">
        <f t="array" ref="AI305">IF(AH305=0,0,INDEX(Params!F$4:F$14,RESULTS!$AH305))</f>
        <v>0</v>
      </c>
      <c r="AJ305" s="109" cm="1">
        <f t="array" ref="AJ305">IF(AI305=0,0,INDEX(Params!G$4:G$14,RESULTS!$AH305))</f>
        <v>0</v>
      </c>
      <c r="AK305" s="109">
        <f t="shared" si="80"/>
        <v>0</v>
      </c>
      <c r="AL305" s="109">
        <f t="shared" si="81"/>
        <v>0</v>
      </c>
    </row>
    <row r="306" spans="1:38" x14ac:dyDescent="0.3">
      <c r="A306" s="64" t="str">
        <f t="shared" si="75"/>
        <v/>
      </c>
      <c r="B306" s="64" t="str">
        <f t="shared" si="76"/>
        <v/>
      </c>
      <c r="C306" s="100">
        <v>305</v>
      </c>
      <c r="D306" s="96"/>
      <c r="E306" s="97">
        <f t="shared" si="88"/>
        <v>1</v>
      </c>
      <c r="F306" s="97"/>
      <c r="G306" s="97"/>
      <c r="H306" s="104" t="str">
        <f t="shared" si="82"/>
        <v/>
      </c>
      <c r="I306" s="105" t="str">
        <f>IF(D306="","",VLOOKUP(D306,ENTRANTS!$A$1:$H$1000,2,0))</f>
        <v/>
      </c>
      <c r="J306" s="105" t="str">
        <f>IF(D306="","",VLOOKUP(D306,ENTRANTS!$A$1:$H$1000,3,0))</f>
        <v/>
      </c>
      <c r="K306" s="100" t="str">
        <f>IF(D306="","",LEFT(VLOOKUP(D306,ENTRANTS!$A$1:$H$1000,5,0),1))</f>
        <v/>
      </c>
      <c r="L306" s="100" t="str">
        <f>IF(D306="","",COUNTIF($K$2:K306,K306))</f>
        <v/>
      </c>
      <c r="M306" s="100" t="str">
        <f>IF(D306="","",VLOOKUP(D306,ENTRANTS!$A$1:$H$1000,4,0))</f>
        <v/>
      </c>
      <c r="N306" s="100" t="str">
        <f>IF(D306="","",COUNTIF($M$2:M306,M306))</f>
        <v/>
      </c>
      <c r="O306" s="105" t="str">
        <f>IF(D306="","",VLOOKUP(D306,ENTRANTS!$A$1:$H$1000,6,0))</f>
        <v/>
      </c>
      <c r="P306" s="83" t="str">
        <f t="shared" si="83"/>
        <v/>
      </c>
      <c r="Q306" s="30"/>
      <c r="R306" s="2" t="str">
        <f t="shared" si="84"/>
        <v/>
      </c>
      <c r="S306" s="3" t="str">
        <f>IF(D306="","",COUNTIF($R$2:R306,R306))</f>
        <v/>
      </c>
      <c r="T306" s="4" t="str">
        <f t="shared" si="89"/>
        <v/>
      </c>
      <c r="U306" s="34" t="str">
        <f>IF(AND(S306=4,K306="M",NOT(O306="Unattached")),SUMIF(R$2:R306,R306,L$2:L306),"")</f>
        <v/>
      </c>
      <c r="V306" s="4" t="str">
        <f t="shared" si="90"/>
        <v/>
      </c>
      <c r="W306" s="34" t="str">
        <f>IF(AND(S306=3,K306="F",NOT(O306="Unattached")),SUMIF(R$2:R306,R306,L$2:L306),"")</f>
        <v/>
      </c>
      <c r="X306" s="5" t="str">
        <f t="shared" si="77"/>
        <v/>
      </c>
      <c r="Y306" s="5" t="str">
        <f t="shared" si="85"/>
        <v/>
      </c>
      <c r="Z306" s="32" t="str">
        <f t="shared" si="78"/>
        <v xml:space="preserve"> </v>
      </c>
      <c r="AA306" s="32" t="str">
        <f>IF(K306="M",IF(S306&lt;&gt;4,"",VLOOKUP(CONCATENATE(R306," ",(S306-3)),$Z$2:AD306,5,0)),IF(S306&lt;&gt;3,"",VLOOKUP(CONCATENATE(R306," ",(S306-2)),$Z$2:AD306,5,0)))</f>
        <v/>
      </c>
      <c r="AB306" s="32" t="str">
        <f>IF(K306="M",IF(S306&lt;&gt;4,"",VLOOKUP(CONCATENATE(R306," ",(S306-2)),$Z$2:AD306,5,0)),IF(S306&lt;&gt;3,"",VLOOKUP(CONCATENATE(R306," ",(S306-1)),$Z$2:AD306,5,0)))</f>
        <v/>
      </c>
      <c r="AC306" s="32" t="str">
        <f>IF(K306="M",IF(S306&lt;&gt;4,"",VLOOKUP(CONCATENATE(R306," ",(S306-1)),$Z$2:AD306,5,0)),IF(S306&lt;&gt;3,"",VLOOKUP(CONCATENATE(R306," ",(S306)),$Z$2:AD306,5,0)))</f>
        <v/>
      </c>
      <c r="AD306" s="32" t="str">
        <f t="shared" si="86"/>
        <v/>
      </c>
      <c r="AE306" s="32" t="str">
        <f t="shared" si="87"/>
        <v xml:space="preserve"> </v>
      </c>
      <c r="AF306" s="109">
        <f>IF($K306="M",IF($L306&gt;Params!D$3,0,Params!F$3-$L306+1)+IF($L306=1,2,0),IF($L306&gt;Params!E$3,0,Params!G$3-$L306+1)+IF($L306=1,2,0))</f>
        <v>0</v>
      </c>
      <c r="AG306" s="109">
        <f t="shared" si="79"/>
        <v>0</v>
      </c>
      <c r="AH306" s="109">
        <f>IF(LEN(M306)&gt;1,MATCH(MID(M306,2,3),Params!$A$4:$A$14,0),0)</f>
        <v>0</v>
      </c>
      <c r="AI306" s="109" cm="1">
        <f t="array" ref="AI306">IF(AH306=0,0,INDEX(Params!F$4:F$14,RESULTS!$AH306))</f>
        <v>0</v>
      </c>
      <c r="AJ306" s="109" cm="1">
        <f t="array" ref="AJ306">IF(AI306=0,0,INDEX(Params!G$4:G$14,RESULTS!$AH306))</f>
        <v>0</v>
      </c>
      <c r="AK306" s="109">
        <f t="shared" si="80"/>
        <v>0</v>
      </c>
      <c r="AL306" s="109">
        <f t="shared" si="81"/>
        <v>0</v>
      </c>
    </row>
    <row r="307" spans="1:38" x14ac:dyDescent="0.3">
      <c r="A307" s="64" t="str">
        <f t="shared" si="75"/>
        <v/>
      </c>
      <c r="B307" s="64" t="str">
        <f t="shared" si="76"/>
        <v/>
      </c>
      <c r="C307" s="100">
        <v>306</v>
      </c>
      <c r="D307" s="96"/>
      <c r="E307" s="97">
        <f t="shared" si="88"/>
        <v>1</v>
      </c>
      <c r="F307" s="97"/>
      <c r="G307" s="97"/>
      <c r="H307" s="104" t="str">
        <f t="shared" si="82"/>
        <v/>
      </c>
      <c r="I307" s="105" t="str">
        <f>IF(D307="","",VLOOKUP(D307,ENTRANTS!$A$1:$H$1000,2,0))</f>
        <v/>
      </c>
      <c r="J307" s="105" t="str">
        <f>IF(D307="","",VLOOKUP(D307,ENTRANTS!$A$1:$H$1000,3,0))</f>
        <v/>
      </c>
      <c r="K307" s="100" t="str">
        <f>IF(D307="","",LEFT(VLOOKUP(D307,ENTRANTS!$A$1:$H$1000,5,0),1))</f>
        <v/>
      </c>
      <c r="L307" s="100" t="str">
        <f>IF(D307="","",COUNTIF($K$2:K307,K307))</f>
        <v/>
      </c>
      <c r="M307" s="100" t="str">
        <f>IF(D307="","",VLOOKUP(D307,ENTRANTS!$A$1:$H$1000,4,0))</f>
        <v/>
      </c>
      <c r="N307" s="100" t="str">
        <f>IF(D307="","",COUNTIF($M$2:M307,M307))</f>
        <v/>
      </c>
      <c r="O307" s="105" t="str">
        <f>IF(D307="","",VLOOKUP(D307,ENTRANTS!$A$1:$H$1000,6,0))</f>
        <v/>
      </c>
      <c r="P307" s="83" t="str">
        <f t="shared" si="83"/>
        <v/>
      </c>
      <c r="Q307" s="30"/>
      <c r="R307" s="2" t="str">
        <f t="shared" si="84"/>
        <v/>
      </c>
      <c r="S307" s="3" t="str">
        <f>IF(D307="","",COUNTIF($R$2:R307,R307))</f>
        <v/>
      </c>
      <c r="T307" s="4" t="str">
        <f t="shared" si="89"/>
        <v/>
      </c>
      <c r="U307" s="34" t="str">
        <f>IF(AND(S307=4,K307="M",NOT(O307="Unattached")),SUMIF(R$2:R307,R307,L$2:L307),"")</f>
        <v/>
      </c>
      <c r="V307" s="4" t="str">
        <f t="shared" si="90"/>
        <v/>
      </c>
      <c r="W307" s="34" t="str">
        <f>IF(AND(S307=3,K307="F",NOT(O307="Unattached")),SUMIF(R$2:R307,R307,L$2:L307),"")</f>
        <v/>
      </c>
      <c r="X307" s="5" t="str">
        <f t="shared" si="77"/>
        <v/>
      </c>
      <c r="Y307" s="5" t="str">
        <f t="shared" si="85"/>
        <v/>
      </c>
      <c r="Z307" s="32" t="str">
        <f t="shared" si="78"/>
        <v xml:space="preserve"> </v>
      </c>
      <c r="AA307" s="32" t="str">
        <f>IF(K307="M",IF(S307&lt;&gt;4,"",VLOOKUP(CONCATENATE(R307," ",(S307-3)),$Z$2:AD307,5,0)),IF(S307&lt;&gt;3,"",VLOOKUP(CONCATENATE(R307," ",(S307-2)),$Z$2:AD307,5,0)))</f>
        <v/>
      </c>
      <c r="AB307" s="32" t="str">
        <f>IF(K307="M",IF(S307&lt;&gt;4,"",VLOOKUP(CONCATENATE(R307," ",(S307-2)),$Z$2:AD307,5,0)),IF(S307&lt;&gt;3,"",VLOOKUP(CONCATENATE(R307," ",(S307-1)),$Z$2:AD307,5,0)))</f>
        <v/>
      </c>
      <c r="AC307" s="32" t="str">
        <f>IF(K307="M",IF(S307&lt;&gt;4,"",VLOOKUP(CONCATENATE(R307," ",(S307-1)),$Z$2:AD307,5,0)),IF(S307&lt;&gt;3,"",VLOOKUP(CONCATENATE(R307," ",(S307)),$Z$2:AD307,5,0)))</f>
        <v/>
      </c>
      <c r="AD307" s="32" t="str">
        <f t="shared" si="86"/>
        <v/>
      </c>
      <c r="AE307" s="32" t="str">
        <f t="shared" si="87"/>
        <v xml:space="preserve"> </v>
      </c>
      <c r="AF307" s="109">
        <f>IF($K307="M",IF($L307&gt;Params!D$3,0,Params!F$3-$L307+1)+IF($L307=1,2,0),IF($L307&gt;Params!E$3,0,Params!G$3-$L307+1)+IF($L307=1,2,0))</f>
        <v>0</v>
      </c>
      <c r="AG307" s="109">
        <f t="shared" si="79"/>
        <v>0</v>
      </c>
      <c r="AH307" s="109">
        <f>IF(LEN(M307)&gt;1,MATCH(MID(M307,2,3),Params!$A$4:$A$14,0),0)</f>
        <v>0</v>
      </c>
      <c r="AI307" s="109" cm="1">
        <f t="array" ref="AI307">IF(AH307=0,0,INDEX(Params!F$4:F$14,RESULTS!$AH307))</f>
        <v>0</v>
      </c>
      <c r="AJ307" s="109" cm="1">
        <f t="array" ref="AJ307">IF(AI307=0,0,INDEX(Params!G$4:G$14,RESULTS!$AH307))</f>
        <v>0</v>
      </c>
      <c r="AK307" s="109">
        <f t="shared" si="80"/>
        <v>0</v>
      </c>
      <c r="AL307" s="109">
        <f t="shared" si="81"/>
        <v>0</v>
      </c>
    </row>
    <row r="308" spans="1:38" x14ac:dyDescent="0.3">
      <c r="A308" s="64" t="str">
        <f t="shared" si="75"/>
        <v/>
      </c>
      <c r="B308" s="64" t="str">
        <f t="shared" si="76"/>
        <v/>
      </c>
      <c r="C308" s="100">
        <v>307</v>
      </c>
      <c r="D308" s="96"/>
      <c r="E308" s="97">
        <f t="shared" si="88"/>
        <v>1</v>
      </c>
      <c r="F308" s="97"/>
      <c r="G308" s="97"/>
      <c r="H308" s="104" t="str">
        <f t="shared" si="82"/>
        <v/>
      </c>
      <c r="I308" s="105" t="str">
        <f>IF(D308="","",VLOOKUP(D308,ENTRANTS!$A$1:$H$1000,2,0))</f>
        <v/>
      </c>
      <c r="J308" s="105" t="str">
        <f>IF(D308="","",VLOOKUP(D308,ENTRANTS!$A$1:$H$1000,3,0))</f>
        <v/>
      </c>
      <c r="K308" s="100" t="str">
        <f>IF(D308="","",LEFT(VLOOKUP(D308,ENTRANTS!$A$1:$H$1000,5,0),1))</f>
        <v/>
      </c>
      <c r="L308" s="100" t="str">
        <f>IF(D308="","",COUNTIF($K$2:K308,K308))</f>
        <v/>
      </c>
      <c r="M308" s="100" t="str">
        <f>IF(D308="","",VLOOKUP(D308,ENTRANTS!$A$1:$H$1000,4,0))</f>
        <v/>
      </c>
      <c r="N308" s="100" t="str">
        <f>IF(D308="","",COUNTIF($M$2:M308,M308))</f>
        <v/>
      </c>
      <c r="O308" s="105" t="str">
        <f>IF(D308="","",VLOOKUP(D308,ENTRANTS!$A$1:$H$1000,6,0))</f>
        <v/>
      </c>
      <c r="P308" s="83" t="str">
        <f t="shared" si="83"/>
        <v/>
      </c>
      <c r="Q308" s="30"/>
      <c r="R308" s="2" t="str">
        <f t="shared" si="84"/>
        <v/>
      </c>
      <c r="S308" s="3" t="str">
        <f>IF(D308="","",COUNTIF($R$2:R308,R308))</f>
        <v/>
      </c>
      <c r="T308" s="4" t="str">
        <f t="shared" si="89"/>
        <v/>
      </c>
      <c r="U308" s="34" t="str">
        <f>IF(AND(S308=4,K308="M",NOT(O308="Unattached")),SUMIF(R$2:R308,R308,L$2:L308),"")</f>
        <v/>
      </c>
      <c r="V308" s="4" t="str">
        <f t="shared" si="90"/>
        <v/>
      </c>
      <c r="W308" s="34" t="str">
        <f>IF(AND(S308=3,K308="F",NOT(O308="Unattached")),SUMIF(R$2:R308,R308,L$2:L308),"")</f>
        <v/>
      </c>
      <c r="X308" s="5" t="str">
        <f t="shared" si="77"/>
        <v/>
      </c>
      <c r="Y308" s="5" t="str">
        <f t="shared" si="85"/>
        <v/>
      </c>
      <c r="Z308" s="32" t="str">
        <f t="shared" si="78"/>
        <v xml:space="preserve"> </v>
      </c>
      <c r="AA308" s="32" t="str">
        <f>IF(K308="M",IF(S308&lt;&gt;4,"",VLOOKUP(CONCATENATE(R308," ",(S308-3)),$Z$2:AD308,5,0)),IF(S308&lt;&gt;3,"",VLOOKUP(CONCATENATE(R308," ",(S308-2)),$Z$2:AD308,5,0)))</f>
        <v/>
      </c>
      <c r="AB308" s="32" t="str">
        <f>IF(K308="M",IF(S308&lt;&gt;4,"",VLOOKUP(CONCATENATE(R308," ",(S308-2)),$Z$2:AD308,5,0)),IF(S308&lt;&gt;3,"",VLOOKUP(CONCATENATE(R308," ",(S308-1)),$Z$2:AD308,5,0)))</f>
        <v/>
      </c>
      <c r="AC308" s="32" t="str">
        <f>IF(K308="M",IF(S308&lt;&gt;4,"",VLOOKUP(CONCATENATE(R308," ",(S308-1)),$Z$2:AD308,5,0)),IF(S308&lt;&gt;3,"",VLOOKUP(CONCATENATE(R308," ",(S308)),$Z$2:AD308,5,0)))</f>
        <v/>
      </c>
      <c r="AD308" s="32" t="str">
        <f t="shared" si="86"/>
        <v/>
      </c>
      <c r="AE308" s="32" t="str">
        <f t="shared" si="87"/>
        <v xml:space="preserve"> </v>
      </c>
      <c r="AF308" s="109">
        <f>IF($K308="M",IF($L308&gt;Params!D$3,0,Params!F$3-$L308+1)+IF($L308=1,2,0),IF($L308&gt;Params!E$3,0,Params!G$3-$L308+1)+IF($L308=1,2,0))</f>
        <v>0</v>
      </c>
      <c r="AG308" s="109">
        <f t="shared" si="79"/>
        <v>0</v>
      </c>
      <c r="AH308" s="109">
        <f>IF(LEN(M308)&gt;1,MATCH(MID(M308,2,3),Params!$A$4:$A$14,0),0)</f>
        <v>0</v>
      </c>
      <c r="AI308" s="109" cm="1">
        <f t="array" ref="AI308">IF(AH308=0,0,INDEX(Params!F$4:F$14,RESULTS!$AH308))</f>
        <v>0</v>
      </c>
      <c r="AJ308" s="109" cm="1">
        <f t="array" ref="AJ308">IF(AI308=0,0,INDEX(Params!G$4:G$14,RESULTS!$AH308))</f>
        <v>0</v>
      </c>
      <c r="AK308" s="109">
        <f t="shared" si="80"/>
        <v>0</v>
      </c>
      <c r="AL308" s="109">
        <f t="shared" si="81"/>
        <v>0</v>
      </c>
    </row>
    <row r="309" spans="1:38" x14ac:dyDescent="0.3">
      <c r="A309" s="64" t="str">
        <f t="shared" si="75"/>
        <v/>
      </c>
      <c r="B309" s="64" t="str">
        <f t="shared" si="76"/>
        <v/>
      </c>
      <c r="C309" s="100">
        <v>308</v>
      </c>
      <c r="D309" s="96"/>
      <c r="E309" s="97">
        <f t="shared" si="88"/>
        <v>1</v>
      </c>
      <c r="F309" s="97"/>
      <c r="G309" s="97"/>
      <c r="H309" s="104" t="str">
        <f t="shared" si="82"/>
        <v/>
      </c>
      <c r="I309" s="105" t="str">
        <f>IF(D309="","",VLOOKUP(D309,ENTRANTS!$A$1:$H$1000,2,0))</f>
        <v/>
      </c>
      <c r="J309" s="105" t="str">
        <f>IF(D309="","",VLOOKUP(D309,ENTRANTS!$A$1:$H$1000,3,0))</f>
        <v/>
      </c>
      <c r="K309" s="100" t="str">
        <f>IF(D309="","",LEFT(VLOOKUP(D309,ENTRANTS!$A$1:$H$1000,5,0),1))</f>
        <v/>
      </c>
      <c r="L309" s="100" t="str">
        <f>IF(D309="","",COUNTIF($K$2:K309,K309))</f>
        <v/>
      </c>
      <c r="M309" s="100" t="str">
        <f>IF(D309="","",VLOOKUP(D309,ENTRANTS!$A$1:$H$1000,4,0))</f>
        <v/>
      </c>
      <c r="N309" s="100" t="str">
        <f>IF(D309="","",COUNTIF($M$2:M309,M309))</f>
        <v/>
      </c>
      <c r="O309" s="105" t="str">
        <f>IF(D309="","",VLOOKUP(D309,ENTRANTS!$A$1:$H$1000,6,0))</f>
        <v/>
      </c>
      <c r="P309" s="83" t="str">
        <f t="shared" si="83"/>
        <v/>
      </c>
      <c r="Q309" s="30"/>
      <c r="R309" s="2" t="str">
        <f t="shared" si="84"/>
        <v/>
      </c>
      <c r="S309" s="3" t="str">
        <f>IF(D309="","",COUNTIF($R$2:R309,R309))</f>
        <v/>
      </c>
      <c r="T309" s="4" t="str">
        <f t="shared" si="89"/>
        <v/>
      </c>
      <c r="U309" s="34" t="str">
        <f>IF(AND(S309=4,K309="M",NOT(O309="Unattached")),SUMIF(R$2:R309,R309,L$2:L309),"")</f>
        <v/>
      </c>
      <c r="V309" s="4" t="str">
        <f t="shared" si="90"/>
        <v/>
      </c>
      <c r="W309" s="34" t="str">
        <f>IF(AND(S309=3,K309="F",NOT(O309="Unattached")),SUMIF(R$2:R309,R309,L$2:L309),"")</f>
        <v/>
      </c>
      <c r="X309" s="5" t="str">
        <f t="shared" si="77"/>
        <v/>
      </c>
      <c r="Y309" s="5" t="str">
        <f t="shared" si="85"/>
        <v/>
      </c>
      <c r="Z309" s="32" t="str">
        <f t="shared" si="78"/>
        <v xml:space="preserve"> </v>
      </c>
      <c r="AA309" s="32" t="str">
        <f>IF(K309="M",IF(S309&lt;&gt;4,"",VLOOKUP(CONCATENATE(R309," ",(S309-3)),$Z$2:AD309,5,0)),IF(S309&lt;&gt;3,"",VLOOKUP(CONCATENATE(R309," ",(S309-2)),$Z$2:AD309,5,0)))</f>
        <v/>
      </c>
      <c r="AB309" s="32" t="str">
        <f>IF(K309="M",IF(S309&lt;&gt;4,"",VLOOKUP(CONCATENATE(R309," ",(S309-2)),$Z$2:AD309,5,0)),IF(S309&lt;&gt;3,"",VLOOKUP(CONCATENATE(R309," ",(S309-1)),$Z$2:AD309,5,0)))</f>
        <v/>
      </c>
      <c r="AC309" s="32" t="str">
        <f>IF(K309="M",IF(S309&lt;&gt;4,"",VLOOKUP(CONCATENATE(R309," ",(S309-1)),$Z$2:AD309,5,0)),IF(S309&lt;&gt;3,"",VLOOKUP(CONCATENATE(R309," ",(S309)),$Z$2:AD309,5,0)))</f>
        <v/>
      </c>
      <c r="AD309" s="32" t="str">
        <f t="shared" si="86"/>
        <v/>
      </c>
      <c r="AE309" s="32" t="str">
        <f t="shared" si="87"/>
        <v xml:space="preserve"> </v>
      </c>
      <c r="AF309" s="109">
        <f>IF($K309="M",IF($L309&gt;Params!D$3,0,Params!F$3-$L309+1)+IF($L309=1,2,0),IF($L309&gt;Params!E$3,0,Params!G$3-$L309+1)+IF($L309=1,2,0))</f>
        <v>0</v>
      </c>
      <c r="AG309" s="109">
        <f t="shared" si="79"/>
        <v>0</v>
      </c>
      <c r="AH309" s="109">
        <f>IF(LEN(M309)&gt;1,MATCH(MID(M309,2,3),Params!$A$4:$A$14,0),0)</f>
        <v>0</v>
      </c>
      <c r="AI309" s="109" cm="1">
        <f t="array" ref="AI309">IF(AH309=0,0,INDEX(Params!F$4:F$14,RESULTS!$AH309))</f>
        <v>0</v>
      </c>
      <c r="AJ309" s="109" cm="1">
        <f t="array" ref="AJ309">IF(AI309=0,0,INDEX(Params!G$4:G$14,RESULTS!$AH309))</f>
        <v>0</v>
      </c>
      <c r="AK309" s="109">
        <f t="shared" si="80"/>
        <v>0</v>
      </c>
      <c r="AL309" s="109">
        <f t="shared" si="81"/>
        <v>0</v>
      </c>
    </row>
    <row r="310" spans="1:38" x14ac:dyDescent="0.3">
      <c r="A310" s="64" t="str">
        <f t="shared" si="75"/>
        <v/>
      </c>
      <c r="B310" s="64" t="str">
        <f t="shared" si="76"/>
        <v/>
      </c>
      <c r="C310" s="100">
        <v>309</v>
      </c>
      <c r="D310" s="96"/>
      <c r="E310" s="97">
        <f t="shared" si="88"/>
        <v>1</v>
      </c>
      <c r="F310" s="97"/>
      <c r="G310" s="97"/>
      <c r="H310" s="104" t="str">
        <f t="shared" si="82"/>
        <v/>
      </c>
      <c r="I310" s="105" t="str">
        <f>IF(D310="","",VLOOKUP(D310,ENTRANTS!$A$1:$H$1000,2,0))</f>
        <v/>
      </c>
      <c r="J310" s="105" t="str">
        <f>IF(D310="","",VLOOKUP(D310,ENTRANTS!$A$1:$H$1000,3,0))</f>
        <v/>
      </c>
      <c r="K310" s="100" t="str">
        <f>IF(D310="","",LEFT(VLOOKUP(D310,ENTRANTS!$A$1:$H$1000,5,0),1))</f>
        <v/>
      </c>
      <c r="L310" s="100" t="str">
        <f>IF(D310="","",COUNTIF($K$2:K310,K310))</f>
        <v/>
      </c>
      <c r="M310" s="100" t="str">
        <f>IF(D310="","",VLOOKUP(D310,ENTRANTS!$A$1:$H$1000,4,0))</f>
        <v/>
      </c>
      <c r="N310" s="100" t="str">
        <f>IF(D310="","",COUNTIF($M$2:M310,M310))</f>
        <v/>
      </c>
      <c r="O310" s="105" t="str">
        <f>IF(D310="","",VLOOKUP(D310,ENTRANTS!$A$1:$H$1000,6,0))</f>
        <v/>
      </c>
      <c r="P310" s="83" t="str">
        <f t="shared" si="83"/>
        <v/>
      </c>
      <c r="Q310" s="30"/>
      <c r="R310" s="2" t="str">
        <f t="shared" si="84"/>
        <v/>
      </c>
      <c r="S310" s="3" t="str">
        <f>IF(D310="","",COUNTIF($R$2:R310,R310))</f>
        <v/>
      </c>
      <c r="T310" s="4" t="str">
        <f t="shared" si="89"/>
        <v/>
      </c>
      <c r="U310" s="34" t="str">
        <f>IF(AND(S310=4,K310="M",NOT(O310="Unattached")),SUMIF(R$2:R310,R310,L$2:L310),"")</f>
        <v/>
      </c>
      <c r="V310" s="4" t="str">
        <f t="shared" si="90"/>
        <v/>
      </c>
      <c r="W310" s="34" t="str">
        <f>IF(AND(S310=3,K310="F",NOT(O310="Unattached")),SUMIF(R$2:R310,R310,L$2:L310),"")</f>
        <v/>
      </c>
      <c r="X310" s="5" t="str">
        <f t="shared" si="77"/>
        <v/>
      </c>
      <c r="Y310" s="5" t="str">
        <f t="shared" si="85"/>
        <v/>
      </c>
      <c r="Z310" s="32" t="str">
        <f t="shared" si="78"/>
        <v xml:space="preserve"> </v>
      </c>
      <c r="AA310" s="32" t="str">
        <f>IF(K310="M",IF(S310&lt;&gt;4,"",VLOOKUP(CONCATENATE(R310," ",(S310-3)),$Z$2:AD310,5,0)),IF(S310&lt;&gt;3,"",VLOOKUP(CONCATENATE(R310," ",(S310-2)),$Z$2:AD310,5,0)))</f>
        <v/>
      </c>
      <c r="AB310" s="32" t="str">
        <f>IF(K310="M",IF(S310&lt;&gt;4,"",VLOOKUP(CONCATENATE(R310," ",(S310-2)),$Z$2:AD310,5,0)),IF(S310&lt;&gt;3,"",VLOOKUP(CONCATENATE(R310," ",(S310-1)),$Z$2:AD310,5,0)))</f>
        <v/>
      </c>
      <c r="AC310" s="32" t="str">
        <f>IF(K310="M",IF(S310&lt;&gt;4,"",VLOOKUP(CONCATENATE(R310," ",(S310-1)),$Z$2:AD310,5,0)),IF(S310&lt;&gt;3,"",VLOOKUP(CONCATENATE(R310," ",(S310)),$Z$2:AD310,5,0)))</f>
        <v/>
      </c>
      <c r="AD310" s="32" t="str">
        <f t="shared" si="86"/>
        <v/>
      </c>
      <c r="AE310" s="32" t="str">
        <f t="shared" si="87"/>
        <v xml:space="preserve"> </v>
      </c>
      <c r="AF310" s="109">
        <f>IF($K310="M",IF($L310&gt;Params!D$3,0,Params!F$3-$L310+1)+IF($L310=1,2,0),IF($L310&gt;Params!E$3,0,Params!G$3-$L310+1)+IF($L310=1,2,0))</f>
        <v>0</v>
      </c>
      <c r="AG310" s="109">
        <f t="shared" si="79"/>
        <v>0</v>
      </c>
      <c r="AH310" s="109">
        <f>IF(LEN(M310)&gt;1,MATCH(MID(M310,2,3),Params!$A$4:$A$14,0),0)</f>
        <v>0</v>
      </c>
      <c r="AI310" s="109" cm="1">
        <f t="array" ref="AI310">IF(AH310=0,0,INDEX(Params!F$4:F$14,RESULTS!$AH310))</f>
        <v>0</v>
      </c>
      <c r="AJ310" s="109" cm="1">
        <f t="array" ref="AJ310">IF(AI310=0,0,INDEX(Params!G$4:G$14,RESULTS!$AH310))</f>
        <v>0</v>
      </c>
      <c r="AK310" s="109">
        <f t="shared" si="80"/>
        <v>0</v>
      </c>
      <c r="AL310" s="109">
        <f t="shared" si="81"/>
        <v>0</v>
      </c>
    </row>
    <row r="311" spans="1:38" x14ac:dyDescent="0.3">
      <c r="A311" s="64" t="str">
        <f t="shared" si="75"/>
        <v/>
      </c>
      <c r="B311" s="64" t="str">
        <f t="shared" si="76"/>
        <v/>
      </c>
      <c r="C311" s="100">
        <v>310</v>
      </c>
      <c r="D311" s="96"/>
      <c r="E311" s="97">
        <f t="shared" si="88"/>
        <v>1</v>
      </c>
      <c r="F311" s="97"/>
      <c r="G311" s="97"/>
      <c r="H311" s="104" t="str">
        <f t="shared" si="82"/>
        <v/>
      </c>
      <c r="I311" s="105" t="str">
        <f>IF(D311="","",VLOOKUP(D311,ENTRANTS!$A$1:$H$1000,2,0))</f>
        <v/>
      </c>
      <c r="J311" s="105" t="str">
        <f>IF(D311="","",VLOOKUP(D311,ENTRANTS!$A$1:$H$1000,3,0))</f>
        <v/>
      </c>
      <c r="K311" s="100" t="str">
        <f>IF(D311="","",LEFT(VLOOKUP(D311,ENTRANTS!$A$1:$H$1000,5,0),1))</f>
        <v/>
      </c>
      <c r="L311" s="100" t="str">
        <f>IF(D311="","",COUNTIF($K$2:K311,K311))</f>
        <v/>
      </c>
      <c r="M311" s="100" t="str">
        <f>IF(D311="","",VLOOKUP(D311,ENTRANTS!$A$1:$H$1000,4,0))</f>
        <v/>
      </c>
      <c r="N311" s="100" t="str">
        <f>IF(D311="","",COUNTIF($M$2:M311,M311))</f>
        <v/>
      </c>
      <c r="O311" s="105" t="str">
        <f>IF(D311="","",VLOOKUP(D311,ENTRANTS!$A$1:$H$1000,6,0))</f>
        <v/>
      </c>
      <c r="P311" s="83" t="str">
        <f t="shared" si="83"/>
        <v/>
      </c>
      <c r="Q311" s="30"/>
      <c r="R311" s="2" t="str">
        <f t="shared" si="84"/>
        <v/>
      </c>
      <c r="S311" s="3" t="str">
        <f>IF(D311="","",COUNTIF($R$2:R311,R311))</f>
        <v/>
      </c>
      <c r="T311" s="4" t="str">
        <f t="shared" si="89"/>
        <v/>
      </c>
      <c r="U311" s="34" t="str">
        <f>IF(AND(S311=4,K311="M",NOT(O311="Unattached")),SUMIF(R$2:R311,R311,L$2:L311),"")</f>
        <v/>
      </c>
      <c r="V311" s="4" t="str">
        <f t="shared" si="90"/>
        <v/>
      </c>
      <c r="W311" s="34" t="str">
        <f>IF(AND(S311=3,K311="F",NOT(O311="Unattached")),SUMIF(R$2:R311,R311,L$2:L311),"")</f>
        <v/>
      </c>
      <c r="X311" s="5" t="str">
        <f t="shared" si="77"/>
        <v/>
      </c>
      <c r="Y311" s="5" t="str">
        <f t="shared" si="85"/>
        <v/>
      </c>
      <c r="Z311" s="32" t="str">
        <f t="shared" si="78"/>
        <v xml:space="preserve"> </v>
      </c>
      <c r="AA311" s="32" t="str">
        <f>IF(K311="M",IF(S311&lt;&gt;4,"",VLOOKUP(CONCATENATE(R311," ",(S311-3)),$Z$2:AD311,5,0)),IF(S311&lt;&gt;3,"",VLOOKUP(CONCATENATE(R311," ",(S311-2)),$Z$2:AD311,5,0)))</f>
        <v/>
      </c>
      <c r="AB311" s="32" t="str">
        <f>IF(K311="M",IF(S311&lt;&gt;4,"",VLOOKUP(CONCATENATE(R311," ",(S311-2)),$Z$2:AD311,5,0)),IF(S311&lt;&gt;3,"",VLOOKUP(CONCATENATE(R311," ",(S311-1)),$Z$2:AD311,5,0)))</f>
        <v/>
      </c>
      <c r="AC311" s="32" t="str">
        <f>IF(K311="M",IF(S311&lt;&gt;4,"",VLOOKUP(CONCATENATE(R311," ",(S311-1)),$Z$2:AD311,5,0)),IF(S311&lt;&gt;3,"",VLOOKUP(CONCATENATE(R311," ",(S311)),$Z$2:AD311,5,0)))</f>
        <v/>
      </c>
      <c r="AD311" s="32" t="str">
        <f t="shared" si="86"/>
        <v/>
      </c>
      <c r="AE311" s="32" t="str">
        <f t="shared" si="87"/>
        <v xml:space="preserve"> </v>
      </c>
      <c r="AF311" s="109">
        <f>IF($K311="M",IF($L311&gt;Params!D$3,0,Params!F$3-$L311+1)+IF($L311=1,2,0),IF($L311&gt;Params!E$3,0,Params!G$3-$L311+1)+IF($L311=1,2,0))</f>
        <v>0</v>
      </c>
      <c r="AG311" s="109">
        <f t="shared" si="79"/>
        <v>0</v>
      </c>
      <c r="AH311" s="109">
        <f>IF(LEN(M311)&gt;1,MATCH(MID(M311,2,3),Params!$A$4:$A$14,0),0)</f>
        <v>0</v>
      </c>
      <c r="AI311" s="109" cm="1">
        <f t="array" ref="AI311">IF(AH311=0,0,INDEX(Params!F$4:F$14,RESULTS!$AH311))</f>
        <v>0</v>
      </c>
      <c r="AJ311" s="109" cm="1">
        <f t="array" ref="AJ311">IF(AI311=0,0,INDEX(Params!G$4:G$14,RESULTS!$AH311))</f>
        <v>0</v>
      </c>
      <c r="AK311" s="109">
        <f t="shared" si="80"/>
        <v>0</v>
      </c>
      <c r="AL311" s="109">
        <f t="shared" si="81"/>
        <v>0</v>
      </c>
    </row>
    <row r="312" spans="1:38" x14ac:dyDescent="0.3">
      <c r="A312" s="64" t="str">
        <f t="shared" si="75"/>
        <v/>
      </c>
      <c r="B312" s="64" t="str">
        <f t="shared" si="76"/>
        <v/>
      </c>
      <c r="C312" s="100">
        <v>311</v>
      </c>
      <c r="D312" s="96"/>
      <c r="E312" s="97">
        <f t="shared" si="88"/>
        <v>1</v>
      </c>
      <c r="F312" s="97"/>
      <c r="G312" s="97"/>
      <c r="H312" s="104" t="str">
        <f t="shared" si="82"/>
        <v/>
      </c>
      <c r="I312" s="105" t="str">
        <f>IF(D312="","",VLOOKUP(D312,ENTRANTS!$A$1:$H$1000,2,0))</f>
        <v/>
      </c>
      <c r="J312" s="105" t="str">
        <f>IF(D312="","",VLOOKUP(D312,ENTRANTS!$A$1:$H$1000,3,0))</f>
        <v/>
      </c>
      <c r="K312" s="100" t="str">
        <f>IF(D312="","",LEFT(VLOOKUP(D312,ENTRANTS!$A$1:$H$1000,5,0),1))</f>
        <v/>
      </c>
      <c r="L312" s="100" t="str">
        <f>IF(D312="","",COUNTIF($K$2:K312,K312))</f>
        <v/>
      </c>
      <c r="M312" s="100" t="str">
        <f>IF(D312="","",VLOOKUP(D312,ENTRANTS!$A$1:$H$1000,4,0))</f>
        <v/>
      </c>
      <c r="N312" s="100" t="str">
        <f>IF(D312="","",COUNTIF($M$2:M312,M312))</f>
        <v/>
      </c>
      <c r="O312" s="105" t="str">
        <f>IF(D312="","",VLOOKUP(D312,ENTRANTS!$A$1:$H$1000,6,0))</f>
        <v/>
      </c>
      <c r="P312" s="83" t="str">
        <f t="shared" si="83"/>
        <v/>
      </c>
      <c r="Q312" s="30"/>
      <c r="R312" s="2" t="str">
        <f t="shared" si="84"/>
        <v/>
      </c>
      <c r="S312" s="3" t="str">
        <f>IF(D312="","",COUNTIF($R$2:R312,R312))</f>
        <v/>
      </c>
      <c r="T312" s="4" t="str">
        <f t="shared" si="89"/>
        <v/>
      </c>
      <c r="U312" s="34" t="str">
        <f>IF(AND(S312=4,K312="M",NOT(O312="Unattached")),SUMIF(R$2:R312,R312,L$2:L312),"")</f>
        <v/>
      </c>
      <c r="V312" s="4" t="str">
        <f t="shared" si="90"/>
        <v/>
      </c>
      <c r="W312" s="34" t="str">
        <f>IF(AND(S312=3,K312="F",NOT(O312="Unattached")),SUMIF(R$2:R312,R312,L$2:L312),"")</f>
        <v/>
      </c>
      <c r="X312" s="5" t="str">
        <f t="shared" si="77"/>
        <v/>
      </c>
      <c r="Y312" s="5" t="str">
        <f t="shared" si="85"/>
        <v/>
      </c>
      <c r="Z312" s="32" t="str">
        <f t="shared" si="78"/>
        <v xml:space="preserve"> </v>
      </c>
      <c r="AA312" s="32" t="str">
        <f>IF(K312="M",IF(S312&lt;&gt;4,"",VLOOKUP(CONCATENATE(R312," ",(S312-3)),$Z$2:AD312,5,0)),IF(S312&lt;&gt;3,"",VLOOKUP(CONCATENATE(R312," ",(S312-2)),$Z$2:AD312,5,0)))</f>
        <v/>
      </c>
      <c r="AB312" s="32" t="str">
        <f>IF(K312="M",IF(S312&lt;&gt;4,"",VLOOKUP(CONCATENATE(R312," ",(S312-2)),$Z$2:AD312,5,0)),IF(S312&lt;&gt;3,"",VLOOKUP(CONCATENATE(R312," ",(S312-1)),$Z$2:AD312,5,0)))</f>
        <v/>
      </c>
      <c r="AC312" s="32" t="str">
        <f>IF(K312="M",IF(S312&lt;&gt;4,"",VLOOKUP(CONCATENATE(R312," ",(S312-1)),$Z$2:AD312,5,0)),IF(S312&lt;&gt;3,"",VLOOKUP(CONCATENATE(R312," ",(S312)),$Z$2:AD312,5,0)))</f>
        <v/>
      </c>
      <c r="AD312" s="32" t="str">
        <f t="shared" si="86"/>
        <v/>
      </c>
      <c r="AE312" s="32" t="str">
        <f t="shared" si="87"/>
        <v xml:space="preserve"> </v>
      </c>
      <c r="AF312" s="109">
        <f>IF($K312="M",IF($L312&gt;Params!D$3,0,Params!F$3-$L312+1)+IF($L312=1,2,0),IF($L312&gt;Params!E$3,0,Params!G$3-$L312+1)+IF($L312=1,2,0))</f>
        <v>0</v>
      </c>
      <c r="AG312" s="109">
        <f t="shared" si="79"/>
        <v>0</v>
      </c>
      <c r="AH312" s="109">
        <f>IF(LEN(M312)&gt;1,MATCH(MID(M312,2,3),Params!$A$4:$A$14,0),0)</f>
        <v>0</v>
      </c>
      <c r="AI312" s="109" cm="1">
        <f t="array" ref="AI312">IF(AH312=0,0,INDEX(Params!F$4:F$14,RESULTS!$AH312))</f>
        <v>0</v>
      </c>
      <c r="AJ312" s="109" cm="1">
        <f t="array" ref="AJ312">IF(AI312=0,0,INDEX(Params!G$4:G$14,RESULTS!$AH312))</f>
        <v>0</v>
      </c>
      <c r="AK312" s="109">
        <f t="shared" si="80"/>
        <v>0</v>
      </c>
      <c r="AL312" s="109">
        <f t="shared" si="81"/>
        <v>0</v>
      </c>
    </row>
    <row r="313" spans="1:38" x14ac:dyDescent="0.3">
      <c r="A313" s="64" t="str">
        <f t="shared" si="75"/>
        <v/>
      </c>
      <c r="B313" s="64" t="str">
        <f t="shared" si="76"/>
        <v/>
      </c>
      <c r="C313" s="100">
        <v>312</v>
      </c>
      <c r="D313" s="96"/>
      <c r="E313" s="97">
        <f t="shared" si="88"/>
        <v>1</v>
      </c>
      <c r="F313" s="97"/>
      <c r="G313" s="97"/>
      <c r="H313" s="104" t="str">
        <f t="shared" si="82"/>
        <v/>
      </c>
      <c r="I313" s="105" t="str">
        <f>IF(D313="","",VLOOKUP(D313,ENTRANTS!$A$1:$H$1000,2,0))</f>
        <v/>
      </c>
      <c r="J313" s="105" t="str">
        <f>IF(D313="","",VLOOKUP(D313,ENTRANTS!$A$1:$H$1000,3,0))</f>
        <v/>
      </c>
      <c r="K313" s="100" t="str">
        <f>IF(D313="","",LEFT(VLOOKUP(D313,ENTRANTS!$A$1:$H$1000,5,0),1))</f>
        <v/>
      </c>
      <c r="L313" s="100" t="str">
        <f>IF(D313="","",COUNTIF($K$2:K313,K313))</f>
        <v/>
      </c>
      <c r="M313" s="100" t="str">
        <f>IF(D313="","",VLOOKUP(D313,ENTRANTS!$A$1:$H$1000,4,0))</f>
        <v/>
      </c>
      <c r="N313" s="100" t="str">
        <f>IF(D313="","",COUNTIF($M$2:M313,M313))</f>
        <v/>
      </c>
      <c r="O313" s="105" t="str">
        <f>IF(D313="","",VLOOKUP(D313,ENTRANTS!$A$1:$H$1000,6,0))</f>
        <v/>
      </c>
      <c r="P313" s="83" t="str">
        <f t="shared" si="83"/>
        <v/>
      </c>
      <c r="Q313" s="30"/>
      <c r="R313" s="2" t="str">
        <f t="shared" si="84"/>
        <v/>
      </c>
      <c r="S313" s="3" t="str">
        <f>IF(D313="","",COUNTIF($R$2:R313,R313))</f>
        <v/>
      </c>
      <c r="T313" s="4" t="str">
        <f t="shared" si="89"/>
        <v/>
      </c>
      <c r="U313" s="34" t="str">
        <f>IF(AND(S313=4,K313="M",NOT(O313="Unattached")),SUMIF(R$2:R313,R313,L$2:L313),"")</f>
        <v/>
      </c>
      <c r="V313" s="4" t="str">
        <f t="shared" si="90"/>
        <v/>
      </c>
      <c r="W313" s="34" t="str">
        <f>IF(AND(S313=3,K313="F",NOT(O313="Unattached")),SUMIF(R$2:R313,R313,L$2:L313),"")</f>
        <v/>
      </c>
      <c r="X313" s="5" t="str">
        <f t="shared" si="77"/>
        <v/>
      </c>
      <c r="Y313" s="5" t="str">
        <f t="shared" si="85"/>
        <v/>
      </c>
      <c r="Z313" s="32" t="str">
        <f t="shared" si="78"/>
        <v xml:space="preserve"> </v>
      </c>
      <c r="AA313" s="32" t="str">
        <f>IF(K313="M",IF(S313&lt;&gt;4,"",VLOOKUP(CONCATENATE(R313," ",(S313-3)),$Z$2:AD313,5,0)),IF(S313&lt;&gt;3,"",VLOOKUP(CONCATENATE(R313," ",(S313-2)),$Z$2:AD313,5,0)))</f>
        <v/>
      </c>
      <c r="AB313" s="32" t="str">
        <f>IF(K313="M",IF(S313&lt;&gt;4,"",VLOOKUP(CONCATENATE(R313," ",(S313-2)),$Z$2:AD313,5,0)),IF(S313&lt;&gt;3,"",VLOOKUP(CONCATENATE(R313," ",(S313-1)),$Z$2:AD313,5,0)))</f>
        <v/>
      </c>
      <c r="AC313" s="32" t="str">
        <f>IF(K313="M",IF(S313&lt;&gt;4,"",VLOOKUP(CONCATENATE(R313," ",(S313-1)),$Z$2:AD313,5,0)),IF(S313&lt;&gt;3,"",VLOOKUP(CONCATENATE(R313," ",(S313)),$Z$2:AD313,5,0)))</f>
        <v/>
      </c>
      <c r="AD313" s="32" t="str">
        <f t="shared" si="86"/>
        <v/>
      </c>
      <c r="AE313" s="32" t="str">
        <f t="shared" si="87"/>
        <v xml:space="preserve"> </v>
      </c>
      <c r="AF313" s="109">
        <f>IF($K313="M",IF($L313&gt;Params!D$3,0,Params!F$3-$L313+1)+IF($L313=1,2,0),IF($L313&gt;Params!E$3,0,Params!G$3-$L313+1)+IF($L313=1,2,0))</f>
        <v>0</v>
      </c>
      <c r="AG313" s="109">
        <f t="shared" si="79"/>
        <v>0</v>
      </c>
      <c r="AH313" s="109">
        <f>IF(LEN(M313)&gt;1,MATCH(MID(M313,2,3),Params!$A$4:$A$14,0),0)</f>
        <v>0</v>
      </c>
      <c r="AI313" s="109" cm="1">
        <f t="array" ref="AI313">IF(AH313=0,0,INDEX(Params!F$4:F$14,RESULTS!$AH313))</f>
        <v>0</v>
      </c>
      <c r="AJ313" s="109" cm="1">
        <f t="array" ref="AJ313">IF(AI313=0,0,INDEX(Params!G$4:G$14,RESULTS!$AH313))</f>
        <v>0</v>
      </c>
      <c r="AK313" s="109">
        <f t="shared" si="80"/>
        <v>0</v>
      </c>
      <c r="AL313" s="109">
        <f t="shared" si="81"/>
        <v>0</v>
      </c>
    </row>
    <row r="314" spans="1:38" x14ac:dyDescent="0.3">
      <c r="A314" s="64" t="str">
        <f t="shared" si="75"/>
        <v/>
      </c>
      <c r="B314" s="64" t="str">
        <f t="shared" si="76"/>
        <v/>
      </c>
      <c r="C314" s="100">
        <v>313</v>
      </c>
      <c r="D314" s="96"/>
      <c r="E314" s="97">
        <f t="shared" si="88"/>
        <v>1</v>
      </c>
      <c r="F314" s="97"/>
      <c r="G314" s="97"/>
      <c r="H314" s="104" t="str">
        <f t="shared" si="82"/>
        <v/>
      </c>
      <c r="I314" s="105" t="str">
        <f>IF(D314="","",VLOOKUP(D314,ENTRANTS!$A$1:$H$1000,2,0))</f>
        <v/>
      </c>
      <c r="J314" s="105" t="str">
        <f>IF(D314="","",VLOOKUP(D314,ENTRANTS!$A$1:$H$1000,3,0))</f>
        <v/>
      </c>
      <c r="K314" s="100" t="str">
        <f>IF(D314="","",LEFT(VLOOKUP(D314,ENTRANTS!$A$1:$H$1000,5,0),1))</f>
        <v/>
      </c>
      <c r="L314" s="100" t="str">
        <f>IF(D314="","",COUNTIF($K$2:K314,K314))</f>
        <v/>
      </c>
      <c r="M314" s="100" t="str">
        <f>IF(D314="","",VLOOKUP(D314,ENTRANTS!$A$1:$H$1000,4,0))</f>
        <v/>
      </c>
      <c r="N314" s="100" t="str">
        <f>IF(D314="","",COUNTIF($M$2:M314,M314))</f>
        <v/>
      </c>
      <c r="O314" s="105" t="str">
        <f>IF(D314="","",VLOOKUP(D314,ENTRANTS!$A$1:$H$1000,6,0))</f>
        <v/>
      </c>
      <c r="P314" s="83" t="str">
        <f t="shared" si="83"/>
        <v/>
      </c>
      <c r="Q314" s="30"/>
      <c r="R314" s="2" t="str">
        <f t="shared" si="84"/>
        <v/>
      </c>
      <c r="S314" s="3" t="str">
        <f>IF(D314="","",COUNTIF($R$2:R314,R314))</f>
        <v/>
      </c>
      <c r="T314" s="4" t="str">
        <f t="shared" si="89"/>
        <v/>
      </c>
      <c r="U314" s="34" t="str">
        <f>IF(AND(S314=4,K314="M",NOT(O314="Unattached")),SUMIF(R$2:R314,R314,L$2:L314),"")</f>
        <v/>
      </c>
      <c r="V314" s="4" t="str">
        <f t="shared" si="90"/>
        <v/>
      </c>
      <c r="W314" s="34" t="str">
        <f>IF(AND(S314=3,K314="F",NOT(O314="Unattached")),SUMIF(R$2:R314,R314,L$2:L314),"")</f>
        <v/>
      </c>
      <c r="X314" s="5" t="str">
        <f t="shared" si="77"/>
        <v/>
      </c>
      <c r="Y314" s="5" t="str">
        <f t="shared" si="85"/>
        <v/>
      </c>
      <c r="Z314" s="32" t="str">
        <f t="shared" si="78"/>
        <v xml:space="preserve"> </v>
      </c>
      <c r="AA314" s="32" t="str">
        <f>IF(K314="M",IF(S314&lt;&gt;4,"",VLOOKUP(CONCATENATE(R314," ",(S314-3)),$Z$2:AD314,5,0)),IF(S314&lt;&gt;3,"",VLOOKUP(CONCATENATE(R314," ",(S314-2)),$Z$2:AD314,5,0)))</f>
        <v/>
      </c>
      <c r="AB314" s="32" t="str">
        <f>IF(K314="M",IF(S314&lt;&gt;4,"",VLOOKUP(CONCATENATE(R314," ",(S314-2)),$Z$2:AD314,5,0)),IF(S314&lt;&gt;3,"",VLOOKUP(CONCATENATE(R314," ",(S314-1)),$Z$2:AD314,5,0)))</f>
        <v/>
      </c>
      <c r="AC314" s="32" t="str">
        <f>IF(K314="M",IF(S314&lt;&gt;4,"",VLOOKUP(CONCATENATE(R314," ",(S314-1)),$Z$2:AD314,5,0)),IF(S314&lt;&gt;3,"",VLOOKUP(CONCATENATE(R314," ",(S314)),$Z$2:AD314,5,0)))</f>
        <v/>
      </c>
      <c r="AD314" s="32" t="str">
        <f t="shared" si="86"/>
        <v/>
      </c>
      <c r="AE314" s="32" t="str">
        <f t="shared" si="87"/>
        <v xml:space="preserve"> </v>
      </c>
      <c r="AF314" s="109">
        <f>IF($K314="M",IF($L314&gt;Params!D$3,0,Params!F$3-$L314+1)+IF($L314=1,2,0),IF($L314&gt;Params!E$3,0,Params!G$3-$L314+1)+IF($L314=1,2,0))</f>
        <v>0</v>
      </c>
      <c r="AG314" s="109">
        <f t="shared" si="79"/>
        <v>0</v>
      </c>
      <c r="AH314" s="109">
        <f>IF(LEN(M314)&gt;1,MATCH(MID(M314,2,3),Params!$A$4:$A$14,0),0)</f>
        <v>0</v>
      </c>
      <c r="AI314" s="109" cm="1">
        <f t="array" ref="AI314">IF(AH314=0,0,INDEX(Params!F$4:F$14,RESULTS!$AH314))</f>
        <v>0</v>
      </c>
      <c r="AJ314" s="109" cm="1">
        <f t="array" ref="AJ314">IF(AI314=0,0,INDEX(Params!G$4:G$14,RESULTS!$AH314))</f>
        <v>0</v>
      </c>
      <c r="AK314" s="109">
        <f t="shared" si="80"/>
        <v>0</v>
      </c>
      <c r="AL314" s="109">
        <f t="shared" si="81"/>
        <v>0</v>
      </c>
    </row>
    <row r="315" spans="1:38" x14ac:dyDescent="0.3">
      <c r="A315" s="64" t="str">
        <f t="shared" si="75"/>
        <v/>
      </c>
      <c r="B315" s="64" t="str">
        <f t="shared" si="76"/>
        <v/>
      </c>
      <c r="C315" s="100">
        <v>314</v>
      </c>
      <c r="D315" s="96"/>
      <c r="E315" s="97">
        <f t="shared" si="88"/>
        <v>1</v>
      </c>
      <c r="F315" s="97"/>
      <c r="G315" s="97"/>
      <c r="H315" s="104" t="str">
        <f t="shared" si="82"/>
        <v/>
      </c>
      <c r="I315" s="105" t="str">
        <f>IF(D315="","",VLOOKUP(D315,ENTRANTS!$A$1:$H$1000,2,0))</f>
        <v/>
      </c>
      <c r="J315" s="105" t="str">
        <f>IF(D315="","",VLOOKUP(D315,ENTRANTS!$A$1:$H$1000,3,0))</f>
        <v/>
      </c>
      <c r="K315" s="100" t="str">
        <f>IF(D315="","",LEFT(VLOOKUP(D315,ENTRANTS!$A$1:$H$1000,5,0),1))</f>
        <v/>
      </c>
      <c r="L315" s="100" t="str">
        <f>IF(D315="","",COUNTIF($K$2:K315,K315))</f>
        <v/>
      </c>
      <c r="M315" s="100" t="str">
        <f>IF(D315="","",VLOOKUP(D315,ENTRANTS!$A$1:$H$1000,4,0))</f>
        <v/>
      </c>
      <c r="N315" s="100" t="str">
        <f>IF(D315="","",COUNTIF($M$2:M315,M315))</f>
        <v/>
      </c>
      <c r="O315" s="105" t="str">
        <f>IF(D315="","",VLOOKUP(D315,ENTRANTS!$A$1:$H$1000,6,0))</f>
        <v/>
      </c>
      <c r="P315" s="83" t="str">
        <f t="shared" si="83"/>
        <v/>
      </c>
      <c r="Q315" s="30"/>
      <c r="R315" s="2" t="str">
        <f t="shared" si="84"/>
        <v/>
      </c>
      <c r="S315" s="3" t="str">
        <f>IF(D315="","",COUNTIF($R$2:R315,R315))</f>
        <v/>
      </c>
      <c r="T315" s="4" t="str">
        <f t="shared" si="89"/>
        <v/>
      </c>
      <c r="U315" s="34" t="str">
        <f>IF(AND(S315=4,K315="M",NOT(O315="Unattached")),SUMIF(R$2:R315,R315,L$2:L315),"")</f>
        <v/>
      </c>
      <c r="V315" s="4" t="str">
        <f t="shared" si="90"/>
        <v/>
      </c>
      <c r="W315" s="34" t="str">
        <f>IF(AND(S315=3,K315="F",NOT(O315="Unattached")),SUMIF(R$2:R315,R315,L$2:L315),"")</f>
        <v/>
      </c>
      <c r="X315" s="5" t="str">
        <f t="shared" si="77"/>
        <v/>
      </c>
      <c r="Y315" s="5" t="str">
        <f t="shared" si="85"/>
        <v/>
      </c>
      <c r="Z315" s="32" t="str">
        <f t="shared" si="78"/>
        <v xml:space="preserve"> </v>
      </c>
      <c r="AA315" s="32" t="str">
        <f>IF(K315="M",IF(S315&lt;&gt;4,"",VLOOKUP(CONCATENATE(R315," ",(S315-3)),$Z$2:AD315,5,0)),IF(S315&lt;&gt;3,"",VLOOKUP(CONCATENATE(R315," ",(S315-2)),$Z$2:AD315,5,0)))</f>
        <v/>
      </c>
      <c r="AB315" s="32" t="str">
        <f>IF(K315="M",IF(S315&lt;&gt;4,"",VLOOKUP(CONCATENATE(R315," ",(S315-2)),$Z$2:AD315,5,0)),IF(S315&lt;&gt;3,"",VLOOKUP(CONCATENATE(R315," ",(S315-1)),$Z$2:AD315,5,0)))</f>
        <v/>
      </c>
      <c r="AC315" s="32" t="str">
        <f>IF(K315="M",IF(S315&lt;&gt;4,"",VLOOKUP(CONCATENATE(R315," ",(S315-1)),$Z$2:AD315,5,0)),IF(S315&lt;&gt;3,"",VLOOKUP(CONCATENATE(R315," ",(S315)),$Z$2:AD315,5,0)))</f>
        <v/>
      </c>
      <c r="AD315" s="32" t="str">
        <f t="shared" si="86"/>
        <v/>
      </c>
      <c r="AE315" s="32" t="str">
        <f t="shared" si="87"/>
        <v xml:space="preserve"> </v>
      </c>
      <c r="AF315" s="109">
        <f>IF($K315="M",IF($L315&gt;Params!D$3,0,Params!F$3-$L315+1)+IF($L315=1,2,0),IF($L315&gt;Params!E$3,0,Params!G$3-$L315+1)+IF($L315=1,2,0))</f>
        <v>0</v>
      </c>
      <c r="AG315" s="109">
        <f t="shared" si="79"/>
        <v>0</v>
      </c>
      <c r="AH315" s="109">
        <f>IF(LEN(M315)&gt;1,MATCH(MID(M315,2,3),Params!$A$4:$A$14,0),0)</f>
        <v>0</v>
      </c>
      <c r="AI315" s="109" cm="1">
        <f t="array" ref="AI315">IF(AH315=0,0,INDEX(Params!F$4:F$14,RESULTS!$AH315))</f>
        <v>0</v>
      </c>
      <c r="AJ315" s="109" cm="1">
        <f t="array" ref="AJ315">IF(AI315=0,0,INDEX(Params!G$4:G$14,RESULTS!$AH315))</f>
        <v>0</v>
      </c>
      <c r="AK315" s="109">
        <f t="shared" si="80"/>
        <v>0</v>
      </c>
      <c r="AL315" s="109">
        <f t="shared" si="81"/>
        <v>0</v>
      </c>
    </row>
    <row r="316" spans="1:38" x14ac:dyDescent="0.3">
      <c r="A316" s="64" t="str">
        <f t="shared" si="75"/>
        <v/>
      </c>
      <c r="B316" s="64" t="str">
        <f t="shared" si="76"/>
        <v/>
      </c>
      <c r="C316" s="100">
        <v>315</v>
      </c>
      <c r="D316" s="96"/>
      <c r="E316" s="97">
        <f t="shared" si="88"/>
        <v>1</v>
      </c>
      <c r="F316" s="97"/>
      <c r="G316" s="97"/>
      <c r="H316" s="104" t="str">
        <f t="shared" si="82"/>
        <v/>
      </c>
      <c r="I316" s="105" t="str">
        <f>IF(D316="","",VLOOKUP(D316,ENTRANTS!$A$1:$H$1000,2,0))</f>
        <v/>
      </c>
      <c r="J316" s="105" t="str">
        <f>IF(D316="","",VLOOKUP(D316,ENTRANTS!$A$1:$H$1000,3,0))</f>
        <v/>
      </c>
      <c r="K316" s="100" t="str">
        <f>IF(D316="","",LEFT(VLOOKUP(D316,ENTRANTS!$A$1:$H$1000,5,0),1))</f>
        <v/>
      </c>
      <c r="L316" s="100" t="str">
        <f>IF(D316="","",COUNTIF($K$2:K316,K316))</f>
        <v/>
      </c>
      <c r="M316" s="100" t="str">
        <f>IF(D316="","",VLOOKUP(D316,ENTRANTS!$A$1:$H$1000,4,0))</f>
        <v/>
      </c>
      <c r="N316" s="100" t="str">
        <f>IF(D316="","",COUNTIF($M$2:M316,M316))</f>
        <v/>
      </c>
      <c r="O316" s="105" t="str">
        <f>IF(D316="","",VLOOKUP(D316,ENTRANTS!$A$1:$H$1000,6,0))</f>
        <v/>
      </c>
      <c r="P316" s="83" t="str">
        <f t="shared" si="83"/>
        <v/>
      </c>
      <c r="Q316" s="30"/>
      <c r="R316" s="2" t="str">
        <f t="shared" si="84"/>
        <v/>
      </c>
      <c r="S316" s="3" t="str">
        <f>IF(D316="","",COUNTIF($R$2:R316,R316))</f>
        <v/>
      </c>
      <c r="T316" s="4" t="str">
        <f t="shared" si="89"/>
        <v/>
      </c>
      <c r="U316" s="34" t="str">
        <f>IF(AND(S316=4,K316="M",NOT(O316="Unattached")),SUMIF(R$2:R316,R316,L$2:L316),"")</f>
        <v/>
      </c>
      <c r="V316" s="4" t="str">
        <f t="shared" si="90"/>
        <v/>
      </c>
      <c r="W316" s="34" t="str">
        <f>IF(AND(S316=3,K316="F",NOT(O316="Unattached")),SUMIF(R$2:R316,R316,L$2:L316),"")</f>
        <v/>
      </c>
      <c r="X316" s="5" t="str">
        <f t="shared" si="77"/>
        <v/>
      </c>
      <c r="Y316" s="5" t="str">
        <f t="shared" si="85"/>
        <v/>
      </c>
      <c r="Z316" s="32" t="str">
        <f t="shared" si="78"/>
        <v xml:space="preserve"> </v>
      </c>
      <c r="AA316" s="32" t="str">
        <f>IF(K316="M",IF(S316&lt;&gt;4,"",VLOOKUP(CONCATENATE(R316," ",(S316-3)),$Z$2:AD316,5,0)),IF(S316&lt;&gt;3,"",VLOOKUP(CONCATENATE(R316," ",(S316-2)),$Z$2:AD316,5,0)))</f>
        <v/>
      </c>
      <c r="AB316" s="32" t="str">
        <f>IF(K316="M",IF(S316&lt;&gt;4,"",VLOOKUP(CONCATENATE(R316," ",(S316-2)),$Z$2:AD316,5,0)),IF(S316&lt;&gt;3,"",VLOOKUP(CONCATENATE(R316," ",(S316-1)),$Z$2:AD316,5,0)))</f>
        <v/>
      </c>
      <c r="AC316" s="32" t="str">
        <f>IF(K316="M",IF(S316&lt;&gt;4,"",VLOOKUP(CONCATENATE(R316," ",(S316-1)),$Z$2:AD316,5,0)),IF(S316&lt;&gt;3,"",VLOOKUP(CONCATENATE(R316," ",(S316)),$Z$2:AD316,5,0)))</f>
        <v/>
      </c>
      <c r="AD316" s="32" t="str">
        <f t="shared" si="86"/>
        <v/>
      </c>
      <c r="AE316" s="32" t="str">
        <f t="shared" si="87"/>
        <v xml:space="preserve"> </v>
      </c>
      <c r="AF316" s="109">
        <f>IF($K316="M",IF($L316&gt;Params!D$3,0,Params!F$3-$L316+1)+IF($L316=1,2,0),IF($L316&gt;Params!E$3,0,Params!G$3-$L316+1)+IF($L316=1,2,0))</f>
        <v>0</v>
      </c>
      <c r="AG316" s="109">
        <f t="shared" si="79"/>
        <v>0</v>
      </c>
      <c r="AH316" s="109">
        <f>IF(LEN(M316)&gt;1,MATCH(MID(M316,2,3),Params!$A$4:$A$14,0),0)</f>
        <v>0</v>
      </c>
      <c r="AI316" s="109" cm="1">
        <f t="array" ref="AI316">IF(AH316=0,0,INDEX(Params!F$4:F$14,RESULTS!$AH316))</f>
        <v>0</v>
      </c>
      <c r="AJ316" s="109" cm="1">
        <f t="array" ref="AJ316">IF(AI316=0,0,INDEX(Params!G$4:G$14,RESULTS!$AH316))</f>
        <v>0</v>
      </c>
      <c r="AK316" s="109">
        <f t="shared" si="80"/>
        <v>0</v>
      </c>
      <c r="AL316" s="109">
        <f t="shared" si="81"/>
        <v>0</v>
      </c>
    </row>
    <row r="317" spans="1:38" x14ac:dyDescent="0.3">
      <c r="A317" s="64" t="str">
        <f t="shared" si="75"/>
        <v/>
      </c>
      <c r="B317" s="64" t="str">
        <f t="shared" si="76"/>
        <v/>
      </c>
      <c r="C317" s="100">
        <v>316</v>
      </c>
      <c r="D317" s="96"/>
      <c r="E317" s="97">
        <f t="shared" si="88"/>
        <v>1</v>
      </c>
      <c r="F317" s="97"/>
      <c r="G317" s="97"/>
      <c r="H317" s="104" t="str">
        <f t="shared" si="82"/>
        <v/>
      </c>
      <c r="I317" s="105" t="str">
        <f>IF(D317="","",VLOOKUP(D317,ENTRANTS!$A$1:$H$1000,2,0))</f>
        <v/>
      </c>
      <c r="J317" s="105" t="str">
        <f>IF(D317="","",VLOOKUP(D317,ENTRANTS!$A$1:$H$1000,3,0))</f>
        <v/>
      </c>
      <c r="K317" s="100" t="str">
        <f>IF(D317="","",LEFT(VLOOKUP(D317,ENTRANTS!$A$1:$H$1000,5,0),1))</f>
        <v/>
      </c>
      <c r="L317" s="100" t="str">
        <f>IF(D317="","",COUNTIF($K$2:K317,K317))</f>
        <v/>
      </c>
      <c r="M317" s="100" t="str">
        <f>IF(D317="","",VLOOKUP(D317,ENTRANTS!$A$1:$H$1000,4,0))</f>
        <v/>
      </c>
      <c r="N317" s="100" t="str">
        <f>IF(D317="","",COUNTIF($M$2:M317,M317))</f>
        <v/>
      </c>
      <c r="O317" s="105" t="str">
        <f>IF(D317="","",VLOOKUP(D317,ENTRANTS!$A$1:$H$1000,6,0))</f>
        <v/>
      </c>
      <c r="P317" s="83" t="str">
        <f t="shared" si="83"/>
        <v/>
      </c>
      <c r="Q317" s="30"/>
      <c r="R317" s="2" t="str">
        <f t="shared" si="84"/>
        <v/>
      </c>
      <c r="S317" s="3" t="str">
        <f>IF(D317="","",COUNTIF($R$2:R317,R317))</f>
        <v/>
      </c>
      <c r="T317" s="4" t="str">
        <f t="shared" si="89"/>
        <v/>
      </c>
      <c r="U317" s="34" t="str">
        <f>IF(AND(S317=4,K317="M",NOT(O317="Unattached")),SUMIF(R$2:R317,R317,L$2:L317),"")</f>
        <v/>
      </c>
      <c r="V317" s="4" t="str">
        <f t="shared" si="90"/>
        <v/>
      </c>
      <c r="W317" s="34" t="str">
        <f>IF(AND(S317=3,K317="F",NOT(O317="Unattached")),SUMIF(R$2:R317,R317,L$2:L317),"")</f>
        <v/>
      </c>
      <c r="X317" s="5" t="str">
        <f t="shared" si="77"/>
        <v/>
      </c>
      <c r="Y317" s="5" t="str">
        <f t="shared" si="85"/>
        <v/>
      </c>
      <c r="Z317" s="32" t="str">
        <f t="shared" si="78"/>
        <v xml:space="preserve"> </v>
      </c>
      <c r="AA317" s="32" t="str">
        <f>IF(K317="M",IF(S317&lt;&gt;4,"",VLOOKUP(CONCATENATE(R317," ",(S317-3)),$Z$2:AD317,5,0)),IF(S317&lt;&gt;3,"",VLOOKUP(CONCATENATE(R317," ",(S317-2)),$Z$2:AD317,5,0)))</f>
        <v/>
      </c>
      <c r="AB317" s="32" t="str">
        <f>IF(K317="M",IF(S317&lt;&gt;4,"",VLOOKUP(CONCATENATE(R317," ",(S317-2)),$Z$2:AD317,5,0)),IF(S317&lt;&gt;3,"",VLOOKUP(CONCATENATE(R317," ",(S317-1)),$Z$2:AD317,5,0)))</f>
        <v/>
      </c>
      <c r="AC317" s="32" t="str">
        <f>IF(K317="M",IF(S317&lt;&gt;4,"",VLOOKUP(CONCATENATE(R317," ",(S317-1)),$Z$2:AD317,5,0)),IF(S317&lt;&gt;3,"",VLOOKUP(CONCATENATE(R317," ",(S317)),$Z$2:AD317,5,0)))</f>
        <v/>
      </c>
      <c r="AD317" s="32" t="str">
        <f t="shared" si="86"/>
        <v/>
      </c>
      <c r="AE317" s="32" t="str">
        <f t="shared" si="87"/>
        <v xml:space="preserve"> </v>
      </c>
      <c r="AF317" s="109">
        <f>IF($K317="M",IF($L317&gt;Params!D$3,0,Params!F$3-$L317+1)+IF($L317=1,2,0),IF($L317&gt;Params!E$3,0,Params!G$3-$L317+1)+IF($L317=1,2,0))</f>
        <v>0</v>
      </c>
      <c r="AG317" s="109">
        <f t="shared" si="79"/>
        <v>0</v>
      </c>
      <c r="AH317" s="109">
        <f>IF(LEN(M317)&gt;1,MATCH(MID(M317,2,3),Params!$A$4:$A$14,0),0)</f>
        <v>0</v>
      </c>
      <c r="AI317" s="109" cm="1">
        <f t="array" ref="AI317">IF(AH317=0,0,INDEX(Params!F$4:F$14,RESULTS!$AH317))</f>
        <v>0</v>
      </c>
      <c r="AJ317" s="109" cm="1">
        <f t="array" ref="AJ317">IF(AI317=0,0,INDEX(Params!G$4:G$14,RESULTS!$AH317))</f>
        <v>0</v>
      </c>
      <c r="AK317" s="109">
        <f t="shared" si="80"/>
        <v>0</v>
      </c>
      <c r="AL317" s="109">
        <f t="shared" si="81"/>
        <v>0</v>
      </c>
    </row>
    <row r="318" spans="1:38" x14ac:dyDescent="0.3">
      <c r="A318" s="64" t="str">
        <f t="shared" si="75"/>
        <v/>
      </c>
      <c r="B318" s="64" t="str">
        <f t="shared" si="76"/>
        <v/>
      </c>
      <c r="C318" s="100">
        <v>317</v>
      </c>
      <c r="D318" s="96"/>
      <c r="E318" s="97">
        <f t="shared" si="88"/>
        <v>1</v>
      </c>
      <c r="F318" s="97"/>
      <c r="G318" s="97"/>
      <c r="H318" s="104" t="str">
        <f t="shared" si="82"/>
        <v/>
      </c>
      <c r="I318" s="105" t="str">
        <f>IF(D318="","",VLOOKUP(D318,ENTRANTS!$A$1:$H$1000,2,0))</f>
        <v/>
      </c>
      <c r="J318" s="105" t="str">
        <f>IF(D318="","",VLOOKUP(D318,ENTRANTS!$A$1:$H$1000,3,0))</f>
        <v/>
      </c>
      <c r="K318" s="100" t="str">
        <f>IF(D318="","",LEFT(VLOOKUP(D318,ENTRANTS!$A$1:$H$1000,5,0),1))</f>
        <v/>
      </c>
      <c r="L318" s="100" t="str">
        <f>IF(D318="","",COUNTIF($K$2:K318,K318))</f>
        <v/>
      </c>
      <c r="M318" s="100" t="str">
        <f>IF(D318="","",VLOOKUP(D318,ENTRANTS!$A$1:$H$1000,4,0))</f>
        <v/>
      </c>
      <c r="N318" s="100" t="str">
        <f>IF(D318="","",COUNTIF($M$2:M318,M318))</f>
        <v/>
      </c>
      <c r="O318" s="105" t="str">
        <f>IF(D318="","",VLOOKUP(D318,ENTRANTS!$A$1:$H$1000,6,0))</f>
        <v/>
      </c>
      <c r="P318" s="83" t="str">
        <f t="shared" si="83"/>
        <v/>
      </c>
      <c r="Q318" s="30"/>
      <c r="R318" s="2" t="str">
        <f t="shared" si="84"/>
        <v/>
      </c>
      <c r="S318" s="3" t="str">
        <f>IF(D318="","",COUNTIF($R$2:R318,R318))</f>
        <v/>
      </c>
      <c r="T318" s="4" t="str">
        <f t="shared" si="89"/>
        <v/>
      </c>
      <c r="U318" s="34" t="str">
        <f>IF(AND(S318=4,K318="M",NOT(O318="Unattached")),SUMIF(R$2:R318,R318,L$2:L318),"")</f>
        <v/>
      </c>
      <c r="V318" s="4" t="str">
        <f t="shared" si="90"/>
        <v/>
      </c>
      <c r="W318" s="34" t="str">
        <f>IF(AND(S318=3,K318="F",NOT(O318="Unattached")),SUMIF(R$2:R318,R318,L$2:L318),"")</f>
        <v/>
      </c>
      <c r="X318" s="5" t="str">
        <f t="shared" si="77"/>
        <v/>
      </c>
      <c r="Y318" s="5" t="str">
        <f t="shared" si="85"/>
        <v/>
      </c>
      <c r="Z318" s="32" t="str">
        <f t="shared" si="78"/>
        <v xml:space="preserve"> </v>
      </c>
      <c r="AA318" s="32" t="str">
        <f>IF(K318="M",IF(S318&lt;&gt;4,"",VLOOKUP(CONCATENATE(R318," ",(S318-3)),$Z$2:AD318,5,0)),IF(S318&lt;&gt;3,"",VLOOKUP(CONCATENATE(R318," ",(S318-2)),$Z$2:AD318,5,0)))</f>
        <v/>
      </c>
      <c r="AB318" s="32" t="str">
        <f>IF(K318="M",IF(S318&lt;&gt;4,"",VLOOKUP(CONCATENATE(R318," ",(S318-2)),$Z$2:AD318,5,0)),IF(S318&lt;&gt;3,"",VLOOKUP(CONCATENATE(R318," ",(S318-1)),$Z$2:AD318,5,0)))</f>
        <v/>
      </c>
      <c r="AC318" s="32" t="str">
        <f>IF(K318="M",IF(S318&lt;&gt;4,"",VLOOKUP(CONCATENATE(R318," ",(S318-1)),$Z$2:AD318,5,0)),IF(S318&lt;&gt;3,"",VLOOKUP(CONCATENATE(R318," ",(S318)),$Z$2:AD318,5,0)))</f>
        <v/>
      </c>
      <c r="AD318" s="32" t="str">
        <f t="shared" si="86"/>
        <v/>
      </c>
      <c r="AE318" s="32" t="str">
        <f t="shared" si="87"/>
        <v xml:space="preserve"> </v>
      </c>
      <c r="AF318" s="109">
        <f>IF($K318="M",IF($L318&gt;Params!D$3,0,Params!F$3-$L318+1)+IF($L318=1,2,0),IF($L318&gt;Params!E$3,0,Params!G$3-$L318+1)+IF($L318=1,2,0))</f>
        <v>0</v>
      </c>
      <c r="AG318" s="109">
        <f t="shared" si="79"/>
        <v>0</v>
      </c>
      <c r="AH318" s="109">
        <f>IF(LEN(M318)&gt;1,MATCH(MID(M318,2,3),Params!$A$4:$A$14,0),0)</f>
        <v>0</v>
      </c>
      <c r="AI318" s="109" cm="1">
        <f t="array" ref="AI318">IF(AH318=0,0,INDEX(Params!F$4:F$14,RESULTS!$AH318))</f>
        <v>0</v>
      </c>
      <c r="AJ318" s="109" cm="1">
        <f t="array" ref="AJ318">IF(AI318=0,0,INDEX(Params!G$4:G$14,RESULTS!$AH318))</f>
        <v>0</v>
      </c>
      <c r="AK318" s="109">
        <f t="shared" si="80"/>
        <v>0</v>
      </c>
      <c r="AL318" s="109">
        <f t="shared" si="81"/>
        <v>0</v>
      </c>
    </row>
    <row r="319" spans="1:38" x14ac:dyDescent="0.3">
      <c r="A319" s="64" t="str">
        <f t="shared" si="75"/>
        <v/>
      </c>
      <c r="B319" s="64" t="str">
        <f t="shared" si="76"/>
        <v/>
      </c>
      <c r="C319" s="100">
        <v>318</v>
      </c>
      <c r="D319" s="96"/>
      <c r="E319" s="97">
        <f t="shared" si="88"/>
        <v>1</v>
      </c>
      <c r="F319" s="97"/>
      <c r="G319" s="97"/>
      <c r="H319" s="104" t="str">
        <f t="shared" si="82"/>
        <v/>
      </c>
      <c r="I319" s="105" t="str">
        <f>IF(D319="","",VLOOKUP(D319,ENTRANTS!$A$1:$H$1000,2,0))</f>
        <v/>
      </c>
      <c r="J319" s="105" t="str">
        <f>IF(D319="","",VLOOKUP(D319,ENTRANTS!$A$1:$H$1000,3,0))</f>
        <v/>
      </c>
      <c r="K319" s="100" t="str">
        <f>IF(D319="","",LEFT(VLOOKUP(D319,ENTRANTS!$A$1:$H$1000,5,0),1))</f>
        <v/>
      </c>
      <c r="L319" s="100" t="str">
        <f>IF(D319="","",COUNTIF($K$2:K319,K319))</f>
        <v/>
      </c>
      <c r="M319" s="100" t="str">
        <f>IF(D319="","",VLOOKUP(D319,ENTRANTS!$A$1:$H$1000,4,0))</f>
        <v/>
      </c>
      <c r="N319" s="100" t="str">
        <f>IF(D319="","",COUNTIF($M$2:M319,M319))</f>
        <v/>
      </c>
      <c r="O319" s="105" t="str">
        <f>IF(D319="","",VLOOKUP(D319,ENTRANTS!$A$1:$H$1000,6,0))</f>
        <v/>
      </c>
      <c r="P319" s="83" t="str">
        <f t="shared" si="83"/>
        <v/>
      </c>
      <c r="Q319" s="30"/>
      <c r="R319" s="2" t="str">
        <f t="shared" si="84"/>
        <v/>
      </c>
      <c r="S319" s="3" t="str">
        <f>IF(D319="","",COUNTIF($R$2:R319,R319))</f>
        <v/>
      </c>
      <c r="T319" s="4" t="str">
        <f t="shared" si="89"/>
        <v/>
      </c>
      <c r="U319" s="34" t="str">
        <f>IF(AND(S319=4,K319="M",NOT(O319="Unattached")),SUMIF(R$2:R319,R319,L$2:L319),"")</f>
        <v/>
      </c>
      <c r="V319" s="4" t="str">
        <f t="shared" si="90"/>
        <v/>
      </c>
      <c r="W319" s="34" t="str">
        <f>IF(AND(S319=3,K319="F",NOT(O319="Unattached")),SUMIF(R$2:R319,R319,L$2:L319),"")</f>
        <v/>
      </c>
      <c r="X319" s="5" t="str">
        <f t="shared" si="77"/>
        <v/>
      </c>
      <c r="Y319" s="5" t="str">
        <f t="shared" si="85"/>
        <v/>
      </c>
      <c r="Z319" s="32" t="str">
        <f t="shared" si="78"/>
        <v xml:space="preserve"> </v>
      </c>
      <c r="AA319" s="32" t="str">
        <f>IF(K319="M",IF(S319&lt;&gt;4,"",VLOOKUP(CONCATENATE(R319," ",(S319-3)),$Z$2:AD319,5,0)),IF(S319&lt;&gt;3,"",VLOOKUP(CONCATENATE(R319," ",(S319-2)),$Z$2:AD319,5,0)))</f>
        <v/>
      </c>
      <c r="AB319" s="32" t="str">
        <f>IF(K319="M",IF(S319&lt;&gt;4,"",VLOOKUP(CONCATENATE(R319," ",(S319-2)),$Z$2:AD319,5,0)),IF(S319&lt;&gt;3,"",VLOOKUP(CONCATENATE(R319," ",(S319-1)),$Z$2:AD319,5,0)))</f>
        <v/>
      </c>
      <c r="AC319" s="32" t="str">
        <f>IF(K319="M",IF(S319&lt;&gt;4,"",VLOOKUP(CONCATENATE(R319," ",(S319-1)),$Z$2:AD319,5,0)),IF(S319&lt;&gt;3,"",VLOOKUP(CONCATENATE(R319," ",(S319)),$Z$2:AD319,5,0)))</f>
        <v/>
      </c>
      <c r="AD319" s="32" t="str">
        <f t="shared" si="86"/>
        <v/>
      </c>
      <c r="AE319" s="32" t="str">
        <f t="shared" si="87"/>
        <v xml:space="preserve"> </v>
      </c>
      <c r="AF319" s="109">
        <f>IF($K319="M",IF($L319&gt;Params!D$3,0,Params!F$3-$L319+1)+IF($L319=1,2,0),IF($L319&gt;Params!E$3,0,Params!G$3-$L319+1)+IF($L319=1,2,0))</f>
        <v>0</v>
      </c>
      <c r="AG319" s="109">
        <f t="shared" si="79"/>
        <v>0</v>
      </c>
      <c r="AH319" s="109">
        <f>IF(LEN(M319)&gt;1,MATCH(MID(M319,2,3),Params!$A$4:$A$14,0),0)</f>
        <v>0</v>
      </c>
      <c r="AI319" s="109" cm="1">
        <f t="array" ref="AI319">IF(AH319=0,0,INDEX(Params!F$4:F$14,RESULTS!$AH319))</f>
        <v>0</v>
      </c>
      <c r="AJ319" s="109" cm="1">
        <f t="array" ref="AJ319">IF(AI319=0,0,INDEX(Params!G$4:G$14,RESULTS!$AH319))</f>
        <v>0</v>
      </c>
      <c r="AK319" s="109">
        <f t="shared" si="80"/>
        <v>0</v>
      </c>
      <c r="AL319" s="109">
        <f t="shared" si="81"/>
        <v>0</v>
      </c>
    </row>
    <row r="320" spans="1:38" x14ac:dyDescent="0.3">
      <c r="A320" s="64" t="str">
        <f t="shared" si="75"/>
        <v/>
      </c>
      <c r="B320" s="64" t="str">
        <f t="shared" si="76"/>
        <v/>
      </c>
      <c r="C320" s="100">
        <v>319</v>
      </c>
      <c r="D320" s="96"/>
      <c r="E320" s="97">
        <f t="shared" si="88"/>
        <v>1</v>
      </c>
      <c r="F320" s="97"/>
      <c r="G320" s="97"/>
      <c r="H320" s="104" t="str">
        <f t="shared" si="82"/>
        <v/>
      </c>
      <c r="I320" s="105" t="str">
        <f>IF(D320="","",VLOOKUP(D320,ENTRANTS!$A$1:$H$1000,2,0))</f>
        <v/>
      </c>
      <c r="J320" s="105" t="str">
        <f>IF(D320="","",VLOOKUP(D320,ENTRANTS!$A$1:$H$1000,3,0))</f>
        <v/>
      </c>
      <c r="K320" s="100" t="str">
        <f>IF(D320="","",LEFT(VLOOKUP(D320,ENTRANTS!$A$1:$H$1000,5,0),1))</f>
        <v/>
      </c>
      <c r="L320" s="100" t="str">
        <f>IF(D320="","",COUNTIF($K$2:K320,K320))</f>
        <v/>
      </c>
      <c r="M320" s="100" t="str">
        <f>IF(D320="","",VLOOKUP(D320,ENTRANTS!$A$1:$H$1000,4,0))</f>
        <v/>
      </c>
      <c r="N320" s="100" t="str">
        <f>IF(D320="","",COUNTIF($M$2:M320,M320))</f>
        <v/>
      </c>
      <c r="O320" s="105" t="str">
        <f>IF(D320="","",VLOOKUP(D320,ENTRANTS!$A$1:$H$1000,6,0))</f>
        <v/>
      </c>
      <c r="P320" s="83" t="str">
        <f t="shared" si="83"/>
        <v/>
      </c>
      <c r="Q320" s="30"/>
      <c r="R320" s="2" t="str">
        <f t="shared" si="84"/>
        <v/>
      </c>
      <c r="S320" s="3" t="str">
        <f>IF(D320="","",COUNTIF($R$2:R320,R320))</f>
        <v/>
      </c>
      <c r="T320" s="4" t="str">
        <f t="shared" si="89"/>
        <v/>
      </c>
      <c r="U320" s="34" t="str">
        <f>IF(AND(S320=4,K320="M",NOT(O320="Unattached")),SUMIF(R$2:R320,R320,L$2:L320),"")</f>
        <v/>
      </c>
      <c r="V320" s="4" t="str">
        <f t="shared" si="90"/>
        <v/>
      </c>
      <c r="W320" s="34" t="str">
        <f>IF(AND(S320=3,K320="F",NOT(O320="Unattached")),SUMIF(R$2:R320,R320,L$2:L320),"")</f>
        <v/>
      </c>
      <c r="X320" s="5" t="str">
        <f t="shared" si="77"/>
        <v/>
      </c>
      <c r="Y320" s="5" t="str">
        <f t="shared" si="85"/>
        <v/>
      </c>
      <c r="Z320" s="32" t="str">
        <f t="shared" si="78"/>
        <v xml:space="preserve"> </v>
      </c>
      <c r="AA320" s="32" t="str">
        <f>IF(K320="M",IF(S320&lt;&gt;4,"",VLOOKUP(CONCATENATE(R320," ",(S320-3)),$Z$2:AD320,5,0)),IF(S320&lt;&gt;3,"",VLOOKUP(CONCATENATE(R320," ",(S320-2)),$Z$2:AD320,5,0)))</f>
        <v/>
      </c>
      <c r="AB320" s="32" t="str">
        <f>IF(K320="M",IF(S320&lt;&gt;4,"",VLOOKUP(CONCATENATE(R320," ",(S320-2)),$Z$2:AD320,5,0)),IF(S320&lt;&gt;3,"",VLOOKUP(CONCATENATE(R320," ",(S320-1)),$Z$2:AD320,5,0)))</f>
        <v/>
      </c>
      <c r="AC320" s="32" t="str">
        <f>IF(K320="M",IF(S320&lt;&gt;4,"",VLOOKUP(CONCATENATE(R320," ",(S320-1)),$Z$2:AD320,5,0)),IF(S320&lt;&gt;3,"",VLOOKUP(CONCATENATE(R320," ",(S320)),$Z$2:AD320,5,0)))</f>
        <v/>
      </c>
      <c r="AD320" s="32" t="str">
        <f t="shared" si="86"/>
        <v/>
      </c>
      <c r="AE320" s="32" t="str">
        <f t="shared" si="87"/>
        <v xml:space="preserve"> </v>
      </c>
      <c r="AF320" s="109">
        <f>IF($K320="M",IF($L320&gt;Params!D$3,0,Params!F$3-$L320+1)+IF($L320=1,2,0),IF($L320&gt;Params!E$3,0,Params!G$3-$L320+1)+IF($L320=1,2,0))</f>
        <v>0</v>
      </c>
      <c r="AG320" s="109">
        <f t="shared" si="79"/>
        <v>0</v>
      </c>
      <c r="AH320" s="109">
        <f>IF(LEN(M320)&gt;1,MATCH(MID(M320,2,3),Params!$A$4:$A$14,0),0)</f>
        <v>0</v>
      </c>
      <c r="AI320" s="109" cm="1">
        <f t="array" ref="AI320">IF(AH320=0,0,INDEX(Params!F$4:F$14,RESULTS!$AH320))</f>
        <v>0</v>
      </c>
      <c r="AJ320" s="109" cm="1">
        <f t="array" ref="AJ320">IF(AI320=0,0,INDEX(Params!G$4:G$14,RESULTS!$AH320))</f>
        <v>0</v>
      </c>
      <c r="AK320" s="109">
        <f t="shared" si="80"/>
        <v>0</v>
      </c>
      <c r="AL320" s="109">
        <f t="shared" si="81"/>
        <v>0</v>
      </c>
    </row>
    <row r="321" spans="1:38" x14ac:dyDescent="0.3">
      <c r="A321" s="64" t="str">
        <f t="shared" si="75"/>
        <v/>
      </c>
      <c r="B321" s="64" t="str">
        <f t="shared" si="76"/>
        <v/>
      </c>
      <c r="C321" s="100">
        <v>320</v>
      </c>
      <c r="D321" s="96"/>
      <c r="E321" s="97">
        <f t="shared" si="88"/>
        <v>1</v>
      </c>
      <c r="F321" s="97"/>
      <c r="G321" s="97"/>
      <c r="H321" s="104" t="str">
        <f t="shared" si="82"/>
        <v/>
      </c>
      <c r="I321" s="105" t="str">
        <f>IF(D321="","",VLOOKUP(D321,ENTRANTS!$A$1:$H$1000,2,0))</f>
        <v/>
      </c>
      <c r="J321" s="105" t="str">
        <f>IF(D321="","",VLOOKUP(D321,ENTRANTS!$A$1:$H$1000,3,0))</f>
        <v/>
      </c>
      <c r="K321" s="100" t="str">
        <f>IF(D321="","",LEFT(VLOOKUP(D321,ENTRANTS!$A$1:$H$1000,5,0),1))</f>
        <v/>
      </c>
      <c r="L321" s="100" t="str">
        <f>IF(D321="","",COUNTIF($K$2:K321,K321))</f>
        <v/>
      </c>
      <c r="M321" s="100" t="str">
        <f>IF(D321="","",VLOOKUP(D321,ENTRANTS!$A$1:$H$1000,4,0))</f>
        <v/>
      </c>
      <c r="N321" s="100" t="str">
        <f>IF(D321="","",COUNTIF($M$2:M321,M321))</f>
        <v/>
      </c>
      <c r="O321" s="105" t="str">
        <f>IF(D321="","",VLOOKUP(D321,ENTRANTS!$A$1:$H$1000,6,0))</f>
        <v/>
      </c>
      <c r="P321" s="83" t="str">
        <f t="shared" si="83"/>
        <v/>
      </c>
      <c r="Q321" s="30"/>
      <c r="R321" s="2" t="str">
        <f t="shared" si="84"/>
        <v/>
      </c>
      <c r="S321" s="3" t="str">
        <f>IF(D321="","",COUNTIF($R$2:R321,R321))</f>
        <v/>
      </c>
      <c r="T321" s="4" t="str">
        <f t="shared" si="89"/>
        <v/>
      </c>
      <c r="U321" s="34" t="str">
        <f>IF(AND(S321=4,K321="M",NOT(O321="Unattached")),SUMIF(R$2:R321,R321,L$2:L321),"")</f>
        <v/>
      </c>
      <c r="V321" s="4" t="str">
        <f t="shared" si="90"/>
        <v/>
      </c>
      <c r="W321" s="34" t="str">
        <f>IF(AND(S321=3,K321="F",NOT(O321="Unattached")),SUMIF(R$2:R321,R321,L$2:L321),"")</f>
        <v/>
      </c>
      <c r="X321" s="5" t="str">
        <f t="shared" si="77"/>
        <v/>
      </c>
      <c r="Y321" s="5" t="str">
        <f t="shared" si="85"/>
        <v/>
      </c>
      <c r="Z321" s="32" t="str">
        <f t="shared" si="78"/>
        <v xml:space="preserve"> </v>
      </c>
      <c r="AA321" s="32" t="str">
        <f>IF(K321="M",IF(S321&lt;&gt;4,"",VLOOKUP(CONCATENATE(R321," ",(S321-3)),$Z$2:AD321,5,0)),IF(S321&lt;&gt;3,"",VLOOKUP(CONCATENATE(R321," ",(S321-2)),$Z$2:AD321,5,0)))</f>
        <v/>
      </c>
      <c r="AB321" s="32" t="str">
        <f>IF(K321="M",IF(S321&lt;&gt;4,"",VLOOKUP(CONCATENATE(R321," ",(S321-2)),$Z$2:AD321,5,0)),IF(S321&lt;&gt;3,"",VLOOKUP(CONCATENATE(R321," ",(S321-1)),$Z$2:AD321,5,0)))</f>
        <v/>
      </c>
      <c r="AC321" s="32" t="str">
        <f>IF(K321="M",IF(S321&lt;&gt;4,"",VLOOKUP(CONCATENATE(R321," ",(S321-1)),$Z$2:AD321,5,0)),IF(S321&lt;&gt;3,"",VLOOKUP(CONCATENATE(R321," ",(S321)),$Z$2:AD321,5,0)))</f>
        <v/>
      </c>
      <c r="AD321" s="32" t="str">
        <f t="shared" si="86"/>
        <v/>
      </c>
      <c r="AE321" s="32" t="str">
        <f t="shared" si="87"/>
        <v xml:space="preserve"> </v>
      </c>
      <c r="AF321" s="109">
        <f>IF($K321="M",IF($L321&gt;Params!D$3,0,Params!F$3-$L321+1)+IF($L321=1,2,0),IF($L321&gt;Params!E$3,0,Params!G$3-$L321+1)+IF($L321=1,2,0))</f>
        <v>0</v>
      </c>
      <c r="AG321" s="109">
        <f t="shared" si="79"/>
        <v>0</v>
      </c>
      <c r="AH321" s="109">
        <f>IF(LEN(M321)&gt;1,MATCH(MID(M321,2,3),Params!$A$4:$A$14,0),0)</f>
        <v>0</v>
      </c>
      <c r="AI321" s="109" cm="1">
        <f t="array" ref="AI321">IF(AH321=0,0,INDEX(Params!F$4:F$14,RESULTS!$AH321))</f>
        <v>0</v>
      </c>
      <c r="AJ321" s="109" cm="1">
        <f t="array" ref="AJ321">IF(AI321=0,0,INDEX(Params!G$4:G$14,RESULTS!$AH321))</f>
        <v>0</v>
      </c>
      <c r="AK321" s="109">
        <f t="shared" si="80"/>
        <v>0</v>
      </c>
      <c r="AL321" s="109">
        <f t="shared" si="81"/>
        <v>0</v>
      </c>
    </row>
    <row r="322" spans="1:38" x14ac:dyDescent="0.3">
      <c r="A322" s="64" t="str">
        <f t="shared" ref="A322:A385" si="91">IF(C322&lt;1,"",CONCATENATE(K322,L322))</f>
        <v/>
      </c>
      <c r="B322" s="64" t="str">
        <f t="shared" ref="B322:B385" si="92">IF(C322&lt;1,"",CONCATENATE(M322,N322))</f>
        <v/>
      </c>
      <c r="C322" s="100">
        <v>321</v>
      </c>
      <c r="D322" s="96"/>
      <c r="E322" s="97">
        <f t="shared" si="88"/>
        <v>1</v>
      </c>
      <c r="F322" s="97"/>
      <c r="G322" s="97"/>
      <c r="H322" s="104" t="str">
        <f t="shared" si="82"/>
        <v/>
      </c>
      <c r="I322" s="105" t="str">
        <f>IF(D322="","",VLOOKUP(D322,ENTRANTS!$A$1:$H$1000,2,0))</f>
        <v/>
      </c>
      <c r="J322" s="105" t="str">
        <f>IF(D322="","",VLOOKUP(D322,ENTRANTS!$A$1:$H$1000,3,0))</f>
        <v/>
      </c>
      <c r="K322" s="100" t="str">
        <f>IF(D322="","",LEFT(VLOOKUP(D322,ENTRANTS!$A$1:$H$1000,5,0),1))</f>
        <v/>
      </c>
      <c r="L322" s="100" t="str">
        <f>IF(D322="","",COUNTIF($K$2:K322,K322))</f>
        <v/>
      </c>
      <c r="M322" s="100" t="str">
        <f>IF(D322="","",VLOOKUP(D322,ENTRANTS!$A$1:$H$1000,4,0))</f>
        <v/>
      </c>
      <c r="N322" s="100" t="str">
        <f>IF(D322="","",COUNTIF($M$2:M322,M322))</f>
        <v/>
      </c>
      <c r="O322" s="105" t="str">
        <f>IF(D322="","",VLOOKUP(D322,ENTRANTS!$A$1:$H$1000,6,0))</f>
        <v/>
      </c>
      <c r="P322" s="83" t="str">
        <f t="shared" si="83"/>
        <v/>
      </c>
      <c r="Q322" s="30"/>
      <c r="R322" s="2" t="str">
        <f t="shared" si="84"/>
        <v/>
      </c>
      <c r="S322" s="3" t="str">
        <f>IF(D322="","",COUNTIF($R$2:R322,R322))</f>
        <v/>
      </c>
      <c r="T322" s="4" t="str">
        <f t="shared" si="89"/>
        <v/>
      </c>
      <c r="U322" s="34" t="str">
        <f>IF(AND(S322=4,K322="M",NOT(O322="Unattached")),SUMIF(R$2:R322,R322,L$2:L322),"")</f>
        <v/>
      </c>
      <c r="V322" s="4" t="str">
        <f t="shared" si="90"/>
        <v/>
      </c>
      <c r="W322" s="34" t="str">
        <f>IF(AND(S322=3,K322="F",NOT(O322="Unattached")),SUMIF(R$2:R322,R322,L$2:L322),"")</f>
        <v/>
      </c>
      <c r="X322" s="5" t="str">
        <f t="shared" ref="X322:X385" si="93">IF(AND(O322&lt;&gt;"Unattached",OR(T322&lt;&gt;"",V322&lt;&gt;"")),O322,"")</f>
        <v/>
      </c>
      <c r="Y322" s="5" t="str">
        <f t="shared" si="85"/>
        <v/>
      </c>
      <c r="Z322" s="32" t="str">
        <f t="shared" ref="Z322:Z385" si="94">CONCATENATE(R322," ",S322)</f>
        <v xml:space="preserve"> </v>
      </c>
      <c r="AA322" s="32" t="str">
        <f>IF(K322="M",IF(S322&lt;&gt;4,"",VLOOKUP(CONCATENATE(R322," ",(S322-3)),$Z$2:AD322,5,0)),IF(S322&lt;&gt;3,"",VLOOKUP(CONCATENATE(R322," ",(S322-2)),$Z$2:AD322,5,0)))</f>
        <v/>
      </c>
      <c r="AB322" s="32" t="str">
        <f>IF(K322="M",IF(S322&lt;&gt;4,"",VLOOKUP(CONCATENATE(R322," ",(S322-2)),$Z$2:AD322,5,0)),IF(S322&lt;&gt;3,"",VLOOKUP(CONCATENATE(R322," ",(S322-1)),$Z$2:AD322,5,0)))</f>
        <v/>
      </c>
      <c r="AC322" s="32" t="str">
        <f>IF(K322="M",IF(S322&lt;&gt;4,"",VLOOKUP(CONCATENATE(R322," ",(S322-1)),$Z$2:AD322,5,0)),IF(S322&lt;&gt;3,"",VLOOKUP(CONCATENATE(R322," ",(S322)),$Z$2:AD322,5,0)))</f>
        <v/>
      </c>
      <c r="AD322" s="32" t="str">
        <f t="shared" si="86"/>
        <v/>
      </c>
      <c r="AE322" s="32" t="str">
        <f t="shared" si="87"/>
        <v xml:space="preserve"> </v>
      </c>
      <c r="AF322" s="109">
        <f>IF($K322="M",IF($L322&gt;Params!D$3,0,Params!F$3-$L322+1)+IF($L322=1,2,0),IF($L322&gt;Params!E$3,0,Params!G$3-$L322+1)+IF($L322=1,2,0))</f>
        <v>0</v>
      </c>
      <c r="AG322" s="109">
        <f t="shared" ref="AG322:AG385" si="95">IF(AH322=0,0,IF($K322="M",IF($N322&gt;AI322,0,AI322-$N322+1)+IF($N322=1,2,0),IF($N322&gt;AJ322,0,AJ322-$N322+1)+IF($N322=1,2,0)))</f>
        <v>0</v>
      </c>
      <c r="AH322" s="109">
        <f>IF(LEN(M322)&gt;1,MATCH(MID(M322,2,3),Params!$A$4:$A$14,0),0)</f>
        <v>0</v>
      </c>
      <c r="AI322" s="109" cm="1">
        <f t="array" ref="AI322">IF(AH322=0,0,INDEX(Params!F$4:F$14,RESULTS!$AH322))</f>
        <v>0</v>
      </c>
      <c r="AJ322" s="109" cm="1">
        <f t="array" ref="AJ322">IF(AI322=0,0,INDEX(Params!G$4:G$14,RESULTS!$AH322))</f>
        <v>0</v>
      </c>
      <c r="AK322" s="109">
        <f t="shared" ref="AK322:AK385" si="96">IF(O322="Unattached",0,IF(Z322="M "&amp;O322&amp;" 1",1,0))</f>
        <v>0</v>
      </c>
      <c r="AL322" s="109">
        <f t="shared" ref="AL322:AL385" si="97">IF(O322="Unattached",0,IF(Z322="F "&amp;O322&amp;" 1",1,0))</f>
        <v>0</v>
      </c>
    </row>
    <row r="323" spans="1:38" x14ac:dyDescent="0.3">
      <c r="A323" s="64" t="str">
        <f t="shared" si="91"/>
        <v/>
      </c>
      <c r="B323" s="64" t="str">
        <f t="shared" si="92"/>
        <v/>
      </c>
      <c r="C323" s="100">
        <v>322</v>
      </c>
      <c r="D323" s="96"/>
      <c r="E323" s="97">
        <f t="shared" si="88"/>
        <v>1</v>
      </c>
      <c r="F323" s="97"/>
      <c r="G323" s="97"/>
      <c r="H323" s="104" t="str">
        <f t="shared" ref="H323:H386" si="98">IF(D323="","",($E323+$F323/60+$G323/3600)/24)</f>
        <v/>
      </c>
      <c r="I323" s="105" t="str">
        <f>IF(D323="","",VLOOKUP(D323,ENTRANTS!$A$1:$H$1000,2,0))</f>
        <v/>
      </c>
      <c r="J323" s="105" t="str">
        <f>IF(D323="","",VLOOKUP(D323,ENTRANTS!$A$1:$H$1000,3,0))</f>
        <v/>
      </c>
      <c r="K323" s="100" t="str">
        <f>IF(D323="","",LEFT(VLOOKUP(D323,ENTRANTS!$A$1:$H$1000,5,0),1))</f>
        <v/>
      </c>
      <c r="L323" s="100" t="str">
        <f>IF(D323="","",COUNTIF($K$2:K323,K323))</f>
        <v/>
      </c>
      <c r="M323" s="100" t="str">
        <f>IF(D323="","",VLOOKUP(D323,ENTRANTS!$A$1:$H$1000,4,0))</f>
        <v/>
      </c>
      <c r="N323" s="100" t="str">
        <f>IF(D323="","",COUNTIF($M$2:M323,M323))</f>
        <v/>
      </c>
      <c r="O323" s="105" t="str">
        <f>IF(D323="","",VLOOKUP(D323,ENTRANTS!$A$1:$H$1000,6,0))</f>
        <v/>
      </c>
      <c r="P323" s="83" t="str">
        <f t="shared" ref="P323:P386" si="99">IF(D323&lt;1,"",IF(COUNTIF($D$2:$D$501,D323)=1,"","DUPLICATE"))</f>
        <v/>
      </c>
      <c r="Q323" s="30"/>
      <c r="R323" s="2" t="str">
        <f t="shared" ref="R323:R386" si="100">IF(D323="","",CONCATENATE(K323," ",O323))</f>
        <v/>
      </c>
      <c r="S323" s="3" t="str">
        <f>IF(D323="","",COUNTIF($R$2:R323,R323))</f>
        <v/>
      </c>
      <c r="T323" s="4" t="str">
        <f t="shared" si="89"/>
        <v/>
      </c>
      <c r="U323" s="34" t="str">
        <f>IF(AND(S323=4,K323="M",NOT(O323="Unattached")),SUMIF(R$2:R323,R323,L$2:L323),"")</f>
        <v/>
      </c>
      <c r="V323" s="4" t="str">
        <f t="shared" si="90"/>
        <v/>
      </c>
      <c r="W323" s="34" t="str">
        <f>IF(AND(S323=3,K323="F",NOT(O323="Unattached")),SUMIF(R$2:R323,R323,L$2:L323),"")</f>
        <v/>
      </c>
      <c r="X323" s="5" t="str">
        <f t="shared" si="93"/>
        <v/>
      </c>
      <c r="Y323" s="5" t="str">
        <f t="shared" ref="Y323:Y386" si="101">IF(X323="","",IF(K323="M",CONCATENATE(X323," (",AA323,", ",AB323,", ",AC323,", ",AD323,")"),CONCATENATE(X323," (",AA323,", ",AB323,", ",AC323,")")))</f>
        <v/>
      </c>
      <c r="Z323" s="32" t="str">
        <f t="shared" si="94"/>
        <v xml:space="preserve"> </v>
      </c>
      <c r="AA323" s="32" t="str">
        <f>IF(K323="M",IF(S323&lt;&gt;4,"",VLOOKUP(CONCATENATE(R323," ",(S323-3)),$Z$2:AD323,5,0)),IF(S323&lt;&gt;3,"",VLOOKUP(CONCATENATE(R323," ",(S323-2)),$Z$2:AD323,5,0)))</f>
        <v/>
      </c>
      <c r="AB323" s="32" t="str">
        <f>IF(K323="M",IF(S323&lt;&gt;4,"",VLOOKUP(CONCATENATE(R323," ",(S323-2)),$Z$2:AD323,5,0)),IF(S323&lt;&gt;3,"",VLOOKUP(CONCATENATE(R323," ",(S323-1)),$Z$2:AD323,5,0)))</f>
        <v/>
      </c>
      <c r="AC323" s="32" t="str">
        <f>IF(K323="M",IF(S323&lt;&gt;4,"",VLOOKUP(CONCATENATE(R323," ",(S323-1)),$Z$2:AD323,5,0)),IF(S323&lt;&gt;3,"",VLOOKUP(CONCATENATE(R323," ",(S323)),$Z$2:AD323,5,0)))</f>
        <v/>
      </c>
      <c r="AD323" s="32" t="str">
        <f t="shared" ref="AD323:AD386" si="102">IF(AND(O323&lt;&gt;"Unattached",S323&lt;=4),CONCATENATE(I323," ",J323),"")</f>
        <v/>
      </c>
      <c r="AE323" s="32" t="str">
        <f t="shared" ref="AE323:AE386" si="103">TRIM(I323)&amp;" "&amp;TRIM(J323)</f>
        <v xml:space="preserve"> </v>
      </c>
      <c r="AF323" s="109">
        <f>IF($K323="M",IF($L323&gt;Params!D$3,0,Params!F$3-$L323+1)+IF($L323=1,2,0),IF($L323&gt;Params!E$3,0,Params!G$3-$L323+1)+IF($L323=1,2,0))</f>
        <v>0</v>
      </c>
      <c r="AG323" s="109">
        <f t="shared" si="95"/>
        <v>0</v>
      </c>
      <c r="AH323" s="109">
        <f>IF(LEN(M323)&gt;1,MATCH(MID(M323,2,3),Params!$A$4:$A$14,0),0)</f>
        <v>0</v>
      </c>
      <c r="AI323" s="109" cm="1">
        <f t="array" ref="AI323">IF(AH323=0,0,INDEX(Params!F$4:F$14,RESULTS!$AH323))</f>
        <v>0</v>
      </c>
      <c r="AJ323" s="109" cm="1">
        <f t="array" ref="AJ323">IF(AI323=0,0,INDEX(Params!G$4:G$14,RESULTS!$AH323))</f>
        <v>0</v>
      </c>
      <c r="AK323" s="109">
        <f t="shared" si="96"/>
        <v>0</v>
      </c>
      <c r="AL323" s="109">
        <f t="shared" si="97"/>
        <v>0</v>
      </c>
    </row>
    <row r="324" spans="1:38" x14ac:dyDescent="0.3">
      <c r="A324" s="64" t="str">
        <f t="shared" si="91"/>
        <v/>
      </c>
      <c r="B324" s="64" t="str">
        <f t="shared" si="92"/>
        <v/>
      </c>
      <c r="C324" s="100">
        <v>323</v>
      </c>
      <c r="D324" s="96"/>
      <c r="E324" s="97">
        <f t="shared" ref="E324:E387" si="104">E323</f>
        <v>1</v>
      </c>
      <c r="F324" s="97"/>
      <c r="G324" s="97"/>
      <c r="H324" s="104" t="str">
        <f t="shared" si="98"/>
        <v/>
      </c>
      <c r="I324" s="105" t="str">
        <f>IF(D324="","",VLOOKUP(D324,ENTRANTS!$A$1:$H$1000,2,0))</f>
        <v/>
      </c>
      <c r="J324" s="105" t="str">
        <f>IF(D324="","",VLOOKUP(D324,ENTRANTS!$A$1:$H$1000,3,0))</f>
        <v/>
      </c>
      <c r="K324" s="100" t="str">
        <f>IF(D324="","",LEFT(VLOOKUP(D324,ENTRANTS!$A$1:$H$1000,5,0),1))</f>
        <v/>
      </c>
      <c r="L324" s="100" t="str">
        <f>IF(D324="","",COUNTIF($K$2:K324,K324))</f>
        <v/>
      </c>
      <c r="M324" s="100" t="str">
        <f>IF(D324="","",VLOOKUP(D324,ENTRANTS!$A$1:$H$1000,4,0))</f>
        <v/>
      </c>
      <c r="N324" s="100" t="str">
        <f>IF(D324="","",COUNTIF($M$2:M324,M324))</f>
        <v/>
      </c>
      <c r="O324" s="105" t="str">
        <f>IF(D324="","",VLOOKUP(D324,ENTRANTS!$A$1:$H$1000,6,0))</f>
        <v/>
      </c>
      <c r="P324" s="83" t="str">
        <f t="shared" si="99"/>
        <v/>
      </c>
      <c r="Q324" s="30"/>
      <c r="R324" s="2" t="str">
        <f t="shared" si="100"/>
        <v/>
      </c>
      <c r="S324" s="3" t="str">
        <f>IF(D324="","",COUNTIF($R$2:R324,R324))</f>
        <v/>
      </c>
      <c r="T324" s="4" t="str">
        <f t="shared" si="89"/>
        <v/>
      </c>
      <c r="U324" s="34" t="str">
        <f>IF(AND(S324=4,K324="M",NOT(O324="Unattached")),SUMIF(R$2:R324,R324,L$2:L324),"")</f>
        <v/>
      </c>
      <c r="V324" s="4" t="str">
        <f t="shared" si="90"/>
        <v/>
      </c>
      <c r="W324" s="34" t="str">
        <f>IF(AND(S324=3,K324="F",NOT(O324="Unattached")),SUMIF(R$2:R324,R324,L$2:L324),"")</f>
        <v/>
      </c>
      <c r="X324" s="5" t="str">
        <f t="shared" si="93"/>
        <v/>
      </c>
      <c r="Y324" s="5" t="str">
        <f t="shared" si="101"/>
        <v/>
      </c>
      <c r="Z324" s="32" t="str">
        <f t="shared" si="94"/>
        <v xml:space="preserve"> </v>
      </c>
      <c r="AA324" s="32" t="str">
        <f>IF(K324="M",IF(S324&lt;&gt;4,"",VLOOKUP(CONCATENATE(R324," ",(S324-3)),$Z$2:AD324,5,0)),IF(S324&lt;&gt;3,"",VLOOKUP(CONCATENATE(R324," ",(S324-2)),$Z$2:AD324,5,0)))</f>
        <v/>
      </c>
      <c r="AB324" s="32" t="str">
        <f>IF(K324="M",IF(S324&lt;&gt;4,"",VLOOKUP(CONCATENATE(R324," ",(S324-2)),$Z$2:AD324,5,0)),IF(S324&lt;&gt;3,"",VLOOKUP(CONCATENATE(R324," ",(S324-1)),$Z$2:AD324,5,0)))</f>
        <v/>
      </c>
      <c r="AC324" s="32" t="str">
        <f>IF(K324="M",IF(S324&lt;&gt;4,"",VLOOKUP(CONCATENATE(R324," ",(S324-1)),$Z$2:AD324,5,0)),IF(S324&lt;&gt;3,"",VLOOKUP(CONCATENATE(R324," ",(S324)),$Z$2:AD324,5,0)))</f>
        <v/>
      </c>
      <c r="AD324" s="32" t="str">
        <f t="shared" si="102"/>
        <v/>
      </c>
      <c r="AE324" s="32" t="str">
        <f t="shared" si="103"/>
        <v xml:space="preserve"> </v>
      </c>
      <c r="AF324" s="109">
        <f>IF($K324="M",IF($L324&gt;Params!D$3,0,Params!F$3-$L324+1)+IF($L324=1,2,0),IF($L324&gt;Params!E$3,0,Params!G$3-$L324+1)+IF($L324=1,2,0))</f>
        <v>0</v>
      </c>
      <c r="AG324" s="109">
        <f t="shared" si="95"/>
        <v>0</v>
      </c>
      <c r="AH324" s="109">
        <f>IF(LEN(M324)&gt;1,MATCH(MID(M324,2,3),Params!$A$4:$A$14,0),0)</f>
        <v>0</v>
      </c>
      <c r="AI324" s="109" cm="1">
        <f t="array" ref="AI324">IF(AH324=0,0,INDEX(Params!F$4:F$14,RESULTS!$AH324))</f>
        <v>0</v>
      </c>
      <c r="AJ324" s="109" cm="1">
        <f t="array" ref="AJ324">IF(AI324=0,0,INDEX(Params!G$4:G$14,RESULTS!$AH324))</f>
        <v>0</v>
      </c>
      <c r="AK324" s="109">
        <f t="shared" si="96"/>
        <v>0</v>
      </c>
      <c r="AL324" s="109">
        <f t="shared" si="97"/>
        <v>0</v>
      </c>
    </row>
    <row r="325" spans="1:38" x14ac:dyDescent="0.3">
      <c r="A325" s="64" t="str">
        <f t="shared" si="91"/>
        <v/>
      </c>
      <c r="B325" s="64" t="str">
        <f t="shared" si="92"/>
        <v/>
      </c>
      <c r="C325" s="100">
        <v>324</v>
      </c>
      <c r="D325" s="96"/>
      <c r="E325" s="97">
        <f t="shared" si="104"/>
        <v>1</v>
      </c>
      <c r="F325" s="97"/>
      <c r="G325" s="97"/>
      <c r="H325" s="104" t="str">
        <f t="shared" si="98"/>
        <v/>
      </c>
      <c r="I325" s="105" t="str">
        <f>IF(D325="","",VLOOKUP(D325,ENTRANTS!$A$1:$H$1000,2,0))</f>
        <v/>
      </c>
      <c r="J325" s="105" t="str">
        <f>IF(D325="","",VLOOKUP(D325,ENTRANTS!$A$1:$H$1000,3,0))</f>
        <v/>
      </c>
      <c r="K325" s="100" t="str">
        <f>IF(D325="","",LEFT(VLOOKUP(D325,ENTRANTS!$A$1:$H$1000,5,0),1))</f>
        <v/>
      </c>
      <c r="L325" s="100" t="str">
        <f>IF(D325="","",COUNTIF($K$2:K325,K325))</f>
        <v/>
      </c>
      <c r="M325" s="100" t="str">
        <f>IF(D325="","",VLOOKUP(D325,ENTRANTS!$A$1:$H$1000,4,0))</f>
        <v/>
      </c>
      <c r="N325" s="100" t="str">
        <f>IF(D325="","",COUNTIF($M$2:M325,M325))</f>
        <v/>
      </c>
      <c r="O325" s="105" t="str">
        <f>IF(D325="","",VLOOKUP(D325,ENTRANTS!$A$1:$H$1000,6,0))</f>
        <v/>
      </c>
      <c r="P325" s="83" t="str">
        <f t="shared" si="99"/>
        <v/>
      </c>
      <c r="Q325" s="30"/>
      <c r="R325" s="2" t="str">
        <f t="shared" si="100"/>
        <v/>
      </c>
      <c r="S325" s="3" t="str">
        <f>IF(D325="","",COUNTIF($R$2:R325,R325))</f>
        <v/>
      </c>
      <c r="T325" s="4" t="str">
        <f t="shared" si="89"/>
        <v/>
      </c>
      <c r="U325" s="34" t="str">
        <f>IF(AND(S325=4,K325="M",NOT(O325="Unattached")),SUMIF(R$2:R325,R325,L$2:L325),"")</f>
        <v/>
      </c>
      <c r="V325" s="4" t="str">
        <f t="shared" si="90"/>
        <v/>
      </c>
      <c r="W325" s="34" t="str">
        <f>IF(AND(S325=3,K325="F",NOT(O325="Unattached")),SUMIF(R$2:R325,R325,L$2:L325),"")</f>
        <v/>
      </c>
      <c r="X325" s="5" t="str">
        <f t="shared" si="93"/>
        <v/>
      </c>
      <c r="Y325" s="5" t="str">
        <f t="shared" si="101"/>
        <v/>
      </c>
      <c r="Z325" s="32" t="str">
        <f t="shared" si="94"/>
        <v xml:space="preserve"> </v>
      </c>
      <c r="AA325" s="32" t="str">
        <f>IF(K325="M",IF(S325&lt;&gt;4,"",VLOOKUP(CONCATENATE(R325," ",(S325-3)),$Z$2:AD325,5,0)),IF(S325&lt;&gt;3,"",VLOOKUP(CONCATENATE(R325," ",(S325-2)),$Z$2:AD325,5,0)))</f>
        <v/>
      </c>
      <c r="AB325" s="32" t="str">
        <f>IF(K325="M",IF(S325&lt;&gt;4,"",VLOOKUP(CONCATENATE(R325," ",(S325-2)),$Z$2:AD325,5,0)),IF(S325&lt;&gt;3,"",VLOOKUP(CONCATENATE(R325," ",(S325-1)),$Z$2:AD325,5,0)))</f>
        <v/>
      </c>
      <c r="AC325" s="32" t="str">
        <f>IF(K325="M",IF(S325&lt;&gt;4,"",VLOOKUP(CONCATENATE(R325," ",(S325-1)),$Z$2:AD325,5,0)),IF(S325&lt;&gt;3,"",VLOOKUP(CONCATENATE(R325," ",(S325)),$Z$2:AD325,5,0)))</f>
        <v/>
      </c>
      <c r="AD325" s="32" t="str">
        <f t="shared" si="102"/>
        <v/>
      </c>
      <c r="AE325" s="32" t="str">
        <f t="shared" si="103"/>
        <v xml:space="preserve"> </v>
      </c>
      <c r="AF325" s="109">
        <f>IF($K325="M",IF($L325&gt;Params!D$3,0,Params!F$3-$L325+1)+IF($L325=1,2,0),IF($L325&gt;Params!E$3,0,Params!G$3-$L325+1)+IF($L325=1,2,0))</f>
        <v>0</v>
      </c>
      <c r="AG325" s="109">
        <f t="shared" si="95"/>
        <v>0</v>
      </c>
      <c r="AH325" s="109">
        <f>IF(LEN(M325)&gt;1,MATCH(MID(M325,2,3),Params!$A$4:$A$14,0),0)</f>
        <v>0</v>
      </c>
      <c r="AI325" s="109" cm="1">
        <f t="array" ref="AI325">IF(AH325=0,0,INDEX(Params!F$4:F$14,RESULTS!$AH325))</f>
        <v>0</v>
      </c>
      <c r="AJ325" s="109" cm="1">
        <f t="array" ref="AJ325">IF(AI325=0,0,INDEX(Params!G$4:G$14,RESULTS!$AH325))</f>
        <v>0</v>
      </c>
      <c r="AK325" s="109">
        <f t="shared" si="96"/>
        <v>0</v>
      </c>
      <c r="AL325" s="109">
        <f t="shared" si="97"/>
        <v>0</v>
      </c>
    </row>
    <row r="326" spans="1:38" x14ac:dyDescent="0.3">
      <c r="A326" s="64" t="str">
        <f t="shared" si="91"/>
        <v/>
      </c>
      <c r="B326" s="64" t="str">
        <f t="shared" si="92"/>
        <v/>
      </c>
      <c r="C326" s="100">
        <v>325</v>
      </c>
      <c r="D326" s="96"/>
      <c r="E326" s="97">
        <f t="shared" si="104"/>
        <v>1</v>
      </c>
      <c r="F326" s="97"/>
      <c r="G326" s="97"/>
      <c r="H326" s="104" t="str">
        <f t="shared" si="98"/>
        <v/>
      </c>
      <c r="I326" s="105" t="str">
        <f>IF(D326="","",VLOOKUP(D326,ENTRANTS!$A$1:$H$1000,2,0))</f>
        <v/>
      </c>
      <c r="J326" s="105" t="str">
        <f>IF(D326="","",VLOOKUP(D326,ENTRANTS!$A$1:$H$1000,3,0))</f>
        <v/>
      </c>
      <c r="K326" s="100" t="str">
        <f>IF(D326="","",LEFT(VLOOKUP(D326,ENTRANTS!$A$1:$H$1000,5,0),1))</f>
        <v/>
      </c>
      <c r="L326" s="100" t="str">
        <f>IF(D326="","",COUNTIF($K$2:K326,K326))</f>
        <v/>
      </c>
      <c r="M326" s="100" t="str">
        <f>IF(D326="","",VLOOKUP(D326,ENTRANTS!$A$1:$H$1000,4,0))</f>
        <v/>
      </c>
      <c r="N326" s="100" t="str">
        <f>IF(D326="","",COUNTIF($M$2:M326,M326))</f>
        <v/>
      </c>
      <c r="O326" s="105" t="str">
        <f>IF(D326="","",VLOOKUP(D326,ENTRANTS!$A$1:$H$1000,6,0))</f>
        <v/>
      </c>
      <c r="P326" s="83" t="str">
        <f t="shared" si="99"/>
        <v/>
      </c>
      <c r="Q326" s="30"/>
      <c r="R326" s="2" t="str">
        <f t="shared" si="100"/>
        <v/>
      </c>
      <c r="S326" s="3" t="str">
        <f>IF(D326="","",COUNTIF($R$2:R326,R326))</f>
        <v/>
      </c>
      <c r="T326" s="4" t="str">
        <f t="shared" si="89"/>
        <v/>
      </c>
      <c r="U326" s="34" t="str">
        <f>IF(AND(S326=4,K326="M",NOT(O326="Unattached")),SUMIF(R$2:R326,R326,L$2:L326),"")</f>
        <v/>
      </c>
      <c r="V326" s="4" t="str">
        <f t="shared" si="90"/>
        <v/>
      </c>
      <c r="W326" s="34" t="str">
        <f>IF(AND(S326=3,K326="F",NOT(O326="Unattached")),SUMIF(R$2:R326,R326,L$2:L326),"")</f>
        <v/>
      </c>
      <c r="X326" s="5" t="str">
        <f t="shared" si="93"/>
        <v/>
      </c>
      <c r="Y326" s="5" t="str">
        <f t="shared" si="101"/>
        <v/>
      </c>
      <c r="Z326" s="32" t="str">
        <f t="shared" si="94"/>
        <v xml:space="preserve"> </v>
      </c>
      <c r="AA326" s="32" t="str">
        <f>IF(K326="M",IF(S326&lt;&gt;4,"",VLOOKUP(CONCATENATE(R326," ",(S326-3)),$Z$2:AD326,5,0)),IF(S326&lt;&gt;3,"",VLOOKUP(CONCATENATE(R326," ",(S326-2)),$Z$2:AD326,5,0)))</f>
        <v/>
      </c>
      <c r="AB326" s="32" t="str">
        <f>IF(K326="M",IF(S326&lt;&gt;4,"",VLOOKUP(CONCATENATE(R326," ",(S326-2)),$Z$2:AD326,5,0)),IF(S326&lt;&gt;3,"",VLOOKUP(CONCATENATE(R326," ",(S326-1)),$Z$2:AD326,5,0)))</f>
        <v/>
      </c>
      <c r="AC326" s="32" t="str">
        <f>IF(K326="M",IF(S326&lt;&gt;4,"",VLOOKUP(CONCATENATE(R326," ",(S326-1)),$Z$2:AD326,5,0)),IF(S326&lt;&gt;3,"",VLOOKUP(CONCATENATE(R326," ",(S326)),$Z$2:AD326,5,0)))</f>
        <v/>
      </c>
      <c r="AD326" s="32" t="str">
        <f t="shared" si="102"/>
        <v/>
      </c>
      <c r="AE326" s="32" t="str">
        <f t="shared" si="103"/>
        <v xml:space="preserve"> </v>
      </c>
      <c r="AF326" s="109">
        <f>IF($K326="M",IF($L326&gt;Params!D$3,0,Params!F$3-$L326+1)+IF($L326=1,2,0),IF($L326&gt;Params!E$3,0,Params!G$3-$L326+1)+IF($L326=1,2,0))</f>
        <v>0</v>
      </c>
      <c r="AG326" s="109">
        <f t="shared" si="95"/>
        <v>0</v>
      </c>
      <c r="AH326" s="109">
        <f>IF(LEN(M326)&gt;1,MATCH(MID(M326,2,3),Params!$A$4:$A$14,0),0)</f>
        <v>0</v>
      </c>
      <c r="AI326" s="109" cm="1">
        <f t="array" ref="AI326">IF(AH326=0,0,INDEX(Params!F$4:F$14,RESULTS!$AH326))</f>
        <v>0</v>
      </c>
      <c r="AJ326" s="109" cm="1">
        <f t="array" ref="AJ326">IF(AI326=0,0,INDEX(Params!G$4:G$14,RESULTS!$AH326))</f>
        <v>0</v>
      </c>
      <c r="AK326" s="109">
        <f t="shared" si="96"/>
        <v>0</v>
      </c>
      <c r="AL326" s="109">
        <f t="shared" si="97"/>
        <v>0</v>
      </c>
    </row>
    <row r="327" spans="1:38" x14ac:dyDescent="0.3">
      <c r="A327" s="64" t="str">
        <f t="shared" si="91"/>
        <v/>
      </c>
      <c r="B327" s="64" t="str">
        <f t="shared" si="92"/>
        <v/>
      </c>
      <c r="C327" s="100">
        <v>326</v>
      </c>
      <c r="D327" s="96"/>
      <c r="E327" s="97">
        <f t="shared" si="104"/>
        <v>1</v>
      </c>
      <c r="F327" s="97"/>
      <c r="G327" s="97"/>
      <c r="H327" s="104" t="str">
        <f t="shared" si="98"/>
        <v/>
      </c>
      <c r="I327" s="105" t="str">
        <f>IF(D327="","",VLOOKUP(D327,ENTRANTS!$A$1:$H$1000,2,0))</f>
        <v/>
      </c>
      <c r="J327" s="105" t="str">
        <f>IF(D327="","",VLOOKUP(D327,ENTRANTS!$A$1:$H$1000,3,0))</f>
        <v/>
      </c>
      <c r="K327" s="100" t="str">
        <f>IF(D327="","",LEFT(VLOOKUP(D327,ENTRANTS!$A$1:$H$1000,5,0),1))</f>
        <v/>
      </c>
      <c r="L327" s="100" t="str">
        <f>IF(D327="","",COUNTIF($K$2:K327,K327))</f>
        <v/>
      </c>
      <c r="M327" s="100" t="str">
        <f>IF(D327="","",VLOOKUP(D327,ENTRANTS!$A$1:$H$1000,4,0))</f>
        <v/>
      </c>
      <c r="N327" s="100" t="str">
        <f>IF(D327="","",COUNTIF($M$2:M327,M327))</f>
        <v/>
      </c>
      <c r="O327" s="105" t="str">
        <f>IF(D327="","",VLOOKUP(D327,ENTRANTS!$A$1:$H$1000,6,0))</f>
        <v/>
      </c>
      <c r="P327" s="83" t="str">
        <f t="shared" si="99"/>
        <v/>
      </c>
      <c r="Q327" s="30"/>
      <c r="R327" s="2" t="str">
        <f t="shared" si="100"/>
        <v/>
      </c>
      <c r="S327" s="3" t="str">
        <f>IF(D327="","",COUNTIF($R$2:R327,R327))</f>
        <v/>
      </c>
      <c r="T327" s="4" t="str">
        <f t="shared" si="89"/>
        <v/>
      </c>
      <c r="U327" s="34" t="str">
        <f>IF(AND(S327=4,K327="M",NOT(O327="Unattached")),SUMIF(R$2:R327,R327,L$2:L327),"")</f>
        <v/>
      </c>
      <c r="V327" s="4" t="str">
        <f t="shared" si="90"/>
        <v/>
      </c>
      <c r="W327" s="34" t="str">
        <f>IF(AND(S327=3,K327="F",NOT(O327="Unattached")),SUMIF(R$2:R327,R327,L$2:L327),"")</f>
        <v/>
      </c>
      <c r="X327" s="5" t="str">
        <f t="shared" si="93"/>
        <v/>
      </c>
      <c r="Y327" s="5" t="str">
        <f t="shared" si="101"/>
        <v/>
      </c>
      <c r="Z327" s="32" t="str">
        <f t="shared" si="94"/>
        <v xml:space="preserve"> </v>
      </c>
      <c r="AA327" s="32" t="str">
        <f>IF(K327="M",IF(S327&lt;&gt;4,"",VLOOKUP(CONCATENATE(R327," ",(S327-3)),$Z$2:AD327,5,0)),IF(S327&lt;&gt;3,"",VLOOKUP(CONCATENATE(R327," ",(S327-2)),$Z$2:AD327,5,0)))</f>
        <v/>
      </c>
      <c r="AB327" s="32" t="str">
        <f>IF(K327="M",IF(S327&lt;&gt;4,"",VLOOKUP(CONCATENATE(R327," ",(S327-2)),$Z$2:AD327,5,0)),IF(S327&lt;&gt;3,"",VLOOKUP(CONCATENATE(R327," ",(S327-1)),$Z$2:AD327,5,0)))</f>
        <v/>
      </c>
      <c r="AC327" s="32" t="str">
        <f>IF(K327="M",IF(S327&lt;&gt;4,"",VLOOKUP(CONCATENATE(R327," ",(S327-1)),$Z$2:AD327,5,0)),IF(S327&lt;&gt;3,"",VLOOKUP(CONCATENATE(R327," ",(S327)),$Z$2:AD327,5,0)))</f>
        <v/>
      </c>
      <c r="AD327" s="32" t="str">
        <f t="shared" si="102"/>
        <v/>
      </c>
      <c r="AE327" s="32" t="str">
        <f t="shared" si="103"/>
        <v xml:space="preserve"> </v>
      </c>
      <c r="AF327" s="109">
        <f>IF($K327="M",IF($L327&gt;Params!D$3,0,Params!F$3-$L327+1)+IF($L327=1,2,0),IF($L327&gt;Params!E$3,0,Params!G$3-$L327+1)+IF($L327=1,2,0))</f>
        <v>0</v>
      </c>
      <c r="AG327" s="109">
        <f t="shared" si="95"/>
        <v>0</v>
      </c>
      <c r="AH327" s="109">
        <f>IF(LEN(M327)&gt;1,MATCH(MID(M327,2,3),Params!$A$4:$A$14,0),0)</f>
        <v>0</v>
      </c>
      <c r="AI327" s="109" cm="1">
        <f t="array" ref="AI327">IF(AH327=0,0,INDEX(Params!F$4:F$14,RESULTS!$AH327))</f>
        <v>0</v>
      </c>
      <c r="AJ327" s="109" cm="1">
        <f t="array" ref="AJ327">IF(AI327=0,0,INDEX(Params!G$4:G$14,RESULTS!$AH327))</f>
        <v>0</v>
      </c>
      <c r="AK327" s="109">
        <f t="shared" si="96"/>
        <v>0</v>
      </c>
      <c r="AL327" s="109">
        <f t="shared" si="97"/>
        <v>0</v>
      </c>
    </row>
    <row r="328" spans="1:38" x14ac:dyDescent="0.3">
      <c r="A328" s="64" t="str">
        <f t="shared" si="91"/>
        <v/>
      </c>
      <c r="B328" s="64" t="str">
        <f t="shared" si="92"/>
        <v/>
      </c>
      <c r="C328" s="100">
        <v>327</v>
      </c>
      <c r="D328" s="96"/>
      <c r="E328" s="97">
        <f t="shared" si="104"/>
        <v>1</v>
      </c>
      <c r="F328" s="97"/>
      <c r="G328" s="97"/>
      <c r="H328" s="104" t="str">
        <f t="shared" si="98"/>
        <v/>
      </c>
      <c r="I328" s="105" t="str">
        <f>IF(D328="","",VLOOKUP(D328,ENTRANTS!$A$1:$H$1000,2,0))</f>
        <v/>
      </c>
      <c r="J328" s="105" t="str">
        <f>IF(D328="","",VLOOKUP(D328,ENTRANTS!$A$1:$H$1000,3,0))</f>
        <v/>
      </c>
      <c r="K328" s="100" t="str">
        <f>IF(D328="","",LEFT(VLOOKUP(D328,ENTRANTS!$A$1:$H$1000,5,0),1))</f>
        <v/>
      </c>
      <c r="L328" s="100" t="str">
        <f>IF(D328="","",COUNTIF($K$2:K328,K328))</f>
        <v/>
      </c>
      <c r="M328" s="100" t="str">
        <f>IF(D328="","",VLOOKUP(D328,ENTRANTS!$A$1:$H$1000,4,0))</f>
        <v/>
      </c>
      <c r="N328" s="100" t="str">
        <f>IF(D328="","",COUNTIF($M$2:M328,M328))</f>
        <v/>
      </c>
      <c r="O328" s="105" t="str">
        <f>IF(D328="","",VLOOKUP(D328,ENTRANTS!$A$1:$H$1000,6,0))</f>
        <v/>
      </c>
      <c r="P328" s="83" t="str">
        <f t="shared" si="99"/>
        <v/>
      </c>
      <c r="Q328" s="30"/>
      <c r="R328" s="2" t="str">
        <f t="shared" si="100"/>
        <v/>
      </c>
      <c r="S328" s="3" t="str">
        <f>IF(D328="","",COUNTIF($R$2:R328,R328))</f>
        <v/>
      </c>
      <c r="T328" s="4" t="str">
        <f t="shared" si="89"/>
        <v/>
      </c>
      <c r="U328" s="34" t="str">
        <f>IF(AND(S328=4,K328="M",NOT(O328="Unattached")),SUMIF(R$2:R328,R328,L$2:L328),"")</f>
        <v/>
      </c>
      <c r="V328" s="4" t="str">
        <f t="shared" si="90"/>
        <v/>
      </c>
      <c r="W328" s="34" t="str">
        <f>IF(AND(S328=3,K328="F",NOT(O328="Unattached")),SUMIF(R$2:R328,R328,L$2:L328),"")</f>
        <v/>
      </c>
      <c r="X328" s="5" t="str">
        <f t="shared" si="93"/>
        <v/>
      </c>
      <c r="Y328" s="5" t="str">
        <f t="shared" si="101"/>
        <v/>
      </c>
      <c r="Z328" s="32" t="str">
        <f t="shared" si="94"/>
        <v xml:space="preserve"> </v>
      </c>
      <c r="AA328" s="32" t="str">
        <f>IF(K328="M",IF(S328&lt;&gt;4,"",VLOOKUP(CONCATENATE(R328," ",(S328-3)),$Z$2:AD328,5,0)),IF(S328&lt;&gt;3,"",VLOOKUP(CONCATENATE(R328," ",(S328-2)),$Z$2:AD328,5,0)))</f>
        <v/>
      </c>
      <c r="AB328" s="32" t="str">
        <f>IF(K328="M",IF(S328&lt;&gt;4,"",VLOOKUP(CONCATENATE(R328," ",(S328-2)),$Z$2:AD328,5,0)),IF(S328&lt;&gt;3,"",VLOOKUP(CONCATENATE(R328," ",(S328-1)),$Z$2:AD328,5,0)))</f>
        <v/>
      </c>
      <c r="AC328" s="32" t="str">
        <f>IF(K328="M",IF(S328&lt;&gt;4,"",VLOOKUP(CONCATENATE(R328," ",(S328-1)),$Z$2:AD328,5,0)),IF(S328&lt;&gt;3,"",VLOOKUP(CONCATENATE(R328," ",(S328)),$Z$2:AD328,5,0)))</f>
        <v/>
      </c>
      <c r="AD328" s="32" t="str">
        <f t="shared" si="102"/>
        <v/>
      </c>
      <c r="AE328" s="32" t="str">
        <f t="shared" si="103"/>
        <v xml:space="preserve"> </v>
      </c>
      <c r="AF328" s="109">
        <f>IF($K328="M",IF($L328&gt;Params!D$3,0,Params!F$3-$L328+1)+IF($L328=1,2,0),IF($L328&gt;Params!E$3,0,Params!G$3-$L328+1)+IF($L328=1,2,0))</f>
        <v>0</v>
      </c>
      <c r="AG328" s="109">
        <f t="shared" si="95"/>
        <v>0</v>
      </c>
      <c r="AH328" s="109">
        <f>IF(LEN(M328)&gt;1,MATCH(MID(M328,2,3),Params!$A$4:$A$14,0),0)</f>
        <v>0</v>
      </c>
      <c r="AI328" s="109" cm="1">
        <f t="array" ref="AI328">IF(AH328=0,0,INDEX(Params!F$4:F$14,RESULTS!$AH328))</f>
        <v>0</v>
      </c>
      <c r="AJ328" s="109" cm="1">
        <f t="array" ref="AJ328">IF(AI328=0,0,INDEX(Params!G$4:G$14,RESULTS!$AH328))</f>
        <v>0</v>
      </c>
      <c r="AK328" s="109">
        <f t="shared" si="96"/>
        <v>0</v>
      </c>
      <c r="AL328" s="109">
        <f t="shared" si="97"/>
        <v>0</v>
      </c>
    </row>
    <row r="329" spans="1:38" x14ac:dyDescent="0.3">
      <c r="A329" s="64" t="str">
        <f t="shared" si="91"/>
        <v/>
      </c>
      <c r="B329" s="64" t="str">
        <f t="shared" si="92"/>
        <v/>
      </c>
      <c r="C329" s="100">
        <v>328</v>
      </c>
      <c r="D329" s="96"/>
      <c r="E329" s="97">
        <f t="shared" si="104"/>
        <v>1</v>
      </c>
      <c r="F329" s="97"/>
      <c r="G329" s="97"/>
      <c r="H329" s="104" t="str">
        <f t="shared" si="98"/>
        <v/>
      </c>
      <c r="I329" s="105" t="str">
        <f>IF(D329="","",VLOOKUP(D329,ENTRANTS!$A$1:$H$1000,2,0))</f>
        <v/>
      </c>
      <c r="J329" s="105" t="str">
        <f>IF(D329="","",VLOOKUP(D329,ENTRANTS!$A$1:$H$1000,3,0))</f>
        <v/>
      </c>
      <c r="K329" s="100" t="str">
        <f>IF(D329="","",LEFT(VLOOKUP(D329,ENTRANTS!$A$1:$H$1000,5,0),1))</f>
        <v/>
      </c>
      <c r="L329" s="100" t="str">
        <f>IF(D329="","",COUNTIF($K$2:K329,K329))</f>
        <v/>
      </c>
      <c r="M329" s="100" t="str">
        <f>IF(D329="","",VLOOKUP(D329,ENTRANTS!$A$1:$H$1000,4,0))</f>
        <v/>
      </c>
      <c r="N329" s="100" t="str">
        <f>IF(D329="","",COUNTIF($M$2:M329,M329))</f>
        <v/>
      </c>
      <c r="O329" s="105" t="str">
        <f>IF(D329="","",VLOOKUP(D329,ENTRANTS!$A$1:$H$1000,6,0))</f>
        <v/>
      </c>
      <c r="P329" s="83" t="str">
        <f t="shared" si="99"/>
        <v/>
      </c>
      <c r="Q329" s="30"/>
      <c r="R329" s="2" t="str">
        <f t="shared" si="100"/>
        <v/>
      </c>
      <c r="S329" s="3" t="str">
        <f>IF(D329="","",COUNTIF($R$2:R329,R329))</f>
        <v/>
      </c>
      <c r="T329" s="4" t="str">
        <f t="shared" si="89"/>
        <v/>
      </c>
      <c r="U329" s="34" t="str">
        <f>IF(AND(S329=4,K329="M",NOT(O329="Unattached")),SUMIF(R$2:R329,R329,L$2:L329),"")</f>
        <v/>
      </c>
      <c r="V329" s="4" t="str">
        <f t="shared" si="90"/>
        <v/>
      </c>
      <c r="W329" s="34" t="str">
        <f>IF(AND(S329=3,K329="F",NOT(O329="Unattached")),SUMIF(R$2:R329,R329,L$2:L329),"")</f>
        <v/>
      </c>
      <c r="X329" s="5" t="str">
        <f t="shared" si="93"/>
        <v/>
      </c>
      <c r="Y329" s="5" t="str">
        <f t="shared" si="101"/>
        <v/>
      </c>
      <c r="Z329" s="32" t="str">
        <f t="shared" si="94"/>
        <v xml:space="preserve"> </v>
      </c>
      <c r="AA329" s="32" t="str">
        <f>IF(K329="M",IF(S329&lt;&gt;4,"",VLOOKUP(CONCATENATE(R329," ",(S329-3)),$Z$2:AD329,5,0)),IF(S329&lt;&gt;3,"",VLOOKUP(CONCATENATE(R329," ",(S329-2)),$Z$2:AD329,5,0)))</f>
        <v/>
      </c>
      <c r="AB329" s="32" t="str">
        <f>IF(K329="M",IF(S329&lt;&gt;4,"",VLOOKUP(CONCATENATE(R329," ",(S329-2)),$Z$2:AD329,5,0)),IF(S329&lt;&gt;3,"",VLOOKUP(CONCATENATE(R329," ",(S329-1)),$Z$2:AD329,5,0)))</f>
        <v/>
      </c>
      <c r="AC329" s="32" t="str">
        <f>IF(K329="M",IF(S329&lt;&gt;4,"",VLOOKUP(CONCATENATE(R329," ",(S329-1)),$Z$2:AD329,5,0)),IF(S329&lt;&gt;3,"",VLOOKUP(CONCATENATE(R329," ",(S329)),$Z$2:AD329,5,0)))</f>
        <v/>
      </c>
      <c r="AD329" s="32" t="str">
        <f t="shared" si="102"/>
        <v/>
      </c>
      <c r="AE329" s="32" t="str">
        <f t="shared" si="103"/>
        <v xml:space="preserve"> </v>
      </c>
      <c r="AF329" s="109">
        <f>IF($K329="M",IF($L329&gt;Params!D$3,0,Params!F$3-$L329+1)+IF($L329=1,2,0),IF($L329&gt;Params!E$3,0,Params!G$3-$L329+1)+IF($L329=1,2,0))</f>
        <v>0</v>
      </c>
      <c r="AG329" s="109">
        <f t="shared" si="95"/>
        <v>0</v>
      </c>
      <c r="AH329" s="109">
        <f>IF(LEN(M329)&gt;1,MATCH(MID(M329,2,3),Params!$A$4:$A$14,0),0)</f>
        <v>0</v>
      </c>
      <c r="AI329" s="109" cm="1">
        <f t="array" ref="AI329">IF(AH329=0,0,INDEX(Params!F$4:F$14,RESULTS!$AH329))</f>
        <v>0</v>
      </c>
      <c r="AJ329" s="109" cm="1">
        <f t="array" ref="AJ329">IF(AI329=0,0,INDEX(Params!G$4:G$14,RESULTS!$AH329))</f>
        <v>0</v>
      </c>
      <c r="AK329" s="109">
        <f t="shared" si="96"/>
        <v>0</v>
      </c>
      <c r="AL329" s="109">
        <f t="shared" si="97"/>
        <v>0</v>
      </c>
    </row>
    <row r="330" spans="1:38" x14ac:dyDescent="0.3">
      <c r="A330" s="64" t="str">
        <f t="shared" si="91"/>
        <v/>
      </c>
      <c r="B330" s="64" t="str">
        <f t="shared" si="92"/>
        <v/>
      </c>
      <c r="C330" s="100">
        <v>329</v>
      </c>
      <c r="D330" s="96"/>
      <c r="E330" s="97">
        <f t="shared" si="104"/>
        <v>1</v>
      </c>
      <c r="F330" s="97"/>
      <c r="G330" s="97"/>
      <c r="H330" s="104" t="str">
        <f t="shared" si="98"/>
        <v/>
      </c>
      <c r="I330" s="105" t="str">
        <f>IF(D330="","",VLOOKUP(D330,ENTRANTS!$A$1:$H$1000,2,0))</f>
        <v/>
      </c>
      <c r="J330" s="105" t="str">
        <f>IF(D330="","",VLOOKUP(D330,ENTRANTS!$A$1:$H$1000,3,0))</f>
        <v/>
      </c>
      <c r="K330" s="100" t="str">
        <f>IF(D330="","",LEFT(VLOOKUP(D330,ENTRANTS!$A$1:$H$1000,5,0),1))</f>
        <v/>
      </c>
      <c r="L330" s="100" t="str">
        <f>IF(D330="","",COUNTIF($K$2:K330,K330))</f>
        <v/>
      </c>
      <c r="M330" s="100" t="str">
        <f>IF(D330="","",VLOOKUP(D330,ENTRANTS!$A$1:$H$1000,4,0))</f>
        <v/>
      </c>
      <c r="N330" s="100" t="str">
        <f>IF(D330="","",COUNTIF($M$2:M330,M330))</f>
        <v/>
      </c>
      <c r="O330" s="105" t="str">
        <f>IF(D330="","",VLOOKUP(D330,ENTRANTS!$A$1:$H$1000,6,0))</f>
        <v/>
      </c>
      <c r="P330" s="83" t="str">
        <f t="shared" si="99"/>
        <v/>
      </c>
      <c r="Q330" s="30"/>
      <c r="R330" s="2" t="str">
        <f t="shared" si="100"/>
        <v/>
      </c>
      <c r="S330" s="3" t="str">
        <f>IF(D330="","",COUNTIF($R$2:R330,R330))</f>
        <v/>
      </c>
      <c r="T330" s="4" t="str">
        <f t="shared" si="89"/>
        <v/>
      </c>
      <c r="U330" s="34" t="str">
        <f>IF(AND(S330=4,K330="M",NOT(O330="Unattached")),SUMIF(R$2:R330,R330,L$2:L330),"")</f>
        <v/>
      </c>
      <c r="V330" s="4" t="str">
        <f t="shared" si="90"/>
        <v/>
      </c>
      <c r="W330" s="34" t="str">
        <f>IF(AND(S330=3,K330="F",NOT(O330="Unattached")),SUMIF(R$2:R330,R330,L$2:L330),"")</f>
        <v/>
      </c>
      <c r="X330" s="5" t="str">
        <f t="shared" si="93"/>
        <v/>
      </c>
      <c r="Y330" s="5" t="str">
        <f t="shared" si="101"/>
        <v/>
      </c>
      <c r="Z330" s="32" t="str">
        <f t="shared" si="94"/>
        <v xml:space="preserve"> </v>
      </c>
      <c r="AA330" s="32" t="str">
        <f>IF(K330="M",IF(S330&lt;&gt;4,"",VLOOKUP(CONCATENATE(R330," ",(S330-3)),$Z$2:AD330,5,0)),IF(S330&lt;&gt;3,"",VLOOKUP(CONCATENATE(R330," ",(S330-2)),$Z$2:AD330,5,0)))</f>
        <v/>
      </c>
      <c r="AB330" s="32" t="str">
        <f>IF(K330="M",IF(S330&lt;&gt;4,"",VLOOKUP(CONCATENATE(R330," ",(S330-2)),$Z$2:AD330,5,0)),IF(S330&lt;&gt;3,"",VLOOKUP(CONCATENATE(R330," ",(S330-1)),$Z$2:AD330,5,0)))</f>
        <v/>
      </c>
      <c r="AC330" s="32" t="str">
        <f>IF(K330="M",IF(S330&lt;&gt;4,"",VLOOKUP(CONCATENATE(R330," ",(S330-1)),$Z$2:AD330,5,0)),IF(S330&lt;&gt;3,"",VLOOKUP(CONCATENATE(R330," ",(S330)),$Z$2:AD330,5,0)))</f>
        <v/>
      </c>
      <c r="AD330" s="32" t="str">
        <f t="shared" si="102"/>
        <v/>
      </c>
      <c r="AE330" s="32" t="str">
        <f t="shared" si="103"/>
        <v xml:space="preserve"> </v>
      </c>
      <c r="AF330" s="109">
        <f>IF($K330="M",IF($L330&gt;Params!D$3,0,Params!F$3-$L330+1)+IF($L330=1,2,0),IF($L330&gt;Params!E$3,0,Params!G$3-$L330+1)+IF($L330=1,2,0))</f>
        <v>0</v>
      </c>
      <c r="AG330" s="109">
        <f t="shared" si="95"/>
        <v>0</v>
      </c>
      <c r="AH330" s="109">
        <f>IF(LEN(M330)&gt;1,MATCH(MID(M330,2,3),Params!$A$4:$A$14,0),0)</f>
        <v>0</v>
      </c>
      <c r="AI330" s="109" cm="1">
        <f t="array" ref="AI330">IF(AH330=0,0,INDEX(Params!F$4:F$14,RESULTS!$AH330))</f>
        <v>0</v>
      </c>
      <c r="AJ330" s="109" cm="1">
        <f t="array" ref="AJ330">IF(AI330=0,0,INDEX(Params!G$4:G$14,RESULTS!$AH330))</f>
        <v>0</v>
      </c>
      <c r="AK330" s="109">
        <f t="shared" si="96"/>
        <v>0</v>
      </c>
      <c r="AL330" s="109">
        <f t="shared" si="97"/>
        <v>0</v>
      </c>
    </row>
    <row r="331" spans="1:38" x14ac:dyDescent="0.3">
      <c r="A331" s="64" t="str">
        <f t="shared" si="91"/>
        <v/>
      </c>
      <c r="B331" s="64" t="str">
        <f t="shared" si="92"/>
        <v/>
      </c>
      <c r="C331" s="100">
        <v>330</v>
      </c>
      <c r="D331" s="96"/>
      <c r="E331" s="97">
        <f t="shared" si="104"/>
        <v>1</v>
      </c>
      <c r="F331" s="97"/>
      <c r="G331" s="97"/>
      <c r="H331" s="104" t="str">
        <f t="shared" si="98"/>
        <v/>
      </c>
      <c r="I331" s="105" t="str">
        <f>IF(D331="","",VLOOKUP(D331,ENTRANTS!$A$1:$H$1000,2,0))</f>
        <v/>
      </c>
      <c r="J331" s="105" t="str">
        <f>IF(D331="","",VLOOKUP(D331,ENTRANTS!$A$1:$H$1000,3,0))</f>
        <v/>
      </c>
      <c r="K331" s="100" t="str">
        <f>IF(D331="","",LEFT(VLOOKUP(D331,ENTRANTS!$A$1:$H$1000,5,0),1))</f>
        <v/>
      </c>
      <c r="L331" s="100" t="str">
        <f>IF(D331="","",COUNTIF($K$2:K331,K331))</f>
        <v/>
      </c>
      <c r="M331" s="100" t="str">
        <f>IF(D331="","",VLOOKUP(D331,ENTRANTS!$A$1:$H$1000,4,0))</f>
        <v/>
      </c>
      <c r="N331" s="100" t="str">
        <f>IF(D331="","",COUNTIF($M$2:M331,M331))</f>
        <v/>
      </c>
      <c r="O331" s="105" t="str">
        <f>IF(D331="","",VLOOKUP(D331,ENTRANTS!$A$1:$H$1000,6,0))</f>
        <v/>
      </c>
      <c r="P331" s="83" t="str">
        <f t="shared" si="99"/>
        <v/>
      </c>
      <c r="Q331" s="30"/>
      <c r="R331" s="2" t="str">
        <f t="shared" si="100"/>
        <v/>
      </c>
      <c r="S331" s="3" t="str">
        <f>IF(D331="","",COUNTIF($R$2:R331,R331))</f>
        <v/>
      </c>
      <c r="T331" s="4" t="str">
        <f t="shared" si="89"/>
        <v/>
      </c>
      <c r="U331" s="34" t="str">
        <f>IF(AND(S331=4,K331="M",NOT(O331="Unattached")),SUMIF(R$2:R331,R331,L$2:L331),"")</f>
        <v/>
      </c>
      <c r="V331" s="4" t="str">
        <f t="shared" si="90"/>
        <v/>
      </c>
      <c r="W331" s="34" t="str">
        <f>IF(AND(S331=3,K331="F",NOT(O331="Unattached")),SUMIF(R$2:R331,R331,L$2:L331),"")</f>
        <v/>
      </c>
      <c r="X331" s="5" t="str">
        <f t="shared" si="93"/>
        <v/>
      </c>
      <c r="Y331" s="5" t="str">
        <f t="shared" si="101"/>
        <v/>
      </c>
      <c r="Z331" s="32" t="str">
        <f t="shared" si="94"/>
        <v xml:space="preserve"> </v>
      </c>
      <c r="AA331" s="32" t="str">
        <f>IF(K331="M",IF(S331&lt;&gt;4,"",VLOOKUP(CONCATENATE(R331," ",(S331-3)),$Z$2:AD331,5,0)),IF(S331&lt;&gt;3,"",VLOOKUP(CONCATENATE(R331," ",(S331-2)),$Z$2:AD331,5,0)))</f>
        <v/>
      </c>
      <c r="AB331" s="32" t="str">
        <f>IF(K331="M",IF(S331&lt;&gt;4,"",VLOOKUP(CONCATENATE(R331," ",(S331-2)),$Z$2:AD331,5,0)),IF(S331&lt;&gt;3,"",VLOOKUP(CONCATENATE(R331," ",(S331-1)),$Z$2:AD331,5,0)))</f>
        <v/>
      </c>
      <c r="AC331" s="32" t="str">
        <f>IF(K331="M",IF(S331&lt;&gt;4,"",VLOOKUP(CONCATENATE(R331," ",(S331-1)),$Z$2:AD331,5,0)),IF(S331&lt;&gt;3,"",VLOOKUP(CONCATENATE(R331," ",(S331)),$Z$2:AD331,5,0)))</f>
        <v/>
      </c>
      <c r="AD331" s="32" t="str">
        <f t="shared" si="102"/>
        <v/>
      </c>
      <c r="AE331" s="32" t="str">
        <f t="shared" si="103"/>
        <v xml:space="preserve"> </v>
      </c>
      <c r="AF331" s="109">
        <f>IF($K331="M",IF($L331&gt;Params!D$3,0,Params!F$3-$L331+1)+IF($L331=1,2,0),IF($L331&gt;Params!E$3,0,Params!G$3-$L331+1)+IF($L331=1,2,0))</f>
        <v>0</v>
      </c>
      <c r="AG331" s="109">
        <f t="shared" si="95"/>
        <v>0</v>
      </c>
      <c r="AH331" s="109">
        <f>IF(LEN(M331)&gt;1,MATCH(MID(M331,2,3),Params!$A$4:$A$14,0),0)</f>
        <v>0</v>
      </c>
      <c r="AI331" s="109" cm="1">
        <f t="array" ref="AI331">IF(AH331=0,0,INDEX(Params!F$4:F$14,RESULTS!$AH331))</f>
        <v>0</v>
      </c>
      <c r="AJ331" s="109" cm="1">
        <f t="array" ref="AJ331">IF(AI331=0,0,INDEX(Params!G$4:G$14,RESULTS!$AH331))</f>
        <v>0</v>
      </c>
      <c r="AK331" s="109">
        <f t="shared" si="96"/>
        <v>0</v>
      </c>
      <c r="AL331" s="109">
        <f t="shared" si="97"/>
        <v>0</v>
      </c>
    </row>
    <row r="332" spans="1:38" x14ac:dyDescent="0.3">
      <c r="A332" s="64" t="str">
        <f t="shared" si="91"/>
        <v/>
      </c>
      <c r="B332" s="64" t="str">
        <f t="shared" si="92"/>
        <v/>
      </c>
      <c r="C332" s="100">
        <v>331</v>
      </c>
      <c r="D332" s="96"/>
      <c r="E332" s="97">
        <f t="shared" si="104"/>
        <v>1</v>
      </c>
      <c r="F332" s="97"/>
      <c r="G332" s="97"/>
      <c r="H332" s="104" t="str">
        <f t="shared" si="98"/>
        <v/>
      </c>
      <c r="I332" s="105" t="str">
        <f>IF(D332="","",VLOOKUP(D332,ENTRANTS!$A$1:$H$1000,2,0))</f>
        <v/>
      </c>
      <c r="J332" s="105" t="str">
        <f>IF(D332="","",VLOOKUP(D332,ENTRANTS!$A$1:$H$1000,3,0))</f>
        <v/>
      </c>
      <c r="K332" s="100" t="str">
        <f>IF(D332="","",LEFT(VLOOKUP(D332,ENTRANTS!$A$1:$H$1000,5,0),1))</f>
        <v/>
      </c>
      <c r="L332" s="100" t="str">
        <f>IF(D332="","",COUNTIF($K$2:K332,K332))</f>
        <v/>
      </c>
      <c r="M332" s="100" t="str">
        <f>IF(D332="","",VLOOKUP(D332,ENTRANTS!$A$1:$H$1000,4,0))</f>
        <v/>
      </c>
      <c r="N332" s="100" t="str">
        <f>IF(D332="","",COUNTIF($M$2:M332,M332))</f>
        <v/>
      </c>
      <c r="O332" s="105" t="str">
        <f>IF(D332="","",VLOOKUP(D332,ENTRANTS!$A$1:$H$1000,6,0))</f>
        <v/>
      </c>
      <c r="P332" s="83" t="str">
        <f t="shared" si="99"/>
        <v/>
      </c>
      <c r="Q332" s="30"/>
      <c r="R332" s="2" t="str">
        <f t="shared" si="100"/>
        <v/>
      </c>
      <c r="S332" s="3" t="str">
        <f>IF(D332="","",COUNTIF($R$2:R332,R332))</f>
        <v/>
      </c>
      <c r="T332" s="4" t="str">
        <f t="shared" si="89"/>
        <v/>
      </c>
      <c r="U332" s="34" t="str">
        <f>IF(AND(S332=4,K332="M",NOT(O332="Unattached")),SUMIF(R$2:R332,R332,L$2:L332),"")</f>
        <v/>
      </c>
      <c r="V332" s="4" t="str">
        <f t="shared" si="90"/>
        <v/>
      </c>
      <c r="W332" s="34" t="str">
        <f>IF(AND(S332=3,K332="F",NOT(O332="Unattached")),SUMIF(R$2:R332,R332,L$2:L332),"")</f>
        <v/>
      </c>
      <c r="X332" s="5" t="str">
        <f t="shared" si="93"/>
        <v/>
      </c>
      <c r="Y332" s="5" t="str">
        <f t="shared" si="101"/>
        <v/>
      </c>
      <c r="Z332" s="32" t="str">
        <f t="shared" si="94"/>
        <v xml:space="preserve"> </v>
      </c>
      <c r="AA332" s="32" t="str">
        <f>IF(K332="M",IF(S332&lt;&gt;4,"",VLOOKUP(CONCATENATE(R332," ",(S332-3)),$Z$2:AD332,5,0)),IF(S332&lt;&gt;3,"",VLOOKUP(CONCATENATE(R332," ",(S332-2)),$Z$2:AD332,5,0)))</f>
        <v/>
      </c>
      <c r="AB332" s="32" t="str">
        <f>IF(K332="M",IF(S332&lt;&gt;4,"",VLOOKUP(CONCATENATE(R332," ",(S332-2)),$Z$2:AD332,5,0)),IF(S332&lt;&gt;3,"",VLOOKUP(CONCATENATE(R332," ",(S332-1)),$Z$2:AD332,5,0)))</f>
        <v/>
      </c>
      <c r="AC332" s="32" t="str">
        <f>IF(K332="M",IF(S332&lt;&gt;4,"",VLOOKUP(CONCATENATE(R332," ",(S332-1)),$Z$2:AD332,5,0)),IF(S332&lt;&gt;3,"",VLOOKUP(CONCATENATE(R332," ",(S332)),$Z$2:AD332,5,0)))</f>
        <v/>
      </c>
      <c r="AD332" s="32" t="str">
        <f t="shared" si="102"/>
        <v/>
      </c>
      <c r="AE332" s="32" t="str">
        <f t="shared" si="103"/>
        <v xml:space="preserve"> </v>
      </c>
      <c r="AF332" s="109">
        <f>IF($K332="M",IF($L332&gt;Params!D$3,0,Params!F$3-$L332+1)+IF($L332=1,2,0),IF($L332&gt;Params!E$3,0,Params!G$3-$L332+1)+IF($L332=1,2,0))</f>
        <v>0</v>
      </c>
      <c r="AG332" s="109">
        <f t="shared" si="95"/>
        <v>0</v>
      </c>
      <c r="AH332" s="109">
        <f>IF(LEN(M332)&gt;1,MATCH(MID(M332,2,3),Params!$A$4:$A$14,0),0)</f>
        <v>0</v>
      </c>
      <c r="AI332" s="109" cm="1">
        <f t="array" ref="AI332">IF(AH332=0,0,INDEX(Params!F$4:F$14,RESULTS!$AH332))</f>
        <v>0</v>
      </c>
      <c r="AJ332" s="109" cm="1">
        <f t="array" ref="AJ332">IF(AI332=0,0,INDEX(Params!G$4:G$14,RESULTS!$AH332))</f>
        <v>0</v>
      </c>
      <c r="AK332" s="109">
        <f t="shared" si="96"/>
        <v>0</v>
      </c>
      <c r="AL332" s="109">
        <f t="shared" si="97"/>
        <v>0</v>
      </c>
    </row>
    <row r="333" spans="1:38" x14ac:dyDescent="0.3">
      <c r="A333" s="64" t="str">
        <f t="shared" si="91"/>
        <v/>
      </c>
      <c r="B333" s="64" t="str">
        <f t="shared" si="92"/>
        <v/>
      </c>
      <c r="C333" s="100">
        <v>332</v>
      </c>
      <c r="D333" s="96"/>
      <c r="E333" s="97">
        <f t="shared" si="104"/>
        <v>1</v>
      </c>
      <c r="F333" s="97"/>
      <c r="G333" s="97"/>
      <c r="H333" s="104" t="str">
        <f t="shared" si="98"/>
        <v/>
      </c>
      <c r="I333" s="105" t="str">
        <f>IF(D333="","",VLOOKUP(D333,ENTRANTS!$A$1:$H$1000,2,0))</f>
        <v/>
      </c>
      <c r="J333" s="105" t="str">
        <f>IF(D333="","",VLOOKUP(D333,ENTRANTS!$A$1:$H$1000,3,0))</f>
        <v/>
      </c>
      <c r="K333" s="100" t="str">
        <f>IF(D333="","",LEFT(VLOOKUP(D333,ENTRANTS!$A$1:$H$1000,5,0),1))</f>
        <v/>
      </c>
      <c r="L333" s="100" t="str">
        <f>IF(D333="","",COUNTIF($K$2:K333,K333))</f>
        <v/>
      </c>
      <c r="M333" s="100" t="str">
        <f>IF(D333="","",VLOOKUP(D333,ENTRANTS!$A$1:$H$1000,4,0))</f>
        <v/>
      </c>
      <c r="N333" s="100" t="str">
        <f>IF(D333="","",COUNTIF($M$2:M333,M333))</f>
        <v/>
      </c>
      <c r="O333" s="105" t="str">
        <f>IF(D333="","",VLOOKUP(D333,ENTRANTS!$A$1:$H$1000,6,0))</f>
        <v/>
      </c>
      <c r="P333" s="83" t="str">
        <f t="shared" si="99"/>
        <v/>
      </c>
      <c r="Q333" s="30"/>
      <c r="R333" s="2" t="str">
        <f t="shared" si="100"/>
        <v/>
      </c>
      <c r="S333" s="3" t="str">
        <f>IF(D333="","",COUNTIF($R$2:R333,R333))</f>
        <v/>
      </c>
      <c r="T333" s="4" t="str">
        <f t="shared" si="89"/>
        <v/>
      </c>
      <c r="U333" s="34" t="str">
        <f>IF(AND(S333=4,K333="M",NOT(O333="Unattached")),SUMIF(R$2:R333,R333,L$2:L333),"")</f>
        <v/>
      </c>
      <c r="V333" s="4" t="str">
        <f t="shared" si="90"/>
        <v/>
      </c>
      <c r="W333" s="34" t="str">
        <f>IF(AND(S333=3,K333="F",NOT(O333="Unattached")),SUMIF(R$2:R333,R333,L$2:L333),"")</f>
        <v/>
      </c>
      <c r="X333" s="5" t="str">
        <f t="shared" si="93"/>
        <v/>
      </c>
      <c r="Y333" s="5" t="str">
        <f t="shared" si="101"/>
        <v/>
      </c>
      <c r="Z333" s="32" t="str">
        <f t="shared" si="94"/>
        <v xml:space="preserve"> </v>
      </c>
      <c r="AA333" s="32" t="str">
        <f>IF(K333="M",IF(S333&lt;&gt;4,"",VLOOKUP(CONCATENATE(R333," ",(S333-3)),$Z$2:AD333,5,0)),IF(S333&lt;&gt;3,"",VLOOKUP(CONCATENATE(R333," ",(S333-2)),$Z$2:AD333,5,0)))</f>
        <v/>
      </c>
      <c r="AB333" s="32" t="str">
        <f>IF(K333="M",IF(S333&lt;&gt;4,"",VLOOKUP(CONCATENATE(R333," ",(S333-2)),$Z$2:AD333,5,0)),IF(S333&lt;&gt;3,"",VLOOKUP(CONCATENATE(R333," ",(S333-1)),$Z$2:AD333,5,0)))</f>
        <v/>
      </c>
      <c r="AC333" s="32" t="str">
        <f>IF(K333="M",IF(S333&lt;&gt;4,"",VLOOKUP(CONCATENATE(R333," ",(S333-1)),$Z$2:AD333,5,0)),IF(S333&lt;&gt;3,"",VLOOKUP(CONCATENATE(R333," ",(S333)),$Z$2:AD333,5,0)))</f>
        <v/>
      </c>
      <c r="AD333" s="32" t="str">
        <f t="shared" si="102"/>
        <v/>
      </c>
      <c r="AE333" s="32" t="str">
        <f t="shared" si="103"/>
        <v xml:space="preserve"> </v>
      </c>
      <c r="AF333" s="109">
        <f>IF($K333="M",IF($L333&gt;Params!D$3,0,Params!F$3-$L333+1)+IF($L333=1,2,0),IF($L333&gt;Params!E$3,0,Params!G$3-$L333+1)+IF($L333=1,2,0))</f>
        <v>0</v>
      </c>
      <c r="AG333" s="109">
        <f t="shared" si="95"/>
        <v>0</v>
      </c>
      <c r="AH333" s="109">
        <f>IF(LEN(M333)&gt;1,MATCH(MID(M333,2,3),Params!$A$4:$A$14,0),0)</f>
        <v>0</v>
      </c>
      <c r="AI333" s="109" cm="1">
        <f t="array" ref="AI333">IF(AH333=0,0,INDEX(Params!F$4:F$14,RESULTS!$AH333))</f>
        <v>0</v>
      </c>
      <c r="AJ333" s="109" cm="1">
        <f t="array" ref="AJ333">IF(AI333=0,0,INDEX(Params!G$4:G$14,RESULTS!$AH333))</f>
        <v>0</v>
      </c>
      <c r="AK333" s="109">
        <f t="shared" si="96"/>
        <v>0</v>
      </c>
      <c r="AL333" s="109">
        <f t="shared" si="97"/>
        <v>0</v>
      </c>
    </row>
    <row r="334" spans="1:38" x14ac:dyDescent="0.3">
      <c r="A334" s="64" t="str">
        <f t="shared" si="91"/>
        <v/>
      </c>
      <c r="B334" s="64" t="str">
        <f t="shared" si="92"/>
        <v/>
      </c>
      <c r="C334" s="100">
        <v>333</v>
      </c>
      <c r="D334" s="96"/>
      <c r="E334" s="97">
        <f t="shared" si="104"/>
        <v>1</v>
      </c>
      <c r="F334" s="97"/>
      <c r="G334" s="97"/>
      <c r="H334" s="104" t="str">
        <f t="shared" si="98"/>
        <v/>
      </c>
      <c r="I334" s="105" t="str">
        <f>IF(D334="","",VLOOKUP(D334,ENTRANTS!$A$1:$H$1000,2,0))</f>
        <v/>
      </c>
      <c r="J334" s="105" t="str">
        <f>IF(D334="","",VLOOKUP(D334,ENTRANTS!$A$1:$H$1000,3,0))</f>
        <v/>
      </c>
      <c r="K334" s="100" t="str">
        <f>IF(D334="","",LEFT(VLOOKUP(D334,ENTRANTS!$A$1:$H$1000,5,0),1))</f>
        <v/>
      </c>
      <c r="L334" s="100" t="str">
        <f>IF(D334="","",COUNTIF($K$2:K334,K334))</f>
        <v/>
      </c>
      <c r="M334" s="100" t="str">
        <f>IF(D334="","",VLOOKUP(D334,ENTRANTS!$A$1:$H$1000,4,0))</f>
        <v/>
      </c>
      <c r="N334" s="100" t="str">
        <f>IF(D334="","",COUNTIF($M$2:M334,M334))</f>
        <v/>
      </c>
      <c r="O334" s="105" t="str">
        <f>IF(D334="","",VLOOKUP(D334,ENTRANTS!$A$1:$H$1000,6,0))</f>
        <v/>
      </c>
      <c r="P334" s="83" t="str">
        <f t="shared" si="99"/>
        <v/>
      </c>
      <c r="Q334" s="30"/>
      <c r="R334" s="2" t="str">
        <f t="shared" si="100"/>
        <v/>
      </c>
      <c r="S334" s="3" t="str">
        <f>IF(D334="","",COUNTIF($R$2:R334,R334))</f>
        <v/>
      </c>
      <c r="T334" s="4" t="str">
        <f t="shared" si="89"/>
        <v/>
      </c>
      <c r="U334" s="34" t="str">
        <f>IF(AND(S334=4,K334="M",NOT(O334="Unattached")),SUMIF(R$2:R334,R334,L$2:L334),"")</f>
        <v/>
      </c>
      <c r="V334" s="4" t="str">
        <f t="shared" si="90"/>
        <v/>
      </c>
      <c r="W334" s="34" t="str">
        <f>IF(AND(S334=3,K334="F",NOT(O334="Unattached")),SUMIF(R$2:R334,R334,L$2:L334),"")</f>
        <v/>
      </c>
      <c r="X334" s="5" t="str">
        <f t="shared" si="93"/>
        <v/>
      </c>
      <c r="Y334" s="5" t="str">
        <f t="shared" si="101"/>
        <v/>
      </c>
      <c r="Z334" s="32" t="str">
        <f t="shared" si="94"/>
        <v xml:space="preserve"> </v>
      </c>
      <c r="AA334" s="32" t="str">
        <f>IF(K334="M",IF(S334&lt;&gt;4,"",VLOOKUP(CONCATENATE(R334," ",(S334-3)),$Z$2:AD334,5,0)),IF(S334&lt;&gt;3,"",VLOOKUP(CONCATENATE(R334," ",(S334-2)),$Z$2:AD334,5,0)))</f>
        <v/>
      </c>
      <c r="AB334" s="32" t="str">
        <f>IF(K334="M",IF(S334&lt;&gt;4,"",VLOOKUP(CONCATENATE(R334," ",(S334-2)),$Z$2:AD334,5,0)),IF(S334&lt;&gt;3,"",VLOOKUP(CONCATENATE(R334," ",(S334-1)),$Z$2:AD334,5,0)))</f>
        <v/>
      </c>
      <c r="AC334" s="32" t="str">
        <f>IF(K334="M",IF(S334&lt;&gt;4,"",VLOOKUP(CONCATENATE(R334," ",(S334-1)),$Z$2:AD334,5,0)),IF(S334&lt;&gt;3,"",VLOOKUP(CONCATENATE(R334," ",(S334)),$Z$2:AD334,5,0)))</f>
        <v/>
      </c>
      <c r="AD334" s="32" t="str">
        <f t="shared" si="102"/>
        <v/>
      </c>
      <c r="AE334" s="32" t="str">
        <f t="shared" si="103"/>
        <v xml:space="preserve"> </v>
      </c>
      <c r="AF334" s="109">
        <f>IF($K334="M",IF($L334&gt;Params!D$3,0,Params!F$3-$L334+1)+IF($L334=1,2,0),IF($L334&gt;Params!E$3,0,Params!G$3-$L334+1)+IF($L334=1,2,0))</f>
        <v>0</v>
      </c>
      <c r="AG334" s="109">
        <f t="shared" si="95"/>
        <v>0</v>
      </c>
      <c r="AH334" s="109">
        <f>IF(LEN(M334)&gt;1,MATCH(MID(M334,2,3),Params!$A$4:$A$14,0),0)</f>
        <v>0</v>
      </c>
      <c r="AI334" s="109" cm="1">
        <f t="array" ref="AI334">IF(AH334=0,0,INDEX(Params!F$4:F$14,RESULTS!$AH334))</f>
        <v>0</v>
      </c>
      <c r="AJ334" s="109" cm="1">
        <f t="array" ref="AJ334">IF(AI334=0,0,INDEX(Params!G$4:G$14,RESULTS!$AH334))</f>
        <v>0</v>
      </c>
      <c r="AK334" s="109">
        <f t="shared" si="96"/>
        <v>0</v>
      </c>
      <c r="AL334" s="109">
        <f t="shared" si="97"/>
        <v>0</v>
      </c>
    </row>
    <row r="335" spans="1:38" x14ac:dyDescent="0.3">
      <c r="A335" s="64" t="str">
        <f t="shared" si="91"/>
        <v/>
      </c>
      <c r="B335" s="64" t="str">
        <f t="shared" si="92"/>
        <v/>
      </c>
      <c r="C335" s="100">
        <v>334</v>
      </c>
      <c r="D335" s="96"/>
      <c r="E335" s="97">
        <f t="shared" si="104"/>
        <v>1</v>
      </c>
      <c r="F335" s="97"/>
      <c r="G335" s="97"/>
      <c r="H335" s="104" t="str">
        <f t="shared" si="98"/>
        <v/>
      </c>
      <c r="I335" s="105" t="str">
        <f>IF(D335="","",VLOOKUP(D335,ENTRANTS!$A$1:$H$1000,2,0))</f>
        <v/>
      </c>
      <c r="J335" s="105" t="str">
        <f>IF(D335="","",VLOOKUP(D335,ENTRANTS!$A$1:$H$1000,3,0))</f>
        <v/>
      </c>
      <c r="K335" s="100" t="str">
        <f>IF(D335="","",LEFT(VLOOKUP(D335,ENTRANTS!$A$1:$H$1000,5,0),1))</f>
        <v/>
      </c>
      <c r="L335" s="100" t="str">
        <f>IF(D335="","",COUNTIF($K$2:K335,K335))</f>
        <v/>
      </c>
      <c r="M335" s="100" t="str">
        <f>IF(D335="","",VLOOKUP(D335,ENTRANTS!$A$1:$H$1000,4,0))</f>
        <v/>
      </c>
      <c r="N335" s="100" t="str">
        <f>IF(D335="","",COUNTIF($M$2:M335,M335))</f>
        <v/>
      </c>
      <c r="O335" s="105" t="str">
        <f>IF(D335="","",VLOOKUP(D335,ENTRANTS!$A$1:$H$1000,6,0))</f>
        <v/>
      </c>
      <c r="P335" s="83" t="str">
        <f t="shared" si="99"/>
        <v/>
      </c>
      <c r="Q335" s="30"/>
      <c r="R335" s="2" t="str">
        <f t="shared" si="100"/>
        <v/>
      </c>
      <c r="S335" s="3" t="str">
        <f>IF(D335="","",COUNTIF($R$2:R335,R335))</f>
        <v/>
      </c>
      <c r="T335" s="4" t="str">
        <f t="shared" si="89"/>
        <v/>
      </c>
      <c r="U335" s="34" t="str">
        <f>IF(AND(S335=4,K335="M",NOT(O335="Unattached")),SUMIF(R$2:R335,R335,L$2:L335),"")</f>
        <v/>
      </c>
      <c r="V335" s="4" t="str">
        <f t="shared" si="90"/>
        <v/>
      </c>
      <c r="W335" s="34" t="str">
        <f>IF(AND(S335=3,K335="F",NOT(O335="Unattached")),SUMIF(R$2:R335,R335,L$2:L335),"")</f>
        <v/>
      </c>
      <c r="X335" s="5" t="str">
        <f t="shared" si="93"/>
        <v/>
      </c>
      <c r="Y335" s="5" t="str">
        <f t="shared" si="101"/>
        <v/>
      </c>
      <c r="Z335" s="32" t="str">
        <f t="shared" si="94"/>
        <v xml:space="preserve"> </v>
      </c>
      <c r="AA335" s="32" t="str">
        <f>IF(K335="M",IF(S335&lt;&gt;4,"",VLOOKUP(CONCATENATE(R335," ",(S335-3)),$Z$2:AD335,5,0)),IF(S335&lt;&gt;3,"",VLOOKUP(CONCATENATE(R335," ",(S335-2)),$Z$2:AD335,5,0)))</f>
        <v/>
      </c>
      <c r="AB335" s="32" t="str">
        <f>IF(K335="M",IF(S335&lt;&gt;4,"",VLOOKUP(CONCATENATE(R335," ",(S335-2)),$Z$2:AD335,5,0)),IF(S335&lt;&gt;3,"",VLOOKUP(CONCATENATE(R335," ",(S335-1)),$Z$2:AD335,5,0)))</f>
        <v/>
      </c>
      <c r="AC335" s="32" t="str">
        <f>IF(K335="M",IF(S335&lt;&gt;4,"",VLOOKUP(CONCATENATE(R335," ",(S335-1)),$Z$2:AD335,5,0)),IF(S335&lt;&gt;3,"",VLOOKUP(CONCATENATE(R335," ",(S335)),$Z$2:AD335,5,0)))</f>
        <v/>
      </c>
      <c r="AD335" s="32" t="str">
        <f t="shared" si="102"/>
        <v/>
      </c>
      <c r="AE335" s="32" t="str">
        <f t="shared" si="103"/>
        <v xml:space="preserve"> </v>
      </c>
      <c r="AF335" s="109">
        <f>IF($K335="M",IF($L335&gt;Params!D$3,0,Params!F$3-$L335+1)+IF($L335=1,2,0),IF($L335&gt;Params!E$3,0,Params!G$3-$L335+1)+IF($L335=1,2,0))</f>
        <v>0</v>
      </c>
      <c r="AG335" s="109">
        <f t="shared" si="95"/>
        <v>0</v>
      </c>
      <c r="AH335" s="109">
        <f>IF(LEN(M335)&gt;1,MATCH(MID(M335,2,3),Params!$A$4:$A$14,0),0)</f>
        <v>0</v>
      </c>
      <c r="AI335" s="109" cm="1">
        <f t="array" ref="AI335">IF(AH335=0,0,INDEX(Params!F$4:F$14,RESULTS!$AH335))</f>
        <v>0</v>
      </c>
      <c r="AJ335" s="109" cm="1">
        <f t="array" ref="AJ335">IF(AI335=0,0,INDEX(Params!G$4:G$14,RESULTS!$AH335))</f>
        <v>0</v>
      </c>
      <c r="AK335" s="109">
        <f t="shared" si="96"/>
        <v>0</v>
      </c>
      <c r="AL335" s="109">
        <f t="shared" si="97"/>
        <v>0</v>
      </c>
    </row>
    <row r="336" spans="1:38" x14ac:dyDescent="0.3">
      <c r="A336" s="64" t="str">
        <f t="shared" si="91"/>
        <v/>
      </c>
      <c r="B336" s="64" t="str">
        <f t="shared" si="92"/>
        <v/>
      </c>
      <c r="C336" s="100">
        <v>335</v>
      </c>
      <c r="D336" s="96"/>
      <c r="E336" s="97">
        <f t="shared" si="104"/>
        <v>1</v>
      </c>
      <c r="F336" s="97"/>
      <c r="G336" s="97"/>
      <c r="H336" s="104" t="str">
        <f t="shared" si="98"/>
        <v/>
      </c>
      <c r="I336" s="105" t="str">
        <f>IF(D336="","",VLOOKUP(D336,ENTRANTS!$A$1:$H$1000,2,0))</f>
        <v/>
      </c>
      <c r="J336" s="105" t="str">
        <f>IF(D336="","",VLOOKUP(D336,ENTRANTS!$A$1:$H$1000,3,0))</f>
        <v/>
      </c>
      <c r="K336" s="100" t="str">
        <f>IF(D336="","",LEFT(VLOOKUP(D336,ENTRANTS!$A$1:$H$1000,5,0),1))</f>
        <v/>
      </c>
      <c r="L336" s="100" t="str">
        <f>IF(D336="","",COUNTIF($K$2:K336,K336))</f>
        <v/>
      </c>
      <c r="M336" s="100" t="str">
        <f>IF(D336="","",VLOOKUP(D336,ENTRANTS!$A$1:$H$1000,4,0))</f>
        <v/>
      </c>
      <c r="N336" s="100" t="str">
        <f>IF(D336="","",COUNTIF($M$2:M336,M336))</f>
        <v/>
      </c>
      <c r="O336" s="105" t="str">
        <f>IF(D336="","",VLOOKUP(D336,ENTRANTS!$A$1:$H$1000,6,0))</f>
        <v/>
      </c>
      <c r="P336" s="83" t="str">
        <f t="shared" si="99"/>
        <v/>
      </c>
      <c r="Q336" s="30"/>
      <c r="R336" s="2" t="str">
        <f t="shared" si="100"/>
        <v/>
      </c>
      <c r="S336" s="3" t="str">
        <f>IF(D336="","",COUNTIF($R$2:R336,R336))</f>
        <v/>
      </c>
      <c r="T336" s="4" t="str">
        <f t="shared" si="89"/>
        <v/>
      </c>
      <c r="U336" s="34" t="str">
        <f>IF(AND(S336=4,K336="M",NOT(O336="Unattached")),SUMIF(R$2:R336,R336,L$2:L336),"")</f>
        <v/>
      </c>
      <c r="V336" s="4" t="str">
        <f t="shared" si="90"/>
        <v/>
      </c>
      <c r="W336" s="34" t="str">
        <f>IF(AND(S336=3,K336="F",NOT(O336="Unattached")),SUMIF(R$2:R336,R336,L$2:L336),"")</f>
        <v/>
      </c>
      <c r="X336" s="5" t="str">
        <f t="shared" si="93"/>
        <v/>
      </c>
      <c r="Y336" s="5" t="str">
        <f t="shared" si="101"/>
        <v/>
      </c>
      <c r="Z336" s="32" t="str">
        <f t="shared" si="94"/>
        <v xml:space="preserve"> </v>
      </c>
      <c r="AA336" s="32" t="str">
        <f>IF(K336="M",IF(S336&lt;&gt;4,"",VLOOKUP(CONCATENATE(R336," ",(S336-3)),$Z$2:AD336,5,0)),IF(S336&lt;&gt;3,"",VLOOKUP(CONCATENATE(R336," ",(S336-2)),$Z$2:AD336,5,0)))</f>
        <v/>
      </c>
      <c r="AB336" s="32" t="str">
        <f>IF(K336="M",IF(S336&lt;&gt;4,"",VLOOKUP(CONCATENATE(R336," ",(S336-2)),$Z$2:AD336,5,0)),IF(S336&lt;&gt;3,"",VLOOKUP(CONCATENATE(R336," ",(S336-1)),$Z$2:AD336,5,0)))</f>
        <v/>
      </c>
      <c r="AC336" s="32" t="str">
        <f>IF(K336="M",IF(S336&lt;&gt;4,"",VLOOKUP(CONCATENATE(R336," ",(S336-1)),$Z$2:AD336,5,0)),IF(S336&lt;&gt;3,"",VLOOKUP(CONCATENATE(R336," ",(S336)),$Z$2:AD336,5,0)))</f>
        <v/>
      </c>
      <c r="AD336" s="32" t="str">
        <f t="shared" si="102"/>
        <v/>
      </c>
      <c r="AE336" s="32" t="str">
        <f t="shared" si="103"/>
        <v xml:space="preserve"> </v>
      </c>
      <c r="AF336" s="109">
        <f>IF($K336="M",IF($L336&gt;Params!D$3,0,Params!F$3-$L336+1)+IF($L336=1,2,0),IF($L336&gt;Params!E$3,0,Params!G$3-$L336+1)+IF($L336=1,2,0))</f>
        <v>0</v>
      </c>
      <c r="AG336" s="109">
        <f t="shared" si="95"/>
        <v>0</v>
      </c>
      <c r="AH336" s="109">
        <f>IF(LEN(M336)&gt;1,MATCH(MID(M336,2,3),Params!$A$4:$A$14,0),0)</f>
        <v>0</v>
      </c>
      <c r="AI336" s="109" cm="1">
        <f t="array" ref="AI336">IF(AH336=0,0,INDEX(Params!F$4:F$14,RESULTS!$AH336))</f>
        <v>0</v>
      </c>
      <c r="AJ336" s="109" cm="1">
        <f t="array" ref="AJ336">IF(AI336=0,0,INDEX(Params!G$4:G$14,RESULTS!$AH336))</f>
        <v>0</v>
      </c>
      <c r="AK336" s="109">
        <f t="shared" si="96"/>
        <v>0</v>
      </c>
      <c r="AL336" s="109">
        <f t="shared" si="97"/>
        <v>0</v>
      </c>
    </row>
    <row r="337" spans="1:38" x14ac:dyDescent="0.3">
      <c r="A337" s="64" t="str">
        <f t="shared" si="91"/>
        <v/>
      </c>
      <c r="B337" s="64" t="str">
        <f t="shared" si="92"/>
        <v/>
      </c>
      <c r="C337" s="100">
        <v>336</v>
      </c>
      <c r="D337" s="96"/>
      <c r="E337" s="97">
        <f t="shared" si="104"/>
        <v>1</v>
      </c>
      <c r="F337" s="97"/>
      <c r="G337" s="97"/>
      <c r="H337" s="104" t="str">
        <f t="shared" si="98"/>
        <v/>
      </c>
      <c r="I337" s="105" t="str">
        <f>IF(D337="","",VLOOKUP(D337,ENTRANTS!$A$1:$H$1000,2,0))</f>
        <v/>
      </c>
      <c r="J337" s="105" t="str">
        <f>IF(D337="","",VLOOKUP(D337,ENTRANTS!$A$1:$H$1000,3,0))</f>
        <v/>
      </c>
      <c r="K337" s="100" t="str">
        <f>IF(D337="","",LEFT(VLOOKUP(D337,ENTRANTS!$A$1:$H$1000,5,0),1))</f>
        <v/>
      </c>
      <c r="L337" s="100" t="str">
        <f>IF(D337="","",COUNTIF($K$2:K337,K337))</f>
        <v/>
      </c>
      <c r="M337" s="100" t="str">
        <f>IF(D337="","",VLOOKUP(D337,ENTRANTS!$A$1:$H$1000,4,0))</f>
        <v/>
      </c>
      <c r="N337" s="100" t="str">
        <f>IF(D337="","",COUNTIF($M$2:M337,M337))</f>
        <v/>
      </c>
      <c r="O337" s="105" t="str">
        <f>IF(D337="","",VLOOKUP(D337,ENTRANTS!$A$1:$H$1000,6,0))</f>
        <v/>
      </c>
      <c r="P337" s="83" t="str">
        <f t="shared" si="99"/>
        <v/>
      </c>
      <c r="Q337" s="30"/>
      <c r="R337" s="2" t="str">
        <f t="shared" si="100"/>
        <v/>
      </c>
      <c r="S337" s="3" t="str">
        <f>IF(D337="","",COUNTIF($R$2:R337,R337))</f>
        <v/>
      </c>
      <c r="T337" s="4" t="str">
        <f t="shared" si="89"/>
        <v/>
      </c>
      <c r="U337" s="34" t="str">
        <f>IF(AND(S337=4,K337="M",NOT(O337="Unattached")),SUMIF(R$2:R337,R337,L$2:L337),"")</f>
        <v/>
      </c>
      <c r="V337" s="4" t="str">
        <f t="shared" si="90"/>
        <v/>
      </c>
      <c r="W337" s="34" t="str">
        <f>IF(AND(S337=3,K337="F",NOT(O337="Unattached")),SUMIF(R$2:R337,R337,L$2:L337),"")</f>
        <v/>
      </c>
      <c r="X337" s="5" t="str">
        <f t="shared" si="93"/>
        <v/>
      </c>
      <c r="Y337" s="5" t="str">
        <f t="shared" si="101"/>
        <v/>
      </c>
      <c r="Z337" s="32" t="str">
        <f t="shared" si="94"/>
        <v xml:space="preserve"> </v>
      </c>
      <c r="AA337" s="32" t="str">
        <f>IF(K337="M",IF(S337&lt;&gt;4,"",VLOOKUP(CONCATENATE(R337," ",(S337-3)),$Z$2:AD337,5,0)),IF(S337&lt;&gt;3,"",VLOOKUP(CONCATENATE(R337," ",(S337-2)),$Z$2:AD337,5,0)))</f>
        <v/>
      </c>
      <c r="AB337" s="32" t="str">
        <f>IF(K337="M",IF(S337&lt;&gt;4,"",VLOOKUP(CONCATENATE(R337," ",(S337-2)),$Z$2:AD337,5,0)),IF(S337&lt;&gt;3,"",VLOOKUP(CONCATENATE(R337," ",(S337-1)),$Z$2:AD337,5,0)))</f>
        <v/>
      </c>
      <c r="AC337" s="32" t="str">
        <f>IF(K337="M",IF(S337&lt;&gt;4,"",VLOOKUP(CONCATENATE(R337," ",(S337-1)),$Z$2:AD337,5,0)),IF(S337&lt;&gt;3,"",VLOOKUP(CONCATENATE(R337," ",(S337)),$Z$2:AD337,5,0)))</f>
        <v/>
      </c>
      <c r="AD337" s="32" t="str">
        <f t="shared" si="102"/>
        <v/>
      </c>
      <c r="AE337" s="32" t="str">
        <f t="shared" si="103"/>
        <v xml:space="preserve"> </v>
      </c>
      <c r="AF337" s="109">
        <f>IF($K337="M",IF($L337&gt;Params!D$3,0,Params!F$3-$L337+1)+IF($L337=1,2,0),IF($L337&gt;Params!E$3,0,Params!G$3-$L337+1)+IF($L337=1,2,0))</f>
        <v>0</v>
      </c>
      <c r="AG337" s="109">
        <f t="shared" si="95"/>
        <v>0</v>
      </c>
      <c r="AH337" s="109">
        <f>IF(LEN(M337)&gt;1,MATCH(MID(M337,2,3),Params!$A$4:$A$14,0),0)</f>
        <v>0</v>
      </c>
      <c r="AI337" s="109" cm="1">
        <f t="array" ref="AI337">IF(AH337=0,0,INDEX(Params!F$4:F$14,RESULTS!$AH337))</f>
        <v>0</v>
      </c>
      <c r="AJ337" s="109" cm="1">
        <f t="array" ref="AJ337">IF(AI337=0,0,INDEX(Params!G$4:G$14,RESULTS!$AH337))</f>
        <v>0</v>
      </c>
      <c r="AK337" s="109">
        <f t="shared" si="96"/>
        <v>0</v>
      </c>
      <c r="AL337" s="109">
        <f t="shared" si="97"/>
        <v>0</v>
      </c>
    </row>
    <row r="338" spans="1:38" x14ac:dyDescent="0.3">
      <c r="A338" s="64" t="str">
        <f t="shared" si="91"/>
        <v/>
      </c>
      <c r="B338" s="64" t="str">
        <f t="shared" si="92"/>
        <v/>
      </c>
      <c r="C338" s="100">
        <v>337</v>
      </c>
      <c r="D338" s="96"/>
      <c r="E338" s="97">
        <f t="shared" si="104"/>
        <v>1</v>
      </c>
      <c r="F338" s="97"/>
      <c r="G338" s="97"/>
      <c r="H338" s="104" t="str">
        <f t="shared" si="98"/>
        <v/>
      </c>
      <c r="I338" s="105" t="str">
        <f>IF(D338="","",VLOOKUP(D338,ENTRANTS!$A$1:$H$1000,2,0))</f>
        <v/>
      </c>
      <c r="J338" s="105" t="str">
        <f>IF(D338="","",VLOOKUP(D338,ENTRANTS!$A$1:$H$1000,3,0))</f>
        <v/>
      </c>
      <c r="K338" s="100" t="str">
        <f>IF(D338="","",LEFT(VLOOKUP(D338,ENTRANTS!$A$1:$H$1000,5,0),1))</f>
        <v/>
      </c>
      <c r="L338" s="100" t="str">
        <f>IF(D338="","",COUNTIF($K$2:K338,K338))</f>
        <v/>
      </c>
      <c r="M338" s="100" t="str">
        <f>IF(D338="","",VLOOKUP(D338,ENTRANTS!$A$1:$H$1000,4,0))</f>
        <v/>
      </c>
      <c r="N338" s="100" t="str">
        <f>IF(D338="","",COUNTIF($M$2:M338,M338))</f>
        <v/>
      </c>
      <c r="O338" s="105" t="str">
        <f>IF(D338="","",VLOOKUP(D338,ENTRANTS!$A$1:$H$1000,6,0))</f>
        <v/>
      </c>
      <c r="P338" s="83" t="str">
        <f t="shared" si="99"/>
        <v/>
      </c>
      <c r="Q338" s="30"/>
      <c r="R338" s="2" t="str">
        <f t="shared" si="100"/>
        <v/>
      </c>
      <c r="S338" s="3" t="str">
        <f>IF(D338="","",COUNTIF($R$2:R338,R338))</f>
        <v/>
      </c>
      <c r="T338" s="4" t="str">
        <f t="shared" si="89"/>
        <v/>
      </c>
      <c r="U338" s="34" t="str">
        <f>IF(AND(S338=4,K338="M",NOT(O338="Unattached")),SUMIF(R$2:R338,R338,L$2:L338),"")</f>
        <v/>
      </c>
      <c r="V338" s="4" t="str">
        <f t="shared" si="90"/>
        <v/>
      </c>
      <c r="W338" s="34" t="str">
        <f>IF(AND(S338=3,K338="F",NOT(O338="Unattached")),SUMIF(R$2:R338,R338,L$2:L338),"")</f>
        <v/>
      </c>
      <c r="X338" s="5" t="str">
        <f t="shared" si="93"/>
        <v/>
      </c>
      <c r="Y338" s="5" t="str">
        <f t="shared" si="101"/>
        <v/>
      </c>
      <c r="Z338" s="32" t="str">
        <f t="shared" si="94"/>
        <v xml:space="preserve"> </v>
      </c>
      <c r="AA338" s="32" t="str">
        <f>IF(K338="M",IF(S338&lt;&gt;4,"",VLOOKUP(CONCATENATE(R338," ",(S338-3)),$Z$2:AD338,5,0)),IF(S338&lt;&gt;3,"",VLOOKUP(CONCATENATE(R338," ",(S338-2)),$Z$2:AD338,5,0)))</f>
        <v/>
      </c>
      <c r="AB338" s="32" t="str">
        <f>IF(K338="M",IF(S338&lt;&gt;4,"",VLOOKUP(CONCATENATE(R338," ",(S338-2)),$Z$2:AD338,5,0)),IF(S338&lt;&gt;3,"",VLOOKUP(CONCATENATE(R338," ",(S338-1)),$Z$2:AD338,5,0)))</f>
        <v/>
      </c>
      <c r="AC338" s="32" t="str">
        <f>IF(K338="M",IF(S338&lt;&gt;4,"",VLOOKUP(CONCATENATE(R338," ",(S338-1)),$Z$2:AD338,5,0)),IF(S338&lt;&gt;3,"",VLOOKUP(CONCATENATE(R338," ",(S338)),$Z$2:AD338,5,0)))</f>
        <v/>
      </c>
      <c r="AD338" s="32" t="str">
        <f t="shared" si="102"/>
        <v/>
      </c>
      <c r="AE338" s="32" t="str">
        <f t="shared" si="103"/>
        <v xml:space="preserve"> </v>
      </c>
      <c r="AF338" s="109">
        <f>IF($K338="M",IF($L338&gt;Params!D$3,0,Params!F$3-$L338+1)+IF($L338=1,2,0),IF($L338&gt;Params!E$3,0,Params!G$3-$L338+1)+IF($L338=1,2,0))</f>
        <v>0</v>
      </c>
      <c r="AG338" s="109">
        <f t="shared" si="95"/>
        <v>0</v>
      </c>
      <c r="AH338" s="109">
        <f>IF(LEN(M338)&gt;1,MATCH(MID(M338,2,3),Params!$A$4:$A$14,0),0)</f>
        <v>0</v>
      </c>
      <c r="AI338" s="109" cm="1">
        <f t="array" ref="AI338">IF(AH338=0,0,INDEX(Params!F$4:F$14,RESULTS!$AH338))</f>
        <v>0</v>
      </c>
      <c r="AJ338" s="109" cm="1">
        <f t="array" ref="AJ338">IF(AI338=0,0,INDEX(Params!G$4:G$14,RESULTS!$AH338))</f>
        <v>0</v>
      </c>
      <c r="AK338" s="109">
        <f t="shared" si="96"/>
        <v>0</v>
      </c>
      <c r="AL338" s="109">
        <f t="shared" si="97"/>
        <v>0</v>
      </c>
    </row>
    <row r="339" spans="1:38" x14ac:dyDescent="0.3">
      <c r="A339" s="64" t="str">
        <f t="shared" si="91"/>
        <v/>
      </c>
      <c r="B339" s="64" t="str">
        <f t="shared" si="92"/>
        <v/>
      </c>
      <c r="C339" s="100">
        <v>338</v>
      </c>
      <c r="D339" s="96"/>
      <c r="E339" s="97">
        <f t="shared" si="104"/>
        <v>1</v>
      </c>
      <c r="F339" s="97"/>
      <c r="G339" s="97"/>
      <c r="H339" s="104" t="str">
        <f t="shared" si="98"/>
        <v/>
      </c>
      <c r="I339" s="105" t="str">
        <f>IF(D339="","",VLOOKUP(D339,ENTRANTS!$A$1:$H$1000,2,0))</f>
        <v/>
      </c>
      <c r="J339" s="105" t="str">
        <f>IF(D339="","",VLOOKUP(D339,ENTRANTS!$A$1:$H$1000,3,0))</f>
        <v/>
      </c>
      <c r="K339" s="100" t="str">
        <f>IF(D339="","",LEFT(VLOOKUP(D339,ENTRANTS!$A$1:$H$1000,5,0),1))</f>
        <v/>
      </c>
      <c r="L339" s="100" t="str">
        <f>IF(D339="","",COUNTIF($K$2:K339,K339))</f>
        <v/>
      </c>
      <c r="M339" s="100" t="str">
        <f>IF(D339="","",VLOOKUP(D339,ENTRANTS!$A$1:$H$1000,4,0))</f>
        <v/>
      </c>
      <c r="N339" s="100" t="str">
        <f>IF(D339="","",COUNTIF($M$2:M339,M339))</f>
        <v/>
      </c>
      <c r="O339" s="105" t="str">
        <f>IF(D339="","",VLOOKUP(D339,ENTRANTS!$A$1:$H$1000,6,0))</f>
        <v/>
      </c>
      <c r="P339" s="83" t="str">
        <f t="shared" si="99"/>
        <v/>
      </c>
      <c r="Q339" s="30"/>
      <c r="R339" s="2" t="str">
        <f t="shared" si="100"/>
        <v/>
      </c>
      <c r="S339" s="3" t="str">
        <f>IF(D339="","",COUNTIF($R$2:R339,R339))</f>
        <v/>
      </c>
      <c r="T339" s="4" t="str">
        <f t="shared" si="89"/>
        <v/>
      </c>
      <c r="U339" s="34" t="str">
        <f>IF(AND(S339=4,K339="M",NOT(O339="Unattached")),SUMIF(R$2:R339,R339,L$2:L339),"")</f>
        <v/>
      </c>
      <c r="V339" s="4" t="str">
        <f t="shared" si="90"/>
        <v/>
      </c>
      <c r="W339" s="34" t="str">
        <f>IF(AND(S339=3,K339="F",NOT(O339="Unattached")),SUMIF(R$2:R339,R339,L$2:L339),"")</f>
        <v/>
      </c>
      <c r="X339" s="5" t="str">
        <f t="shared" si="93"/>
        <v/>
      </c>
      <c r="Y339" s="5" t="str">
        <f t="shared" si="101"/>
        <v/>
      </c>
      <c r="Z339" s="32" t="str">
        <f t="shared" si="94"/>
        <v xml:space="preserve"> </v>
      </c>
      <c r="AA339" s="32" t="str">
        <f>IF(K339="M",IF(S339&lt;&gt;4,"",VLOOKUP(CONCATENATE(R339," ",(S339-3)),$Z$2:AD339,5,0)),IF(S339&lt;&gt;3,"",VLOOKUP(CONCATENATE(R339," ",(S339-2)),$Z$2:AD339,5,0)))</f>
        <v/>
      </c>
      <c r="AB339" s="32" t="str">
        <f>IF(K339="M",IF(S339&lt;&gt;4,"",VLOOKUP(CONCATENATE(R339," ",(S339-2)),$Z$2:AD339,5,0)),IF(S339&lt;&gt;3,"",VLOOKUP(CONCATENATE(R339," ",(S339-1)),$Z$2:AD339,5,0)))</f>
        <v/>
      </c>
      <c r="AC339" s="32" t="str">
        <f>IF(K339="M",IF(S339&lt;&gt;4,"",VLOOKUP(CONCATENATE(R339," ",(S339-1)),$Z$2:AD339,5,0)),IF(S339&lt;&gt;3,"",VLOOKUP(CONCATENATE(R339," ",(S339)),$Z$2:AD339,5,0)))</f>
        <v/>
      </c>
      <c r="AD339" s="32" t="str">
        <f t="shared" si="102"/>
        <v/>
      </c>
      <c r="AE339" s="32" t="str">
        <f t="shared" si="103"/>
        <v xml:space="preserve"> </v>
      </c>
      <c r="AF339" s="109">
        <f>IF($K339="M",IF($L339&gt;Params!D$3,0,Params!F$3-$L339+1)+IF($L339=1,2,0),IF($L339&gt;Params!E$3,0,Params!G$3-$L339+1)+IF($L339=1,2,0))</f>
        <v>0</v>
      </c>
      <c r="AG339" s="109">
        <f t="shared" si="95"/>
        <v>0</v>
      </c>
      <c r="AH339" s="109">
        <f>IF(LEN(M339)&gt;1,MATCH(MID(M339,2,3),Params!$A$4:$A$14,0),0)</f>
        <v>0</v>
      </c>
      <c r="AI339" s="109" cm="1">
        <f t="array" ref="AI339">IF(AH339=0,0,INDEX(Params!F$4:F$14,RESULTS!$AH339))</f>
        <v>0</v>
      </c>
      <c r="AJ339" s="109" cm="1">
        <f t="array" ref="AJ339">IF(AI339=0,0,INDEX(Params!G$4:G$14,RESULTS!$AH339))</f>
        <v>0</v>
      </c>
      <c r="AK339" s="109">
        <f t="shared" si="96"/>
        <v>0</v>
      </c>
      <c r="AL339" s="109">
        <f t="shared" si="97"/>
        <v>0</v>
      </c>
    </row>
    <row r="340" spans="1:38" x14ac:dyDescent="0.3">
      <c r="A340" s="64" t="str">
        <f t="shared" si="91"/>
        <v/>
      </c>
      <c r="B340" s="64" t="str">
        <f t="shared" si="92"/>
        <v/>
      </c>
      <c r="C340" s="100">
        <v>339</v>
      </c>
      <c r="D340" s="96"/>
      <c r="E340" s="97">
        <f t="shared" si="104"/>
        <v>1</v>
      </c>
      <c r="F340" s="97"/>
      <c r="G340" s="97"/>
      <c r="H340" s="104" t="str">
        <f t="shared" si="98"/>
        <v/>
      </c>
      <c r="I340" s="105" t="str">
        <f>IF(D340="","",VLOOKUP(D340,ENTRANTS!$A$1:$H$1000,2,0))</f>
        <v/>
      </c>
      <c r="J340" s="105" t="str">
        <f>IF(D340="","",VLOOKUP(D340,ENTRANTS!$A$1:$H$1000,3,0))</f>
        <v/>
      </c>
      <c r="K340" s="100" t="str">
        <f>IF(D340="","",LEFT(VLOOKUP(D340,ENTRANTS!$A$1:$H$1000,5,0),1))</f>
        <v/>
      </c>
      <c r="L340" s="100" t="str">
        <f>IF(D340="","",COUNTIF($K$2:K340,K340))</f>
        <v/>
      </c>
      <c r="M340" s="100" t="str">
        <f>IF(D340="","",VLOOKUP(D340,ENTRANTS!$A$1:$H$1000,4,0))</f>
        <v/>
      </c>
      <c r="N340" s="100" t="str">
        <f>IF(D340="","",COUNTIF($M$2:M340,M340))</f>
        <v/>
      </c>
      <c r="O340" s="105" t="str">
        <f>IF(D340="","",VLOOKUP(D340,ENTRANTS!$A$1:$H$1000,6,0))</f>
        <v/>
      </c>
      <c r="P340" s="83" t="str">
        <f t="shared" si="99"/>
        <v/>
      </c>
      <c r="Q340" s="30"/>
      <c r="R340" s="2" t="str">
        <f t="shared" si="100"/>
        <v/>
      </c>
      <c r="S340" s="3" t="str">
        <f>IF(D340="","",COUNTIF($R$2:R340,R340))</f>
        <v/>
      </c>
      <c r="T340" s="4" t="str">
        <f t="shared" si="89"/>
        <v/>
      </c>
      <c r="U340" s="34" t="str">
        <f>IF(AND(S340=4,K340="M",NOT(O340="Unattached")),SUMIF(R$2:R340,R340,L$2:L340),"")</f>
        <v/>
      </c>
      <c r="V340" s="4" t="str">
        <f t="shared" si="90"/>
        <v/>
      </c>
      <c r="W340" s="34" t="str">
        <f>IF(AND(S340=3,K340="F",NOT(O340="Unattached")),SUMIF(R$2:R340,R340,L$2:L340),"")</f>
        <v/>
      </c>
      <c r="X340" s="5" t="str">
        <f t="shared" si="93"/>
        <v/>
      </c>
      <c r="Y340" s="5" t="str">
        <f t="shared" si="101"/>
        <v/>
      </c>
      <c r="Z340" s="32" t="str">
        <f t="shared" si="94"/>
        <v xml:space="preserve"> </v>
      </c>
      <c r="AA340" s="32" t="str">
        <f>IF(K340="M",IF(S340&lt;&gt;4,"",VLOOKUP(CONCATENATE(R340," ",(S340-3)),$Z$2:AD340,5,0)),IF(S340&lt;&gt;3,"",VLOOKUP(CONCATENATE(R340," ",(S340-2)),$Z$2:AD340,5,0)))</f>
        <v/>
      </c>
      <c r="AB340" s="32" t="str">
        <f>IF(K340="M",IF(S340&lt;&gt;4,"",VLOOKUP(CONCATENATE(R340," ",(S340-2)),$Z$2:AD340,5,0)),IF(S340&lt;&gt;3,"",VLOOKUP(CONCATENATE(R340," ",(S340-1)),$Z$2:AD340,5,0)))</f>
        <v/>
      </c>
      <c r="AC340" s="32" t="str">
        <f>IF(K340="M",IF(S340&lt;&gt;4,"",VLOOKUP(CONCATENATE(R340," ",(S340-1)),$Z$2:AD340,5,0)),IF(S340&lt;&gt;3,"",VLOOKUP(CONCATENATE(R340," ",(S340)),$Z$2:AD340,5,0)))</f>
        <v/>
      </c>
      <c r="AD340" s="32" t="str">
        <f t="shared" si="102"/>
        <v/>
      </c>
      <c r="AE340" s="32" t="str">
        <f t="shared" si="103"/>
        <v xml:space="preserve"> </v>
      </c>
      <c r="AF340" s="109">
        <f>IF($K340="M",IF($L340&gt;Params!D$3,0,Params!F$3-$L340+1)+IF($L340=1,2,0),IF($L340&gt;Params!E$3,0,Params!G$3-$L340+1)+IF($L340=1,2,0))</f>
        <v>0</v>
      </c>
      <c r="AG340" s="109">
        <f t="shared" si="95"/>
        <v>0</v>
      </c>
      <c r="AH340" s="109">
        <f>IF(LEN(M340)&gt;1,MATCH(MID(M340,2,3),Params!$A$4:$A$14,0),0)</f>
        <v>0</v>
      </c>
      <c r="AI340" s="109" cm="1">
        <f t="array" ref="AI340">IF(AH340=0,0,INDEX(Params!F$4:F$14,RESULTS!$AH340))</f>
        <v>0</v>
      </c>
      <c r="AJ340" s="109" cm="1">
        <f t="array" ref="AJ340">IF(AI340=0,0,INDEX(Params!G$4:G$14,RESULTS!$AH340))</f>
        <v>0</v>
      </c>
      <c r="AK340" s="109">
        <f t="shared" si="96"/>
        <v>0</v>
      </c>
      <c r="AL340" s="109">
        <f t="shared" si="97"/>
        <v>0</v>
      </c>
    </row>
    <row r="341" spans="1:38" x14ac:dyDescent="0.3">
      <c r="A341" s="64" t="str">
        <f t="shared" si="91"/>
        <v/>
      </c>
      <c r="B341" s="64" t="str">
        <f t="shared" si="92"/>
        <v/>
      </c>
      <c r="C341" s="100">
        <v>340</v>
      </c>
      <c r="D341" s="96"/>
      <c r="E341" s="97">
        <f t="shared" si="104"/>
        <v>1</v>
      </c>
      <c r="F341" s="97"/>
      <c r="G341" s="97"/>
      <c r="H341" s="104" t="str">
        <f t="shared" si="98"/>
        <v/>
      </c>
      <c r="I341" s="105" t="str">
        <f>IF(D341="","",VLOOKUP(D341,ENTRANTS!$A$1:$H$1000,2,0))</f>
        <v/>
      </c>
      <c r="J341" s="105" t="str">
        <f>IF(D341="","",VLOOKUP(D341,ENTRANTS!$A$1:$H$1000,3,0))</f>
        <v/>
      </c>
      <c r="K341" s="100" t="str">
        <f>IF(D341="","",LEFT(VLOOKUP(D341,ENTRANTS!$A$1:$H$1000,5,0),1))</f>
        <v/>
      </c>
      <c r="L341" s="100" t="str">
        <f>IF(D341="","",COUNTIF($K$2:K341,K341))</f>
        <v/>
      </c>
      <c r="M341" s="100" t="str">
        <f>IF(D341="","",VLOOKUP(D341,ENTRANTS!$A$1:$H$1000,4,0))</f>
        <v/>
      </c>
      <c r="N341" s="100" t="str">
        <f>IF(D341="","",COUNTIF($M$2:M341,M341))</f>
        <v/>
      </c>
      <c r="O341" s="105" t="str">
        <f>IF(D341="","",VLOOKUP(D341,ENTRANTS!$A$1:$H$1000,6,0))</f>
        <v/>
      </c>
      <c r="P341" s="83" t="str">
        <f t="shared" si="99"/>
        <v/>
      </c>
      <c r="Q341" s="30"/>
      <c r="R341" s="2" t="str">
        <f t="shared" si="100"/>
        <v/>
      </c>
      <c r="S341" s="3" t="str">
        <f>IF(D341="","",COUNTIF($R$2:R341,R341))</f>
        <v/>
      </c>
      <c r="T341" s="4" t="str">
        <f t="shared" si="89"/>
        <v/>
      </c>
      <c r="U341" s="34" t="str">
        <f>IF(AND(S341=4,K341="M",NOT(O341="Unattached")),SUMIF(R$2:R341,R341,L$2:L341),"")</f>
        <v/>
      </c>
      <c r="V341" s="4" t="str">
        <f t="shared" si="90"/>
        <v/>
      </c>
      <c r="W341" s="34" t="str">
        <f>IF(AND(S341=3,K341="F",NOT(O341="Unattached")),SUMIF(R$2:R341,R341,L$2:L341),"")</f>
        <v/>
      </c>
      <c r="X341" s="5" t="str">
        <f t="shared" si="93"/>
        <v/>
      </c>
      <c r="Y341" s="5" t="str">
        <f t="shared" si="101"/>
        <v/>
      </c>
      <c r="Z341" s="32" t="str">
        <f t="shared" si="94"/>
        <v xml:space="preserve"> </v>
      </c>
      <c r="AA341" s="32" t="str">
        <f>IF(K341="M",IF(S341&lt;&gt;4,"",VLOOKUP(CONCATENATE(R341," ",(S341-3)),$Z$2:AD341,5,0)),IF(S341&lt;&gt;3,"",VLOOKUP(CONCATENATE(R341," ",(S341-2)),$Z$2:AD341,5,0)))</f>
        <v/>
      </c>
      <c r="AB341" s="32" t="str">
        <f>IF(K341="M",IF(S341&lt;&gt;4,"",VLOOKUP(CONCATENATE(R341," ",(S341-2)),$Z$2:AD341,5,0)),IF(S341&lt;&gt;3,"",VLOOKUP(CONCATENATE(R341," ",(S341-1)),$Z$2:AD341,5,0)))</f>
        <v/>
      </c>
      <c r="AC341" s="32" t="str">
        <f>IF(K341="M",IF(S341&lt;&gt;4,"",VLOOKUP(CONCATENATE(R341," ",(S341-1)),$Z$2:AD341,5,0)),IF(S341&lt;&gt;3,"",VLOOKUP(CONCATENATE(R341," ",(S341)),$Z$2:AD341,5,0)))</f>
        <v/>
      </c>
      <c r="AD341" s="32" t="str">
        <f t="shared" si="102"/>
        <v/>
      </c>
      <c r="AE341" s="32" t="str">
        <f t="shared" si="103"/>
        <v xml:space="preserve"> </v>
      </c>
      <c r="AF341" s="109">
        <f>IF($K341="M",IF($L341&gt;Params!D$3,0,Params!F$3-$L341+1)+IF($L341=1,2,0),IF($L341&gt;Params!E$3,0,Params!G$3-$L341+1)+IF($L341=1,2,0))</f>
        <v>0</v>
      </c>
      <c r="AG341" s="109">
        <f t="shared" si="95"/>
        <v>0</v>
      </c>
      <c r="AH341" s="109">
        <f>IF(LEN(M341)&gt;1,MATCH(MID(M341,2,3),Params!$A$4:$A$14,0),0)</f>
        <v>0</v>
      </c>
      <c r="AI341" s="109" cm="1">
        <f t="array" ref="AI341">IF(AH341=0,0,INDEX(Params!F$4:F$14,RESULTS!$AH341))</f>
        <v>0</v>
      </c>
      <c r="AJ341" s="109" cm="1">
        <f t="array" ref="AJ341">IF(AI341=0,0,INDEX(Params!G$4:G$14,RESULTS!$AH341))</f>
        <v>0</v>
      </c>
      <c r="AK341" s="109">
        <f t="shared" si="96"/>
        <v>0</v>
      </c>
      <c r="AL341" s="109">
        <f t="shared" si="97"/>
        <v>0</v>
      </c>
    </row>
    <row r="342" spans="1:38" x14ac:dyDescent="0.3">
      <c r="A342" s="64" t="str">
        <f t="shared" si="91"/>
        <v/>
      </c>
      <c r="B342" s="64" t="str">
        <f t="shared" si="92"/>
        <v/>
      </c>
      <c r="C342" s="100">
        <v>341</v>
      </c>
      <c r="D342" s="96"/>
      <c r="E342" s="97">
        <f t="shared" si="104"/>
        <v>1</v>
      </c>
      <c r="F342" s="97"/>
      <c r="G342" s="97"/>
      <c r="H342" s="104" t="str">
        <f t="shared" si="98"/>
        <v/>
      </c>
      <c r="I342" s="105" t="str">
        <f>IF(D342="","",VLOOKUP(D342,ENTRANTS!$A$1:$H$1000,2,0))</f>
        <v/>
      </c>
      <c r="J342" s="105" t="str">
        <f>IF(D342="","",VLOOKUP(D342,ENTRANTS!$A$1:$H$1000,3,0))</f>
        <v/>
      </c>
      <c r="K342" s="100" t="str">
        <f>IF(D342="","",LEFT(VLOOKUP(D342,ENTRANTS!$A$1:$H$1000,5,0),1))</f>
        <v/>
      </c>
      <c r="L342" s="100" t="str">
        <f>IF(D342="","",COUNTIF($K$2:K342,K342))</f>
        <v/>
      </c>
      <c r="M342" s="100" t="str">
        <f>IF(D342="","",VLOOKUP(D342,ENTRANTS!$A$1:$H$1000,4,0))</f>
        <v/>
      </c>
      <c r="N342" s="100" t="str">
        <f>IF(D342="","",COUNTIF($M$2:M342,M342))</f>
        <v/>
      </c>
      <c r="O342" s="105" t="str">
        <f>IF(D342="","",VLOOKUP(D342,ENTRANTS!$A$1:$H$1000,6,0))</f>
        <v/>
      </c>
      <c r="P342" s="83" t="str">
        <f t="shared" si="99"/>
        <v/>
      </c>
      <c r="Q342" s="30"/>
      <c r="R342" s="2" t="str">
        <f t="shared" si="100"/>
        <v/>
      </c>
      <c r="S342" s="3" t="str">
        <f>IF(D342="","",COUNTIF($R$2:R342,R342))</f>
        <v/>
      </c>
      <c r="T342" s="4" t="str">
        <f t="shared" ref="T342:T405" si="105">IF(U342="","",RANK(U342,$U$2:$U$1000,1))</f>
        <v/>
      </c>
      <c r="U342" s="34" t="str">
        <f>IF(AND(S342=4,K342="M",NOT(O342="Unattached")),SUMIF(R$2:R342,R342,L$2:L342),"")</f>
        <v/>
      </c>
      <c r="V342" s="4" t="str">
        <f t="shared" ref="V342:V405" si="106">IF(W342="","",RANK(W342,$W$2:$W$1000,1))</f>
        <v/>
      </c>
      <c r="W342" s="34" t="str">
        <f>IF(AND(S342=3,K342="F",NOT(O342="Unattached")),SUMIF(R$2:R342,R342,L$2:L342),"")</f>
        <v/>
      </c>
      <c r="X342" s="5" t="str">
        <f t="shared" si="93"/>
        <v/>
      </c>
      <c r="Y342" s="5" t="str">
        <f t="shared" si="101"/>
        <v/>
      </c>
      <c r="Z342" s="32" t="str">
        <f t="shared" si="94"/>
        <v xml:space="preserve"> </v>
      </c>
      <c r="AA342" s="32" t="str">
        <f>IF(K342="M",IF(S342&lt;&gt;4,"",VLOOKUP(CONCATENATE(R342," ",(S342-3)),$Z$2:AD342,5,0)),IF(S342&lt;&gt;3,"",VLOOKUP(CONCATENATE(R342," ",(S342-2)),$Z$2:AD342,5,0)))</f>
        <v/>
      </c>
      <c r="AB342" s="32" t="str">
        <f>IF(K342="M",IF(S342&lt;&gt;4,"",VLOOKUP(CONCATENATE(R342," ",(S342-2)),$Z$2:AD342,5,0)),IF(S342&lt;&gt;3,"",VLOOKUP(CONCATENATE(R342," ",(S342-1)),$Z$2:AD342,5,0)))</f>
        <v/>
      </c>
      <c r="AC342" s="32" t="str">
        <f>IF(K342="M",IF(S342&lt;&gt;4,"",VLOOKUP(CONCATENATE(R342," ",(S342-1)),$Z$2:AD342,5,0)),IF(S342&lt;&gt;3,"",VLOOKUP(CONCATENATE(R342," ",(S342)),$Z$2:AD342,5,0)))</f>
        <v/>
      </c>
      <c r="AD342" s="32" t="str">
        <f t="shared" si="102"/>
        <v/>
      </c>
      <c r="AE342" s="32" t="str">
        <f t="shared" si="103"/>
        <v xml:space="preserve"> </v>
      </c>
      <c r="AF342" s="109">
        <f>IF($K342="M",IF($L342&gt;Params!D$3,0,Params!F$3-$L342+1)+IF($L342=1,2,0),IF($L342&gt;Params!E$3,0,Params!G$3-$L342+1)+IF($L342=1,2,0))</f>
        <v>0</v>
      </c>
      <c r="AG342" s="109">
        <f t="shared" si="95"/>
        <v>0</v>
      </c>
      <c r="AH342" s="109">
        <f>IF(LEN(M342)&gt;1,MATCH(MID(M342,2,3),Params!$A$4:$A$14,0),0)</f>
        <v>0</v>
      </c>
      <c r="AI342" s="109" cm="1">
        <f t="array" ref="AI342">IF(AH342=0,0,INDEX(Params!F$4:F$14,RESULTS!$AH342))</f>
        <v>0</v>
      </c>
      <c r="AJ342" s="109" cm="1">
        <f t="array" ref="AJ342">IF(AI342=0,0,INDEX(Params!G$4:G$14,RESULTS!$AH342))</f>
        <v>0</v>
      </c>
      <c r="AK342" s="109">
        <f t="shared" si="96"/>
        <v>0</v>
      </c>
      <c r="AL342" s="109">
        <f t="shared" si="97"/>
        <v>0</v>
      </c>
    </row>
    <row r="343" spans="1:38" x14ac:dyDescent="0.3">
      <c r="A343" s="64" t="str">
        <f t="shared" si="91"/>
        <v/>
      </c>
      <c r="B343" s="64" t="str">
        <f t="shared" si="92"/>
        <v/>
      </c>
      <c r="C343" s="100">
        <v>342</v>
      </c>
      <c r="D343" s="96"/>
      <c r="E343" s="97">
        <f t="shared" si="104"/>
        <v>1</v>
      </c>
      <c r="F343" s="97"/>
      <c r="G343" s="97"/>
      <c r="H343" s="104" t="str">
        <f t="shared" si="98"/>
        <v/>
      </c>
      <c r="I343" s="105" t="str">
        <f>IF(D343="","",VLOOKUP(D343,ENTRANTS!$A$1:$H$1000,2,0))</f>
        <v/>
      </c>
      <c r="J343" s="105" t="str">
        <f>IF(D343="","",VLOOKUP(D343,ENTRANTS!$A$1:$H$1000,3,0))</f>
        <v/>
      </c>
      <c r="K343" s="100" t="str">
        <f>IF(D343="","",LEFT(VLOOKUP(D343,ENTRANTS!$A$1:$H$1000,5,0),1))</f>
        <v/>
      </c>
      <c r="L343" s="100" t="str">
        <f>IF(D343="","",COUNTIF($K$2:K343,K343))</f>
        <v/>
      </c>
      <c r="M343" s="100" t="str">
        <f>IF(D343="","",VLOOKUP(D343,ENTRANTS!$A$1:$H$1000,4,0))</f>
        <v/>
      </c>
      <c r="N343" s="100" t="str">
        <f>IF(D343="","",COUNTIF($M$2:M343,M343))</f>
        <v/>
      </c>
      <c r="O343" s="105" t="str">
        <f>IF(D343="","",VLOOKUP(D343,ENTRANTS!$A$1:$H$1000,6,0))</f>
        <v/>
      </c>
      <c r="P343" s="83" t="str">
        <f t="shared" si="99"/>
        <v/>
      </c>
      <c r="Q343" s="30"/>
      <c r="R343" s="2" t="str">
        <f t="shared" si="100"/>
        <v/>
      </c>
      <c r="S343" s="3" t="str">
        <f>IF(D343="","",COUNTIF($R$2:R343,R343))</f>
        <v/>
      </c>
      <c r="T343" s="4" t="str">
        <f t="shared" si="105"/>
        <v/>
      </c>
      <c r="U343" s="34" t="str">
        <f>IF(AND(S343=4,K343="M",NOT(O343="Unattached")),SUMIF(R$2:R343,R343,L$2:L343),"")</f>
        <v/>
      </c>
      <c r="V343" s="4" t="str">
        <f t="shared" si="106"/>
        <v/>
      </c>
      <c r="W343" s="34" t="str">
        <f>IF(AND(S343=3,K343="F",NOT(O343="Unattached")),SUMIF(R$2:R343,R343,L$2:L343),"")</f>
        <v/>
      </c>
      <c r="X343" s="5" t="str">
        <f t="shared" si="93"/>
        <v/>
      </c>
      <c r="Y343" s="5" t="str">
        <f t="shared" si="101"/>
        <v/>
      </c>
      <c r="Z343" s="32" t="str">
        <f t="shared" si="94"/>
        <v xml:space="preserve"> </v>
      </c>
      <c r="AA343" s="32" t="str">
        <f>IF(K343="M",IF(S343&lt;&gt;4,"",VLOOKUP(CONCATENATE(R343," ",(S343-3)),$Z$2:AD343,5,0)),IF(S343&lt;&gt;3,"",VLOOKUP(CONCATENATE(R343," ",(S343-2)),$Z$2:AD343,5,0)))</f>
        <v/>
      </c>
      <c r="AB343" s="32" t="str">
        <f>IF(K343="M",IF(S343&lt;&gt;4,"",VLOOKUP(CONCATENATE(R343," ",(S343-2)),$Z$2:AD343,5,0)),IF(S343&lt;&gt;3,"",VLOOKUP(CONCATENATE(R343," ",(S343-1)),$Z$2:AD343,5,0)))</f>
        <v/>
      </c>
      <c r="AC343" s="32" t="str">
        <f>IF(K343="M",IF(S343&lt;&gt;4,"",VLOOKUP(CONCATENATE(R343," ",(S343-1)),$Z$2:AD343,5,0)),IF(S343&lt;&gt;3,"",VLOOKUP(CONCATENATE(R343," ",(S343)),$Z$2:AD343,5,0)))</f>
        <v/>
      </c>
      <c r="AD343" s="32" t="str">
        <f t="shared" si="102"/>
        <v/>
      </c>
      <c r="AE343" s="32" t="str">
        <f t="shared" si="103"/>
        <v xml:space="preserve"> </v>
      </c>
      <c r="AF343" s="109">
        <f>IF($K343="M",IF($L343&gt;Params!D$3,0,Params!F$3-$L343+1)+IF($L343=1,2,0),IF($L343&gt;Params!E$3,0,Params!G$3-$L343+1)+IF($L343=1,2,0))</f>
        <v>0</v>
      </c>
      <c r="AG343" s="109">
        <f t="shared" si="95"/>
        <v>0</v>
      </c>
      <c r="AH343" s="109">
        <f>IF(LEN(M343)&gt;1,MATCH(MID(M343,2,3),Params!$A$4:$A$14,0),0)</f>
        <v>0</v>
      </c>
      <c r="AI343" s="109" cm="1">
        <f t="array" ref="AI343">IF(AH343=0,0,INDEX(Params!F$4:F$14,RESULTS!$AH343))</f>
        <v>0</v>
      </c>
      <c r="AJ343" s="109" cm="1">
        <f t="array" ref="AJ343">IF(AI343=0,0,INDEX(Params!G$4:G$14,RESULTS!$AH343))</f>
        <v>0</v>
      </c>
      <c r="AK343" s="109">
        <f t="shared" si="96"/>
        <v>0</v>
      </c>
      <c r="AL343" s="109">
        <f t="shared" si="97"/>
        <v>0</v>
      </c>
    </row>
    <row r="344" spans="1:38" x14ac:dyDescent="0.3">
      <c r="A344" s="64" t="str">
        <f t="shared" si="91"/>
        <v/>
      </c>
      <c r="B344" s="64" t="str">
        <f t="shared" si="92"/>
        <v/>
      </c>
      <c r="C344" s="100">
        <v>343</v>
      </c>
      <c r="D344" s="96"/>
      <c r="E344" s="97">
        <f t="shared" si="104"/>
        <v>1</v>
      </c>
      <c r="F344" s="97"/>
      <c r="G344" s="97"/>
      <c r="H344" s="104" t="str">
        <f t="shared" si="98"/>
        <v/>
      </c>
      <c r="I344" s="105" t="str">
        <f>IF(D344="","",VLOOKUP(D344,ENTRANTS!$A$1:$H$1000,2,0))</f>
        <v/>
      </c>
      <c r="J344" s="105" t="str">
        <f>IF(D344="","",VLOOKUP(D344,ENTRANTS!$A$1:$H$1000,3,0))</f>
        <v/>
      </c>
      <c r="K344" s="100" t="str">
        <f>IF(D344="","",LEFT(VLOOKUP(D344,ENTRANTS!$A$1:$H$1000,5,0),1))</f>
        <v/>
      </c>
      <c r="L344" s="100" t="str">
        <f>IF(D344="","",COUNTIF($K$2:K344,K344))</f>
        <v/>
      </c>
      <c r="M344" s="100" t="str">
        <f>IF(D344="","",VLOOKUP(D344,ENTRANTS!$A$1:$H$1000,4,0))</f>
        <v/>
      </c>
      <c r="N344" s="100" t="str">
        <f>IF(D344="","",COUNTIF($M$2:M344,M344))</f>
        <v/>
      </c>
      <c r="O344" s="105" t="str">
        <f>IF(D344="","",VLOOKUP(D344,ENTRANTS!$A$1:$H$1000,6,0))</f>
        <v/>
      </c>
      <c r="P344" s="83" t="str">
        <f t="shared" si="99"/>
        <v/>
      </c>
      <c r="Q344" s="30"/>
      <c r="R344" s="2" t="str">
        <f t="shared" si="100"/>
        <v/>
      </c>
      <c r="S344" s="3" t="str">
        <f>IF(D344="","",COUNTIF($R$2:R344,R344))</f>
        <v/>
      </c>
      <c r="T344" s="4" t="str">
        <f t="shared" si="105"/>
        <v/>
      </c>
      <c r="U344" s="34" t="str">
        <f>IF(AND(S344=4,K344="M",NOT(O344="Unattached")),SUMIF(R$2:R344,R344,L$2:L344),"")</f>
        <v/>
      </c>
      <c r="V344" s="4" t="str">
        <f t="shared" si="106"/>
        <v/>
      </c>
      <c r="W344" s="34" t="str">
        <f>IF(AND(S344=3,K344="F",NOT(O344="Unattached")),SUMIF(R$2:R344,R344,L$2:L344),"")</f>
        <v/>
      </c>
      <c r="X344" s="5" t="str">
        <f t="shared" si="93"/>
        <v/>
      </c>
      <c r="Y344" s="5" t="str">
        <f t="shared" si="101"/>
        <v/>
      </c>
      <c r="Z344" s="32" t="str">
        <f t="shared" si="94"/>
        <v xml:space="preserve"> </v>
      </c>
      <c r="AA344" s="32" t="str">
        <f>IF(K344="M",IF(S344&lt;&gt;4,"",VLOOKUP(CONCATENATE(R344," ",(S344-3)),$Z$2:AD344,5,0)),IF(S344&lt;&gt;3,"",VLOOKUP(CONCATENATE(R344," ",(S344-2)),$Z$2:AD344,5,0)))</f>
        <v/>
      </c>
      <c r="AB344" s="32" t="str">
        <f>IF(K344="M",IF(S344&lt;&gt;4,"",VLOOKUP(CONCATENATE(R344," ",(S344-2)),$Z$2:AD344,5,0)),IF(S344&lt;&gt;3,"",VLOOKUP(CONCATENATE(R344," ",(S344-1)),$Z$2:AD344,5,0)))</f>
        <v/>
      </c>
      <c r="AC344" s="32" t="str">
        <f>IF(K344="M",IF(S344&lt;&gt;4,"",VLOOKUP(CONCATENATE(R344," ",(S344-1)),$Z$2:AD344,5,0)),IF(S344&lt;&gt;3,"",VLOOKUP(CONCATENATE(R344," ",(S344)),$Z$2:AD344,5,0)))</f>
        <v/>
      </c>
      <c r="AD344" s="32" t="str">
        <f t="shared" si="102"/>
        <v/>
      </c>
      <c r="AE344" s="32" t="str">
        <f t="shared" si="103"/>
        <v xml:space="preserve"> </v>
      </c>
      <c r="AF344" s="109">
        <f>IF($K344="M",IF($L344&gt;Params!D$3,0,Params!F$3-$L344+1)+IF($L344=1,2,0),IF($L344&gt;Params!E$3,0,Params!G$3-$L344+1)+IF($L344=1,2,0))</f>
        <v>0</v>
      </c>
      <c r="AG344" s="109">
        <f t="shared" si="95"/>
        <v>0</v>
      </c>
      <c r="AH344" s="109">
        <f>IF(LEN(M344)&gt;1,MATCH(MID(M344,2,3),Params!$A$4:$A$14,0),0)</f>
        <v>0</v>
      </c>
      <c r="AI344" s="109" cm="1">
        <f t="array" ref="AI344">IF(AH344=0,0,INDEX(Params!F$4:F$14,RESULTS!$AH344))</f>
        <v>0</v>
      </c>
      <c r="AJ344" s="109" cm="1">
        <f t="array" ref="AJ344">IF(AI344=0,0,INDEX(Params!G$4:G$14,RESULTS!$AH344))</f>
        <v>0</v>
      </c>
      <c r="AK344" s="109">
        <f t="shared" si="96"/>
        <v>0</v>
      </c>
      <c r="AL344" s="109">
        <f t="shared" si="97"/>
        <v>0</v>
      </c>
    </row>
    <row r="345" spans="1:38" x14ac:dyDescent="0.3">
      <c r="A345" s="64" t="str">
        <f t="shared" si="91"/>
        <v/>
      </c>
      <c r="B345" s="64" t="str">
        <f t="shared" si="92"/>
        <v/>
      </c>
      <c r="C345" s="100">
        <v>344</v>
      </c>
      <c r="D345" s="96"/>
      <c r="E345" s="97">
        <f t="shared" si="104"/>
        <v>1</v>
      </c>
      <c r="F345" s="97"/>
      <c r="G345" s="97"/>
      <c r="H345" s="104" t="str">
        <f t="shared" si="98"/>
        <v/>
      </c>
      <c r="I345" s="105" t="str">
        <f>IF(D345="","",VLOOKUP(D345,ENTRANTS!$A$1:$H$1000,2,0))</f>
        <v/>
      </c>
      <c r="J345" s="105" t="str">
        <f>IF(D345="","",VLOOKUP(D345,ENTRANTS!$A$1:$H$1000,3,0))</f>
        <v/>
      </c>
      <c r="K345" s="100" t="str">
        <f>IF(D345="","",LEFT(VLOOKUP(D345,ENTRANTS!$A$1:$H$1000,5,0),1))</f>
        <v/>
      </c>
      <c r="L345" s="100" t="str">
        <f>IF(D345="","",COUNTIF($K$2:K345,K345))</f>
        <v/>
      </c>
      <c r="M345" s="100" t="str">
        <f>IF(D345="","",VLOOKUP(D345,ENTRANTS!$A$1:$H$1000,4,0))</f>
        <v/>
      </c>
      <c r="N345" s="100" t="str">
        <f>IF(D345="","",COUNTIF($M$2:M345,M345))</f>
        <v/>
      </c>
      <c r="O345" s="105" t="str">
        <f>IF(D345="","",VLOOKUP(D345,ENTRANTS!$A$1:$H$1000,6,0))</f>
        <v/>
      </c>
      <c r="P345" s="83" t="str">
        <f t="shared" si="99"/>
        <v/>
      </c>
      <c r="Q345" s="30"/>
      <c r="R345" s="2" t="str">
        <f t="shared" si="100"/>
        <v/>
      </c>
      <c r="S345" s="3" t="str">
        <f>IF(D345="","",COUNTIF($R$2:R345,R345))</f>
        <v/>
      </c>
      <c r="T345" s="4" t="str">
        <f t="shared" si="105"/>
        <v/>
      </c>
      <c r="U345" s="34" t="str">
        <f>IF(AND(S345=4,K345="M",NOT(O345="Unattached")),SUMIF(R$2:R345,R345,L$2:L345),"")</f>
        <v/>
      </c>
      <c r="V345" s="4" t="str">
        <f t="shared" si="106"/>
        <v/>
      </c>
      <c r="W345" s="34" t="str">
        <f>IF(AND(S345=3,K345="F",NOT(O345="Unattached")),SUMIF(R$2:R345,R345,L$2:L345),"")</f>
        <v/>
      </c>
      <c r="X345" s="5" t="str">
        <f t="shared" si="93"/>
        <v/>
      </c>
      <c r="Y345" s="5" t="str">
        <f t="shared" si="101"/>
        <v/>
      </c>
      <c r="Z345" s="32" t="str">
        <f t="shared" si="94"/>
        <v xml:space="preserve"> </v>
      </c>
      <c r="AA345" s="32" t="str">
        <f>IF(K345="M",IF(S345&lt;&gt;4,"",VLOOKUP(CONCATENATE(R345," ",(S345-3)),$Z$2:AD345,5,0)),IF(S345&lt;&gt;3,"",VLOOKUP(CONCATENATE(R345," ",(S345-2)),$Z$2:AD345,5,0)))</f>
        <v/>
      </c>
      <c r="AB345" s="32" t="str">
        <f>IF(K345="M",IF(S345&lt;&gt;4,"",VLOOKUP(CONCATENATE(R345," ",(S345-2)),$Z$2:AD345,5,0)),IF(S345&lt;&gt;3,"",VLOOKUP(CONCATENATE(R345," ",(S345-1)),$Z$2:AD345,5,0)))</f>
        <v/>
      </c>
      <c r="AC345" s="32" t="str">
        <f>IF(K345="M",IF(S345&lt;&gt;4,"",VLOOKUP(CONCATENATE(R345," ",(S345-1)),$Z$2:AD345,5,0)),IF(S345&lt;&gt;3,"",VLOOKUP(CONCATENATE(R345," ",(S345)),$Z$2:AD345,5,0)))</f>
        <v/>
      </c>
      <c r="AD345" s="32" t="str">
        <f t="shared" si="102"/>
        <v/>
      </c>
      <c r="AE345" s="32" t="str">
        <f t="shared" si="103"/>
        <v xml:space="preserve"> </v>
      </c>
      <c r="AF345" s="109">
        <f>IF($K345="M",IF($L345&gt;Params!D$3,0,Params!F$3-$L345+1)+IF($L345=1,2,0),IF($L345&gt;Params!E$3,0,Params!G$3-$L345+1)+IF($L345=1,2,0))</f>
        <v>0</v>
      </c>
      <c r="AG345" s="109">
        <f t="shared" si="95"/>
        <v>0</v>
      </c>
      <c r="AH345" s="109">
        <f>IF(LEN(M345)&gt;1,MATCH(MID(M345,2,3),Params!$A$4:$A$14,0),0)</f>
        <v>0</v>
      </c>
      <c r="AI345" s="109" cm="1">
        <f t="array" ref="AI345">IF(AH345=0,0,INDEX(Params!F$4:F$14,RESULTS!$AH345))</f>
        <v>0</v>
      </c>
      <c r="AJ345" s="109" cm="1">
        <f t="array" ref="AJ345">IF(AI345=0,0,INDEX(Params!G$4:G$14,RESULTS!$AH345))</f>
        <v>0</v>
      </c>
      <c r="AK345" s="109">
        <f t="shared" si="96"/>
        <v>0</v>
      </c>
      <c r="AL345" s="109">
        <f t="shared" si="97"/>
        <v>0</v>
      </c>
    </row>
    <row r="346" spans="1:38" x14ac:dyDescent="0.3">
      <c r="A346" s="64" t="str">
        <f t="shared" si="91"/>
        <v/>
      </c>
      <c r="B346" s="64" t="str">
        <f t="shared" si="92"/>
        <v/>
      </c>
      <c r="C346" s="100">
        <v>345</v>
      </c>
      <c r="D346" s="96"/>
      <c r="E346" s="97">
        <f t="shared" si="104"/>
        <v>1</v>
      </c>
      <c r="F346" s="97"/>
      <c r="G346" s="97"/>
      <c r="H346" s="104" t="str">
        <f t="shared" si="98"/>
        <v/>
      </c>
      <c r="I346" s="105" t="str">
        <f>IF(D346="","",VLOOKUP(D346,ENTRANTS!$A$1:$H$1000,2,0))</f>
        <v/>
      </c>
      <c r="J346" s="105" t="str">
        <f>IF(D346="","",VLOOKUP(D346,ENTRANTS!$A$1:$H$1000,3,0))</f>
        <v/>
      </c>
      <c r="K346" s="100" t="str">
        <f>IF(D346="","",LEFT(VLOOKUP(D346,ENTRANTS!$A$1:$H$1000,5,0),1))</f>
        <v/>
      </c>
      <c r="L346" s="100" t="str">
        <f>IF(D346="","",COUNTIF($K$2:K346,K346))</f>
        <v/>
      </c>
      <c r="M346" s="100" t="str">
        <f>IF(D346="","",VLOOKUP(D346,ENTRANTS!$A$1:$H$1000,4,0))</f>
        <v/>
      </c>
      <c r="N346" s="100" t="str">
        <f>IF(D346="","",COUNTIF($M$2:M346,M346))</f>
        <v/>
      </c>
      <c r="O346" s="105" t="str">
        <f>IF(D346="","",VLOOKUP(D346,ENTRANTS!$A$1:$H$1000,6,0))</f>
        <v/>
      </c>
      <c r="P346" s="83" t="str">
        <f t="shared" si="99"/>
        <v/>
      </c>
      <c r="Q346" s="30"/>
      <c r="R346" s="2" t="str">
        <f t="shared" si="100"/>
        <v/>
      </c>
      <c r="S346" s="3" t="str">
        <f>IF(D346="","",COUNTIF($R$2:R346,R346))</f>
        <v/>
      </c>
      <c r="T346" s="4" t="str">
        <f t="shared" si="105"/>
        <v/>
      </c>
      <c r="U346" s="34" t="str">
        <f>IF(AND(S346=4,K346="M",NOT(O346="Unattached")),SUMIF(R$2:R346,R346,L$2:L346),"")</f>
        <v/>
      </c>
      <c r="V346" s="4" t="str">
        <f t="shared" si="106"/>
        <v/>
      </c>
      <c r="W346" s="34" t="str">
        <f>IF(AND(S346=3,K346="F",NOT(O346="Unattached")),SUMIF(R$2:R346,R346,L$2:L346),"")</f>
        <v/>
      </c>
      <c r="X346" s="5" t="str">
        <f t="shared" si="93"/>
        <v/>
      </c>
      <c r="Y346" s="5" t="str">
        <f t="shared" si="101"/>
        <v/>
      </c>
      <c r="Z346" s="32" t="str">
        <f t="shared" si="94"/>
        <v xml:space="preserve"> </v>
      </c>
      <c r="AA346" s="32" t="str">
        <f>IF(K346="M",IF(S346&lt;&gt;4,"",VLOOKUP(CONCATENATE(R346," ",(S346-3)),$Z$2:AD346,5,0)),IF(S346&lt;&gt;3,"",VLOOKUP(CONCATENATE(R346," ",(S346-2)),$Z$2:AD346,5,0)))</f>
        <v/>
      </c>
      <c r="AB346" s="32" t="str">
        <f>IF(K346="M",IF(S346&lt;&gt;4,"",VLOOKUP(CONCATENATE(R346," ",(S346-2)),$Z$2:AD346,5,0)),IF(S346&lt;&gt;3,"",VLOOKUP(CONCATENATE(R346," ",(S346-1)),$Z$2:AD346,5,0)))</f>
        <v/>
      </c>
      <c r="AC346" s="32" t="str">
        <f>IF(K346="M",IF(S346&lt;&gt;4,"",VLOOKUP(CONCATENATE(R346," ",(S346-1)),$Z$2:AD346,5,0)),IF(S346&lt;&gt;3,"",VLOOKUP(CONCATENATE(R346," ",(S346)),$Z$2:AD346,5,0)))</f>
        <v/>
      </c>
      <c r="AD346" s="32" t="str">
        <f t="shared" si="102"/>
        <v/>
      </c>
      <c r="AE346" s="32" t="str">
        <f t="shared" si="103"/>
        <v xml:space="preserve"> </v>
      </c>
      <c r="AF346" s="109">
        <f>IF($K346="M",IF($L346&gt;Params!D$3,0,Params!F$3-$L346+1)+IF($L346=1,2,0),IF($L346&gt;Params!E$3,0,Params!G$3-$L346+1)+IF($L346=1,2,0))</f>
        <v>0</v>
      </c>
      <c r="AG346" s="109">
        <f t="shared" si="95"/>
        <v>0</v>
      </c>
      <c r="AH346" s="109">
        <f>IF(LEN(M346)&gt;1,MATCH(MID(M346,2,3),Params!$A$4:$A$14,0),0)</f>
        <v>0</v>
      </c>
      <c r="AI346" s="109" cm="1">
        <f t="array" ref="AI346">IF(AH346=0,0,INDEX(Params!F$4:F$14,RESULTS!$AH346))</f>
        <v>0</v>
      </c>
      <c r="AJ346" s="109" cm="1">
        <f t="array" ref="AJ346">IF(AI346=0,0,INDEX(Params!G$4:G$14,RESULTS!$AH346))</f>
        <v>0</v>
      </c>
      <c r="AK346" s="109">
        <f t="shared" si="96"/>
        <v>0</v>
      </c>
      <c r="AL346" s="109">
        <f t="shared" si="97"/>
        <v>0</v>
      </c>
    </row>
    <row r="347" spans="1:38" x14ac:dyDescent="0.3">
      <c r="A347" s="64" t="str">
        <f t="shared" si="91"/>
        <v/>
      </c>
      <c r="B347" s="64" t="str">
        <f t="shared" si="92"/>
        <v/>
      </c>
      <c r="C347" s="100">
        <v>346</v>
      </c>
      <c r="D347" s="96"/>
      <c r="E347" s="97">
        <f t="shared" si="104"/>
        <v>1</v>
      </c>
      <c r="F347" s="97"/>
      <c r="G347" s="97"/>
      <c r="H347" s="104" t="str">
        <f t="shared" si="98"/>
        <v/>
      </c>
      <c r="I347" s="105" t="str">
        <f>IF(D347="","",VLOOKUP(D347,ENTRANTS!$A$1:$H$1000,2,0))</f>
        <v/>
      </c>
      <c r="J347" s="105" t="str">
        <f>IF(D347="","",VLOOKUP(D347,ENTRANTS!$A$1:$H$1000,3,0))</f>
        <v/>
      </c>
      <c r="K347" s="100" t="str">
        <f>IF(D347="","",LEFT(VLOOKUP(D347,ENTRANTS!$A$1:$H$1000,5,0),1))</f>
        <v/>
      </c>
      <c r="L347" s="100" t="str">
        <f>IF(D347="","",COUNTIF($K$2:K347,K347))</f>
        <v/>
      </c>
      <c r="M347" s="100" t="str">
        <f>IF(D347="","",VLOOKUP(D347,ENTRANTS!$A$1:$H$1000,4,0))</f>
        <v/>
      </c>
      <c r="N347" s="100" t="str">
        <f>IF(D347="","",COUNTIF($M$2:M347,M347))</f>
        <v/>
      </c>
      <c r="O347" s="105" t="str">
        <f>IF(D347="","",VLOOKUP(D347,ENTRANTS!$A$1:$H$1000,6,0))</f>
        <v/>
      </c>
      <c r="P347" s="83" t="str">
        <f t="shared" si="99"/>
        <v/>
      </c>
      <c r="Q347" s="30"/>
      <c r="R347" s="2" t="str">
        <f t="shared" si="100"/>
        <v/>
      </c>
      <c r="S347" s="3" t="str">
        <f>IF(D347="","",COUNTIF($R$2:R347,R347))</f>
        <v/>
      </c>
      <c r="T347" s="4" t="str">
        <f t="shared" si="105"/>
        <v/>
      </c>
      <c r="U347" s="34" t="str">
        <f>IF(AND(S347=4,K347="M",NOT(O347="Unattached")),SUMIF(R$2:R347,R347,L$2:L347),"")</f>
        <v/>
      </c>
      <c r="V347" s="4" t="str">
        <f t="shared" si="106"/>
        <v/>
      </c>
      <c r="W347" s="34" t="str">
        <f>IF(AND(S347=3,K347="F",NOT(O347="Unattached")),SUMIF(R$2:R347,R347,L$2:L347),"")</f>
        <v/>
      </c>
      <c r="X347" s="5" t="str">
        <f t="shared" si="93"/>
        <v/>
      </c>
      <c r="Y347" s="5" t="str">
        <f t="shared" si="101"/>
        <v/>
      </c>
      <c r="Z347" s="32" t="str">
        <f t="shared" si="94"/>
        <v xml:space="preserve"> </v>
      </c>
      <c r="AA347" s="32" t="str">
        <f>IF(K347="M",IF(S347&lt;&gt;4,"",VLOOKUP(CONCATENATE(R347," ",(S347-3)),$Z$2:AD347,5,0)),IF(S347&lt;&gt;3,"",VLOOKUP(CONCATENATE(R347," ",(S347-2)),$Z$2:AD347,5,0)))</f>
        <v/>
      </c>
      <c r="AB347" s="32" t="str">
        <f>IF(K347="M",IF(S347&lt;&gt;4,"",VLOOKUP(CONCATENATE(R347," ",(S347-2)),$Z$2:AD347,5,0)),IF(S347&lt;&gt;3,"",VLOOKUP(CONCATENATE(R347," ",(S347-1)),$Z$2:AD347,5,0)))</f>
        <v/>
      </c>
      <c r="AC347" s="32" t="str">
        <f>IF(K347="M",IF(S347&lt;&gt;4,"",VLOOKUP(CONCATENATE(R347," ",(S347-1)),$Z$2:AD347,5,0)),IF(S347&lt;&gt;3,"",VLOOKUP(CONCATENATE(R347," ",(S347)),$Z$2:AD347,5,0)))</f>
        <v/>
      </c>
      <c r="AD347" s="32" t="str">
        <f t="shared" si="102"/>
        <v/>
      </c>
      <c r="AE347" s="32" t="str">
        <f t="shared" si="103"/>
        <v xml:space="preserve"> </v>
      </c>
      <c r="AF347" s="109">
        <f>IF($K347="M",IF($L347&gt;Params!D$3,0,Params!F$3-$L347+1)+IF($L347=1,2,0),IF($L347&gt;Params!E$3,0,Params!G$3-$L347+1)+IF($L347=1,2,0))</f>
        <v>0</v>
      </c>
      <c r="AG347" s="109">
        <f t="shared" si="95"/>
        <v>0</v>
      </c>
      <c r="AH347" s="109">
        <f>IF(LEN(M347)&gt;1,MATCH(MID(M347,2,3),Params!$A$4:$A$14,0),0)</f>
        <v>0</v>
      </c>
      <c r="AI347" s="109" cm="1">
        <f t="array" ref="AI347">IF(AH347=0,0,INDEX(Params!F$4:F$14,RESULTS!$AH347))</f>
        <v>0</v>
      </c>
      <c r="AJ347" s="109" cm="1">
        <f t="array" ref="AJ347">IF(AI347=0,0,INDEX(Params!G$4:G$14,RESULTS!$AH347))</f>
        <v>0</v>
      </c>
      <c r="AK347" s="109">
        <f t="shared" si="96"/>
        <v>0</v>
      </c>
      <c r="AL347" s="109">
        <f t="shared" si="97"/>
        <v>0</v>
      </c>
    </row>
    <row r="348" spans="1:38" x14ac:dyDescent="0.3">
      <c r="A348" s="64" t="str">
        <f t="shared" si="91"/>
        <v/>
      </c>
      <c r="B348" s="64" t="str">
        <f t="shared" si="92"/>
        <v/>
      </c>
      <c r="C348" s="100">
        <v>347</v>
      </c>
      <c r="D348" s="96"/>
      <c r="E348" s="97">
        <f t="shared" si="104"/>
        <v>1</v>
      </c>
      <c r="F348" s="97"/>
      <c r="G348" s="97"/>
      <c r="H348" s="104" t="str">
        <f t="shared" si="98"/>
        <v/>
      </c>
      <c r="I348" s="105" t="str">
        <f>IF(D348="","",VLOOKUP(D348,ENTRANTS!$A$1:$H$1000,2,0))</f>
        <v/>
      </c>
      <c r="J348" s="105" t="str">
        <f>IF(D348="","",VLOOKUP(D348,ENTRANTS!$A$1:$H$1000,3,0))</f>
        <v/>
      </c>
      <c r="K348" s="100" t="str">
        <f>IF(D348="","",LEFT(VLOOKUP(D348,ENTRANTS!$A$1:$H$1000,5,0),1))</f>
        <v/>
      </c>
      <c r="L348" s="100" t="str">
        <f>IF(D348="","",COUNTIF($K$2:K348,K348))</f>
        <v/>
      </c>
      <c r="M348" s="100" t="str">
        <f>IF(D348="","",VLOOKUP(D348,ENTRANTS!$A$1:$H$1000,4,0))</f>
        <v/>
      </c>
      <c r="N348" s="100" t="str">
        <f>IF(D348="","",COUNTIF($M$2:M348,M348))</f>
        <v/>
      </c>
      <c r="O348" s="105" t="str">
        <f>IF(D348="","",VLOOKUP(D348,ENTRANTS!$A$1:$H$1000,6,0))</f>
        <v/>
      </c>
      <c r="P348" s="83" t="str">
        <f t="shared" si="99"/>
        <v/>
      </c>
      <c r="Q348" s="30"/>
      <c r="R348" s="2" t="str">
        <f t="shared" si="100"/>
        <v/>
      </c>
      <c r="S348" s="3" t="str">
        <f>IF(D348="","",COUNTIF($R$2:R348,R348))</f>
        <v/>
      </c>
      <c r="T348" s="4" t="str">
        <f t="shared" si="105"/>
        <v/>
      </c>
      <c r="U348" s="34" t="str">
        <f>IF(AND(S348=4,K348="M",NOT(O348="Unattached")),SUMIF(R$2:R348,R348,L$2:L348),"")</f>
        <v/>
      </c>
      <c r="V348" s="4" t="str">
        <f t="shared" si="106"/>
        <v/>
      </c>
      <c r="W348" s="34" t="str">
        <f>IF(AND(S348=3,K348="F",NOT(O348="Unattached")),SUMIF(R$2:R348,R348,L$2:L348),"")</f>
        <v/>
      </c>
      <c r="X348" s="5" t="str">
        <f t="shared" si="93"/>
        <v/>
      </c>
      <c r="Y348" s="5" t="str">
        <f t="shared" si="101"/>
        <v/>
      </c>
      <c r="Z348" s="32" t="str">
        <f t="shared" si="94"/>
        <v xml:space="preserve"> </v>
      </c>
      <c r="AA348" s="32" t="str">
        <f>IF(K348="M",IF(S348&lt;&gt;4,"",VLOOKUP(CONCATENATE(R348," ",(S348-3)),$Z$2:AD348,5,0)),IF(S348&lt;&gt;3,"",VLOOKUP(CONCATENATE(R348," ",(S348-2)),$Z$2:AD348,5,0)))</f>
        <v/>
      </c>
      <c r="AB348" s="32" t="str">
        <f>IF(K348="M",IF(S348&lt;&gt;4,"",VLOOKUP(CONCATENATE(R348," ",(S348-2)),$Z$2:AD348,5,0)),IF(S348&lt;&gt;3,"",VLOOKUP(CONCATENATE(R348," ",(S348-1)),$Z$2:AD348,5,0)))</f>
        <v/>
      </c>
      <c r="AC348" s="32" t="str">
        <f>IF(K348="M",IF(S348&lt;&gt;4,"",VLOOKUP(CONCATENATE(R348," ",(S348-1)),$Z$2:AD348,5,0)),IF(S348&lt;&gt;3,"",VLOOKUP(CONCATENATE(R348," ",(S348)),$Z$2:AD348,5,0)))</f>
        <v/>
      </c>
      <c r="AD348" s="32" t="str">
        <f t="shared" si="102"/>
        <v/>
      </c>
      <c r="AE348" s="32" t="str">
        <f t="shared" si="103"/>
        <v xml:space="preserve"> </v>
      </c>
      <c r="AF348" s="109">
        <f>IF($K348="M",IF($L348&gt;Params!D$3,0,Params!F$3-$L348+1)+IF($L348=1,2,0),IF($L348&gt;Params!E$3,0,Params!G$3-$L348+1)+IF($L348=1,2,0))</f>
        <v>0</v>
      </c>
      <c r="AG348" s="109">
        <f t="shared" si="95"/>
        <v>0</v>
      </c>
      <c r="AH348" s="109">
        <f>IF(LEN(M348)&gt;1,MATCH(MID(M348,2,3),Params!$A$4:$A$14,0),0)</f>
        <v>0</v>
      </c>
      <c r="AI348" s="109" cm="1">
        <f t="array" ref="AI348">IF(AH348=0,0,INDEX(Params!F$4:F$14,RESULTS!$AH348))</f>
        <v>0</v>
      </c>
      <c r="AJ348" s="109" cm="1">
        <f t="array" ref="AJ348">IF(AI348=0,0,INDEX(Params!G$4:G$14,RESULTS!$AH348))</f>
        <v>0</v>
      </c>
      <c r="AK348" s="109">
        <f t="shared" si="96"/>
        <v>0</v>
      </c>
      <c r="AL348" s="109">
        <f t="shared" si="97"/>
        <v>0</v>
      </c>
    </row>
    <row r="349" spans="1:38" x14ac:dyDescent="0.3">
      <c r="A349" s="64" t="str">
        <f t="shared" si="91"/>
        <v/>
      </c>
      <c r="B349" s="64" t="str">
        <f t="shared" si="92"/>
        <v/>
      </c>
      <c r="C349" s="100">
        <v>348</v>
      </c>
      <c r="D349" s="96"/>
      <c r="E349" s="97">
        <f t="shared" si="104"/>
        <v>1</v>
      </c>
      <c r="F349" s="97"/>
      <c r="G349" s="97"/>
      <c r="H349" s="104" t="str">
        <f t="shared" si="98"/>
        <v/>
      </c>
      <c r="I349" s="105" t="str">
        <f>IF(D349="","",VLOOKUP(D349,ENTRANTS!$A$1:$H$1000,2,0))</f>
        <v/>
      </c>
      <c r="J349" s="105" t="str">
        <f>IF(D349="","",VLOOKUP(D349,ENTRANTS!$A$1:$H$1000,3,0))</f>
        <v/>
      </c>
      <c r="K349" s="100" t="str">
        <f>IF(D349="","",LEFT(VLOOKUP(D349,ENTRANTS!$A$1:$H$1000,5,0),1))</f>
        <v/>
      </c>
      <c r="L349" s="100" t="str">
        <f>IF(D349="","",COUNTIF($K$2:K349,K349))</f>
        <v/>
      </c>
      <c r="M349" s="100" t="str">
        <f>IF(D349="","",VLOOKUP(D349,ENTRANTS!$A$1:$H$1000,4,0))</f>
        <v/>
      </c>
      <c r="N349" s="100" t="str">
        <f>IF(D349="","",COUNTIF($M$2:M349,M349))</f>
        <v/>
      </c>
      <c r="O349" s="105" t="str">
        <f>IF(D349="","",VLOOKUP(D349,ENTRANTS!$A$1:$H$1000,6,0))</f>
        <v/>
      </c>
      <c r="P349" s="83" t="str">
        <f t="shared" si="99"/>
        <v/>
      </c>
      <c r="Q349" s="30"/>
      <c r="R349" s="2" t="str">
        <f t="shared" si="100"/>
        <v/>
      </c>
      <c r="S349" s="3" t="str">
        <f>IF(D349="","",COUNTIF($R$2:R349,R349))</f>
        <v/>
      </c>
      <c r="T349" s="4" t="str">
        <f t="shared" si="105"/>
        <v/>
      </c>
      <c r="U349" s="34" t="str">
        <f>IF(AND(S349=4,K349="M",NOT(O349="Unattached")),SUMIF(R$2:R349,R349,L$2:L349),"")</f>
        <v/>
      </c>
      <c r="V349" s="4" t="str">
        <f t="shared" si="106"/>
        <v/>
      </c>
      <c r="W349" s="34" t="str">
        <f>IF(AND(S349=3,K349="F",NOT(O349="Unattached")),SUMIF(R$2:R349,R349,L$2:L349),"")</f>
        <v/>
      </c>
      <c r="X349" s="5" t="str">
        <f t="shared" si="93"/>
        <v/>
      </c>
      <c r="Y349" s="5" t="str">
        <f t="shared" si="101"/>
        <v/>
      </c>
      <c r="Z349" s="32" t="str">
        <f t="shared" si="94"/>
        <v xml:space="preserve"> </v>
      </c>
      <c r="AA349" s="32" t="str">
        <f>IF(K349="M",IF(S349&lt;&gt;4,"",VLOOKUP(CONCATENATE(R349," ",(S349-3)),$Z$2:AD349,5,0)),IF(S349&lt;&gt;3,"",VLOOKUP(CONCATENATE(R349," ",(S349-2)),$Z$2:AD349,5,0)))</f>
        <v/>
      </c>
      <c r="AB349" s="32" t="str">
        <f>IF(K349="M",IF(S349&lt;&gt;4,"",VLOOKUP(CONCATENATE(R349," ",(S349-2)),$Z$2:AD349,5,0)),IF(S349&lt;&gt;3,"",VLOOKUP(CONCATENATE(R349," ",(S349-1)),$Z$2:AD349,5,0)))</f>
        <v/>
      </c>
      <c r="AC349" s="32" t="str">
        <f>IF(K349="M",IF(S349&lt;&gt;4,"",VLOOKUP(CONCATENATE(R349," ",(S349-1)),$Z$2:AD349,5,0)),IF(S349&lt;&gt;3,"",VLOOKUP(CONCATENATE(R349," ",(S349)),$Z$2:AD349,5,0)))</f>
        <v/>
      </c>
      <c r="AD349" s="32" t="str">
        <f t="shared" si="102"/>
        <v/>
      </c>
      <c r="AE349" s="32" t="str">
        <f t="shared" si="103"/>
        <v xml:space="preserve"> </v>
      </c>
      <c r="AF349" s="109">
        <f>IF($K349="M",IF($L349&gt;Params!D$3,0,Params!F$3-$L349+1)+IF($L349=1,2,0),IF($L349&gt;Params!E$3,0,Params!G$3-$L349+1)+IF($L349=1,2,0))</f>
        <v>0</v>
      </c>
      <c r="AG349" s="109">
        <f t="shared" si="95"/>
        <v>0</v>
      </c>
      <c r="AH349" s="109">
        <f>IF(LEN(M349)&gt;1,MATCH(MID(M349,2,3),Params!$A$4:$A$14,0),0)</f>
        <v>0</v>
      </c>
      <c r="AI349" s="109" cm="1">
        <f t="array" ref="AI349">IF(AH349=0,0,INDEX(Params!F$4:F$14,RESULTS!$AH349))</f>
        <v>0</v>
      </c>
      <c r="AJ349" s="109" cm="1">
        <f t="array" ref="AJ349">IF(AI349=0,0,INDEX(Params!G$4:G$14,RESULTS!$AH349))</f>
        <v>0</v>
      </c>
      <c r="AK349" s="109">
        <f t="shared" si="96"/>
        <v>0</v>
      </c>
      <c r="AL349" s="109">
        <f t="shared" si="97"/>
        <v>0</v>
      </c>
    </row>
    <row r="350" spans="1:38" x14ac:dyDescent="0.3">
      <c r="A350" s="64" t="str">
        <f t="shared" si="91"/>
        <v/>
      </c>
      <c r="B350" s="64" t="str">
        <f t="shared" si="92"/>
        <v/>
      </c>
      <c r="C350" s="100">
        <v>349</v>
      </c>
      <c r="D350" s="96"/>
      <c r="E350" s="97">
        <f t="shared" si="104"/>
        <v>1</v>
      </c>
      <c r="F350" s="97"/>
      <c r="G350" s="97"/>
      <c r="H350" s="104" t="str">
        <f t="shared" si="98"/>
        <v/>
      </c>
      <c r="I350" s="105" t="str">
        <f>IF(D350="","",VLOOKUP(D350,ENTRANTS!$A$1:$H$1000,2,0))</f>
        <v/>
      </c>
      <c r="J350" s="105" t="str">
        <f>IF(D350="","",VLOOKUP(D350,ENTRANTS!$A$1:$H$1000,3,0))</f>
        <v/>
      </c>
      <c r="K350" s="100" t="str">
        <f>IF(D350="","",LEFT(VLOOKUP(D350,ENTRANTS!$A$1:$H$1000,5,0),1))</f>
        <v/>
      </c>
      <c r="L350" s="100" t="str">
        <f>IF(D350="","",COUNTIF($K$2:K350,K350))</f>
        <v/>
      </c>
      <c r="M350" s="100" t="str">
        <f>IF(D350="","",VLOOKUP(D350,ENTRANTS!$A$1:$H$1000,4,0))</f>
        <v/>
      </c>
      <c r="N350" s="100" t="str">
        <f>IF(D350="","",COUNTIF($M$2:M350,M350))</f>
        <v/>
      </c>
      <c r="O350" s="105" t="str">
        <f>IF(D350="","",VLOOKUP(D350,ENTRANTS!$A$1:$H$1000,6,0))</f>
        <v/>
      </c>
      <c r="P350" s="83" t="str">
        <f t="shared" si="99"/>
        <v/>
      </c>
      <c r="Q350" s="30"/>
      <c r="R350" s="2" t="str">
        <f t="shared" si="100"/>
        <v/>
      </c>
      <c r="S350" s="3" t="str">
        <f>IF(D350="","",COUNTIF($R$2:R350,R350))</f>
        <v/>
      </c>
      <c r="T350" s="4" t="str">
        <f t="shared" si="105"/>
        <v/>
      </c>
      <c r="U350" s="34" t="str">
        <f>IF(AND(S350=4,K350="M",NOT(O350="Unattached")),SUMIF(R$2:R350,R350,L$2:L350),"")</f>
        <v/>
      </c>
      <c r="V350" s="4" t="str">
        <f t="shared" si="106"/>
        <v/>
      </c>
      <c r="W350" s="34" t="str">
        <f>IF(AND(S350=3,K350="F",NOT(O350="Unattached")),SUMIF(R$2:R350,R350,L$2:L350),"")</f>
        <v/>
      </c>
      <c r="X350" s="5" t="str">
        <f t="shared" si="93"/>
        <v/>
      </c>
      <c r="Y350" s="5" t="str">
        <f t="shared" si="101"/>
        <v/>
      </c>
      <c r="Z350" s="32" t="str">
        <f t="shared" si="94"/>
        <v xml:space="preserve"> </v>
      </c>
      <c r="AA350" s="32" t="str">
        <f>IF(K350="M",IF(S350&lt;&gt;4,"",VLOOKUP(CONCATENATE(R350," ",(S350-3)),$Z$2:AD350,5,0)),IF(S350&lt;&gt;3,"",VLOOKUP(CONCATENATE(R350," ",(S350-2)),$Z$2:AD350,5,0)))</f>
        <v/>
      </c>
      <c r="AB350" s="32" t="str">
        <f>IF(K350="M",IF(S350&lt;&gt;4,"",VLOOKUP(CONCATENATE(R350," ",(S350-2)),$Z$2:AD350,5,0)),IF(S350&lt;&gt;3,"",VLOOKUP(CONCATENATE(R350," ",(S350-1)),$Z$2:AD350,5,0)))</f>
        <v/>
      </c>
      <c r="AC350" s="32" t="str">
        <f>IF(K350="M",IF(S350&lt;&gt;4,"",VLOOKUP(CONCATENATE(R350," ",(S350-1)),$Z$2:AD350,5,0)),IF(S350&lt;&gt;3,"",VLOOKUP(CONCATENATE(R350," ",(S350)),$Z$2:AD350,5,0)))</f>
        <v/>
      </c>
      <c r="AD350" s="32" t="str">
        <f t="shared" si="102"/>
        <v/>
      </c>
      <c r="AE350" s="32" t="str">
        <f t="shared" si="103"/>
        <v xml:space="preserve"> </v>
      </c>
      <c r="AF350" s="109">
        <f>IF($K350="M",IF($L350&gt;Params!D$3,0,Params!F$3-$L350+1)+IF($L350=1,2,0),IF($L350&gt;Params!E$3,0,Params!G$3-$L350+1)+IF($L350=1,2,0))</f>
        <v>0</v>
      </c>
      <c r="AG350" s="109">
        <f t="shared" si="95"/>
        <v>0</v>
      </c>
      <c r="AH350" s="109">
        <f>IF(LEN(M350)&gt;1,MATCH(MID(M350,2,3),Params!$A$4:$A$14,0),0)</f>
        <v>0</v>
      </c>
      <c r="AI350" s="109" cm="1">
        <f t="array" ref="AI350">IF(AH350=0,0,INDEX(Params!F$4:F$14,RESULTS!$AH350))</f>
        <v>0</v>
      </c>
      <c r="AJ350" s="109" cm="1">
        <f t="array" ref="AJ350">IF(AI350=0,0,INDEX(Params!G$4:G$14,RESULTS!$AH350))</f>
        <v>0</v>
      </c>
      <c r="AK350" s="109">
        <f t="shared" si="96"/>
        <v>0</v>
      </c>
      <c r="AL350" s="109">
        <f t="shared" si="97"/>
        <v>0</v>
      </c>
    </row>
    <row r="351" spans="1:38" x14ac:dyDescent="0.3">
      <c r="A351" s="64" t="str">
        <f t="shared" si="91"/>
        <v/>
      </c>
      <c r="B351" s="64" t="str">
        <f t="shared" si="92"/>
        <v/>
      </c>
      <c r="C351" s="100">
        <v>350</v>
      </c>
      <c r="D351" s="96"/>
      <c r="E351" s="97">
        <f t="shared" si="104"/>
        <v>1</v>
      </c>
      <c r="F351" s="97"/>
      <c r="G351" s="97"/>
      <c r="H351" s="104" t="str">
        <f t="shared" si="98"/>
        <v/>
      </c>
      <c r="I351" s="105" t="str">
        <f>IF(D351="","",VLOOKUP(D351,ENTRANTS!$A$1:$H$1000,2,0))</f>
        <v/>
      </c>
      <c r="J351" s="105" t="str">
        <f>IF(D351="","",VLOOKUP(D351,ENTRANTS!$A$1:$H$1000,3,0))</f>
        <v/>
      </c>
      <c r="K351" s="100" t="str">
        <f>IF(D351="","",LEFT(VLOOKUP(D351,ENTRANTS!$A$1:$H$1000,5,0),1))</f>
        <v/>
      </c>
      <c r="L351" s="100" t="str">
        <f>IF(D351="","",COUNTIF($K$2:K351,K351))</f>
        <v/>
      </c>
      <c r="M351" s="100" t="str">
        <f>IF(D351="","",VLOOKUP(D351,ENTRANTS!$A$1:$H$1000,4,0))</f>
        <v/>
      </c>
      <c r="N351" s="100" t="str">
        <f>IF(D351="","",COUNTIF($M$2:M351,M351))</f>
        <v/>
      </c>
      <c r="O351" s="105" t="str">
        <f>IF(D351="","",VLOOKUP(D351,ENTRANTS!$A$1:$H$1000,6,0))</f>
        <v/>
      </c>
      <c r="P351" s="83" t="str">
        <f t="shared" si="99"/>
        <v/>
      </c>
      <c r="Q351" s="30"/>
      <c r="R351" s="2" t="str">
        <f t="shared" si="100"/>
        <v/>
      </c>
      <c r="S351" s="3" t="str">
        <f>IF(D351="","",COUNTIF($R$2:R351,R351))</f>
        <v/>
      </c>
      <c r="T351" s="4" t="str">
        <f t="shared" si="105"/>
        <v/>
      </c>
      <c r="U351" s="34" t="str">
        <f>IF(AND(S351=4,K351="M",NOT(O351="Unattached")),SUMIF(R$2:R351,R351,L$2:L351),"")</f>
        <v/>
      </c>
      <c r="V351" s="4" t="str">
        <f t="shared" si="106"/>
        <v/>
      </c>
      <c r="W351" s="34" t="str">
        <f>IF(AND(S351=3,K351="F",NOT(O351="Unattached")),SUMIF(R$2:R351,R351,L$2:L351),"")</f>
        <v/>
      </c>
      <c r="X351" s="5" t="str">
        <f t="shared" si="93"/>
        <v/>
      </c>
      <c r="Y351" s="5" t="str">
        <f t="shared" si="101"/>
        <v/>
      </c>
      <c r="Z351" s="32" t="str">
        <f t="shared" si="94"/>
        <v xml:space="preserve"> </v>
      </c>
      <c r="AA351" s="32" t="str">
        <f>IF(K351="M",IF(S351&lt;&gt;4,"",VLOOKUP(CONCATENATE(R351," ",(S351-3)),$Z$2:AD351,5,0)),IF(S351&lt;&gt;3,"",VLOOKUP(CONCATENATE(R351," ",(S351-2)),$Z$2:AD351,5,0)))</f>
        <v/>
      </c>
      <c r="AB351" s="32" t="str">
        <f>IF(K351="M",IF(S351&lt;&gt;4,"",VLOOKUP(CONCATENATE(R351," ",(S351-2)),$Z$2:AD351,5,0)),IF(S351&lt;&gt;3,"",VLOOKUP(CONCATENATE(R351," ",(S351-1)),$Z$2:AD351,5,0)))</f>
        <v/>
      </c>
      <c r="AC351" s="32" t="str">
        <f>IF(K351="M",IF(S351&lt;&gt;4,"",VLOOKUP(CONCATENATE(R351," ",(S351-1)),$Z$2:AD351,5,0)),IF(S351&lt;&gt;3,"",VLOOKUP(CONCATENATE(R351," ",(S351)),$Z$2:AD351,5,0)))</f>
        <v/>
      </c>
      <c r="AD351" s="32" t="str">
        <f t="shared" si="102"/>
        <v/>
      </c>
      <c r="AE351" s="32" t="str">
        <f t="shared" si="103"/>
        <v xml:space="preserve"> </v>
      </c>
      <c r="AF351" s="109">
        <f>IF($K351="M",IF($L351&gt;Params!D$3,0,Params!F$3-$L351+1)+IF($L351=1,2,0),IF($L351&gt;Params!E$3,0,Params!G$3-$L351+1)+IF($L351=1,2,0))</f>
        <v>0</v>
      </c>
      <c r="AG351" s="109">
        <f t="shared" si="95"/>
        <v>0</v>
      </c>
      <c r="AH351" s="109">
        <f>IF(LEN(M351)&gt;1,MATCH(MID(M351,2,3),Params!$A$4:$A$14,0),0)</f>
        <v>0</v>
      </c>
      <c r="AI351" s="109" cm="1">
        <f t="array" ref="AI351">IF(AH351=0,0,INDEX(Params!F$4:F$14,RESULTS!$AH351))</f>
        <v>0</v>
      </c>
      <c r="AJ351" s="109" cm="1">
        <f t="array" ref="AJ351">IF(AI351=0,0,INDEX(Params!G$4:G$14,RESULTS!$AH351))</f>
        <v>0</v>
      </c>
      <c r="AK351" s="109">
        <f t="shared" si="96"/>
        <v>0</v>
      </c>
      <c r="AL351" s="109">
        <f t="shared" si="97"/>
        <v>0</v>
      </c>
    </row>
    <row r="352" spans="1:38" x14ac:dyDescent="0.3">
      <c r="A352" s="64" t="str">
        <f t="shared" si="91"/>
        <v/>
      </c>
      <c r="B352" s="64" t="str">
        <f t="shared" si="92"/>
        <v/>
      </c>
      <c r="C352" s="100">
        <v>351</v>
      </c>
      <c r="D352" s="96"/>
      <c r="E352" s="97">
        <f t="shared" si="104"/>
        <v>1</v>
      </c>
      <c r="F352" s="97"/>
      <c r="G352" s="97"/>
      <c r="H352" s="104" t="str">
        <f t="shared" si="98"/>
        <v/>
      </c>
      <c r="I352" s="105" t="str">
        <f>IF(D352="","",VLOOKUP(D352,ENTRANTS!$A$1:$H$1000,2,0))</f>
        <v/>
      </c>
      <c r="J352" s="105" t="str">
        <f>IF(D352="","",VLOOKUP(D352,ENTRANTS!$A$1:$H$1000,3,0))</f>
        <v/>
      </c>
      <c r="K352" s="100" t="str">
        <f>IF(D352="","",LEFT(VLOOKUP(D352,ENTRANTS!$A$1:$H$1000,5,0),1))</f>
        <v/>
      </c>
      <c r="L352" s="100" t="str">
        <f>IF(D352="","",COUNTIF($K$2:K352,K352))</f>
        <v/>
      </c>
      <c r="M352" s="100" t="str">
        <f>IF(D352="","",VLOOKUP(D352,ENTRANTS!$A$1:$H$1000,4,0))</f>
        <v/>
      </c>
      <c r="N352" s="100" t="str">
        <f>IF(D352="","",COUNTIF($M$2:M352,M352))</f>
        <v/>
      </c>
      <c r="O352" s="105" t="str">
        <f>IF(D352="","",VLOOKUP(D352,ENTRANTS!$A$1:$H$1000,6,0))</f>
        <v/>
      </c>
      <c r="P352" s="83" t="str">
        <f t="shared" si="99"/>
        <v/>
      </c>
      <c r="Q352" s="30"/>
      <c r="R352" s="2" t="str">
        <f t="shared" si="100"/>
        <v/>
      </c>
      <c r="S352" s="3" t="str">
        <f>IF(D352="","",COUNTIF($R$2:R352,R352))</f>
        <v/>
      </c>
      <c r="T352" s="4" t="str">
        <f t="shared" si="105"/>
        <v/>
      </c>
      <c r="U352" s="34" t="str">
        <f>IF(AND(S352=4,K352="M",NOT(O352="Unattached")),SUMIF(R$2:R352,R352,L$2:L352),"")</f>
        <v/>
      </c>
      <c r="V352" s="4" t="str">
        <f t="shared" si="106"/>
        <v/>
      </c>
      <c r="W352" s="34" t="str">
        <f>IF(AND(S352=3,K352="F",NOT(O352="Unattached")),SUMIF(R$2:R352,R352,L$2:L352),"")</f>
        <v/>
      </c>
      <c r="X352" s="5" t="str">
        <f t="shared" si="93"/>
        <v/>
      </c>
      <c r="Y352" s="5" t="str">
        <f t="shared" si="101"/>
        <v/>
      </c>
      <c r="Z352" s="32" t="str">
        <f t="shared" si="94"/>
        <v xml:space="preserve"> </v>
      </c>
      <c r="AA352" s="32" t="str">
        <f>IF(K352="M",IF(S352&lt;&gt;4,"",VLOOKUP(CONCATENATE(R352," ",(S352-3)),$Z$2:AD352,5,0)),IF(S352&lt;&gt;3,"",VLOOKUP(CONCATENATE(R352," ",(S352-2)),$Z$2:AD352,5,0)))</f>
        <v/>
      </c>
      <c r="AB352" s="32" t="str">
        <f>IF(K352="M",IF(S352&lt;&gt;4,"",VLOOKUP(CONCATENATE(R352," ",(S352-2)),$Z$2:AD352,5,0)),IF(S352&lt;&gt;3,"",VLOOKUP(CONCATENATE(R352," ",(S352-1)),$Z$2:AD352,5,0)))</f>
        <v/>
      </c>
      <c r="AC352" s="32" t="str">
        <f>IF(K352="M",IF(S352&lt;&gt;4,"",VLOOKUP(CONCATENATE(R352," ",(S352-1)),$Z$2:AD352,5,0)),IF(S352&lt;&gt;3,"",VLOOKUP(CONCATENATE(R352," ",(S352)),$Z$2:AD352,5,0)))</f>
        <v/>
      </c>
      <c r="AD352" s="32" t="str">
        <f t="shared" si="102"/>
        <v/>
      </c>
      <c r="AE352" s="32" t="str">
        <f t="shared" si="103"/>
        <v xml:space="preserve"> </v>
      </c>
      <c r="AF352" s="109">
        <f>IF($K352="M",IF($L352&gt;Params!D$3,0,Params!F$3-$L352+1)+IF($L352=1,2,0),IF($L352&gt;Params!E$3,0,Params!G$3-$L352+1)+IF($L352=1,2,0))</f>
        <v>0</v>
      </c>
      <c r="AG352" s="109">
        <f t="shared" si="95"/>
        <v>0</v>
      </c>
      <c r="AH352" s="109">
        <f>IF(LEN(M352)&gt;1,MATCH(MID(M352,2,3),Params!$A$4:$A$14,0),0)</f>
        <v>0</v>
      </c>
      <c r="AI352" s="109" cm="1">
        <f t="array" ref="AI352">IF(AH352=0,0,INDEX(Params!F$4:F$14,RESULTS!$AH352))</f>
        <v>0</v>
      </c>
      <c r="AJ352" s="109" cm="1">
        <f t="array" ref="AJ352">IF(AI352=0,0,INDEX(Params!G$4:G$14,RESULTS!$AH352))</f>
        <v>0</v>
      </c>
      <c r="AK352" s="109">
        <f t="shared" si="96"/>
        <v>0</v>
      </c>
      <c r="AL352" s="109">
        <f t="shared" si="97"/>
        <v>0</v>
      </c>
    </row>
    <row r="353" spans="1:38" x14ac:dyDescent="0.3">
      <c r="A353" s="64" t="str">
        <f t="shared" si="91"/>
        <v/>
      </c>
      <c r="B353" s="64" t="str">
        <f t="shared" si="92"/>
        <v/>
      </c>
      <c r="C353" s="100">
        <v>352</v>
      </c>
      <c r="D353" s="96"/>
      <c r="E353" s="97">
        <f t="shared" si="104"/>
        <v>1</v>
      </c>
      <c r="F353" s="97"/>
      <c r="G353" s="97"/>
      <c r="H353" s="104" t="str">
        <f t="shared" si="98"/>
        <v/>
      </c>
      <c r="I353" s="105" t="str">
        <f>IF(D353="","",VLOOKUP(D353,ENTRANTS!$A$1:$H$1000,2,0))</f>
        <v/>
      </c>
      <c r="J353" s="105" t="str">
        <f>IF(D353="","",VLOOKUP(D353,ENTRANTS!$A$1:$H$1000,3,0))</f>
        <v/>
      </c>
      <c r="K353" s="100" t="str">
        <f>IF(D353="","",LEFT(VLOOKUP(D353,ENTRANTS!$A$1:$H$1000,5,0),1))</f>
        <v/>
      </c>
      <c r="L353" s="100" t="str">
        <f>IF(D353="","",COUNTIF($K$2:K353,K353))</f>
        <v/>
      </c>
      <c r="M353" s="100" t="str">
        <f>IF(D353="","",VLOOKUP(D353,ENTRANTS!$A$1:$H$1000,4,0))</f>
        <v/>
      </c>
      <c r="N353" s="100" t="str">
        <f>IF(D353="","",COUNTIF($M$2:M353,M353))</f>
        <v/>
      </c>
      <c r="O353" s="105" t="str">
        <f>IF(D353="","",VLOOKUP(D353,ENTRANTS!$A$1:$H$1000,6,0))</f>
        <v/>
      </c>
      <c r="P353" s="83" t="str">
        <f t="shared" si="99"/>
        <v/>
      </c>
      <c r="Q353" s="30"/>
      <c r="R353" s="2" t="str">
        <f t="shared" si="100"/>
        <v/>
      </c>
      <c r="S353" s="3" t="str">
        <f>IF(D353="","",COUNTIF($R$2:R353,R353))</f>
        <v/>
      </c>
      <c r="T353" s="4" t="str">
        <f t="shared" si="105"/>
        <v/>
      </c>
      <c r="U353" s="34" t="str">
        <f>IF(AND(S353=4,K353="M",NOT(O353="Unattached")),SUMIF(R$2:R353,R353,L$2:L353),"")</f>
        <v/>
      </c>
      <c r="V353" s="4" t="str">
        <f t="shared" si="106"/>
        <v/>
      </c>
      <c r="W353" s="34" t="str">
        <f>IF(AND(S353=3,K353="F",NOT(O353="Unattached")),SUMIF(R$2:R353,R353,L$2:L353),"")</f>
        <v/>
      </c>
      <c r="X353" s="5" t="str">
        <f t="shared" si="93"/>
        <v/>
      </c>
      <c r="Y353" s="5" t="str">
        <f t="shared" si="101"/>
        <v/>
      </c>
      <c r="Z353" s="32" t="str">
        <f t="shared" si="94"/>
        <v xml:space="preserve"> </v>
      </c>
      <c r="AA353" s="32" t="str">
        <f>IF(K353="M",IF(S353&lt;&gt;4,"",VLOOKUP(CONCATENATE(R353," ",(S353-3)),$Z$2:AD353,5,0)),IF(S353&lt;&gt;3,"",VLOOKUP(CONCATENATE(R353," ",(S353-2)),$Z$2:AD353,5,0)))</f>
        <v/>
      </c>
      <c r="AB353" s="32" t="str">
        <f>IF(K353="M",IF(S353&lt;&gt;4,"",VLOOKUP(CONCATENATE(R353," ",(S353-2)),$Z$2:AD353,5,0)),IF(S353&lt;&gt;3,"",VLOOKUP(CONCATENATE(R353," ",(S353-1)),$Z$2:AD353,5,0)))</f>
        <v/>
      </c>
      <c r="AC353" s="32" t="str">
        <f>IF(K353="M",IF(S353&lt;&gt;4,"",VLOOKUP(CONCATENATE(R353," ",(S353-1)),$Z$2:AD353,5,0)),IF(S353&lt;&gt;3,"",VLOOKUP(CONCATENATE(R353," ",(S353)),$Z$2:AD353,5,0)))</f>
        <v/>
      </c>
      <c r="AD353" s="32" t="str">
        <f t="shared" si="102"/>
        <v/>
      </c>
      <c r="AE353" s="32" t="str">
        <f t="shared" si="103"/>
        <v xml:space="preserve"> </v>
      </c>
      <c r="AF353" s="109">
        <f>IF($K353="M",IF($L353&gt;Params!D$3,0,Params!F$3-$L353+1)+IF($L353=1,2,0),IF($L353&gt;Params!E$3,0,Params!G$3-$L353+1)+IF($L353=1,2,0))</f>
        <v>0</v>
      </c>
      <c r="AG353" s="109">
        <f t="shared" si="95"/>
        <v>0</v>
      </c>
      <c r="AH353" s="109">
        <f>IF(LEN(M353)&gt;1,MATCH(MID(M353,2,3),Params!$A$4:$A$14,0),0)</f>
        <v>0</v>
      </c>
      <c r="AI353" s="109" cm="1">
        <f t="array" ref="AI353">IF(AH353=0,0,INDEX(Params!F$4:F$14,RESULTS!$AH353))</f>
        <v>0</v>
      </c>
      <c r="AJ353" s="109" cm="1">
        <f t="array" ref="AJ353">IF(AI353=0,0,INDEX(Params!G$4:G$14,RESULTS!$AH353))</f>
        <v>0</v>
      </c>
      <c r="AK353" s="109">
        <f t="shared" si="96"/>
        <v>0</v>
      </c>
      <c r="AL353" s="109">
        <f t="shared" si="97"/>
        <v>0</v>
      </c>
    </row>
    <row r="354" spans="1:38" x14ac:dyDescent="0.3">
      <c r="A354" s="64" t="str">
        <f t="shared" si="91"/>
        <v/>
      </c>
      <c r="B354" s="64" t="str">
        <f t="shared" si="92"/>
        <v/>
      </c>
      <c r="C354" s="100">
        <v>353</v>
      </c>
      <c r="D354" s="96"/>
      <c r="E354" s="97">
        <f t="shared" si="104"/>
        <v>1</v>
      </c>
      <c r="F354" s="97"/>
      <c r="G354" s="97"/>
      <c r="H354" s="104" t="str">
        <f t="shared" si="98"/>
        <v/>
      </c>
      <c r="I354" s="105" t="str">
        <f>IF(D354="","",VLOOKUP(D354,ENTRANTS!$A$1:$H$1000,2,0))</f>
        <v/>
      </c>
      <c r="J354" s="105" t="str">
        <f>IF(D354="","",VLOOKUP(D354,ENTRANTS!$A$1:$H$1000,3,0))</f>
        <v/>
      </c>
      <c r="K354" s="100" t="str">
        <f>IF(D354="","",LEFT(VLOOKUP(D354,ENTRANTS!$A$1:$H$1000,5,0),1))</f>
        <v/>
      </c>
      <c r="L354" s="100" t="str">
        <f>IF(D354="","",COUNTIF($K$2:K354,K354))</f>
        <v/>
      </c>
      <c r="M354" s="100" t="str">
        <f>IF(D354="","",VLOOKUP(D354,ENTRANTS!$A$1:$H$1000,4,0))</f>
        <v/>
      </c>
      <c r="N354" s="100" t="str">
        <f>IF(D354="","",COUNTIF($M$2:M354,M354))</f>
        <v/>
      </c>
      <c r="O354" s="105" t="str">
        <f>IF(D354="","",VLOOKUP(D354,ENTRANTS!$A$1:$H$1000,6,0))</f>
        <v/>
      </c>
      <c r="P354" s="83" t="str">
        <f t="shared" si="99"/>
        <v/>
      </c>
      <c r="Q354" s="30"/>
      <c r="R354" s="2" t="str">
        <f t="shared" si="100"/>
        <v/>
      </c>
      <c r="S354" s="3" t="str">
        <f>IF(D354="","",COUNTIF($R$2:R354,R354))</f>
        <v/>
      </c>
      <c r="T354" s="4" t="str">
        <f t="shared" si="105"/>
        <v/>
      </c>
      <c r="U354" s="34" t="str">
        <f>IF(AND(S354=4,K354="M",NOT(O354="Unattached")),SUMIF(R$2:R354,R354,L$2:L354),"")</f>
        <v/>
      </c>
      <c r="V354" s="4" t="str">
        <f t="shared" si="106"/>
        <v/>
      </c>
      <c r="W354" s="34" t="str">
        <f>IF(AND(S354=3,K354="F",NOT(O354="Unattached")),SUMIF(R$2:R354,R354,L$2:L354),"")</f>
        <v/>
      </c>
      <c r="X354" s="5" t="str">
        <f t="shared" si="93"/>
        <v/>
      </c>
      <c r="Y354" s="5" t="str">
        <f t="shared" si="101"/>
        <v/>
      </c>
      <c r="Z354" s="32" t="str">
        <f t="shared" si="94"/>
        <v xml:space="preserve"> </v>
      </c>
      <c r="AA354" s="32" t="str">
        <f>IF(K354="M",IF(S354&lt;&gt;4,"",VLOOKUP(CONCATENATE(R354," ",(S354-3)),$Z$2:AD354,5,0)),IF(S354&lt;&gt;3,"",VLOOKUP(CONCATENATE(R354," ",(S354-2)),$Z$2:AD354,5,0)))</f>
        <v/>
      </c>
      <c r="AB354" s="32" t="str">
        <f>IF(K354="M",IF(S354&lt;&gt;4,"",VLOOKUP(CONCATENATE(R354," ",(S354-2)),$Z$2:AD354,5,0)),IF(S354&lt;&gt;3,"",VLOOKUP(CONCATENATE(R354," ",(S354-1)),$Z$2:AD354,5,0)))</f>
        <v/>
      </c>
      <c r="AC354" s="32" t="str">
        <f>IF(K354="M",IF(S354&lt;&gt;4,"",VLOOKUP(CONCATENATE(R354," ",(S354-1)),$Z$2:AD354,5,0)),IF(S354&lt;&gt;3,"",VLOOKUP(CONCATENATE(R354," ",(S354)),$Z$2:AD354,5,0)))</f>
        <v/>
      </c>
      <c r="AD354" s="32" t="str">
        <f t="shared" si="102"/>
        <v/>
      </c>
      <c r="AE354" s="32" t="str">
        <f t="shared" si="103"/>
        <v xml:space="preserve"> </v>
      </c>
      <c r="AF354" s="109">
        <f>IF($K354="M",IF($L354&gt;Params!D$3,0,Params!F$3-$L354+1)+IF($L354=1,2,0),IF($L354&gt;Params!E$3,0,Params!G$3-$L354+1)+IF($L354=1,2,0))</f>
        <v>0</v>
      </c>
      <c r="AG354" s="109">
        <f t="shared" si="95"/>
        <v>0</v>
      </c>
      <c r="AH354" s="109">
        <f>IF(LEN(M354)&gt;1,MATCH(MID(M354,2,3),Params!$A$4:$A$14,0),0)</f>
        <v>0</v>
      </c>
      <c r="AI354" s="109" cm="1">
        <f t="array" ref="AI354">IF(AH354=0,0,INDEX(Params!F$4:F$14,RESULTS!$AH354))</f>
        <v>0</v>
      </c>
      <c r="AJ354" s="109" cm="1">
        <f t="array" ref="AJ354">IF(AI354=0,0,INDEX(Params!G$4:G$14,RESULTS!$AH354))</f>
        <v>0</v>
      </c>
      <c r="AK354" s="109">
        <f t="shared" si="96"/>
        <v>0</v>
      </c>
      <c r="AL354" s="109">
        <f t="shared" si="97"/>
        <v>0</v>
      </c>
    </row>
    <row r="355" spans="1:38" x14ac:dyDescent="0.3">
      <c r="A355" s="64" t="str">
        <f t="shared" si="91"/>
        <v/>
      </c>
      <c r="B355" s="64" t="str">
        <f t="shared" si="92"/>
        <v/>
      </c>
      <c r="C355" s="100">
        <v>354</v>
      </c>
      <c r="D355" s="96"/>
      <c r="E355" s="97">
        <f t="shared" si="104"/>
        <v>1</v>
      </c>
      <c r="F355" s="97"/>
      <c r="G355" s="97"/>
      <c r="H355" s="104" t="str">
        <f t="shared" si="98"/>
        <v/>
      </c>
      <c r="I355" s="105" t="str">
        <f>IF(D355="","",VLOOKUP(D355,ENTRANTS!$A$1:$H$1000,2,0))</f>
        <v/>
      </c>
      <c r="J355" s="105" t="str">
        <f>IF(D355="","",VLOOKUP(D355,ENTRANTS!$A$1:$H$1000,3,0))</f>
        <v/>
      </c>
      <c r="K355" s="100" t="str">
        <f>IF(D355="","",LEFT(VLOOKUP(D355,ENTRANTS!$A$1:$H$1000,5,0),1))</f>
        <v/>
      </c>
      <c r="L355" s="100" t="str">
        <f>IF(D355="","",COUNTIF($K$2:K355,K355))</f>
        <v/>
      </c>
      <c r="M355" s="100" t="str">
        <f>IF(D355="","",VLOOKUP(D355,ENTRANTS!$A$1:$H$1000,4,0))</f>
        <v/>
      </c>
      <c r="N355" s="100" t="str">
        <f>IF(D355="","",COUNTIF($M$2:M355,M355))</f>
        <v/>
      </c>
      <c r="O355" s="105" t="str">
        <f>IF(D355="","",VLOOKUP(D355,ENTRANTS!$A$1:$H$1000,6,0))</f>
        <v/>
      </c>
      <c r="P355" s="83" t="str">
        <f t="shared" si="99"/>
        <v/>
      </c>
      <c r="Q355" s="30"/>
      <c r="R355" s="2" t="str">
        <f t="shared" si="100"/>
        <v/>
      </c>
      <c r="S355" s="3" t="str">
        <f>IF(D355="","",COUNTIF($R$2:R355,R355))</f>
        <v/>
      </c>
      <c r="T355" s="4" t="str">
        <f t="shared" si="105"/>
        <v/>
      </c>
      <c r="U355" s="34" t="str">
        <f>IF(AND(S355=4,K355="M",NOT(O355="Unattached")),SUMIF(R$2:R355,R355,L$2:L355),"")</f>
        <v/>
      </c>
      <c r="V355" s="4" t="str">
        <f t="shared" si="106"/>
        <v/>
      </c>
      <c r="W355" s="34" t="str">
        <f>IF(AND(S355=3,K355="F",NOT(O355="Unattached")),SUMIF(R$2:R355,R355,L$2:L355),"")</f>
        <v/>
      </c>
      <c r="X355" s="5" t="str">
        <f t="shared" si="93"/>
        <v/>
      </c>
      <c r="Y355" s="5" t="str">
        <f t="shared" si="101"/>
        <v/>
      </c>
      <c r="Z355" s="32" t="str">
        <f t="shared" si="94"/>
        <v xml:space="preserve"> </v>
      </c>
      <c r="AA355" s="32" t="str">
        <f>IF(K355="M",IF(S355&lt;&gt;4,"",VLOOKUP(CONCATENATE(R355," ",(S355-3)),$Z$2:AD355,5,0)),IF(S355&lt;&gt;3,"",VLOOKUP(CONCATENATE(R355," ",(S355-2)),$Z$2:AD355,5,0)))</f>
        <v/>
      </c>
      <c r="AB355" s="32" t="str">
        <f>IF(K355="M",IF(S355&lt;&gt;4,"",VLOOKUP(CONCATENATE(R355," ",(S355-2)),$Z$2:AD355,5,0)),IF(S355&lt;&gt;3,"",VLOOKUP(CONCATENATE(R355," ",(S355-1)),$Z$2:AD355,5,0)))</f>
        <v/>
      </c>
      <c r="AC355" s="32" t="str">
        <f>IF(K355="M",IF(S355&lt;&gt;4,"",VLOOKUP(CONCATENATE(R355," ",(S355-1)),$Z$2:AD355,5,0)),IF(S355&lt;&gt;3,"",VLOOKUP(CONCATENATE(R355," ",(S355)),$Z$2:AD355,5,0)))</f>
        <v/>
      </c>
      <c r="AD355" s="32" t="str">
        <f t="shared" si="102"/>
        <v/>
      </c>
      <c r="AE355" s="32" t="str">
        <f t="shared" si="103"/>
        <v xml:space="preserve"> </v>
      </c>
      <c r="AF355" s="109">
        <f>IF($K355="M",IF($L355&gt;Params!D$3,0,Params!F$3-$L355+1)+IF($L355=1,2,0),IF($L355&gt;Params!E$3,0,Params!G$3-$L355+1)+IF($L355=1,2,0))</f>
        <v>0</v>
      </c>
      <c r="AG355" s="109">
        <f t="shared" si="95"/>
        <v>0</v>
      </c>
      <c r="AH355" s="109">
        <f>IF(LEN(M355)&gt;1,MATCH(MID(M355,2,3),Params!$A$4:$A$14,0),0)</f>
        <v>0</v>
      </c>
      <c r="AI355" s="109" cm="1">
        <f t="array" ref="AI355">IF(AH355=0,0,INDEX(Params!F$4:F$14,RESULTS!$AH355))</f>
        <v>0</v>
      </c>
      <c r="AJ355" s="109" cm="1">
        <f t="array" ref="AJ355">IF(AI355=0,0,INDEX(Params!G$4:G$14,RESULTS!$AH355))</f>
        <v>0</v>
      </c>
      <c r="AK355" s="109">
        <f t="shared" si="96"/>
        <v>0</v>
      </c>
      <c r="AL355" s="109">
        <f t="shared" si="97"/>
        <v>0</v>
      </c>
    </row>
    <row r="356" spans="1:38" x14ac:dyDescent="0.3">
      <c r="A356" s="64" t="str">
        <f t="shared" si="91"/>
        <v/>
      </c>
      <c r="B356" s="64" t="str">
        <f t="shared" si="92"/>
        <v/>
      </c>
      <c r="C356" s="100">
        <v>355</v>
      </c>
      <c r="D356" s="96"/>
      <c r="E356" s="97">
        <f t="shared" si="104"/>
        <v>1</v>
      </c>
      <c r="F356" s="97"/>
      <c r="G356" s="97"/>
      <c r="H356" s="104" t="str">
        <f t="shared" si="98"/>
        <v/>
      </c>
      <c r="I356" s="105" t="str">
        <f>IF(D356="","",VLOOKUP(D356,ENTRANTS!$A$1:$H$1000,2,0))</f>
        <v/>
      </c>
      <c r="J356" s="105" t="str">
        <f>IF(D356="","",VLOOKUP(D356,ENTRANTS!$A$1:$H$1000,3,0))</f>
        <v/>
      </c>
      <c r="K356" s="100" t="str">
        <f>IF(D356="","",LEFT(VLOOKUP(D356,ENTRANTS!$A$1:$H$1000,5,0),1))</f>
        <v/>
      </c>
      <c r="L356" s="100" t="str">
        <f>IF(D356="","",COUNTIF($K$2:K356,K356))</f>
        <v/>
      </c>
      <c r="M356" s="100" t="str">
        <f>IF(D356="","",VLOOKUP(D356,ENTRANTS!$A$1:$H$1000,4,0))</f>
        <v/>
      </c>
      <c r="N356" s="100" t="str">
        <f>IF(D356="","",COUNTIF($M$2:M356,M356))</f>
        <v/>
      </c>
      <c r="O356" s="105" t="str">
        <f>IF(D356="","",VLOOKUP(D356,ENTRANTS!$A$1:$H$1000,6,0))</f>
        <v/>
      </c>
      <c r="P356" s="83" t="str">
        <f t="shared" si="99"/>
        <v/>
      </c>
      <c r="Q356" s="30"/>
      <c r="R356" s="2" t="str">
        <f t="shared" si="100"/>
        <v/>
      </c>
      <c r="S356" s="3" t="str">
        <f>IF(D356="","",COUNTIF($R$2:R356,R356))</f>
        <v/>
      </c>
      <c r="T356" s="4" t="str">
        <f t="shared" si="105"/>
        <v/>
      </c>
      <c r="U356" s="34" t="str">
        <f>IF(AND(S356=4,K356="M",NOT(O356="Unattached")),SUMIF(R$2:R356,R356,L$2:L356),"")</f>
        <v/>
      </c>
      <c r="V356" s="4" t="str">
        <f t="shared" si="106"/>
        <v/>
      </c>
      <c r="W356" s="34" t="str">
        <f>IF(AND(S356=3,K356="F",NOT(O356="Unattached")),SUMIF(R$2:R356,R356,L$2:L356),"")</f>
        <v/>
      </c>
      <c r="X356" s="5" t="str">
        <f t="shared" si="93"/>
        <v/>
      </c>
      <c r="Y356" s="5" t="str">
        <f t="shared" si="101"/>
        <v/>
      </c>
      <c r="Z356" s="32" t="str">
        <f t="shared" si="94"/>
        <v xml:space="preserve"> </v>
      </c>
      <c r="AA356" s="32" t="str">
        <f>IF(K356="M",IF(S356&lt;&gt;4,"",VLOOKUP(CONCATENATE(R356," ",(S356-3)),$Z$2:AD356,5,0)),IF(S356&lt;&gt;3,"",VLOOKUP(CONCATENATE(R356," ",(S356-2)),$Z$2:AD356,5,0)))</f>
        <v/>
      </c>
      <c r="AB356" s="32" t="str">
        <f>IF(K356="M",IF(S356&lt;&gt;4,"",VLOOKUP(CONCATENATE(R356," ",(S356-2)),$Z$2:AD356,5,0)),IF(S356&lt;&gt;3,"",VLOOKUP(CONCATENATE(R356," ",(S356-1)),$Z$2:AD356,5,0)))</f>
        <v/>
      </c>
      <c r="AC356" s="32" t="str">
        <f>IF(K356="M",IF(S356&lt;&gt;4,"",VLOOKUP(CONCATENATE(R356," ",(S356-1)),$Z$2:AD356,5,0)),IF(S356&lt;&gt;3,"",VLOOKUP(CONCATENATE(R356," ",(S356)),$Z$2:AD356,5,0)))</f>
        <v/>
      </c>
      <c r="AD356" s="32" t="str">
        <f t="shared" si="102"/>
        <v/>
      </c>
      <c r="AE356" s="32" t="str">
        <f t="shared" si="103"/>
        <v xml:space="preserve"> </v>
      </c>
      <c r="AF356" s="109">
        <f>IF($K356="M",IF($L356&gt;Params!D$3,0,Params!F$3-$L356+1)+IF($L356=1,2,0),IF($L356&gt;Params!E$3,0,Params!G$3-$L356+1)+IF($L356=1,2,0))</f>
        <v>0</v>
      </c>
      <c r="AG356" s="109">
        <f t="shared" si="95"/>
        <v>0</v>
      </c>
      <c r="AH356" s="109">
        <f>IF(LEN(M356)&gt;1,MATCH(MID(M356,2,3),Params!$A$4:$A$14,0),0)</f>
        <v>0</v>
      </c>
      <c r="AI356" s="109" cm="1">
        <f t="array" ref="AI356">IF(AH356=0,0,INDEX(Params!F$4:F$14,RESULTS!$AH356))</f>
        <v>0</v>
      </c>
      <c r="AJ356" s="109" cm="1">
        <f t="array" ref="AJ356">IF(AI356=0,0,INDEX(Params!G$4:G$14,RESULTS!$AH356))</f>
        <v>0</v>
      </c>
      <c r="AK356" s="109">
        <f t="shared" si="96"/>
        <v>0</v>
      </c>
      <c r="AL356" s="109">
        <f t="shared" si="97"/>
        <v>0</v>
      </c>
    </row>
    <row r="357" spans="1:38" x14ac:dyDescent="0.3">
      <c r="A357" s="64" t="str">
        <f t="shared" si="91"/>
        <v/>
      </c>
      <c r="B357" s="64" t="str">
        <f t="shared" si="92"/>
        <v/>
      </c>
      <c r="C357" s="100">
        <v>356</v>
      </c>
      <c r="D357" s="96"/>
      <c r="E357" s="97">
        <f t="shared" si="104"/>
        <v>1</v>
      </c>
      <c r="F357" s="97"/>
      <c r="G357" s="97"/>
      <c r="H357" s="104" t="str">
        <f t="shared" si="98"/>
        <v/>
      </c>
      <c r="I357" s="105" t="str">
        <f>IF(D357="","",VLOOKUP(D357,ENTRANTS!$A$1:$H$1000,2,0))</f>
        <v/>
      </c>
      <c r="J357" s="105" t="str">
        <f>IF(D357="","",VLOOKUP(D357,ENTRANTS!$A$1:$H$1000,3,0))</f>
        <v/>
      </c>
      <c r="K357" s="100" t="str">
        <f>IF(D357="","",LEFT(VLOOKUP(D357,ENTRANTS!$A$1:$H$1000,5,0),1))</f>
        <v/>
      </c>
      <c r="L357" s="100" t="str">
        <f>IF(D357="","",COUNTIF($K$2:K357,K357))</f>
        <v/>
      </c>
      <c r="M357" s="100" t="str">
        <f>IF(D357="","",VLOOKUP(D357,ENTRANTS!$A$1:$H$1000,4,0))</f>
        <v/>
      </c>
      <c r="N357" s="100" t="str">
        <f>IF(D357="","",COUNTIF($M$2:M357,M357))</f>
        <v/>
      </c>
      <c r="O357" s="105" t="str">
        <f>IF(D357="","",VLOOKUP(D357,ENTRANTS!$A$1:$H$1000,6,0))</f>
        <v/>
      </c>
      <c r="P357" s="83" t="str">
        <f t="shared" si="99"/>
        <v/>
      </c>
      <c r="Q357" s="30"/>
      <c r="R357" s="2" t="str">
        <f t="shared" si="100"/>
        <v/>
      </c>
      <c r="S357" s="3" t="str">
        <f>IF(D357="","",COUNTIF($R$2:R357,R357))</f>
        <v/>
      </c>
      <c r="T357" s="4" t="str">
        <f t="shared" si="105"/>
        <v/>
      </c>
      <c r="U357" s="34" t="str">
        <f>IF(AND(S357=4,K357="M",NOT(O357="Unattached")),SUMIF(R$2:R357,R357,L$2:L357),"")</f>
        <v/>
      </c>
      <c r="V357" s="4" t="str">
        <f t="shared" si="106"/>
        <v/>
      </c>
      <c r="W357" s="34" t="str">
        <f>IF(AND(S357=3,K357="F",NOT(O357="Unattached")),SUMIF(R$2:R357,R357,L$2:L357),"")</f>
        <v/>
      </c>
      <c r="X357" s="5" t="str">
        <f t="shared" si="93"/>
        <v/>
      </c>
      <c r="Y357" s="5" t="str">
        <f t="shared" si="101"/>
        <v/>
      </c>
      <c r="Z357" s="32" t="str">
        <f t="shared" si="94"/>
        <v xml:space="preserve"> </v>
      </c>
      <c r="AA357" s="32" t="str">
        <f>IF(K357="M",IF(S357&lt;&gt;4,"",VLOOKUP(CONCATENATE(R357," ",(S357-3)),$Z$2:AD357,5,0)),IF(S357&lt;&gt;3,"",VLOOKUP(CONCATENATE(R357," ",(S357-2)),$Z$2:AD357,5,0)))</f>
        <v/>
      </c>
      <c r="AB357" s="32" t="str">
        <f>IF(K357="M",IF(S357&lt;&gt;4,"",VLOOKUP(CONCATENATE(R357," ",(S357-2)),$Z$2:AD357,5,0)),IF(S357&lt;&gt;3,"",VLOOKUP(CONCATENATE(R357," ",(S357-1)),$Z$2:AD357,5,0)))</f>
        <v/>
      </c>
      <c r="AC357" s="32" t="str">
        <f>IF(K357="M",IF(S357&lt;&gt;4,"",VLOOKUP(CONCATENATE(R357," ",(S357-1)),$Z$2:AD357,5,0)),IF(S357&lt;&gt;3,"",VLOOKUP(CONCATENATE(R357," ",(S357)),$Z$2:AD357,5,0)))</f>
        <v/>
      </c>
      <c r="AD357" s="32" t="str">
        <f t="shared" si="102"/>
        <v/>
      </c>
      <c r="AE357" s="32" t="str">
        <f t="shared" si="103"/>
        <v xml:space="preserve"> </v>
      </c>
      <c r="AF357" s="109">
        <f>IF($K357="M",IF($L357&gt;Params!D$3,0,Params!F$3-$L357+1)+IF($L357=1,2,0),IF($L357&gt;Params!E$3,0,Params!G$3-$L357+1)+IF($L357=1,2,0))</f>
        <v>0</v>
      </c>
      <c r="AG357" s="109">
        <f t="shared" si="95"/>
        <v>0</v>
      </c>
      <c r="AH357" s="109">
        <f>IF(LEN(M357)&gt;1,MATCH(MID(M357,2,3),Params!$A$4:$A$14,0),0)</f>
        <v>0</v>
      </c>
      <c r="AI357" s="109" cm="1">
        <f t="array" ref="AI357">IF(AH357=0,0,INDEX(Params!F$4:F$14,RESULTS!$AH357))</f>
        <v>0</v>
      </c>
      <c r="AJ357" s="109" cm="1">
        <f t="array" ref="AJ357">IF(AI357=0,0,INDEX(Params!G$4:G$14,RESULTS!$AH357))</f>
        <v>0</v>
      </c>
      <c r="AK357" s="109">
        <f t="shared" si="96"/>
        <v>0</v>
      </c>
      <c r="AL357" s="109">
        <f t="shared" si="97"/>
        <v>0</v>
      </c>
    </row>
    <row r="358" spans="1:38" x14ac:dyDescent="0.3">
      <c r="A358" s="64" t="str">
        <f t="shared" si="91"/>
        <v/>
      </c>
      <c r="B358" s="64" t="str">
        <f t="shared" si="92"/>
        <v/>
      </c>
      <c r="C358" s="100">
        <v>357</v>
      </c>
      <c r="D358" s="96"/>
      <c r="E358" s="97">
        <f t="shared" si="104"/>
        <v>1</v>
      </c>
      <c r="F358" s="97"/>
      <c r="G358" s="97"/>
      <c r="H358" s="104" t="str">
        <f t="shared" si="98"/>
        <v/>
      </c>
      <c r="I358" s="105" t="str">
        <f>IF(D358="","",VLOOKUP(D358,ENTRANTS!$A$1:$H$1000,2,0))</f>
        <v/>
      </c>
      <c r="J358" s="105" t="str">
        <f>IF(D358="","",VLOOKUP(D358,ENTRANTS!$A$1:$H$1000,3,0))</f>
        <v/>
      </c>
      <c r="K358" s="100" t="str">
        <f>IF(D358="","",LEFT(VLOOKUP(D358,ENTRANTS!$A$1:$H$1000,5,0),1))</f>
        <v/>
      </c>
      <c r="L358" s="100" t="str">
        <f>IF(D358="","",COUNTIF($K$2:K358,K358))</f>
        <v/>
      </c>
      <c r="M358" s="100" t="str">
        <f>IF(D358="","",VLOOKUP(D358,ENTRANTS!$A$1:$H$1000,4,0))</f>
        <v/>
      </c>
      <c r="N358" s="100" t="str">
        <f>IF(D358="","",COUNTIF($M$2:M358,M358))</f>
        <v/>
      </c>
      <c r="O358" s="105" t="str">
        <f>IF(D358="","",VLOOKUP(D358,ENTRANTS!$A$1:$H$1000,6,0))</f>
        <v/>
      </c>
      <c r="P358" s="83" t="str">
        <f t="shared" si="99"/>
        <v/>
      </c>
      <c r="Q358" s="30"/>
      <c r="R358" s="2" t="str">
        <f t="shared" si="100"/>
        <v/>
      </c>
      <c r="S358" s="3" t="str">
        <f>IF(D358="","",COUNTIF($R$2:R358,R358))</f>
        <v/>
      </c>
      <c r="T358" s="4" t="str">
        <f t="shared" si="105"/>
        <v/>
      </c>
      <c r="U358" s="34" t="str">
        <f>IF(AND(S358=4,K358="M",NOT(O358="Unattached")),SUMIF(R$2:R358,R358,L$2:L358),"")</f>
        <v/>
      </c>
      <c r="V358" s="4" t="str">
        <f t="shared" si="106"/>
        <v/>
      </c>
      <c r="W358" s="34" t="str">
        <f>IF(AND(S358=3,K358="F",NOT(O358="Unattached")),SUMIF(R$2:R358,R358,L$2:L358),"")</f>
        <v/>
      </c>
      <c r="X358" s="5" t="str">
        <f t="shared" si="93"/>
        <v/>
      </c>
      <c r="Y358" s="5" t="str">
        <f t="shared" si="101"/>
        <v/>
      </c>
      <c r="Z358" s="32" t="str">
        <f t="shared" si="94"/>
        <v xml:space="preserve"> </v>
      </c>
      <c r="AA358" s="32" t="str">
        <f>IF(K358="M",IF(S358&lt;&gt;4,"",VLOOKUP(CONCATENATE(R358," ",(S358-3)),$Z$2:AD358,5,0)),IF(S358&lt;&gt;3,"",VLOOKUP(CONCATENATE(R358," ",(S358-2)),$Z$2:AD358,5,0)))</f>
        <v/>
      </c>
      <c r="AB358" s="32" t="str">
        <f>IF(K358="M",IF(S358&lt;&gt;4,"",VLOOKUP(CONCATENATE(R358," ",(S358-2)),$Z$2:AD358,5,0)),IF(S358&lt;&gt;3,"",VLOOKUP(CONCATENATE(R358," ",(S358-1)),$Z$2:AD358,5,0)))</f>
        <v/>
      </c>
      <c r="AC358" s="32" t="str">
        <f>IF(K358="M",IF(S358&lt;&gt;4,"",VLOOKUP(CONCATENATE(R358," ",(S358-1)),$Z$2:AD358,5,0)),IF(S358&lt;&gt;3,"",VLOOKUP(CONCATENATE(R358," ",(S358)),$Z$2:AD358,5,0)))</f>
        <v/>
      </c>
      <c r="AD358" s="32" t="str">
        <f t="shared" si="102"/>
        <v/>
      </c>
      <c r="AE358" s="32" t="str">
        <f t="shared" si="103"/>
        <v xml:space="preserve"> </v>
      </c>
      <c r="AF358" s="109">
        <f>IF($K358="M",IF($L358&gt;Params!D$3,0,Params!F$3-$L358+1)+IF($L358=1,2,0),IF($L358&gt;Params!E$3,0,Params!G$3-$L358+1)+IF($L358=1,2,0))</f>
        <v>0</v>
      </c>
      <c r="AG358" s="109">
        <f t="shared" si="95"/>
        <v>0</v>
      </c>
      <c r="AH358" s="109">
        <f>IF(LEN(M358)&gt;1,MATCH(MID(M358,2,3),Params!$A$4:$A$14,0),0)</f>
        <v>0</v>
      </c>
      <c r="AI358" s="109" cm="1">
        <f t="array" ref="AI358">IF(AH358=0,0,INDEX(Params!F$4:F$14,RESULTS!$AH358))</f>
        <v>0</v>
      </c>
      <c r="AJ358" s="109" cm="1">
        <f t="array" ref="AJ358">IF(AI358=0,0,INDEX(Params!G$4:G$14,RESULTS!$AH358))</f>
        <v>0</v>
      </c>
      <c r="AK358" s="109">
        <f t="shared" si="96"/>
        <v>0</v>
      </c>
      <c r="AL358" s="109">
        <f t="shared" si="97"/>
        <v>0</v>
      </c>
    </row>
    <row r="359" spans="1:38" x14ac:dyDescent="0.3">
      <c r="A359" s="64" t="str">
        <f t="shared" si="91"/>
        <v/>
      </c>
      <c r="B359" s="64" t="str">
        <f t="shared" si="92"/>
        <v/>
      </c>
      <c r="C359" s="100">
        <v>358</v>
      </c>
      <c r="D359" s="96"/>
      <c r="E359" s="97">
        <f t="shared" si="104"/>
        <v>1</v>
      </c>
      <c r="F359" s="97"/>
      <c r="G359" s="97"/>
      <c r="H359" s="104" t="str">
        <f t="shared" si="98"/>
        <v/>
      </c>
      <c r="I359" s="105" t="str">
        <f>IF(D359="","",VLOOKUP(D359,ENTRANTS!$A$1:$H$1000,2,0))</f>
        <v/>
      </c>
      <c r="J359" s="105" t="str">
        <f>IF(D359="","",VLOOKUP(D359,ENTRANTS!$A$1:$H$1000,3,0))</f>
        <v/>
      </c>
      <c r="K359" s="100" t="str">
        <f>IF(D359="","",LEFT(VLOOKUP(D359,ENTRANTS!$A$1:$H$1000,5,0),1))</f>
        <v/>
      </c>
      <c r="L359" s="100" t="str">
        <f>IF(D359="","",COUNTIF($K$2:K359,K359))</f>
        <v/>
      </c>
      <c r="M359" s="100" t="str">
        <f>IF(D359="","",VLOOKUP(D359,ENTRANTS!$A$1:$H$1000,4,0))</f>
        <v/>
      </c>
      <c r="N359" s="100" t="str">
        <f>IF(D359="","",COUNTIF($M$2:M359,M359))</f>
        <v/>
      </c>
      <c r="O359" s="105" t="str">
        <f>IF(D359="","",VLOOKUP(D359,ENTRANTS!$A$1:$H$1000,6,0))</f>
        <v/>
      </c>
      <c r="P359" s="83" t="str">
        <f t="shared" si="99"/>
        <v/>
      </c>
      <c r="Q359" s="30"/>
      <c r="R359" s="2" t="str">
        <f t="shared" si="100"/>
        <v/>
      </c>
      <c r="S359" s="3" t="str">
        <f>IF(D359="","",COUNTIF($R$2:R359,R359))</f>
        <v/>
      </c>
      <c r="T359" s="4" t="str">
        <f t="shared" si="105"/>
        <v/>
      </c>
      <c r="U359" s="34" t="str">
        <f>IF(AND(S359=4,K359="M",NOT(O359="Unattached")),SUMIF(R$2:R359,R359,L$2:L359),"")</f>
        <v/>
      </c>
      <c r="V359" s="4" t="str">
        <f t="shared" si="106"/>
        <v/>
      </c>
      <c r="W359" s="34" t="str">
        <f>IF(AND(S359=3,K359="F",NOT(O359="Unattached")),SUMIF(R$2:R359,R359,L$2:L359),"")</f>
        <v/>
      </c>
      <c r="X359" s="5" t="str">
        <f t="shared" si="93"/>
        <v/>
      </c>
      <c r="Y359" s="5" t="str">
        <f t="shared" si="101"/>
        <v/>
      </c>
      <c r="Z359" s="32" t="str">
        <f t="shared" si="94"/>
        <v xml:space="preserve"> </v>
      </c>
      <c r="AA359" s="32" t="str">
        <f>IF(K359="M",IF(S359&lt;&gt;4,"",VLOOKUP(CONCATENATE(R359," ",(S359-3)),$Z$2:AD359,5,0)),IF(S359&lt;&gt;3,"",VLOOKUP(CONCATENATE(R359," ",(S359-2)),$Z$2:AD359,5,0)))</f>
        <v/>
      </c>
      <c r="AB359" s="32" t="str">
        <f>IF(K359="M",IF(S359&lt;&gt;4,"",VLOOKUP(CONCATENATE(R359," ",(S359-2)),$Z$2:AD359,5,0)),IF(S359&lt;&gt;3,"",VLOOKUP(CONCATENATE(R359," ",(S359-1)),$Z$2:AD359,5,0)))</f>
        <v/>
      </c>
      <c r="AC359" s="32" t="str">
        <f>IF(K359="M",IF(S359&lt;&gt;4,"",VLOOKUP(CONCATENATE(R359," ",(S359-1)),$Z$2:AD359,5,0)),IF(S359&lt;&gt;3,"",VLOOKUP(CONCATENATE(R359," ",(S359)),$Z$2:AD359,5,0)))</f>
        <v/>
      </c>
      <c r="AD359" s="32" t="str">
        <f t="shared" si="102"/>
        <v/>
      </c>
      <c r="AE359" s="32" t="str">
        <f t="shared" si="103"/>
        <v xml:space="preserve"> </v>
      </c>
      <c r="AF359" s="109">
        <f>IF($K359="M",IF($L359&gt;Params!D$3,0,Params!F$3-$L359+1)+IF($L359=1,2,0),IF($L359&gt;Params!E$3,0,Params!G$3-$L359+1)+IF($L359=1,2,0))</f>
        <v>0</v>
      </c>
      <c r="AG359" s="109">
        <f t="shared" si="95"/>
        <v>0</v>
      </c>
      <c r="AH359" s="109">
        <f>IF(LEN(M359)&gt;1,MATCH(MID(M359,2,3),Params!$A$4:$A$14,0),0)</f>
        <v>0</v>
      </c>
      <c r="AI359" s="109" cm="1">
        <f t="array" ref="AI359">IF(AH359=0,0,INDEX(Params!F$4:F$14,RESULTS!$AH359))</f>
        <v>0</v>
      </c>
      <c r="AJ359" s="109" cm="1">
        <f t="array" ref="AJ359">IF(AI359=0,0,INDEX(Params!G$4:G$14,RESULTS!$AH359))</f>
        <v>0</v>
      </c>
      <c r="AK359" s="109">
        <f t="shared" si="96"/>
        <v>0</v>
      </c>
      <c r="AL359" s="109">
        <f t="shared" si="97"/>
        <v>0</v>
      </c>
    </row>
    <row r="360" spans="1:38" x14ac:dyDescent="0.3">
      <c r="A360" s="64" t="str">
        <f t="shared" si="91"/>
        <v/>
      </c>
      <c r="B360" s="64" t="str">
        <f t="shared" si="92"/>
        <v/>
      </c>
      <c r="C360" s="100">
        <v>359</v>
      </c>
      <c r="D360" s="96"/>
      <c r="E360" s="97">
        <f t="shared" si="104"/>
        <v>1</v>
      </c>
      <c r="F360" s="97"/>
      <c r="G360" s="97"/>
      <c r="H360" s="104" t="str">
        <f t="shared" si="98"/>
        <v/>
      </c>
      <c r="I360" s="105" t="str">
        <f>IF(D360="","",VLOOKUP(D360,ENTRANTS!$A$1:$H$1000,2,0))</f>
        <v/>
      </c>
      <c r="J360" s="105" t="str">
        <f>IF(D360="","",VLOOKUP(D360,ENTRANTS!$A$1:$H$1000,3,0))</f>
        <v/>
      </c>
      <c r="K360" s="100" t="str">
        <f>IF(D360="","",LEFT(VLOOKUP(D360,ENTRANTS!$A$1:$H$1000,5,0),1))</f>
        <v/>
      </c>
      <c r="L360" s="100" t="str">
        <f>IF(D360="","",COUNTIF($K$2:K360,K360))</f>
        <v/>
      </c>
      <c r="M360" s="100" t="str">
        <f>IF(D360="","",VLOOKUP(D360,ENTRANTS!$A$1:$H$1000,4,0))</f>
        <v/>
      </c>
      <c r="N360" s="100" t="str">
        <f>IF(D360="","",COUNTIF($M$2:M360,M360))</f>
        <v/>
      </c>
      <c r="O360" s="105" t="str">
        <f>IF(D360="","",VLOOKUP(D360,ENTRANTS!$A$1:$H$1000,6,0))</f>
        <v/>
      </c>
      <c r="P360" s="83" t="str">
        <f t="shared" si="99"/>
        <v/>
      </c>
      <c r="Q360" s="30"/>
      <c r="R360" s="2" t="str">
        <f t="shared" si="100"/>
        <v/>
      </c>
      <c r="S360" s="3" t="str">
        <f>IF(D360="","",COUNTIF($R$2:R360,R360))</f>
        <v/>
      </c>
      <c r="T360" s="4" t="str">
        <f t="shared" si="105"/>
        <v/>
      </c>
      <c r="U360" s="34" t="str">
        <f>IF(AND(S360=4,K360="M",NOT(O360="Unattached")),SUMIF(R$2:R360,R360,L$2:L360),"")</f>
        <v/>
      </c>
      <c r="V360" s="4" t="str">
        <f t="shared" si="106"/>
        <v/>
      </c>
      <c r="W360" s="34" t="str">
        <f>IF(AND(S360=3,K360="F",NOT(O360="Unattached")),SUMIF(R$2:R360,R360,L$2:L360),"")</f>
        <v/>
      </c>
      <c r="X360" s="5" t="str">
        <f t="shared" si="93"/>
        <v/>
      </c>
      <c r="Y360" s="5" t="str">
        <f t="shared" si="101"/>
        <v/>
      </c>
      <c r="Z360" s="32" t="str">
        <f t="shared" si="94"/>
        <v xml:space="preserve"> </v>
      </c>
      <c r="AA360" s="32" t="str">
        <f>IF(K360="M",IF(S360&lt;&gt;4,"",VLOOKUP(CONCATENATE(R360," ",(S360-3)),$Z$2:AD360,5,0)),IF(S360&lt;&gt;3,"",VLOOKUP(CONCATENATE(R360," ",(S360-2)),$Z$2:AD360,5,0)))</f>
        <v/>
      </c>
      <c r="AB360" s="32" t="str">
        <f>IF(K360="M",IF(S360&lt;&gt;4,"",VLOOKUP(CONCATENATE(R360," ",(S360-2)),$Z$2:AD360,5,0)),IF(S360&lt;&gt;3,"",VLOOKUP(CONCATENATE(R360," ",(S360-1)),$Z$2:AD360,5,0)))</f>
        <v/>
      </c>
      <c r="AC360" s="32" t="str">
        <f>IF(K360="M",IF(S360&lt;&gt;4,"",VLOOKUP(CONCATENATE(R360," ",(S360-1)),$Z$2:AD360,5,0)),IF(S360&lt;&gt;3,"",VLOOKUP(CONCATENATE(R360," ",(S360)),$Z$2:AD360,5,0)))</f>
        <v/>
      </c>
      <c r="AD360" s="32" t="str">
        <f t="shared" si="102"/>
        <v/>
      </c>
      <c r="AE360" s="32" t="str">
        <f t="shared" si="103"/>
        <v xml:space="preserve"> </v>
      </c>
      <c r="AF360" s="109">
        <f>IF($K360="M",IF($L360&gt;Params!D$3,0,Params!F$3-$L360+1)+IF($L360=1,2,0),IF($L360&gt;Params!E$3,0,Params!G$3-$L360+1)+IF($L360=1,2,0))</f>
        <v>0</v>
      </c>
      <c r="AG360" s="109">
        <f t="shared" si="95"/>
        <v>0</v>
      </c>
      <c r="AH360" s="109">
        <f>IF(LEN(M360)&gt;1,MATCH(MID(M360,2,3),Params!$A$4:$A$14,0),0)</f>
        <v>0</v>
      </c>
      <c r="AI360" s="109" cm="1">
        <f t="array" ref="AI360">IF(AH360=0,0,INDEX(Params!F$4:F$14,RESULTS!$AH360))</f>
        <v>0</v>
      </c>
      <c r="AJ360" s="109" cm="1">
        <f t="array" ref="AJ360">IF(AI360=0,0,INDEX(Params!G$4:G$14,RESULTS!$AH360))</f>
        <v>0</v>
      </c>
      <c r="AK360" s="109">
        <f t="shared" si="96"/>
        <v>0</v>
      </c>
      <c r="AL360" s="109">
        <f t="shared" si="97"/>
        <v>0</v>
      </c>
    </row>
    <row r="361" spans="1:38" x14ac:dyDescent="0.3">
      <c r="A361" s="64" t="str">
        <f t="shared" si="91"/>
        <v/>
      </c>
      <c r="B361" s="64" t="str">
        <f t="shared" si="92"/>
        <v/>
      </c>
      <c r="C361" s="100">
        <v>360</v>
      </c>
      <c r="D361" s="96"/>
      <c r="E361" s="97">
        <f t="shared" si="104"/>
        <v>1</v>
      </c>
      <c r="F361" s="97"/>
      <c r="G361" s="97"/>
      <c r="H361" s="104" t="str">
        <f t="shared" si="98"/>
        <v/>
      </c>
      <c r="I361" s="105" t="str">
        <f>IF(D361="","",VLOOKUP(D361,ENTRANTS!$A$1:$H$1000,2,0))</f>
        <v/>
      </c>
      <c r="J361" s="105" t="str">
        <f>IF(D361="","",VLOOKUP(D361,ENTRANTS!$A$1:$H$1000,3,0))</f>
        <v/>
      </c>
      <c r="K361" s="100" t="str">
        <f>IF(D361="","",LEFT(VLOOKUP(D361,ENTRANTS!$A$1:$H$1000,5,0),1))</f>
        <v/>
      </c>
      <c r="L361" s="100" t="str">
        <f>IF(D361="","",COUNTIF($K$2:K361,K361))</f>
        <v/>
      </c>
      <c r="M361" s="100" t="str">
        <f>IF(D361="","",VLOOKUP(D361,ENTRANTS!$A$1:$H$1000,4,0))</f>
        <v/>
      </c>
      <c r="N361" s="100" t="str">
        <f>IF(D361="","",COUNTIF($M$2:M361,M361))</f>
        <v/>
      </c>
      <c r="O361" s="105" t="str">
        <f>IF(D361="","",VLOOKUP(D361,ENTRANTS!$A$1:$H$1000,6,0))</f>
        <v/>
      </c>
      <c r="P361" s="83" t="str">
        <f t="shared" si="99"/>
        <v/>
      </c>
      <c r="Q361" s="30"/>
      <c r="R361" s="2" t="str">
        <f t="shared" si="100"/>
        <v/>
      </c>
      <c r="S361" s="3" t="str">
        <f>IF(D361="","",COUNTIF($R$2:R361,R361))</f>
        <v/>
      </c>
      <c r="T361" s="4" t="str">
        <f t="shared" si="105"/>
        <v/>
      </c>
      <c r="U361" s="34" t="str">
        <f>IF(AND(S361=4,K361="M",NOT(O361="Unattached")),SUMIF(R$2:R361,R361,L$2:L361),"")</f>
        <v/>
      </c>
      <c r="V361" s="4" t="str">
        <f t="shared" si="106"/>
        <v/>
      </c>
      <c r="W361" s="34" t="str">
        <f>IF(AND(S361=3,K361="F",NOT(O361="Unattached")),SUMIF(R$2:R361,R361,L$2:L361),"")</f>
        <v/>
      </c>
      <c r="X361" s="5" t="str">
        <f t="shared" si="93"/>
        <v/>
      </c>
      <c r="Y361" s="5" t="str">
        <f t="shared" si="101"/>
        <v/>
      </c>
      <c r="Z361" s="32" t="str">
        <f t="shared" si="94"/>
        <v xml:space="preserve"> </v>
      </c>
      <c r="AA361" s="32" t="str">
        <f>IF(K361="M",IF(S361&lt;&gt;4,"",VLOOKUP(CONCATENATE(R361," ",(S361-3)),$Z$2:AD361,5,0)),IF(S361&lt;&gt;3,"",VLOOKUP(CONCATENATE(R361," ",(S361-2)),$Z$2:AD361,5,0)))</f>
        <v/>
      </c>
      <c r="AB361" s="32" t="str">
        <f>IF(K361="M",IF(S361&lt;&gt;4,"",VLOOKUP(CONCATENATE(R361," ",(S361-2)),$Z$2:AD361,5,0)),IF(S361&lt;&gt;3,"",VLOOKUP(CONCATENATE(R361," ",(S361-1)),$Z$2:AD361,5,0)))</f>
        <v/>
      </c>
      <c r="AC361" s="32" t="str">
        <f>IF(K361="M",IF(S361&lt;&gt;4,"",VLOOKUP(CONCATENATE(R361," ",(S361-1)),$Z$2:AD361,5,0)),IF(S361&lt;&gt;3,"",VLOOKUP(CONCATENATE(R361," ",(S361)),$Z$2:AD361,5,0)))</f>
        <v/>
      </c>
      <c r="AD361" s="32" t="str">
        <f t="shared" si="102"/>
        <v/>
      </c>
      <c r="AE361" s="32" t="str">
        <f t="shared" si="103"/>
        <v xml:space="preserve"> </v>
      </c>
      <c r="AF361" s="109">
        <f>IF($K361="M",IF($L361&gt;Params!D$3,0,Params!F$3-$L361+1)+IF($L361=1,2,0),IF($L361&gt;Params!E$3,0,Params!G$3-$L361+1)+IF($L361=1,2,0))</f>
        <v>0</v>
      </c>
      <c r="AG361" s="109">
        <f t="shared" si="95"/>
        <v>0</v>
      </c>
      <c r="AH361" s="109">
        <f>IF(LEN(M361)&gt;1,MATCH(MID(M361,2,3),Params!$A$4:$A$14,0),0)</f>
        <v>0</v>
      </c>
      <c r="AI361" s="109" cm="1">
        <f t="array" ref="AI361">IF(AH361=0,0,INDEX(Params!F$4:F$14,RESULTS!$AH361))</f>
        <v>0</v>
      </c>
      <c r="AJ361" s="109" cm="1">
        <f t="array" ref="AJ361">IF(AI361=0,0,INDEX(Params!G$4:G$14,RESULTS!$AH361))</f>
        <v>0</v>
      </c>
      <c r="AK361" s="109">
        <f t="shared" si="96"/>
        <v>0</v>
      </c>
      <c r="AL361" s="109">
        <f t="shared" si="97"/>
        <v>0</v>
      </c>
    </row>
    <row r="362" spans="1:38" x14ac:dyDescent="0.3">
      <c r="A362" s="64" t="str">
        <f t="shared" si="91"/>
        <v/>
      </c>
      <c r="B362" s="64" t="str">
        <f t="shared" si="92"/>
        <v/>
      </c>
      <c r="C362" s="100">
        <v>361</v>
      </c>
      <c r="D362" s="96"/>
      <c r="E362" s="97">
        <f t="shared" si="104"/>
        <v>1</v>
      </c>
      <c r="F362" s="97"/>
      <c r="G362" s="97"/>
      <c r="H362" s="104" t="str">
        <f t="shared" si="98"/>
        <v/>
      </c>
      <c r="I362" s="105" t="str">
        <f>IF(D362="","",VLOOKUP(D362,ENTRANTS!$A$1:$H$1000,2,0))</f>
        <v/>
      </c>
      <c r="J362" s="105" t="str">
        <f>IF(D362="","",VLOOKUP(D362,ENTRANTS!$A$1:$H$1000,3,0))</f>
        <v/>
      </c>
      <c r="K362" s="100" t="str">
        <f>IF(D362="","",LEFT(VLOOKUP(D362,ENTRANTS!$A$1:$H$1000,5,0),1))</f>
        <v/>
      </c>
      <c r="L362" s="100" t="str">
        <f>IF(D362="","",COUNTIF($K$2:K362,K362))</f>
        <v/>
      </c>
      <c r="M362" s="100" t="str">
        <f>IF(D362="","",VLOOKUP(D362,ENTRANTS!$A$1:$H$1000,4,0))</f>
        <v/>
      </c>
      <c r="N362" s="100" t="str">
        <f>IF(D362="","",COUNTIF($M$2:M362,M362))</f>
        <v/>
      </c>
      <c r="O362" s="105" t="str">
        <f>IF(D362="","",VLOOKUP(D362,ENTRANTS!$A$1:$H$1000,6,0))</f>
        <v/>
      </c>
      <c r="P362" s="83" t="str">
        <f t="shared" si="99"/>
        <v/>
      </c>
      <c r="Q362" s="30"/>
      <c r="R362" s="2" t="str">
        <f t="shared" si="100"/>
        <v/>
      </c>
      <c r="S362" s="3" t="str">
        <f>IF(D362="","",COUNTIF($R$2:R362,R362))</f>
        <v/>
      </c>
      <c r="T362" s="4" t="str">
        <f t="shared" si="105"/>
        <v/>
      </c>
      <c r="U362" s="34" t="str">
        <f>IF(AND(S362=4,K362="M",NOT(O362="Unattached")),SUMIF(R$2:R362,R362,L$2:L362),"")</f>
        <v/>
      </c>
      <c r="V362" s="4" t="str">
        <f t="shared" si="106"/>
        <v/>
      </c>
      <c r="W362" s="34" t="str">
        <f>IF(AND(S362=3,K362="F",NOT(O362="Unattached")),SUMIF(R$2:R362,R362,L$2:L362),"")</f>
        <v/>
      </c>
      <c r="X362" s="5" t="str">
        <f t="shared" si="93"/>
        <v/>
      </c>
      <c r="Y362" s="5" t="str">
        <f t="shared" si="101"/>
        <v/>
      </c>
      <c r="Z362" s="32" t="str">
        <f t="shared" si="94"/>
        <v xml:space="preserve"> </v>
      </c>
      <c r="AA362" s="32" t="str">
        <f>IF(K362="M",IF(S362&lt;&gt;4,"",VLOOKUP(CONCATENATE(R362," ",(S362-3)),$Z$2:AD362,5,0)),IF(S362&lt;&gt;3,"",VLOOKUP(CONCATENATE(R362," ",(S362-2)),$Z$2:AD362,5,0)))</f>
        <v/>
      </c>
      <c r="AB362" s="32" t="str">
        <f>IF(K362="M",IF(S362&lt;&gt;4,"",VLOOKUP(CONCATENATE(R362," ",(S362-2)),$Z$2:AD362,5,0)),IF(S362&lt;&gt;3,"",VLOOKUP(CONCATENATE(R362," ",(S362-1)),$Z$2:AD362,5,0)))</f>
        <v/>
      </c>
      <c r="AC362" s="32" t="str">
        <f>IF(K362="M",IF(S362&lt;&gt;4,"",VLOOKUP(CONCATENATE(R362," ",(S362-1)),$Z$2:AD362,5,0)),IF(S362&lt;&gt;3,"",VLOOKUP(CONCATENATE(R362," ",(S362)),$Z$2:AD362,5,0)))</f>
        <v/>
      </c>
      <c r="AD362" s="32" t="str">
        <f t="shared" si="102"/>
        <v/>
      </c>
      <c r="AE362" s="32" t="str">
        <f t="shared" si="103"/>
        <v xml:space="preserve"> </v>
      </c>
      <c r="AF362" s="109">
        <f>IF($K362="M",IF($L362&gt;Params!D$3,0,Params!F$3-$L362+1)+IF($L362=1,2,0),IF($L362&gt;Params!E$3,0,Params!G$3-$L362+1)+IF($L362=1,2,0))</f>
        <v>0</v>
      </c>
      <c r="AG362" s="109">
        <f t="shared" si="95"/>
        <v>0</v>
      </c>
      <c r="AH362" s="109">
        <f>IF(LEN(M362)&gt;1,MATCH(MID(M362,2,3),Params!$A$4:$A$14,0),0)</f>
        <v>0</v>
      </c>
      <c r="AI362" s="109" cm="1">
        <f t="array" ref="AI362">IF(AH362=0,0,INDEX(Params!F$4:F$14,RESULTS!$AH362))</f>
        <v>0</v>
      </c>
      <c r="AJ362" s="109" cm="1">
        <f t="array" ref="AJ362">IF(AI362=0,0,INDEX(Params!G$4:G$14,RESULTS!$AH362))</f>
        <v>0</v>
      </c>
      <c r="AK362" s="109">
        <f t="shared" si="96"/>
        <v>0</v>
      </c>
      <c r="AL362" s="109">
        <f t="shared" si="97"/>
        <v>0</v>
      </c>
    </row>
    <row r="363" spans="1:38" x14ac:dyDescent="0.3">
      <c r="A363" s="64" t="str">
        <f t="shared" si="91"/>
        <v/>
      </c>
      <c r="B363" s="64" t="str">
        <f t="shared" si="92"/>
        <v/>
      </c>
      <c r="C363" s="100">
        <v>362</v>
      </c>
      <c r="D363" s="96"/>
      <c r="E363" s="97">
        <f t="shared" si="104"/>
        <v>1</v>
      </c>
      <c r="F363" s="97"/>
      <c r="G363" s="97"/>
      <c r="H363" s="104" t="str">
        <f t="shared" si="98"/>
        <v/>
      </c>
      <c r="I363" s="105" t="str">
        <f>IF(D363="","",VLOOKUP(D363,ENTRANTS!$A$1:$H$1000,2,0))</f>
        <v/>
      </c>
      <c r="J363" s="105" t="str">
        <f>IF(D363="","",VLOOKUP(D363,ENTRANTS!$A$1:$H$1000,3,0))</f>
        <v/>
      </c>
      <c r="K363" s="100" t="str">
        <f>IF(D363="","",LEFT(VLOOKUP(D363,ENTRANTS!$A$1:$H$1000,5,0),1))</f>
        <v/>
      </c>
      <c r="L363" s="100" t="str">
        <f>IF(D363="","",COUNTIF($K$2:K363,K363))</f>
        <v/>
      </c>
      <c r="M363" s="100" t="str">
        <f>IF(D363="","",VLOOKUP(D363,ENTRANTS!$A$1:$H$1000,4,0))</f>
        <v/>
      </c>
      <c r="N363" s="100" t="str">
        <f>IF(D363="","",COUNTIF($M$2:M363,M363))</f>
        <v/>
      </c>
      <c r="O363" s="105" t="str">
        <f>IF(D363="","",VLOOKUP(D363,ENTRANTS!$A$1:$H$1000,6,0))</f>
        <v/>
      </c>
      <c r="P363" s="83" t="str">
        <f t="shared" si="99"/>
        <v/>
      </c>
      <c r="Q363" s="30"/>
      <c r="R363" s="2" t="str">
        <f t="shared" si="100"/>
        <v/>
      </c>
      <c r="S363" s="3" t="str">
        <f>IF(D363="","",COUNTIF($R$2:R363,R363))</f>
        <v/>
      </c>
      <c r="T363" s="4" t="str">
        <f t="shared" si="105"/>
        <v/>
      </c>
      <c r="U363" s="34" t="str">
        <f>IF(AND(S363=4,K363="M",NOT(O363="Unattached")),SUMIF(R$2:R363,R363,L$2:L363),"")</f>
        <v/>
      </c>
      <c r="V363" s="4" t="str">
        <f t="shared" si="106"/>
        <v/>
      </c>
      <c r="W363" s="34" t="str">
        <f>IF(AND(S363=3,K363="F",NOT(O363="Unattached")),SUMIF(R$2:R363,R363,L$2:L363),"")</f>
        <v/>
      </c>
      <c r="X363" s="5" t="str">
        <f t="shared" si="93"/>
        <v/>
      </c>
      <c r="Y363" s="5" t="str">
        <f t="shared" si="101"/>
        <v/>
      </c>
      <c r="Z363" s="32" t="str">
        <f t="shared" si="94"/>
        <v xml:space="preserve"> </v>
      </c>
      <c r="AA363" s="32" t="str">
        <f>IF(K363="M",IF(S363&lt;&gt;4,"",VLOOKUP(CONCATENATE(R363," ",(S363-3)),$Z$2:AD363,5,0)),IF(S363&lt;&gt;3,"",VLOOKUP(CONCATENATE(R363," ",(S363-2)),$Z$2:AD363,5,0)))</f>
        <v/>
      </c>
      <c r="AB363" s="32" t="str">
        <f>IF(K363="M",IF(S363&lt;&gt;4,"",VLOOKUP(CONCATENATE(R363," ",(S363-2)),$Z$2:AD363,5,0)),IF(S363&lt;&gt;3,"",VLOOKUP(CONCATENATE(R363," ",(S363-1)),$Z$2:AD363,5,0)))</f>
        <v/>
      </c>
      <c r="AC363" s="32" t="str">
        <f>IF(K363="M",IF(S363&lt;&gt;4,"",VLOOKUP(CONCATENATE(R363," ",(S363-1)),$Z$2:AD363,5,0)),IF(S363&lt;&gt;3,"",VLOOKUP(CONCATENATE(R363," ",(S363)),$Z$2:AD363,5,0)))</f>
        <v/>
      </c>
      <c r="AD363" s="32" t="str">
        <f t="shared" si="102"/>
        <v/>
      </c>
      <c r="AE363" s="32" t="str">
        <f t="shared" si="103"/>
        <v xml:space="preserve"> </v>
      </c>
      <c r="AF363" s="109">
        <f>IF($K363="M",IF($L363&gt;Params!D$3,0,Params!F$3-$L363+1)+IF($L363=1,2,0),IF($L363&gt;Params!E$3,0,Params!G$3-$L363+1)+IF($L363=1,2,0))</f>
        <v>0</v>
      </c>
      <c r="AG363" s="109">
        <f t="shared" si="95"/>
        <v>0</v>
      </c>
      <c r="AH363" s="109">
        <f>IF(LEN(M363)&gt;1,MATCH(MID(M363,2,3),Params!$A$4:$A$14,0),0)</f>
        <v>0</v>
      </c>
      <c r="AI363" s="109" cm="1">
        <f t="array" ref="AI363">IF(AH363=0,0,INDEX(Params!F$4:F$14,RESULTS!$AH363))</f>
        <v>0</v>
      </c>
      <c r="AJ363" s="109" cm="1">
        <f t="array" ref="AJ363">IF(AI363=0,0,INDEX(Params!G$4:G$14,RESULTS!$AH363))</f>
        <v>0</v>
      </c>
      <c r="AK363" s="109">
        <f t="shared" si="96"/>
        <v>0</v>
      </c>
      <c r="AL363" s="109">
        <f t="shared" si="97"/>
        <v>0</v>
      </c>
    </row>
    <row r="364" spans="1:38" x14ac:dyDescent="0.3">
      <c r="A364" s="64" t="str">
        <f t="shared" si="91"/>
        <v/>
      </c>
      <c r="B364" s="64" t="str">
        <f t="shared" si="92"/>
        <v/>
      </c>
      <c r="C364" s="100">
        <v>363</v>
      </c>
      <c r="D364" s="96"/>
      <c r="E364" s="97">
        <f t="shared" si="104"/>
        <v>1</v>
      </c>
      <c r="F364" s="97"/>
      <c r="G364" s="97"/>
      <c r="H364" s="104" t="str">
        <f t="shared" si="98"/>
        <v/>
      </c>
      <c r="I364" s="105" t="str">
        <f>IF(D364="","",VLOOKUP(D364,ENTRANTS!$A$1:$H$1000,2,0))</f>
        <v/>
      </c>
      <c r="J364" s="105" t="str">
        <f>IF(D364="","",VLOOKUP(D364,ENTRANTS!$A$1:$H$1000,3,0))</f>
        <v/>
      </c>
      <c r="K364" s="100" t="str">
        <f>IF(D364="","",LEFT(VLOOKUP(D364,ENTRANTS!$A$1:$H$1000,5,0),1))</f>
        <v/>
      </c>
      <c r="L364" s="100" t="str">
        <f>IF(D364="","",COUNTIF($K$2:K364,K364))</f>
        <v/>
      </c>
      <c r="M364" s="100" t="str">
        <f>IF(D364="","",VLOOKUP(D364,ENTRANTS!$A$1:$H$1000,4,0))</f>
        <v/>
      </c>
      <c r="N364" s="100" t="str">
        <f>IF(D364="","",COUNTIF($M$2:M364,M364))</f>
        <v/>
      </c>
      <c r="O364" s="105" t="str">
        <f>IF(D364="","",VLOOKUP(D364,ENTRANTS!$A$1:$H$1000,6,0))</f>
        <v/>
      </c>
      <c r="P364" s="83" t="str">
        <f t="shared" si="99"/>
        <v/>
      </c>
      <c r="Q364" s="30"/>
      <c r="R364" s="2" t="str">
        <f t="shared" si="100"/>
        <v/>
      </c>
      <c r="S364" s="3" t="str">
        <f>IF(D364="","",COUNTIF($R$2:R364,R364))</f>
        <v/>
      </c>
      <c r="T364" s="4" t="str">
        <f t="shared" si="105"/>
        <v/>
      </c>
      <c r="U364" s="34" t="str">
        <f>IF(AND(S364=4,K364="M",NOT(O364="Unattached")),SUMIF(R$2:R364,R364,L$2:L364),"")</f>
        <v/>
      </c>
      <c r="V364" s="4" t="str">
        <f t="shared" si="106"/>
        <v/>
      </c>
      <c r="W364" s="34" t="str">
        <f>IF(AND(S364=3,K364="F",NOT(O364="Unattached")),SUMIF(R$2:R364,R364,L$2:L364),"")</f>
        <v/>
      </c>
      <c r="X364" s="5" t="str">
        <f t="shared" si="93"/>
        <v/>
      </c>
      <c r="Y364" s="5" t="str">
        <f t="shared" si="101"/>
        <v/>
      </c>
      <c r="Z364" s="32" t="str">
        <f t="shared" si="94"/>
        <v xml:space="preserve"> </v>
      </c>
      <c r="AA364" s="32" t="str">
        <f>IF(K364="M",IF(S364&lt;&gt;4,"",VLOOKUP(CONCATENATE(R364," ",(S364-3)),$Z$2:AD364,5,0)),IF(S364&lt;&gt;3,"",VLOOKUP(CONCATENATE(R364," ",(S364-2)),$Z$2:AD364,5,0)))</f>
        <v/>
      </c>
      <c r="AB364" s="32" t="str">
        <f>IF(K364="M",IF(S364&lt;&gt;4,"",VLOOKUP(CONCATENATE(R364," ",(S364-2)),$Z$2:AD364,5,0)),IF(S364&lt;&gt;3,"",VLOOKUP(CONCATENATE(R364," ",(S364-1)),$Z$2:AD364,5,0)))</f>
        <v/>
      </c>
      <c r="AC364" s="32" t="str">
        <f>IF(K364="M",IF(S364&lt;&gt;4,"",VLOOKUP(CONCATENATE(R364," ",(S364-1)),$Z$2:AD364,5,0)),IF(S364&lt;&gt;3,"",VLOOKUP(CONCATENATE(R364," ",(S364)),$Z$2:AD364,5,0)))</f>
        <v/>
      </c>
      <c r="AD364" s="32" t="str">
        <f t="shared" si="102"/>
        <v/>
      </c>
      <c r="AE364" s="32" t="str">
        <f t="shared" si="103"/>
        <v xml:space="preserve"> </v>
      </c>
      <c r="AF364" s="109">
        <f>IF($K364="M",IF($L364&gt;Params!D$3,0,Params!F$3-$L364+1)+IF($L364=1,2,0),IF($L364&gt;Params!E$3,0,Params!G$3-$L364+1)+IF($L364=1,2,0))</f>
        <v>0</v>
      </c>
      <c r="AG364" s="109">
        <f t="shared" si="95"/>
        <v>0</v>
      </c>
      <c r="AH364" s="109">
        <f>IF(LEN(M364)&gt;1,MATCH(MID(M364,2,3),Params!$A$4:$A$14,0),0)</f>
        <v>0</v>
      </c>
      <c r="AI364" s="109" cm="1">
        <f t="array" ref="AI364">IF(AH364=0,0,INDEX(Params!F$4:F$14,RESULTS!$AH364))</f>
        <v>0</v>
      </c>
      <c r="AJ364" s="109" cm="1">
        <f t="array" ref="AJ364">IF(AI364=0,0,INDEX(Params!G$4:G$14,RESULTS!$AH364))</f>
        <v>0</v>
      </c>
      <c r="AK364" s="109">
        <f t="shared" si="96"/>
        <v>0</v>
      </c>
      <c r="AL364" s="109">
        <f t="shared" si="97"/>
        <v>0</v>
      </c>
    </row>
    <row r="365" spans="1:38" x14ac:dyDescent="0.3">
      <c r="A365" s="64" t="str">
        <f t="shared" si="91"/>
        <v/>
      </c>
      <c r="B365" s="64" t="str">
        <f t="shared" si="92"/>
        <v/>
      </c>
      <c r="C365" s="100">
        <v>364</v>
      </c>
      <c r="D365" s="96"/>
      <c r="E365" s="97">
        <f t="shared" si="104"/>
        <v>1</v>
      </c>
      <c r="F365" s="97"/>
      <c r="G365" s="97"/>
      <c r="H365" s="104" t="str">
        <f t="shared" si="98"/>
        <v/>
      </c>
      <c r="I365" s="105" t="str">
        <f>IF(D365="","",VLOOKUP(D365,ENTRANTS!$A$1:$H$1000,2,0))</f>
        <v/>
      </c>
      <c r="J365" s="105" t="str">
        <f>IF(D365="","",VLOOKUP(D365,ENTRANTS!$A$1:$H$1000,3,0))</f>
        <v/>
      </c>
      <c r="K365" s="100" t="str">
        <f>IF(D365="","",LEFT(VLOOKUP(D365,ENTRANTS!$A$1:$H$1000,5,0),1))</f>
        <v/>
      </c>
      <c r="L365" s="100" t="str">
        <f>IF(D365="","",COUNTIF($K$2:K365,K365))</f>
        <v/>
      </c>
      <c r="M365" s="100" t="str">
        <f>IF(D365="","",VLOOKUP(D365,ENTRANTS!$A$1:$H$1000,4,0))</f>
        <v/>
      </c>
      <c r="N365" s="100" t="str">
        <f>IF(D365="","",COUNTIF($M$2:M365,M365))</f>
        <v/>
      </c>
      <c r="O365" s="105" t="str">
        <f>IF(D365="","",VLOOKUP(D365,ENTRANTS!$A$1:$H$1000,6,0))</f>
        <v/>
      </c>
      <c r="P365" s="83" t="str">
        <f t="shared" si="99"/>
        <v/>
      </c>
      <c r="Q365" s="30"/>
      <c r="R365" s="2" t="str">
        <f t="shared" si="100"/>
        <v/>
      </c>
      <c r="S365" s="3" t="str">
        <f>IF(D365="","",COUNTIF($R$2:R365,R365))</f>
        <v/>
      </c>
      <c r="T365" s="4" t="str">
        <f t="shared" si="105"/>
        <v/>
      </c>
      <c r="U365" s="34" t="str">
        <f>IF(AND(S365=4,K365="M",NOT(O365="Unattached")),SUMIF(R$2:R365,R365,L$2:L365),"")</f>
        <v/>
      </c>
      <c r="V365" s="4" t="str">
        <f t="shared" si="106"/>
        <v/>
      </c>
      <c r="W365" s="34" t="str">
        <f>IF(AND(S365=3,K365="F",NOT(O365="Unattached")),SUMIF(R$2:R365,R365,L$2:L365),"")</f>
        <v/>
      </c>
      <c r="X365" s="5" t="str">
        <f t="shared" si="93"/>
        <v/>
      </c>
      <c r="Y365" s="5" t="str">
        <f t="shared" si="101"/>
        <v/>
      </c>
      <c r="Z365" s="32" t="str">
        <f t="shared" si="94"/>
        <v xml:space="preserve"> </v>
      </c>
      <c r="AA365" s="32" t="str">
        <f>IF(K365="M",IF(S365&lt;&gt;4,"",VLOOKUP(CONCATENATE(R365," ",(S365-3)),$Z$2:AD365,5,0)),IF(S365&lt;&gt;3,"",VLOOKUP(CONCATENATE(R365," ",(S365-2)),$Z$2:AD365,5,0)))</f>
        <v/>
      </c>
      <c r="AB365" s="32" t="str">
        <f>IF(K365="M",IF(S365&lt;&gt;4,"",VLOOKUP(CONCATENATE(R365," ",(S365-2)),$Z$2:AD365,5,0)),IF(S365&lt;&gt;3,"",VLOOKUP(CONCATENATE(R365," ",(S365-1)),$Z$2:AD365,5,0)))</f>
        <v/>
      </c>
      <c r="AC365" s="32" t="str">
        <f>IF(K365="M",IF(S365&lt;&gt;4,"",VLOOKUP(CONCATENATE(R365," ",(S365-1)),$Z$2:AD365,5,0)),IF(S365&lt;&gt;3,"",VLOOKUP(CONCATENATE(R365," ",(S365)),$Z$2:AD365,5,0)))</f>
        <v/>
      </c>
      <c r="AD365" s="32" t="str">
        <f t="shared" si="102"/>
        <v/>
      </c>
      <c r="AE365" s="32" t="str">
        <f t="shared" si="103"/>
        <v xml:space="preserve"> </v>
      </c>
      <c r="AF365" s="109">
        <f>IF($K365="M",IF($L365&gt;Params!D$3,0,Params!F$3-$L365+1)+IF($L365=1,2,0),IF($L365&gt;Params!E$3,0,Params!G$3-$L365+1)+IF($L365=1,2,0))</f>
        <v>0</v>
      </c>
      <c r="AG365" s="109">
        <f t="shared" si="95"/>
        <v>0</v>
      </c>
      <c r="AH365" s="109">
        <f>IF(LEN(M365)&gt;1,MATCH(MID(M365,2,3),Params!$A$4:$A$14,0),0)</f>
        <v>0</v>
      </c>
      <c r="AI365" s="109" cm="1">
        <f t="array" ref="AI365">IF(AH365=0,0,INDEX(Params!F$4:F$14,RESULTS!$AH365))</f>
        <v>0</v>
      </c>
      <c r="AJ365" s="109" cm="1">
        <f t="array" ref="AJ365">IF(AI365=0,0,INDEX(Params!G$4:G$14,RESULTS!$AH365))</f>
        <v>0</v>
      </c>
      <c r="AK365" s="109">
        <f t="shared" si="96"/>
        <v>0</v>
      </c>
      <c r="AL365" s="109">
        <f t="shared" si="97"/>
        <v>0</v>
      </c>
    </row>
    <row r="366" spans="1:38" x14ac:dyDescent="0.3">
      <c r="A366" s="64" t="str">
        <f t="shared" si="91"/>
        <v/>
      </c>
      <c r="B366" s="64" t="str">
        <f t="shared" si="92"/>
        <v/>
      </c>
      <c r="C366" s="100">
        <v>365</v>
      </c>
      <c r="D366" s="96"/>
      <c r="E366" s="97">
        <f t="shared" si="104"/>
        <v>1</v>
      </c>
      <c r="F366" s="97"/>
      <c r="G366" s="97"/>
      <c r="H366" s="104" t="str">
        <f t="shared" si="98"/>
        <v/>
      </c>
      <c r="I366" s="105" t="str">
        <f>IF(D366="","",VLOOKUP(D366,ENTRANTS!$A$1:$H$1000,2,0))</f>
        <v/>
      </c>
      <c r="J366" s="105" t="str">
        <f>IF(D366="","",VLOOKUP(D366,ENTRANTS!$A$1:$H$1000,3,0))</f>
        <v/>
      </c>
      <c r="K366" s="100" t="str">
        <f>IF(D366="","",LEFT(VLOOKUP(D366,ENTRANTS!$A$1:$H$1000,5,0),1))</f>
        <v/>
      </c>
      <c r="L366" s="100" t="str">
        <f>IF(D366="","",COUNTIF($K$2:K366,K366))</f>
        <v/>
      </c>
      <c r="M366" s="100" t="str">
        <f>IF(D366="","",VLOOKUP(D366,ENTRANTS!$A$1:$H$1000,4,0))</f>
        <v/>
      </c>
      <c r="N366" s="100" t="str">
        <f>IF(D366="","",COUNTIF($M$2:M366,M366))</f>
        <v/>
      </c>
      <c r="O366" s="105" t="str">
        <f>IF(D366="","",VLOOKUP(D366,ENTRANTS!$A$1:$H$1000,6,0))</f>
        <v/>
      </c>
      <c r="P366" s="83" t="str">
        <f t="shared" si="99"/>
        <v/>
      </c>
      <c r="Q366" s="30"/>
      <c r="R366" s="2" t="str">
        <f t="shared" si="100"/>
        <v/>
      </c>
      <c r="S366" s="3" t="str">
        <f>IF(D366="","",COUNTIF($R$2:R366,R366))</f>
        <v/>
      </c>
      <c r="T366" s="4" t="str">
        <f t="shared" si="105"/>
        <v/>
      </c>
      <c r="U366" s="34" t="str">
        <f>IF(AND(S366=4,K366="M",NOT(O366="Unattached")),SUMIF(R$2:R366,R366,L$2:L366),"")</f>
        <v/>
      </c>
      <c r="V366" s="4" t="str">
        <f t="shared" si="106"/>
        <v/>
      </c>
      <c r="W366" s="34" t="str">
        <f>IF(AND(S366=3,K366="F",NOT(O366="Unattached")),SUMIF(R$2:R366,R366,L$2:L366),"")</f>
        <v/>
      </c>
      <c r="X366" s="5" t="str">
        <f t="shared" si="93"/>
        <v/>
      </c>
      <c r="Y366" s="5" t="str">
        <f t="shared" si="101"/>
        <v/>
      </c>
      <c r="Z366" s="32" t="str">
        <f t="shared" si="94"/>
        <v xml:space="preserve"> </v>
      </c>
      <c r="AA366" s="32" t="str">
        <f>IF(K366="M",IF(S366&lt;&gt;4,"",VLOOKUP(CONCATENATE(R366," ",(S366-3)),$Z$2:AD366,5,0)),IF(S366&lt;&gt;3,"",VLOOKUP(CONCATENATE(R366," ",(S366-2)),$Z$2:AD366,5,0)))</f>
        <v/>
      </c>
      <c r="AB366" s="32" t="str">
        <f>IF(K366="M",IF(S366&lt;&gt;4,"",VLOOKUP(CONCATENATE(R366," ",(S366-2)),$Z$2:AD366,5,0)),IF(S366&lt;&gt;3,"",VLOOKUP(CONCATENATE(R366," ",(S366-1)),$Z$2:AD366,5,0)))</f>
        <v/>
      </c>
      <c r="AC366" s="32" t="str">
        <f>IF(K366="M",IF(S366&lt;&gt;4,"",VLOOKUP(CONCATENATE(R366," ",(S366-1)),$Z$2:AD366,5,0)),IF(S366&lt;&gt;3,"",VLOOKUP(CONCATENATE(R366," ",(S366)),$Z$2:AD366,5,0)))</f>
        <v/>
      </c>
      <c r="AD366" s="32" t="str">
        <f t="shared" si="102"/>
        <v/>
      </c>
      <c r="AE366" s="32" t="str">
        <f t="shared" si="103"/>
        <v xml:space="preserve"> </v>
      </c>
      <c r="AF366" s="109">
        <f>IF($K366="M",IF($L366&gt;Params!D$3,0,Params!F$3-$L366+1)+IF($L366=1,2,0),IF($L366&gt;Params!E$3,0,Params!G$3-$L366+1)+IF($L366=1,2,0))</f>
        <v>0</v>
      </c>
      <c r="AG366" s="109">
        <f t="shared" si="95"/>
        <v>0</v>
      </c>
      <c r="AH366" s="109">
        <f>IF(LEN(M366)&gt;1,MATCH(MID(M366,2,3),Params!$A$4:$A$14,0),0)</f>
        <v>0</v>
      </c>
      <c r="AI366" s="109" cm="1">
        <f t="array" ref="AI366">IF(AH366=0,0,INDEX(Params!F$4:F$14,RESULTS!$AH366))</f>
        <v>0</v>
      </c>
      <c r="AJ366" s="109" cm="1">
        <f t="array" ref="AJ366">IF(AI366=0,0,INDEX(Params!G$4:G$14,RESULTS!$AH366))</f>
        <v>0</v>
      </c>
      <c r="AK366" s="109">
        <f t="shared" si="96"/>
        <v>0</v>
      </c>
      <c r="AL366" s="109">
        <f t="shared" si="97"/>
        <v>0</v>
      </c>
    </row>
    <row r="367" spans="1:38" x14ac:dyDescent="0.3">
      <c r="A367" s="64" t="str">
        <f t="shared" si="91"/>
        <v/>
      </c>
      <c r="B367" s="64" t="str">
        <f t="shared" si="92"/>
        <v/>
      </c>
      <c r="C367" s="100">
        <v>366</v>
      </c>
      <c r="D367" s="96"/>
      <c r="E367" s="97">
        <f t="shared" si="104"/>
        <v>1</v>
      </c>
      <c r="F367" s="97"/>
      <c r="G367" s="97"/>
      <c r="H367" s="104" t="str">
        <f t="shared" si="98"/>
        <v/>
      </c>
      <c r="I367" s="105" t="str">
        <f>IF(D367="","",VLOOKUP(D367,ENTRANTS!$A$1:$H$1000,2,0))</f>
        <v/>
      </c>
      <c r="J367" s="105" t="str">
        <f>IF(D367="","",VLOOKUP(D367,ENTRANTS!$A$1:$H$1000,3,0))</f>
        <v/>
      </c>
      <c r="K367" s="100" t="str">
        <f>IF(D367="","",LEFT(VLOOKUP(D367,ENTRANTS!$A$1:$H$1000,5,0),1))</f>
        <v/>
      </c>
      <c r="L367" s="100" t="str">
        <f>IF(D367="","",COUNTIF($K$2:K367,K367))</f>
        <v/>
      </c>
      <c r="M367" s="100" t="str">
        <f>IF(D367="","",VLOOKUP(D367,ENTRANTS!$A$1:$H$1000,4,0))</f>
        <v/>
      </c>
      <c r="N367" s="100" t="str">
        <f>IF(D367="","",COUNTIF($M$2:M367,M367))</f>
        <v/>
      </c>
      <c r="O367" s="105" t="str">
        <f>IF(D367="","",VLOOKUP(D367,ENTRANTS!$A$1:$H$1000,6,0))</f>
        <v/>
      </c>
      <c r="P367" s="83" t="str">
        <f t="shared" si="99"/>
        <v/>
      </c>
      <c r="Q367" s="30"/>
      <c r="R367" s="2" t="str">
        <f t="shared" si="100"/>
        <v/>
      </c>
      <c r="S367" s="3" t="str">
        <f>IF(D367="","",COUNTIF($R$2:R367,R367))</f>
        <v/>
      </c>
      <c r="T367" s="4" t="str">
        <f t="shared" si="105"/>
        <v/>
      </c>
      <c r="U367" s="34" t="str">
        <f>IF(AND(S367=4,K367="M",NOT(O367="Unattached")),SUMIF(R$2:R367,R367,L$2:L367),"")</f>
        <v/>
      </c>
      <c r="V367" s="4" t="str">
        <f t="shared" si="106"/>
        <v/>
      </c>
      <c r="W367" s="34" t="str">
        <f>IF(AND(S367=3,K367="F",NOT(O367="Unattached")),SUMIF(R$2:R367,R367,L$2:L367),"")</f>
        <v/>
      </c>
      <c r="X367" s="5" t="str">
        <f t="shared" si="93"/>
        <v/>
      </c>
      <c r="Y367" s="5" t="str">
        <f t="shared" si="101"/>
        <v/>
      </c>
      <c r="Z367" s="32" t="str">
        <f t="shared" si="94"/>
        <v xml:space="preserve"> </v>
      </c>
      <c r="AA367" s="32" t="str">
        <f>IF(K367="M",IF(S367&lt;&gt;4,"",VLOOKUP(CONCATENATE(R367," ",(S367-3)),$Z$2:AD367,5,0)),IF(S367&lt;&gt;3,"",VLOOKUP(CONCATENATE(R367," ",(S367-2)),$Z$2:AD367,5,0)))</f>
        <v/>
      </c>
      <c r="AB367" s="32" t="str">
        <f>IF(K367="M",IF(S367&lt;&gt;4,"",VLOOKUP(CONCATENATE(R367," ",(S367-2)),$Z$2:AD367,5,0)),IF(S367&lt;&gt;3,"",VLOOKUP(CONCATENATE(R367," ",(S367-1)),$Z$2:AD367,5,0)))</f>
        <v/>
      </c>
      <c r="AC367" s="32" t="str">
        <f>IF(K367="M",IF(S367&lt;&gt;4,"",VLOOKUP(CONCATENATE(R367," ",(S367-1)),$Z$2:AD367,5,0)),IF(S367&lt;&gt;3,"",VLOOKUP(CONCATENATE(R367," ",(S367)),$Z$2:AD367,5,0)))</f>
        <v/>
      </c>
      <c r="AD367" s="32" t="str">
        <f t="shared" si="102"/>
        <v/>
      </c>
      <c r="AE367" s="32" t="str">
        <f t="shared" si="103"/>
        <v xml:space="preserve"> </v>
      </c>
      <c r="AF367" s="109">
        <f>IF($K367="M",IF($L367&gt;Params!D$3,0,Params!F$3-$L367+1)+IF($L367=1,2,0),IF($L367&gt;Params!E$3,0,Params!G$3-$L367+1)+IF($L367=1,2,0))</f>
        <v>0</v>
      </c>
      <c r="AG367" s="109">
        <f t="shared" si="95"/>
        <v>0</v>
      </c>
      <c r="AH367" s="109">
        <f>IF(LEN(M367)&gt;1,MATCH(MID(M367,2,3),Params!$A$4:$A$14,0),0)</f>
        <v>0</v>
      </c>
      <c r="AI367" s="109" cm="1">
        <f t="array" ref="AI367">IF(AH367=0,0,INDEX(Params!F$4:F$14,RESULTS!$AH367))</f>
        <v>0</v>
      </c>
      <c r="AJ367" s="109" cm="1">
        <f t="array" ref="AJ367">IF(AI367=0,0,INDEX(Params!G$4:G$14,RESULTS!$AH367))</f>
        <v>0</v>
      </c>
      <c r="AK367" s="109">
        <f t="shared" si="96"/>
        <v>0</v>
      </c>
      <c r="AL367" s="109">
        <f t="shared" si="97"/>
        <v>0</v>
      </c>
    </row>
    <row r="368" spans="1:38" x14ac:dyDescent="0.3">
      <c r="A368" s="64" t="str">
        <f t="shared" si="91"/>
        <v/>
      </c>
      <c r="B368" s="64" t="str">
        <f t="shared" si="92"/>
        <v/>
      </c>
      <c r="C368" s="100">
        <v>367</v>
      </c>
      <c r="D368" s="96"/>
      <c r="E368" s="97">
        <f t="shared" si="104"/>
        <v>1</v>
      </c>
      <c r="F368" s="97"/>
      <c r="G368" s="97"/>
      <c r="H368" s="104" t="str">
        <f t="shared" si="98"/>
        <v/>
      </c>
      <c r="I368" s="105" t="str">
        <f>IF(D368="","",VLOOKUP(D368,ENTRANTS!$A$1:$H$1000,2,0))</f>
        <v/>
      </c>
      <c r="J368" s="105" t="str">
        <f>IF(D368="","",VLOOKUP(D368,ENTRANTS!$A$1:$H$1000,3,0))</f>
        <v/>
      </c>
      <c r="K368" s="100" t="str">
        <f>IF(D368="","",LEFT(VLOOKUP(D368,ENTRANTS!$A$1:$H$1000,5,0),1))</f>
        <v/>
      </c>
      <c r="L368" s="100" t="str">
        <f>IF(D368="","",COUNTIF($K$2:K368,K368))</f>
        <v/>
      </c>
      <c r="M368" s="100" t="str">
        <f>IF(D368="","",VLOOKUP(D368,ENTRANTS!$A$1:$H$1000,4,0))</f>
        <v/>
      </c>
      <c r="N368" s="100" t="str">
        <f>IF(D368="","",COUNTIF($M$2:M368,M368))</f>
        <v/>
      </c>
      <c r="O368" s="105" t="str">
        <f>IF(D368="","",VLOOKUP(D368,ENTRANTS!$A$1:$H$1000,6,0))</f>
        <v/>
      </c>
      <c r="P368" s="83" t="str">
        <f t="shared" si="99"/>
        <v/>
      </c>
      <c r="Q368" s="30"/>
      <c r="R368" s="2" t="str">
        <f t="shared" si="100"/>
        <v/>
      </c>
      <c r="S368" s="3" t="str">
        <f>IF(D368="","",COUNTIF($R$2:R368,R368))</f>
        <v/>
      </c>
      <c r="T368" s="4" t="str">
        <f t="shared" si="105"/>
        <v/>
      </c>
      <c r="U368" s="34" t="str">
        <f>IF(AND(S368=4,K368="M",NOT(O368="Unattached")),SUMIF(R$2:R368,R368,L$2:L368),"")</f>
        <v/>
      </c>
      <c r="V368" s="4" t="str">
        <f t="shared" si="106"/>
        <v/>
      </c>
      <c r="W368" s="34" t="str">
        <f>IF(AND(S368=3,K368="F",NOT(O368="Unattached")),SUMIF(R$2:R368,R368,L$2:L368),"")</f>
        <v/>
      </c>
      <c r="X368" s="5" t="str">
        <f t="shared" si="93"/>
        <v/>
      </c>
      <c r="Y368" s="5" t="str">
        <f t="shared" si="101"/>
        <v/>
      </c>
      <c r="Z368" s="32" t="str">
        <f t="shared" si="94"/>
        <v xml:space="preserve"> </v>
      </c>
      <c r="AA368" s="32" t="str">
        <f>IF(K368="M",IF(S368&lt;&gt;4,"",VLOOKUP(CONCATENATE(R368," ",(S368-3)),$Z$2:AD368,5,0)),IF(S368&lt;&gt;3,"",VLOOKUP(CONCATENATE(R368," ",(S368-2)),$Z$2:AD368,5,0)))</f>
        <v/>
      </c>
      <c r="AB368" s="32" t="str">
        <f>IF(K368="M",IF(S368&lt;&gt;4,"",VLOOKUP(CONCATENATE(R368," ",(S368-2)),$Z$2:AD368,5,0)),IF(S368&lt;&gt;3,"",VLOOKUP(CONCATENATE(R368," ",(S368-1)),$Z$2:AD368,5,0)))</f>
        <v/>
      </c>
      <c r="AC368" s="32" t="str">
        <f>IF(K368="M",IF(S368&lt;&gt;4,"",VLOOKUP(CONCATENATE(R368," ",(S368-1)),$Z$2:AD368,5,0)),IF(S368&lt;&gt;3,"",VLOOKUP(CONCATENATE(R368," ",(S368)),$Z$2:AD368,5,0)))</f>
        <v/>
      </c>
      <c r="AD368" s="32" t="str">
        <f t="shared" si="102"/>
        <v/>
      </c>
      <c r="AE368" s="32" t="str">
        <f t="shared" si="103"/>
        <v xml:space="preserve"> </v>
      </c>
      <c r="AF368" s="109">
        <f>IF($K368="M",IF($L368&gt;Params!D$3,0,Params!F$3-$L368+1)+IF($L368=1,2,0),IF($L368&gt;Params!E$3,0,Params!G$3-$L368+1)+IF($L368=1,2,0))</f>
        <v>0</v>
      </c>
      <c r="AG368" s="109">
        <f t="shared" si="95"/>
        <v>0</v>
      </c>
      <c r="AH368" s="109">
        <f>IF(LEN(M368)&gt;1,MATCH(MID(M368,2,3),Params!$A$4:$A$14,0),0)</f>
        <v>0</v>
      </c>
      <c r="AI368" s="109" cm="1">
        <f t="array" ref="AI368">IF(AH368=0,0,INDEX(Params!F$4:F$14,RESULTS!$AH368))</f>
        <v>0</v>
      </c>
      <c r="AJ368" s="109" cm="1">
        <f t="array" ref="AJ368">IF(AI368=0,0,INDEX(Params!G$4:G$14,RESULTS!$AH368))</f>
        <v>0</v>
      </c>
      <c r="AK368" s="109">
        <f t="shared" si="96"/>
        <v>0</v>
      </c>
      <c r="AL368" s="109">
        <f t="shared" si="97"/>
        <v>0</v>
      </c>
    </row>
    <row r="369" spans="1:38" x14ac:dyDescent="0.3">
      <c r="A369" s="64" t="str">
        <f t="shared" si="91"/>
        <v/>
      </c>
      <c r="B369" s="64" t="str">
        <f t="shared" si="92"/>
        <v/>
      </c>
      <c r="C369" s="100">
        <v>368</v>
      </c>
      <c r="D369" s="96"/>
      <c r="E369" s="97">
        <f t="shared" si="104"/>
        <v>1</v>
      </c>
      <c r="F369" s="97"/>
      <c r="G369" s="97"/>
      <c r="H369" s="104" t="str">
        <f t="shared" si="98"/>
        <v/>
      </c>
      <c r="I369" s="105" t="str">
        <f>IF(D369="","",VLOOKUP(D369,ENTRANTS!$A$1:$H$1000,2,0))</f>
        <v/>
      </c>
      <c r="J369" s="105" t="str">
        <f>IF(D369="","",VLOOKUP(D369,ENTRANTS!$A$1:$H$1000,3,0))</f>
        <v/>
      </c>
      <c r="K369" s="100" t="str">
        <f>IF(D369="","",LEFT(VLOOKUP(D369,ENTRANTS!$A$1:$H$1000,5,0),1))</f>
        <v/>
      </c>
      <c r="L369" s="100" t="str">
        <f>IF(D369="","",COUNTIF($K$2:K369,K369))</f>
        <v/>
      </c>
      <c r="M369" s="100" t="str">
        <f>IF(D369="","",VLOOKUP(D369,ENTRANTS!$A$1:$H$1000,4,0))</f>
        <v/>
      </c>
      <c r="N369" s="100" t="str">
        <f>IF(D369="","",COUNTIF($M$2:M369,M369))</f>
        <v/>
      </c>
      <c r="O369" s="105" t="str">
        <f>IF(D369="","",VLOOKUP(D369,ENTRANTS!$A$1:$H$1000,6,0))</f>
        <v/>
      </c>
      <c r="P369" s="83" t="str">
        <f t="shared" si="99"/>
        <v/>
      </c>
      <c r="Q369" s="30"/>
      <c r="R369" s="2" t="str">
        <f t="shared" si="100"/>
        <v/>
      </c>
      <c r="S369" s="3" t="str">
        <f>IF(D369="","",COUNTIF($R$2:R369,R369))</f>
        <v/>
      </c>
      <c r="T369" s="4" t="str">
        <f t="shared" si="105"/>
        <v/>
      </c>
      <c r="U369" s="34" t="str">
        <f>IF(AND(S369=4,K369="M",NOT(O369="Unattached")),SUMIF(R$2:R369,R369,L$2:L369),"")</f>
        <v/>
      </c>
      <c r="V369" s="4" t="str">
        <f t="shared" si="106"/>
        <v/>
      </c>
      <c r="W369" s="34" t="str">
        <f>IF(AND(S369=3,K369="F",NOT(O369="Unattached")),SUMIF(R$2:R369,R369,L$2:L369),"")</f>
        <v/>
      </c>
      <c r="X369" s="5" t="str">
        <f t="shared" si="93"/>
        <v/>
      </c>
      <c r="Y369" s="5" t="str">
        <f t="shared" si="101"/>
        <v/>
      </c>
      <c r="Z369" s="32" t="str">
        <f t="shared" si="94"/>
        <v xml:space="preserve"> </v>
      </c>
      <c r="AA369" s="32" t="str">
        <f>IF(K369="M",IF(S369&lt;&gt;4,"",VLOOKUP(CONCATENATE(R369," ",(S369-3)),$Z$2:AD369,5,0)),IF(S369&lt;&gt;3,"",VLOOKUP(CONCATENATE(R369," ",(S369-2)),$Z$2:AD369,5,0)))</f>
        <v/>
      </c>
      <c r="AB369" s="32" t="str">
        <f>IF(K369="M",IF(S369&lt;&gt;4,"",VLOOKUP(CONCATENATE(R369," ",(S369-2)),$Z$2:AD369,5,0)),IF(S369&lt;&gt;3,"",VLOOKUP(CONCATENATE(R369," ",(S369-1)),$Z$2:AD369,5,0)))</f>
        <v/>
      </c>
      <c r="AC369" s="32" t="str">
        <f>IF(K369="M",IF(S369&lt;&gt;4,"",VLOOKUP(CONCATENATE(R369," ",(S369-1)),$Z$2:AD369,5,0)),IF(S369&lt;&gt;3,"",VLOOKUP(CONCATENATE(R369," ",(S369)),$Z$2:AD369,5,0)))</f>
        <v/>
      </c>
      <c r="AD369" s="32" t="str">
        <f t="shared" si="102"/>
        <v/>
      </c>
      <c r="AE369" s="32" t="str">
        <f t="shared" si="103"/>
        <v xml:space="preserve"> </v>
      </c>
      <c r="AF369" s="109">
        <f>IF($K369="M",IF($L369&gt;Params!D$3,0,Params!F$3-$L369+1)+IF($L369=1,2,0),IF($L369&gt;Params!E$3,0,Params!G$3-$L369+1)+IF($L369=1,2,0))</f>
        <v>0</v>
      </c>
      <c r="AG369" s="109">
        <f t="shared" si="95"/>
        <v>0</v>
      </c>
      <c r="AH369" s="109">
        <f>IF(LEN(M369)&gt;1,MATCH(MID(M369,2,3),Params!$A$4:$A$14,0),0)</f>
        <v>0</v>
      </c>
      <c r="AI369" s="109" cm="1">
        <f t="array" ref="AI369">IF(AH369=0,0,INDEX(Params!F$4:F$14,RESULTS!$AH369))</f>
        <v>0</v>
      </c>
      <c r="AJ369" s="109" cm="1">
        <f t="array" ref="AJ369">IF(AI369=0,0,INDEX(Params!G$4:G$14,RESULTS!$AH369))</f>
        <v>0</v>
      </c>
      <c r="AK369" s="109">
        <f t="shared" si="96"/>
        <v>0</v>
      </c>
      <c r="AL369" s="109">
        <f t="shared" si="97"/>
        <v>0</v>
      </c>
    </row>
    <row r="370" spans="1:38" x14ac:dyDescent="0.3">
      <c r="A370" s="64" t="str">
        <f t="shared" si="91"/>
        <v/>
      </c>
      <c r="B370" s="64" t="str">
        <f t="shared" si="92"/>
        <v/>
      </c>
      <c r="C370" s="100">
        <v>369</v>
      </c>
      <c r="D370" s="96"/>
      <c r="E370" s="97">
        <f t="shared" si="104"/>
        <v>1</v>
      </c>
      <c r="F370" s="97"/>
      <c r="G370" s="97"/>
      <c r="H370" s="104" t="str">
        <f t="shared" si="98"/>
        <v/>
      </c>
      <c r="I370" s="105" t="str">
        <f>IF(D370="","",VLOOKUP(D370,ENTRANTS!$A$1:$H$1000,2,0))</f>
        <v/>
      </c>
      <c r="J370" s="105" t="str">
        <f>IF(D370="","",VLOOKUP(D370,ENTRANTS!$A$1:$H$1000,3,0))</f>
        <v/>
      </c>
      <c r="K370" s="100" t="str">
        <f>IF(D370="","",LEFT(VLOOKUP(D370,ENTRANTS!$A$1:$H$1000,5,0),1))</f>
        <v/>
      </c>
      <c r="L370" s="100" t="str">
        <f>IF(D370="","",COUNTIF($K$2:K370,K370))</f>
        <v/>
      </c>
      <c r="M370" s="100" t="str">
        <f>IF(D370="","",VLOOKUP(D370,ENTRANTS!$A$1:$H$1000,4,0))</f>
        <v/>
      </c>
      <c r="N370" s="100" t="str">
        <f>IF(D370="","",COUNTIF($M$2:M370,M370))</f>
        <v/>
      </c>
      <c r="O370" s="105" t="str">
        <f>IF(D370="","",VLOOKUP(D370,ENTRANTS!$A$1:$H$1000,6,0))</f>
        <v/>
      </c>
      <c r="P370" s="83" t="str">
        <f t="shared" si="99"/>
        <v/>
      </c>
      <c r="Q370" s="30"/>
      <c r="R370" s="2" t="str">
        <f t="shared" si="100"/>
        <v/>
      </c>
      <c r="S370" s="3" t="str">
        <f>IF(D370="","",COUNTIF($R$2:R370,R370))</f>
        <v/>
      </c>
      <c r="T370" s="4" t="str">
        <f t="shared" si="105"/>
        <v/>
      </c>
      <c r="U370" s="34" t="str">
        <f>IF(AND(S370=4,K370="M",NOT(O370="Unattached")),SUMIF(R$2:R370,R370,L$2:L370),"")</f>
        <v/>
      </c>
      <c r="V370" s="4" t="str">
        <f t="shared" si="106"/>
        <v/>
      </c>
      <c r="W370" s="34" t="str">
        <f>IF(AND(S370=3,K370="F",NOT(O370="Unattached")),SUMIF(R$2:R370,R370,L$2:L370),"")</f>
        <v/>
      </c>
      <c r="X370" s="5" t="str">
        <f t="shared" si="93"/>
        <v/>
      </c>
      <c r="Y370" s="5" t="str">
        <f t="shared" si="101"/>
        <v/>
      </c>
      <c r="Z370" s="32" t="str">
        <f t="shared" si="94"/>
        <v xml:space="preserve"> </v>
      </c>
      <c r="AA370" s="32" t="str">
        <f>IF(K370="M",IF(S370&lt;&gt;4,"",VLOOKUP(CONCATENATE(R370," ",(S370-3)),$Z$2:AD370,5,0)),IF(S370&lt;&gt;3,"",VLOOKUP(CONCATENATE(R370," ",(S370-2)),$Z$2:AD370,5,0)))</f>
        <v/>
      </c>
      <c r="AB370" s="32" t="str">
        <f>IF(K370="M",IF(S370&lt;&gt;4,"",VLOOKUP(CONCATENATE(R370," ",(S370-2)),$Z$2:AD370,5,0)),IF(S370&lt;&gt;3,"",VLOOKUP(CONCATENATE(R370," ",(S370-1)),$Z$2:AD370,5,0)))</f>
        <v/>
      </c>
      <c r="AC370" s="32" t="str">
        <f>IF(K370="M",IF(S370&lt;&gt;4,"",VLOOKUP(CONCATENATE(R370," ",(S370-1)),$Z$2:AD370,5,0)),IF(S370&lt;&gt;3,"",VLOOKUP(CONCATENATE(R370," ",(S370)),$Z$2:AD370,5,0)))</f>
        <v/>
      </c>
      <c r="AD370" s="32" t="str">
        <f t="shared" si="102"/>
        <v/>
      </c>
      <c r="AE370" s="32" t="str">
        <f t="shared" si="103"/>
        <v xml:space="preserve"> </v>
      </c>
      <c r="AF370" s="109">
        <f>IF($K370="M",IF($L370&gt;Params!D$3,0,Params!F$3-$L370+1)+IF($L370=1,2,0),IF($L370&gt;Params!E$3,0,Params!G$3-$L370+1)+IF($L370=1,2,0))</f>
        <v>0</v>
      </c>
      <c r="AG370" s="109">
        <f t="shared" si="95"/>
        <v>0</v>
      </c>
      <c r="AH370" s="109">
        <f>IF(LEN(M370)&gt;1,MATCH(MID(M370,2,3),Params!$A$4:$A$14,0),0)</f>
        <v>0</v>
      </c>
      <c r="AI370" s="109" cm="1">
        <f t="array" ref="AI370">IF(AH370=0,0,INDEX(Params!F$4:F$14,RESULTS!$AH370))</f>
        <v>0</v>
      </c>
      <c r="AJ370" s="109" cm="1">
        <f t="array" ref="AJ370">IF(AI370=0,0,INDEX(Params!G$4:G$14,RESULTS!$AH370))</f>
        <v>0</v>
      </c>
      <c r="AK370" s="109">
        <f t="shared" si="96"/>
        <v>0</v>
      </c>
      <c r="AL370" s="109">
        <f t="shared" si="97"/>
        <v>0</v>
      </c>
    </row>
    <row r="371" spans="1:38" x14ac:dyDescent="0.3">
      <c r="A371" s="64" t="str">
        <f t="shared" si="91"/>
        <v/>
      </c>
      <c r="B371" s="64" t="str">
        <f t="shared" si="92"/>
        <v/>
      </c>
      <c r="C371" s="100">
        <v>370</v>
      </c>
      <c r="D371" s="96"/>
      <c r="E371" s="97">
        <f t="shared" si="104"/>
        <v>1</v>
      </c>
      <c r="F371" s="97"/>
      <c r="G371" s="97"/>
      <c r="H371" s="104" t="str">
        <f t="shared" si="98"/>
        <v/>
      </c>
      <c r="I371" s="105" t="str">
        <f>IF(D371="","",VLOOKUP(D371,ENTRANTS!$A$1:$H$1000,2,0))</f>
        <v/>
      </c>
      <c r="J371" s="105" t="str">
        <f>IF(D371="","",VLOOKUP(D371,ENTRANTS!$A$1:$H$1000,3,0))</f>
        <v/>
      </c>
      <c r="K371" s="100" t="str">
        <f>IF(D371="","",LEFT(VLOOKUP(D371,ENTRANTS!$A$1:$H$1000,5,0),1))</f>
        <v/>
      </c>
      <c r="L371" s="100" t="str">
        <f>IF(D371="","",COUNTIF($K$2:K371,K371))</f>
        <v/>
      </c>
      <c r="M371" s="100" t="str">
        <f>IF(D371="","",VLOOKUP(D371,ENTRANTS!$A$1:$H$1000,4,0))</f>
        <v/>
      </c>
      <c r="N371" s="100" t="str">
        <f>IF(D371="","",COUNTIF($M$2:M371,M371))</f>
        <v/>
      </c>
      <c r="O371" s="105" t="str">
        <f>IF(D371="","",VLOOKUP(D371,ENTRANTS!$A$1:$H$1000,6,0))</f>
        <v/>
      </c>
      <c r="P371" s="83" t="str">
        <f t="shared" si="99"/>
        <v/>
      </c>
      <c r="Q371" s="30"/>
      <c r="R371" s="2" t="str">
        <f t="shared" si="100"/>
        <v/>
      </c>
      <c r="S371" s="3" t="str">
        <f>IF(D371="","",COUNTIF($R$2:R371,R371))</f>
        <v/>
      </c>
      <c r="T371" s="4" t="str">
        <f t="shared" si="105"/>
        <v/>
      </c>
      <c r="U371" s="34" t="str">
        <f>IF(AND(S371=4,K371="M",NOT(O371="Unattached")),SUMIF(R$2:R371,R371,L$2:L371),"")</f>
        <v/>
      </c>
      <c r="V371" s="4" t="str">
        <f t="shared" si="106"/>
        <v/>
      </c>
      <c r="W371" s="34" t="str">
        <f>IF(AND(S371=3,K371="F",NOT(O371="Unattached")),SUMIF(R$2:R371,R371,L$2:L371),"")</f>
        <v/>
      </c>
      <c r="X371" s="5" t="str">
        <f t="shared" si="93"/>
        <v/>
      </c>
      <c r="Y371" s="5" t="str">
        <f t="shared" si="101"/>
        <v/>
      </c>
      <c r="Z371" s="32" t="str">
        <f t="shared" si="94"/>
        <v xml:space="preserve"> </v>
      </c>
      <c r="AA371" s="32" t="str">
        <f>IF(K371="M",IF(S371&lt;&gt;4,"",VLOOKUP(CONCATENATE(R371," ",(S371-3)),$Z$2:AD371,5,0)),IF(S371&lt;&gt;3,"",VLOOKUP(CONCATENATE(R371," ",(S371-2)),$Z$2:AD371,5,0)))</f>
        <v/>
      </c>
      <c r="AB371" s="32" t="str">
        <f>IF(K371="M",IF(S371&lt;&gt;4,"",VLOOKUP(CONCATENATE(R371," ",(S371-2)),$Z$2:AD371,5,0)),IF(S371&lt;&gt;3,"",VLOOKUP(CONCATENATE(R371," ",(S371-1)),$Z$2:AD371,5,0)))</f>
        <v/>
      </c>
      <c r="AC371" s="32" t="str">
        <f>IF(K371="M",IF(S371&lt;&gt;4,"",VLOOKUP(CONCATENATE(R371," ",(S371-1)),$Z$2:AD371,5,0)),IF(S371&lt;&gt;3,"",VLOOKUP(CONCATENATE(R371," ",(S371)),$Z$2:AD371,5,0)))</f>
        <v/>
      </c>
      <c r="AD371" s="32" t="str">
        <f t="shared" si="102"/>
        <v/>
      </c>
      <c r="AE371" s="32" t="str">
        <f t="shared" si="103"/>
        <v xml:space="preserve"> </v>
      </c>
      <c r="AF371" s="109">
        <f>IF($K371="M",IF($L371&gt;Params!D$3,0,Params!F$3-$L371+1)+IF($L371=1,2,0),IF($L371&gt;Params!E$3,0,Params!G$3-$L371+1)+IF($L371=1,2,0))</f>
        <v>0</v>
      </c>
      <c r="AG371" s="109">
        <f t="shared" si="95"/>
        <v>0</v>
      </c>
      <c r="AH371" s="109">
        <f>IF(LEN(M371)&gt;1,MATCH(MID(M371,2,3),Params!$A$4:$A$14,0),0)</f>
        <v>0</v>
      </c>
      <c r="AI371" s="109" cm="1">
        <f t="array" ref="AI371">IF(AH371=0,0,INDEX(Params!F$4:F$14,RESULTS!$AH371))</f>
        <v>0</v>
      </c>
      <c r="AJ371" s="109" cm="1">
        <f t="array" ref="AJ371">IF(AI371=0,0,INDEX(Params!G$4:G$14,RESULTS!$AH371))</f>
        <v>0</v>
      </c>
      <c r="AK371" s="109">
        <f t="shared" si="96"/>
        <v>0</v>
      </c>
      <c r="AL371" s="109">
        <f t="shared" si="97"/>
        <v>0</v>
      </c>
    </row>
    <row r="372" spans="1:38" x14ac:dyDescent="0.3">
      <c r="A372" s="64" t="str">
        <f t="shared" si="91"/>
        <v/>
      </c>
      <c r="B372" s="64" t="str">
        <f t="shared" si="92"/>
        <v/>
      </c>
      <c r="C372" s="100">
        <v>371</v>
      </c>
      <c r="D372" s="96"/>
      <c r="E372" s="97">
        <f t="shared" si="104"/>
        <v>1</v>
      </c>
      <c r="F372" s="97"/>
      <c r="G372" s="97"/>
      <c r="H372" s="104" t="str">
        <f t="shared" si="98"/>
        <v/>
      </c>
      <c r="I372" s="105" t="str">
        <f>IF(D372="","",VLOOKUP(D372,ENTRANTS!$A$1:$H$1000,2,0))</f>
        <v/>
      </c>
      <c r="J372" s="105" t="str">
        <f>IF(D372="","",VLOOKUP(D372,ENTRANTS!$A$1:$H$1000,3,0))</f>
        <v/>
      </c>
      <c r="K372" s="100" t="str">
        <f>IF(D372="","",LEFT(VLOOKUP(D372,ENTRANTS!$A$1:$H$1000,5,0),1))</f>
        <v/>
      </c>
      <c r="L372" s="100" t="str">
        <f>IF(D372="","",COUNTIF($K$2:K372,K372))</f>
        <v/>
      </c>
      <c r="M372" s="100" t="str">
        <f>IF(D372="","",VLOOKUP(D372,ENTRANTS!$A$1:$H$1000,4,0))</f>
        <v/>
      </c>
      <c r="N372" s="100" t="str">
        <f>IF(D372="","",COUNTIF($M$2:M372,M372))</f>
        <v/>
      </c>
      <c r="O372" s="105" t="str">
        <f>IF(D372="","",VLOOKUP(D372,ENTRANTS!$A$1:$H$1000,6,0))</f>
        <v/>
      </c>
      <c r="P372" s="83" t="str">
        <f t="shared" si="99"/>
        <v/>
      </c>
      <c r="Q372" s="30"/>
      <c r="R372" s="2" t="str">
        <f t="shared" si="100"/>
        <v/>
      </c>
      <c r="S372" s="3" t="str">
        <f>IF(D372="","",COUNTIF($R$2:R372,R372))</f>
        <v/>
      </c>
      <c r="T372" s="4" t="str">
        <f t="shared" si="105"/>
        <v/>
      </c>
      <c r="U372" s="34" t="str">
        <f>IF(AND(S372=4,K372="M",NOT(O372="Unattached")),SUMIF(R$2:R372,R372,L$2:L372),"")</f>
        <v/>
      </c>
      <c r="V372" s="4" t="str">
        <f t="shared" si="106"/>
        <v/>
      </c>
      <c r="W372" s="34" t="str">
        <f>IF(AND(S372=3,K372="F",NOT(O372="Unattached")),SUMIF(R$2:R372,R372,L$2:L372),"")</f>
        <v/>
      </c>
      <c r="X372" s="5" t="str">
        <f t="shared" si="93"/>
        <v/>
      </c>
      <c r="Y372" s="5" t="str">
        <f t="shared" si="101"/>
        <v/>
      </c>
      <c r="Z372" s="32" t="str">
        <f t="shared" si="94"/>
        <v xml:space="preserve"> </v>
      </c>
      <c r="AA372" s="32" t="str">
        <f>IF(K372="M",IF(S372&lt;&gt;4,"",VLOOKUP(CONCATENATE(R372," ",(S372-3)),$Z$2:AD372,5,0)),IF(S372&lt;&gt;3,"",VLOOKUP(CONCATENATE(R372," ",(S372-2)),$Z$2:AD372,5,0)))</f>
        <v/>
      </c>
      <c r="AB372" s="32" t="str">
        <f>IF(K372="M",IF(S372&lt;&gt;4,"",VLOOKUP(CONCATENATE(R372," ",(S372-2)),$Z$2:AD372,5,0)),IF(S372&lt;&gt;3,"",VLOOKUP(CONCATENATE(R372," ",(S372-1)),$Z$2:AD372,5,0)))</f>
        <v/>
      </c>
      <c r="AC372" s="32" t="str">
        <f>IF(K372="M",IF(S372&lt;&gt;4,"",VLOOKUP(CONCATENATE(R372," ",(S372-1)),$Z$2:AD372,5,0)),IF(S372&lt;&gt;3,"",VLOOKUP(CONCATENATE(R372," ",(S372)),$Z$2:AD372,5,0)))</f>
        <v/>
      </c>
      <c r="AD372" s="32" t="str">
        <f t="shared" si="102"/>
        <v/>
      </c>
      <c r="AE372" s="32" t="str">
        <f t="shared" si="103"/>
        <v xml:space="preserve"> </v>
      </c>
      <c r="AF372" s="109">
        <f>IF($K372="M",IF($L372&gt;Params!D$3,0,Params!F$3-$L372+1)+IF($L372=1,2,0),IF($L372&gt;Params!E$3,0,Params!G$3-$L372+1)+IF($L372=1,2,0))</f>
        <v>0</v>
      </c>
      <c r="AG372" s="109">
        <f t="shared" si="95"/>
        <v>0</v>
      </c>
      <c r="AH372" s="109">
        <f>IF(LEN(M372)&gt;1,MATCH(MID(M372,2,3),Params!$A$4:$A$14,0),0)</f>
        <v>0</v>
      </c>
      <c r="AI372" s="109" cm="1">
        <f t="array" ref="AI372">IF(AH372=0,0,INDEX(Params!F$4:F$14,RESULTS!$AH372))</f>
        <v>0</v>
      </c>
      <c r="AJ372" s="109" cm="1">
        <f t="array" ref="AJ372">IF(AI372=0,0,INDEX(Params!G$4:G$14,RESULTS!$AH372))</f>
        <v>0</v>
      </c>
      <c r="AK372" s="109">
        <f t="shared" si="96"/>
        <v>0</v>
      </c>
      <c r="AL372" s="109">
        <f t="shared" si="97"/>
        <v>0</v>
      </c>
    </row>
    <row r="373" spans="1:38" x14ac:dyDescent="0.3">
      <c r="A373" s="64" t="str">
        <f t="shared" si="91"/>
        <v/>
      </c>
      <c r="B373" s="64" t="str">
        <f t="shared" si="92"/>
        <v/>
      </c>
      <c r="C373" s="100">
        <v>372</v>
      </c>
      <c r="D373" s="96"/>
      <c r="E373" s="97">
        <f t="shared" si="104"/>
        <v>1</v>
      </c>
      <c r="F373" s="97"/>
      <c r="G373" s="97"/>
      <c r="H373" s="104" t="str">
        <f t="shared" si="98"/>
        <v/>
      </c>
      <c r="I373" s="105" t="str">
        <f>IF(D373="","",VLOOKUP(D373,ENTRANTS!$A$1:$H$1000,2,0))</f>
        <v/>
      </c>
      <c r="J373" s="105" t="str">
        <f>IF(D373="","",VLOOKUP(D373,ENTRANTS!$A$1:$H$1000,3,0))</f>
        <v/>
      </c>
      <c r="K373" s="100" t="str">
        <f>IF(D373="","",LEFT(VLOOKUP(D373,ENTRANTS!$A$1:$H$1000,5,0),1))</f>
        <v/>
      </c>
      <c r="L373" s="100" t="str">
        <f>IF(D373="","",COUNTIF($K$2:K373,K373))</f>
        <v/>
      </c>
      <c r="M373" s="100" t="str">
        <f>IF(D373="","",VLOOKUP(D373,ENTRANTS!$A$1:$H$1000,4,0))</f>
        <v/>
      </c>
      <c r="N373" s="100" t="str">
        <f>IF(D373="","",COUNTIF($M$2:M373,M373))</f>
        <v/>
      </c>
      <c r="O373" s="105" t="str">
        <f>IF(D373="","",VLOOKUP(D373,ENTRANTS!$A$1:$H$1000,6,0))</f>
        <v/>
      </c>
      <c r="P373" s="83" t="str">
        <f t="shared" si="99"/>
        <v/>
      </c>
      <c r="Q373" s="30"/>
      <c r="R373" s="2" t="str">
        <f t="shared" si="100"/>
        <v/>
      </c>
      <c r="S373" s="3" t="str">
        <f>IF(D373="","",COUNTIF($R$2:R373,R373))</f>
        <v/>
      </c>
      <c r="T373" s="4" t="str">
        <f t="shared" si="105"/>
        <v/>
      </c>
      <c r="U373" s="34" t="str">
        <f>IF(AND(S373=4,K373="M",NOT(O373="Unattached")),SUMIF(R$2:R373,R373,L$2:L373),"")</f>
        <v/>
      </c>
      <c r="V373" s="4" t="str">
        <f t="shared" si="106"/>
        <v/>
      </c>
      <c r="W373" s="34" t="str">
        <f>IF(AND(S373=3,K373="F",NOT(O373="Unattached")),SUMIF(R$2:R373,R373,L$2:L373),"")</f>
        <v/>
      </c>
      <c r="X373" s="5" t="str">
        <f t="shared" si="93"/>
        <v/>
      </c>
      <c r="Y373" s="5" t="str">
        <f t="shared" si="101"/>
        <v/>
      </c>
      <c r="Z373" s="32" t="str">
        <f t="shared" si="94"/>
        <v xml:space="preserve"> </v>
      </c>
      <c r="AA373" s="32" t="str">
        <f>IF(K373="M",IF(S373&lt;&gt;4,"",VLOOKUP(CONCATENATE(R373," ",(S373-3)),$Z$2:AD373,5,0)),IF(S373&lt;&gt;3,"",VLOOKUP(CONCATENATE(R373," ",(S373-2)),$Z$2:AD373,5,0)))</f>
        <v/>
      </c>
      <c r="AB373" s="32" t="str">
        <f>IF(K373="M",IF(S373&lt;&gt;4,"",VLOOKUP(CONCATENATE(R373," ",(S373-2)),$Z$2:AD373,5,0)),IF(S373&lt;&gt;3,"",VLOOKUP(CONCATENATE(R373," ",(S373-1)),$Z$2:AD373,5,0)))</f>
        <v/>
      </c>
      <c r="AC373" s="32" t="str">
        <f>IF(K373="M",IF(S373&lt;&gt;4,"",VLOOKUP(CONCATENATE(R373," ",(S373-1)),$Z$2:AD373,5,0)),IF(S373&lt;&gt;3,"",VLOOKUP(CONCATENATE(R373," ",(S373)),$Z$2:AD373,5,0)))</f>
        <v/>
      </c>
      <c r="AD373" s="32" t="str">
        <f t="shared" si="102"/>
        <v/>
      </c>
      <c r="AE373" s="32" t="str">
        <f t="shared" si="103"/>
        <v xml:space="preserve"> </v>
      </c>
      <c r="AF373" s="109">
        <f>IF($K373="M",IF($L373&gt;Params!D$3,0,Params!F$3-$L373+1)+IF($L373=1,2,0),IF($L373&gt;Params!E$3,0,Params!G$3-$L373+1)+IF($L373=1,2,0))</f>
        <v>0</v>
      </c>
      <c r="AG373" s="109">
        <f t="shared" si="95"/>
        <v>0</v>
      </c>
      <c r="AH373" s="109">
        <f>IF(LEN(M373)&gt;1,MATCH(MID(M373,2,3),Params!$A$4:$A$14,0),0)</f>
        <v>0</v>
      </c>
      <c r="AI373" s="109" cm="1">
        <f t="array" ref="AI373">IF(AH373=0,0,INDEX(Params!F$4:F$14,RESULTS!$AH373))</f>
        <v>0</v>
      </c>
      <c r="AJ373" s="109" cm="1">
        <f t="array" ref="AJ373">IF(AI373=0,0,INDEX(Params!G$4:G$14,RESULTS!$AH373))</f>
        <v>0</v>
      </c>
      <c r="AK373" s="109">
        <f t="shared" si="96"/>
        <v>0</v>
      </c>
      <c r="AL373" s="109">
        <f t="shared" si="97"/>
        <v>0</v>
      </c>
    </row>
    <row r="374" spans="1:38" x14ac:dyDescent="0.3">
      <c r="A374" s="64" t="str">
        <f t="shared" si="91"/>
        <v/>
      </c>
      <c r="B374" s="64" t="str">
        <f t="shared" si="92"/>
        <v/>
      </c>
      <c r="C374" s="100">
        <v>373</v>
      </c>
      <c r="D374" s="96"/>
      <c r="E374" s="97">
        <f t="shared" si="104"/>
        <v>1</v>
      </c>
      <c r="F374" s="97"/>
      <c r="G374" s="97"/>
      <c r="H374" s="104" t="str">
        <f t="shared" si="98"/>
        <v/>
      </c>
      <c r="I374" s="105" t="str">
        <f>IF(D374="","",VLOOKUP(D374,ENTRANTS!$A$1:$H$1000,2,0))</f>
        <v/>
      </c>
      <c r="J374" s="105" t="str">
        <f>IF(D374="","",VLOOKUP(D374,ENTRANTS!$A$1:$H$1000,3,0))</f>
        <v/>
      </c>
      <c r="K374" s="100" t="str">
        <f>IF(D374="","",LEFT(VLOOKUP(D374,ENTRANTS!$A$1:$H$1000,5,0),1))</f>
        <v/>
      </c>
      <c r="L374" s="100" t="str">
        <f>IF(D374="","",COUNTIF($K$2:K374,K374))</f>
        <v/>
      </c>
      <c r="M374" s="100" t="str">
        <f>IF(D374="","",VLOOKUP(D374,ENTRANTS!$A$1:$H$1000,4,0))</f>
        <v/>
      </c>
      <c r="N374" s="100" t="str">
        <f>IF(D374="","",COUNTIF($M$2:M374,M374))</f>
        <v/>
      </c>
      <c r="O374" s="105" t="str">
        <f>IF(D374="","",VLOOKUP(D374,ENTRANTS!$A$1:$H$1000,6,0))</f>
        <v/>
      </c>
      <c r="P374" s="83" t="str">
        <f t="shared" si="99"/>
        <v/>
      </c>
      <c r="Q374" s="30"/>
      <c r="R374" s="2" t="str">
        <f t="shared" si="100"/>
        <v/>
      </c>
      <c r="S374" s="3" t="str">
        <f>IF(D374="","",COUNTIF($R$2:R374,R374))</f>
        <v/>
      </c>
      <c r="T374" s="4" t="str">
        <f t="shared" si="105"/>
        <v/>
      </c>
      <c r="U374" s="34" t="str">
        <f>IF(AND(S374=4,K374="M",NOT(O374="Unattached")),SUMIF(R$2:R374,R374,L$2:L374),"")</f>
        <v/>
      </c>
      <c r="V374" s="4" t="str">
        <f t="shared" si="106"/>
        <v/>
      </c>
      <c r="W374" s="34" t="str">
        <f>IF(AND(S374=3,K374="F",NOT(O374="Unattached")),SUMIF(R$2:R374,R374,L$2:L374),"")</f>
        <v/>
      </c>
      <c r="X374" s="5" t="str">
        <f t="shared" si="93"/>
        <v/>
      </c>
      <c r="Y374" s="5" t="str">
        <f t="shared" si="101"/>
        <v/>
      </c>
      <c r="Z374" s="32" t="str">
        <f t="shared" si="94"/>
        <v xml:space="preserve"> </v>
      </c>
      <c r="AA374" s="32" t="str">
        <f>IF(K374="M",IF(S374&lt;&gt;4,"",VLOOKUP(CONCATENATE(R374," ",(S374-3)),$Z$2:AD374,5,0)),IF(S374&lt;&gt;3,"",VLOOKUP(CONCATENATE(R374," ",(S374-2)),$Z$2:AD374,5,0)))</f>
        <v/>
      </c>
      <c r="AB374" s="32" t="str">
        <f>IF(K374="M",IF(S374&lt;&gt;4,"",VLOOKUP(CONCATENATE(R374," ",(S374-2)),$Z$2:AD374,5,0)),IF(S374&lt;&gt;3,"",VLOOKUP(CONCATENATE(R374," ",(S374-1)),$Z$2:AD374,5,0)))</f>
        <v/>
      </c>
      <c r="AC374" s="32" t="str">
        <f>IF(K374="M",IF(S374&lt;&gt;4,"",VLOOKUP(CONCATENATE(R374," ",(S374-1)),$Z$2:AD374,5,0)),IF(S374&lt;&gt;3,"",VLOOKUP(CONCATENATE(R374," ",(S374)),$Z$2:AD374,5,0)))</f>
        <v/>
      </c>
      <c r="AD374" s="32" t="str">
        <f t="shared" si="102"/>
        <v/>
      </c>
      <c r="AE374" s="32" t="str">
        <f t="shared" si="103"/>
        <v xml:space="preserve"> </v>
      </c>
      <c r="AF374" s="109">
        <f>IF($K374="M",IF($L374&gt;Params!D$3,0,Params!F$3-$L374+1)+IF($L374=1,2,0),IF($L374&gt;Params!E$3,0,Params!G$3-$L374+1)+IF($L374=1,2,0))</f>
        <v>0</v>
      </c>
      <c r="AG374" s="109">
        <f t="shared" si="95"/>
        <v>0</v>
      </c>
      <c r="AH374" s="109">
        <f>IF(LEN(M374)&gt;1,MATCH(MID(M374,2,3),Params!$A$4:$A$14,0),0)</f>
        <v>0</v>
      </c>
      <c r="AI374" s="109" cm="1">
        <f t="array" ref="AI374">IF(AH374=0,0,INDEX(Params!F$4:F$14,RESULTS!$AH374))</f>
        <v>0</v>
      </c>
      <c r="AJ374" s="109" cm="1">
        <f t="array" ref="AJ374">IF(AI374=0,0,INDEX(Params!G$4:G$14,RESULTS!$AH374))</f>
        <v>0</v>
      </c>
      <c r="AK374" s="109">
        <f t="shared" si="96"/>
        <v>0</v>
      </c>
      <c r="AL374" s="109">
        <f t="shared" si="97"/>
        <v>0</v>
      </c>
    </row>
    <row r="375" spans="1:38" x14ac:dyDescent="0.3">
      <c r="A375" s="64" t="str">
        <f t="shared" si="91"/>
        <v/>
      </c>
      <c r="B375" s="64" t="str">
        <f t="shared" si="92"/>
        <v/>
      </c>
      <c r="C375" s="100">
        <v>374</v>
      </c>
      <c r="D375" s="96"/>
      <c r="E375" s="97">
        <f t="shared" si="104"/>
        <v>1</v>
      </c>
      <c r="F375" s="97"/>
      <c r="G375" s="97"/>
      <c r="H375" s="104" t="str">
        <f t="shared" si="98"/>
        <v/>
      </c>
      <c r="I375" s="105" t="str">
        <f>IF(D375="","",VLOOKUP(D375,ENTRANTS!$A$1:$H$1000,2,0))</f>
        <v/>
      </c>
      <c r="J375" s="105" t="str">
        <f>IF(D375="","",VLOOKUP(D375,ENTRANTS!$A$1:$H$1000,3,0))</f>
        <v/>
      </c>
      <c r="K375" s="100" t="str">
        <f>IF(D375="","",LEFT(VLOOKUP(D375,ENTRANTS!$A$1:$H$1000,5,0),1))</f>
        <v/>
      </c>
      <c r="L375" s="100" t="str">
        <f>IF(D375="","",COUNTIF($K$2:K375,K375))</f>
        <v/>
      </c>
      <c r="M375" s="100" t="str">
        <f>IF(D375="","",VLOOKUP(D375,ENTRANTS!$A$1:$H$1000,4,0))</f>
        <v/>
      </c>
      <c r="N375" s="100" t="str">
        <f>IF(D375="","",COUNTIF($M$2:M375,M375))</f>
        <v/>
      </c>
      <c r="O375" s="105" t="str">
        <f>IF(D375="","",VLOOKUP(D375,ENTRANTS!$A$1:$H$1000,6,0))</f>
        <v/>
      </c>
      <c r="P375" s="83" t="str">
        <f t="shared" si="99"/>
        <v/>
      </c>
      <c r="Q375" s="30"/>
      <c r="R375" s="2" t="str">
        <f t="shared" si="100"/>
        <v/>
      </c>
      <c r="S375" s="3" t="str">
        <f>IF(D375="","",COUNTIF($R$2:R375,R375))</f>
        <v/>
      </c>
      <c r="T375" s="4" t="str">
        <f t="shared" si="105"/>
        <v/>
      </c>
      <c r="U375" s="34" t="str">
        <f>IF(AND(S375=4,K375="M",NOT(O375="Unattached")),SUMIF(R$2:R375,R375,L$2:L375),"")</f>
        <v/>
      </c>
      <c r="V375" s="4" t="str">
        <f t="shared" si="106"/>
        <v/>
      </c>
      <c r="W375" s="34" t="str">
        <f>IF(AND(S375=3,K375="F",NOT(O375="Unattached")),SUMIF(R$2:R375,R375,L$2:L375),"")</f>
        <v/>
      </c>
      <c r="X375" s="5" t="str">
        <f t="shared" si="93"/>
        <v/>
      </c>
      <c r="Y375" s="5" t="str">
        <f t="shared" si="101"/>
        <v/>
      </c>
      <c r="Z375" s="32" t="str">
        <f t="shared" si="94"/>
        <v xml:space="preserve"> </v>
      </c>
      <c r="AA375" s="32" t="str">
        <f>IF(K375="M",IF(S375&lt;&gt;4,"",VLOOKUP(CONCATENATE(R375," ",(S375-3)),$Z$2:AD375,5,0)),IF(S375&lt;&gt;3,"",VLOOKUP(CONCATENATE(R375," ",(S375-2)),$Z$2:AD375,5,0)))</f>
        <v/>
      </c>
      <c r="AB375" s="32" t="str">
        <f>IF(K375="M",IF(S375&lt;&gt;4,"",VLOOKUP(CONCATENATE(R375," ",(S375-2)),$Z$2:AD375,5,0)),IF(S375&lt;&gt;3,"",VLOOKUP(CONCATENATE(R375," ",(S375-1)),$Z$2:AD375,5,0)))</f>
        <v/>
      </c>
      <c r="AC375" s="32" t="str">
        <f>IF(K375="M",IF(S375&lt;&gt;4,"",VLOOKUP(CONCATENATE(R375," ",(S375-1)),$Z$2:AD375,5,0)),IF(S375&lt;&gt;3,"",VLOOKUP(CONCATENATE(R375," ",(S375)),$Z$2:AD375,5,0)))</f>
        <v/>
      </c>
      <c r="AD375" s="32" t="str">
        <f t="shared" si="102"/>
        <v/>
      </c>
      <c r="AE375" s="32" t="str">
        <f t="shared" si="103"/>
        <v xml:space="preserve"> </v>
      </c>
      <c r="AF375" s="109">
        <f>IF($K375="M",IF($L375&gt;Params!D$3,0,Params!F$3-$L375+1)+IF($L375=1,2,0),IF($L375&gt;Params!E$3,0,Params!G$3-$L375+1)+IF($L375=1,2,0))</f>
        <v>0</v>
      </c>
      <c r="AG375" s="109">
        <f t="shared" si="95"/>
        <v>0</v>
      </c>
      <c r="AH375" s="109">
        <f>IF(LEN(M375)&gt;1,MATCH(MID(M375,2,3),Params!$A$4:$A$14,0),0)</f>
        <v>0</v>
      </c>
      <c r="AI375" s="109" cm="1">
        <f t="array" ref="AI375">IF(AH375=0,0,INDEX(Params!F$4:F$14,RESULTS!$AH375))</f>
        <v>0</v>
      </c>
      <c r="AJ375" s="109" cm="1">
        <f t="array" ref="AJ375">IF(AI375=0,0,INDEX(Params!G$4:G$14,RESULTS!$AH375))</f>
        <v>0</v>
      </c>
      <c r="AK375" s="109">
        <f t="shared" si="96"/>
        <v>0</v>
      </c>
      <c r="AL375" s="109">
        <f t="shared" si="97"/>
        <v>0</v>
      </c>
    </row>
    <row r="376" spans="1:38" x14ac:dyDescent="0.3">
      <c r="A376" s="64" t="str">
        <f t="shared" si="91"/>
        <v/>
      </c>
      <c r="B376" s="64" t="str">
        <f t="shared" si="92"/>
        <v/>
      </c>
      <c r="C376" s="100">
        <v>375</v>
      </c>
      <c r="D376" s="96"/>
      <c r="E376" s="97">
        <f t="shared" si="104"/>
        <v>1</v>
      </c>
      <c r="F376" s="97"/>
      <c r="G376" s="97"/>
      <c r="H376" s="104" t="str">
        <f t="shared" si="98"/>
        <v/>
      </c>
      <c r="I376" s="105" t="str">
        <f>IF(D376="","",VLOOKUP(D376,ENTRANTS!$A$1:$H$1000,2,0))</f>
        <v/>
      </c>
      <c r="J376" s="105" t="str">
        <f>IF(D376="","",VLOOKUP(D376,ENTRANTS!$A$1:$H$1000,3,0))</f>
        <v/>
      </c>
      <c r="K376" s="100" t="str">
        <f>IF(D376="","",LEFT(VLOOKUP(D376,ENTRANTS!$A$1:$H$1000,5,0),1))</f>
        <v/>
      </c>
      <c r="L376" s="100" t="str">
        <f>IF(D376="","",COUNTIF($K$2:K376,K376))</f>
        <v/>
      </c>
      <c r="M376" s="100" t="str">
        <f>IF(D376="","",VLOOKUP(D376,ENTRANTS!$A$1:$H$1000,4,0))</f>
        <v/>
      </c>
      <c r="N376" s="100" t="str">
        <f>IF(D376="","",COUNTIF($M$2:M376,M376))</f>
        <v/>
      </c>
      <c r="O376" s="105" t="str">
        <f>IF(D376="","",VLOOKUP(D376,ENTRANTS!$A$1:$H$1000,6,0))</f>
        <v/>
      </c>
      <c r="P376" s="83" t="str">
        <f t="shared" si="99"/>
        <v/>
      </c>
      <c r="Q376" s="30"/>
      <c r="R376" s="2" t="str">
        <f t="shared" si="100"/>
        <v/>
      </c>
      <c r="S376" s="3" t="str">
        <f>IF(D376="","",COUNTIF($R$2:R376,R376))</f>
        <v/>
      </c>
      <c r="T376" s="4" t="str">
        <f t="shared" si="105"/>
        <v/>
      </c>
      <c r="U376" s="34" t="str">
        <f>IF(AND(S376=4,K376="M",NOT(O376="Unattached")),SUMIF(R$2:R376,R376,L$2:L376),"")</f>
        <v/>
      </c>
      <c r="V376" s="4" t="str">
        <f t="shared" si="106"/>
        <v/>
      </c>
      <c r="W376" s="34" t="str">
        <f>IF(AND(S376=3,K376="F",NOT(O376="Unattached")),SUMIF(R$2:R376,R376,L$2:L376),"")</f>
        <v/>
      </c>
      <c r="X376" s="5" t="str">
        <f t="shared" si="93"/>
        <v/>
      </c>
      <c r="Y376" s="5" t="str">
        <f t="shared" si="101"/>
        <v/>
      </c>
      <c r="Z376" s="32" t="str">
        <f t="shared" si="94"/>
        <v xml:space="preserve"> </v>
      </c>
      <c r="AA376" s="32" t="str">
        <f>IF(K376="M",IF(S376&lt;&gt;4,"",VLOOKUP(CONCATENATE(R376," ",(S376-3)),$Z$2:AD376,5,0)),IF(S376&lt;&gt;3,"",VLOOKUP(CONCATENATE(R376," ",(S376-2)),$Z$2:AD376,5,0)))</f>
        <v/>
      </c>
      <c r="AB376" s="32" t="str">
        <f>IF(K376="M",IF(S376&lt;&gt;4,"",VLOOKUP(CONCATENATE(R376," ",(S376-2)),$Z$2:AD376,5,0)),IF(S376&lt;&gt;3,"",VLOOKUP(CONCATENATE(R376," ",(S376-1)),$Z$2:AD376,5,0)))</f>
        <v/>
      </c>
      <c r="AC376" s="32" t="str">
        <f>IF(K376="M",IF(S376&lt;&gt;4,"",VLOOKUP(CONCATENATE(R376," ",(S376-1)),$Z$2:AD376,5,0)),IF(S376&lt;&gt;3,"",VLOOKUP(CONCATENATE(R376," ",(S376)),$Z$2:AD376,5,0)))</f>
        <v/>
      </c>
      <c r="AD376" s="32" t="str">
        <f t="shared" si="102"/>
        <v/>
      </c>
      <c r="AE376" s="32" t="str">
        <f t="shared" si="103"/>
        <v xml:space="preserve"> </v>
      </c>
      <c r="AF376" s="109">
        <f>IF($K376="M",IF($L376&gt;Params!D$3,0,Params!F$3-$L376+1)+IF($L376=1,2,0),IF($L376&gt;Params!E$3,0,Params!G$3-$L376+1)+IF($L376=1,2,0))</f>
        <v>0</v>
      </c>
      <c r="AG376" s="109">
        <f t="shared" si="95"/>
        <v>0</v>
      </c>
      <c r="AH376" s="109">
        <f>IF(LEN(M376)&gt;1,MATCH(MID(M376,2,3),Params!$A$4:$A$14,0),0)</f>
        <v>0</v>
      </c>
      <c r="AI376" s="109" cm="1">
        <f t="array" ref="AI376">IF(AH376=0,0,INDEX(Params!F$4:F$14,RESULTS!$AH376))</f>
        <v>0</v>
      </c>
      <c r="AJ376" s="109" cm="1">
        <f t="array" ref="AJ376">IF(AI376=0,0,INDEX(Params!G$4:G$14,RESULTS!$AH376))</f>
        <v>0</v>
      </c>
      <c r="AK376" s="109">
        <f t="shared" si="96"/>
        <v>0</v>
      </c>
      <c r="AL376" s="109">
        <f t="shared" si="97"/>
        <v>0</v>
      </c>
    </row>
    <row r="377" spans="1:38" x14ac:dyDescent="0.3">
      <c r="A377" s="64" t="str">
        <f t="shared" si="91"/>
        <v/>
      </c>
      <c r="B377" s="64" t="str">
        <f t="shared" si="92"/>
        <v/>
      </c>
      <c r="C377" s="100">
        <v>376</v>
      </c>
      <c r="D377" s="96"/>
      <c r="E377" s="97">
        <f t="shared" si="104"/>
        <v>1</v>
      </c>
      <c r="F377" s="97"/>
      <c r="G377" s="97"/>
      <c r="H377" s="104" t="str">
        <f t="shared" si="98"/>
        <v/>
      </c>
      <c r="I377" s="105" t="str">
        <f>IF(D377="","",VLOOKUP(D377,ENTRANTS!$A$1:$H$1000,2,0))</f>
        <v/>
      </c>
      <c r="J377" s="105" t="str">
        <f>IF(D377="","",VLOOKUP(D377,ENTRANTS!$A$1:$H$1000,3,0))</f>
        <v/>
      </c>
      <c r="K377" s="100" t="str">
        <f>IF(D377="","",LEFT(VLOOKUP(D377,ENTRANTS!$A$1:$H$1000,5,0),1))</f>
        <v/>
      </c>
      <c r="L377" s="100" t="str">
        <f>IF(D377="","",COUNTIF($K$2:K377,K377))</f>
        <v/>
      </c>
      <c r="M377" s="100" t="str">
        <f>IF(D377="","",VLOOKUP(D377,ENTRANTS!$A$1:$H$1000,4,0))</f>
        <v/>
      </c>
      <c r="N377" s="100" t="str">
        <f>IF(D377="","",COUNTIF($M$2:M377,M377))</f>
        <v/>
      </c>
      <c r="O377" s="105" t="str">
        <f>IF(D377="","",VLOOKUP(D377,ENTRANTS!$A$1:$H$1000,6,0))</f>
        <v/>
      </c>
      <c r="P377" s="83" t="str">
        <f t="shared" si="99"/>
        <v/>
      </c>
      <c r="Q377" s="30"/>
      <c r="R377" s="2" t="str">
        <f t="shared" si="100"/>
        <v/>
      </c>
      <c r="S377" s="3" t="str">
        <f>IF(D377="","",COUNTIF($R$2:R377,R377))</f>
        <v/>
      </c>
      <c r="T377" s="4" t="str">
        <f t="shared" si="105"/>
        <v/>
      </c>
      <c r="U377" s="34" t="str">
        <f>IF(AND(S377=4,K377="M",NOT(O377="Unattached")),SUMIF(R$2:R377,R377,L$2:L377),"")</f>
        <v/>
      </c>
      <c r="V377" s="4" t="str">
        <f t="shared" si="106"/>
        <v/>
      </c>
      <c r="W377" s="34" t="str">
        <f>IF(AND(S377=3,K377="F",NOT(O377="Unattached")),SUMIF(R$2:R377,R377,L$2:L377),"")</f>
        <v/>
      </c>
      <c r="X377" s="5" t="str">
        <f t="shared" si="93"/>
        <v/>
      </c>
      <c r="Y377" s="5" t="str">
        <f t="shared" si="101"/>
        <v/>
      </c>
      <c r="Z377" s="32" t="str">
        <f t="shared" si="94"/>
        <v xml:space="preserve"> </v>
      </c>
      <c r="AA377" s="32" t="str">
        <f>IF(K377="M",IF(S377&lt;&gt;4,"",VLOOKUP(CONCATENATE(R377," ",(S377-3)),$Z$2:AD377,5,0)),IF(S377&lt;&gt;3,"",VLOOKUP(CONCATENATE(R377," ",(S377-2)),$Z$2:AD377,5,0)))</f>
        <v/>
      </c>
      <c r="AB377" s="32" t="str">
        <f>IF(K377="M",IF(S377&lt;&gt;4,"",VLOOKUP(CONCATENATE(R377," ",(S377-2)),$Z$2:AD377,5,0)),IF(S377&lt;&gt;3,"",VLOOKUP(CONCATENATE(R377," ",(S377-1)),$Z$2:AD377,5,0)))</f>
        <v/>
      </c>
      <c r="AC377" s="32" t="str">
        <f>IF(K377="M",IF(S377&lt;&gt;4,"",VLOOKUP(CONCATENATE(R377," ",(S377-1)),$Z$2:AD377,5,0)),IF(S377&lt;&gt;3,"",VLOOKUP(CONCATENATE(R377," ",(S377)),$Z$2:AD377,5,0)))</f>
        <v/>
      </c>
      <c r="AD377" s="32" t="str">
        <f t="shared" si="102"/>
        <v/>
      </c>
      <c r="AE377" s="32" t="str">
        <f t="shared" si="103"/>
        <v xml:space="preserve"> </v>
      </c>
      <c r="AF377" s="109">
        <f>IF($K377="M",IF($L377&gt;Params!D$3,0,Params!F$3-$L377+1)+IF($L377=1,2,0),IF($L377&gt;Params!E$3,0,Params!G$3-$L377+1)+IF($L377=1,2,0))</f>
        <v>0</v>
      </c>
      <c r="AG377" s="109">
        <f t="shared" si="95"/>
        <v>0</v>
      </c>
      <c r="AH377" s="109">
        <f>IF(LEN(M377)&gt;1,MATCH(MID(M377,2,3),Params!$A$4:$A$14,0),0)</f>
        <v>0</v>
      </c>
      <c r="AI377" s="109" cm="1">
        <f t="array" ref="AI377">IF(AH377=0,0,INDEX(Params!F$4:F$14,RESULTS!$AH377))</f>
        <v>0</v>
      </c>
      <c r="AJ377" s="109" cm="1">
        <f t="array" ref="AJ377">IF(AI377=0,0,INDEX(Params!G$4:G$14,RESULTS!$AH377))</f>
        <v>0</v>
      </c>
      <c r="AK377" s="109">
        <f t="shared" si="96"/>
        <v>0</v>
      </c>
      <c r="AL377" s="109">
        <f t="shared" si="97"/>
        <v>0</v>
      </c>
    </row>
    <row r="378" spans="1:38" x14ac:dyDescent="0.3">
      <c r="A378" s="64" t="str">
        <f t="shared" si="91"/>
        <v/>
      </c>
      <c r="B378" s="64" t="str">
        <f t="shared" si="92"/>
        <v/>
      </c>
      <c r="C378" s="100">
        <v>377</v>
      </c>
      <c r="D378" s="96"/>
      <c r="E378" s="97">
        <f t="shared" si="104"/>
        <v>1</v>
      </c>
      <c r="F378" s="97"/>
      <c r="G378" s="97"/>
      <c r="H378" s="104" t="str">
        <f t="shared" si="98"/>
        <v/>
      </c>
      <c r="I378" s="105" t="str">
        <f>IF(D378="","",VLOOKUP(D378,ENTRANTS!$A$1:$H$1000,2,0))</f>
        <v/>
      </c>
      <c r="J378" s="105" t="str">
        <f>IF(D378="","",VLOOKUP(D378,ENTRANTS!$A$1:$H$1000,3,0))</f>
        <v/>
      </c>
      <c r="K378" s="100" t="str">
        <f>IF(D378="","",LEFT(VLOOKUP(D378,ENTRANTS!$A$1:$H$1000,5,0),1))</f>
        <v/>
      </c>
      <c r="L378" s="100" t="str">
        <f>IF(D378="","",COUNTIF($K$2:K378,K378))</f>
        <v/>
      </c>
      <c r="M378" s="100" t="str">
        <f>IF(D378="","",VLOOKUP(D378,ENTRANTS!$A$1:$H$1000,4,0))</f>
        <v/>
      </c>
      <c r="N378" s="100" t="str">
        <f>IF(D378="","",COUNTIF($M$2:M378,M378))</f>
        <v/>
      </c>
      <c r="O378" s="105" t="str">
        <f>IF(D378="","",VLOOKUP(D378,ENTRANTS!$A$1:$H$1000,6,0))</f>
        <v/>
      </c>
      <c r="P378" s="83" t="str">
        <f t="shared" si="99"/>
        <v/>
      </c>
      <c r="Q378" s="30"/>
      <c r="R378" s="2" t="str">
        <f t="shared" si="100"/>
        <v/>
      </c>
      <c r="S378" s="3" t="str">
        <f>IF(D378="","",COUNTIF($R$2:R378,R378))</f>
        <v/>
      </c>
      <c r="T378" s="4" t="str">
        <f t="shared" si="105"/>
        <v/>
      </c>
      <c r="U378" s="34" t="str">
        <f>IF(AND(S378=4,K378="M",NOT(O378="Unattached")),SUMIF(R$2:R378,R378,L$2:L378),"")</f>
        <v/>
      </c>
      <c r="V378" s="4" t="str">
        <f t="shared" si="106"/>
        <v/>
      </c>
      <c r="W378" s="34" t="str">
        <f>IF(AND(S378=3,K378="F",NOT(O378="Unattached")),SUMIF(R$2:R378,R378,L$2:L378),"")</f>
        <v/>
      </c>
      <c r="X378" s="5" t="str">
        <f t="shared" si="93"/>
        <v/>
      </c>
      <c r="Y378" s="5" t="str">
        <f t="shared" si="101"/>
        <v/>
      </c>
      <c r="Z378" s="32" t="str">
        <f t="shared" si="94"/>
        <v xml:space="preserve"> </v>
      </c>
      <c r="AA378" s="32" t="str">
        <f>IF(K378="M",IF(S378&lt;&gt;4,"",VLOOKUP(CONCATENATE(R378," ",(S378-3)),$Z$2:AD378,5,0)),IF(S378&lt;&gt;3,"",VLOOKUP(CONCATENATE(R378," ",(S378-2)),$Z$2:AD378,5,0)))</f>
        <v/>
      </c>
      <c r="AB378" s="32" t="str">
        <f>IF(K378="M",IF(S378&lt;&gt;4,"",VLOOKUP(CONCATENATE(R378," ",(S378-2)),$Z$2:AD378,5,0)),IF(S378&lt;&gt;3,"",VLOOKUP(CONCATENATE(R378," ",(S378-1)),$Z$2:AD378,5,0)))</f>
        <v/>
      </c>
      <c r="AC378" s="32" t="str">
        <f>IF(K378="M",IF(S378&lt;&gt;4,"",VLOOKUP(CONCATENATE(R378," ",(S378-1)),$Z$2:AD378,5,0)),IF(S378&lt;&gt;3,"",VLOOKUP(CONCATENATE(R378," ",(S378)),$Z$2:AD378,5,0)))</f>
        <v/>
      </c>
      <c r="AD378" s="32" t="str">
        <f t="shared" si="102"/>
        <v/>
      </c>
      <c r="AE378" s="32" t="str">
        <f t="shared" si="103"/>
        <v xml:space="preserve"> </v>
      </c>
      <c r="AF378" s="109">
        <f>IF($K378="M",IF($L378&gt;Params!D$3,0,Params!F$3-$L378+1)+IF($L378=1,2,0),IF($L378&gt;Params!E$3,0,Params!G$3-$L378+1)+IF($L378=1,2,0))</f>
        <v>0</v>
      </c>
      <c r="AG378" s="109">
        <f t="shared" si="95"/>
        <v>0</v>
      </c>
      <c r="AH378" s="109">
        <f>IF(LEN(M378)&gt;1,MATCH(MID(M378,2,3),Params!$A$4:$A$14,0),0)</f>
        <v>0</v>
      </c>
      <c r="AI378" s="109" cm="1">
        <f t="array" ref="AI378">IF(AH378=0,0,INDEX(Params!F$4:F$14,RESULTS!$AH378))</f>
        <v>0</v>
      </c>
      <c r="AJ378" s="109" cm="1">
        <f t="array" ref="AJ378">IF(AI378=0,0,INDEX(Params!G$4:G$14,RESULTS!$AH378))</f>
        <v>0</v>
      </c>
      <c r="AK378" s="109">
        <f t="shared" si="96"/>
        <v>0</v>
      </c>
      <c r="AL378" s="109">
        <f t="shared" si="97"/>
        <v>0</v>
      </c>
    </row>
    <row r="379" spans="1:38" x14ac:dyDescent="0.3">
      <c r="A379" s="64" t="str">
        <f t="shared" si="91"/>
        <v/>
      </c>
      <c r="B379" s="64" t="str">
        <f t="shared" si="92"/>
        <v/>
      </c>
      <c r="C379" s="100">
        <v>378</v>
      </c>
      <c r="D379" s="96"/>
      <c r="E379" s="97">
        <f t="shared" si="104"/>
        <v>1</v>
      </c>
      <c r="F379" s="97"/>
      <c r="G379" s="97"/>
      <c r="H379" s="104" t="str">
        <f t="shared" si="98"/>
        <v/>
      </c>
      <c r="I379" s="105" t="str">
        <f>IF(D379="","",VLOOKUP(D379,ENTRANTS!$A$1:$H$1000,2,0))</f>
        <v/>
      </c>
      <c r="J379" s="105" t="str">
        <f>IF(D379="","",VLOOKUP(D379,ENTRANTS!$A$1:$H$1000,3,0))</f>
        <v/>
      </c>
      <c r="K379" s="100" t="str">
        <f>IF(D379="","",LEFT(VLOOKUP(D379,ENTRANTS!$A$1:$H$1000,5,0),1))</f>
        <v/>
      </c>
      <c r="L379" s="100" t="str">
        <f>IF(D379="","",COUNTIF($K$2:K379,K379))</f>
        <v/>
      </c>
      <c r="M379" s="100" t="str">
        <f>IF(D379="","",VLOOKUP(D379,ENTRANTS!$A$1:$H$1000,4,0))</f>
        <v/>
      </c>
      <c r="N379" s="100" t="str">
        <f>IF(D379="","",COUNTIF($M$2:M379,M379))</f>
        <v/>
      </c>
      <c r="O379" s="105" t="str">
        <f>IF(D379="","",VLOOKUP(D379,ENTRANTS!$A$1:$H$1000,6,0))</f>
        <v/>
      </c>
      <c r="P379" s="83" t="str">
        <f t="shared" si="99"/>
        <v/>
      </c>
      <c r="Q379" s="30"/>
      <c r="R379" s="2" t="str">
        <f t="shared" si="100"/>
        <v/>
      </c>
      <c r="S379" s="3" t="str">
        <f>IF(D379="","",COUNTIF($R$2:R379,R379))</f>
        <v/>
      </c>
      <c r="T379" s="4" t="str">
        <f t="shared" si="105"/>
        <v/>
      </c>
      <c r="U379" s="34" t="str">
        <f>IF(AND(S379=4,K379="M",NOT(O379="Unattached")),SUMIF(R$2:R379,R379,L$2:L379),"")</f>
        <v/>
      </c>
      <c r="V379" s="4" t="str">
        <f t="shared" si="106"/>
        <v/>
      </c>
      <c r="W379" s="34" t="str">
        <f>IF(AND(S379=3,K379="F",NOT(O379="Unattached")),SUMIF(R$2:R379,R379,L$2:L379),"")</f>
        <v/>
      </c>
      <c r="X379" s="5" t="str">
        <f t="shared" si="93"/>
        <v/>
      </c>
      <c r="Y379" s="5" t="str">
        <f t="shared" si="101"/>
        <v/>
      </c>
      <c r="Z379" s="32" t="str">
        <f t="shared" si="94"/>
        <v xml:space="preserve"> </v>
      </c>
      <c r="AA379" s="32" t="str">
        <f>IF(K379="M",IF(S379&lt;&gt;4,"",VLOOKUP(CONCATENATE(R379," ",(S379-3)),$Z$2:AD379,5,0)),IF(S379&lt;&gt;3,"",VLOOKUP(CONCATENATE(R379," ",(S379-2)),$Z$2:AD379,5,0)))</f>
        <v/>
      </c>
      <c r="AB379" s="32" t="str">
        <f>IF(K379="M",IF(S379&lt;&gt;4,"",VLOOKUP(CONCATENATE(R379," ",(S379-2)),$Z$2:AD379,5,0)),IF(S379&lt;&gt;3,"",VLOOKUP(CONCATENATE(R379," ",(S379-1)),$Z$2:AD379,5,0)))</f>
        <v/>
      </c>
      <c r="AC379" s="32" t="str">
        <f>IF(K379="M",IF(S379&lt;&gt;4,"",VLOOKUP(CONCATENATE(R379," ",(S379-1)),$Z$2:AD379,5,0)),IF(S379&lt;&gt;3,"",VLOOKUP(CONCATENATE(R379," ",(S379)),$Z$2:AD379,5,0)))</f>
        <v/>
      </c>
      <c r="AD379" s="32" t="str">
        <f t="shared" si="102"/>
        <v/>
      </c>
      <c r="AE379" s="32" t="str">
        <f t="shared" si="103"/>
        <v xml:space="preserve"> </v>
      </c>
      <c r="AF379" s="109">
        <f>IF($K379="M",IF($L379&gt;Params!D$3,0,Params!F$3-$L379+1)+IF($L379=1,2,0),IF($L379&gt;Params!E$3,0,Params!G$3-$L379+1)+IF($L379=1,2,0))</f>
        <v>0</v>
      </c>
      <c r="AG379" s="109">
        <f t="shared" si="95"/>
        <v>0</v>
      </c>
      <c r="AH379" s="109">
        <f>IF(LEN(M379)&gt;1,MATCH(MID(M379,2,3),Params!$A$4:$A$14,0),0)</f>
        <v>0</v>
      </c>
      <c r="AI379" s="109" cm="1">
        <f t="array" ref="AI379">IF(AH379=0,0,INDEX(Params!F$4:F$14,RESULTS!$AH379))</f>
        <v>0</v>
      </c>
      <c r="AJ379" s="109" cm="1">
        <f t="array" ref="AJ379">IF(AI379=0,0,INDEX(Params!G$4:G$14,RESULTS!$AH379))</f>
        <v>0</v>
      </c>
      <c r="AK379" s="109">
        <f t="shared" si="96"/>
        <v>0</v>
      </c>
      <c r="AL379" s="109">
        <f t="shared" si="97"/>
        <v>0</v>
      </c>
    </row>
    <row r="380" spans="1:38" x14ac:dyDescent="0.3">
      <c r="A380" s="64" t="str">
        <f t="shared" si="91"/>
        <v/>
      </c>
      <c r="B380" s="64" t="str">
        <f t="shared" si="92"/>
        <v/>
      </c>
      <c r="C380" s="100">
        <v>379</v>
      </c>
      <c r="D380" s="96"/>
      <c r="E380" s="97">
        <f t="shared" si="104"/>
        <v>1</v>
      </c>
      <c r="F380" s="97"/>
      <c r="G380" s="97"/>
      <c r="H380" s="104" t="str">
        <f t="shared" si="98"/>
        <v/>
      </c>
      <c r="I380" s="105" t="str">
        <f>IF(D380="","",VLOOKUP(D380,ENTRANTS!$A$1:$H$1000,2,0))</f>
        <v/>
      </c>
      <c r="J380" s="105" t="str">
        <f>IF(D380="","",VLOOKUP(D380,ENTRANTS!$A$1:$H$1000,3,0))</f>
        <v/>
      </c>
      <c r="K380" s="100" t="str">
        <f>IF(D380="","",LEFT(VLOOKUP(D380,ENTRANTS!$A$1:$H$1000,5,0),1))</f>
        <v/>
      </c>
      <c r="L380" s="100" t="str">
        <f>IF(D380="","",COUNTIF($K$2:K380,K380))</f>
        <v/>
      </c>
      <c r="M380" s="100" t="str">
        <f>IF(D380="","",VLOOKUP(D380,ENTRANTS!$A$1:$H$1000,4,0))</f>
        <v/>
      </c>
      <c r="N380" s="100" t="str">
        <f>IF(D380="","",COUNTIF($M$2:M380,M380))</f>
        <v/>
      </c>
      <c r="O380" s="105" t="str">
        <f>IF(D380="","",VLOOKUP(D380,ENTRANTS!$A$1:$H$1000,6,0))</f>
        <v/>
      </c>
      <c r="P380" s="83" t="str">
        <f t="shared" si="99"/>
        <v/>
      </c>
      <c r="Q380" s="30"/>
      <c r="R380" s="2" t="str">
        <f t="shared" si="100"/>
        <v/>
      </c>
      <c r="S380" s="3" t="str">
        <f>IF(D380="","",COUNTIF($R$2:R380,R380))</f>
        <v/>
      </c>
      <c r="T380" s="4" t="str">
        <f t="shared" si="105"/>
        <v/>
      </c>
      <c r="U380" s="34" t="str">
        <f>IF(AND(S380=4,K380="M",NOT(O380="Unattached")),SUMIF(R$2:R380,R380,L$2:L380),"")</f>
        <v/>
      </c>
      <c r="V380" s="4" t="str">
        <f t="shared" si="106"/>
        <v/>
      </c>
      <c r="W380" s="34" t="str">
        <f>IF(AND(S380=3,K380="F",NOT(O380="Unattached")),SUMIF(R$2:R380,R380,L$2:L380),"")</f>
        <v/>
      </c>
      <c r="X380" s="5" t="str">
        <f t="shared" si="93"/>
        <v/>
      </c>
      <c r="Y380" s="5" t="str">
        <f t="shared" si="101"/>
        <v/>
      </c>
      <c r="Z380" s="32" t="str">
        <f t="shared" si="94"/>
        <v xml:space="preserve"> </v>
      </c>
      <c r="AA380" s="32" t="str">
        <f>IF(K380="M",IF(S380&lt;&gt;4,"",VLOOKUP(CONCATENATE(R380," ",(S380-3)),$Z$2:AD380,5,0)),IF(S380&lt;&gt;3,"",VLOOKUP(CONCATENATE(R380," ",(S380-2)),$Z$2:AD380,5,0)))</f>
        <v/>
      </c>
      <c r="AB380" s="32" t="str">
        <f>IF(K380="M",IF(S380&lt;&gt;4,"",VLOOKUP(CONCATENATE(R380," ",(S380-2)),$Z$2:AD380,5,0)),IF(S380&lt;&gt;3,"",VLOOKUP(CONCATENATE(R380," ",(S380-1)),$Z$2:AD380,5,0)))</f>
        <v/>
      </c>
      <c r="AC380" s="32" t="str">
        <f>IF(K380="M",IF(S380&lt;&gt;4,"",VLOOKUP(CONCATENATE(R380," ",(S380-1)),$Z$2:AD380,5,0)),IF(S380&lt;&gt;3,"",VLOOKUP(CONCATENATE(R380," ",(S380)),$Z$2:AD380,5,0)))</f>
        <v/>
      </c>
      <c r="AD380" s="32" t="str">
        <f t="shared" si="102"/>
        <v/>
      </c>
      <c r="AE380" s="32" t="str">
        <f t="shared" si="103"/>
        <v xml:space="preserve"> </v>
      </c>
      <c r="AF380" s="109">
        <f>IF($K380="M",IF($L380&gt;Params!D$3,0,Params!F$3-$L380+1)+IF($L380=1,2,0),IF($L380&gt;Params!E$3,0,Params!G$3-$L380+1)+IF($L380=1,2,0))</f>
        <v>0</v>
      </c>
      <c r="AG380" s="109">
        <f t="shared" si="95"/>
        <v>0</v>
      </c>
      <c r="AH380" s="109">
        <f>IF(LEN(M380)&gt;1,MATCH(MID(M380,2,3),Params!$A$4:$A$14,0),0)</f>
        <v>0</v>
      </c>
      <c r="AI380" s="109" cm="1">
        <f t="array" ref="AI380">IF(AH380=0,0,INDEX(Params!F$4:F$14,RESULTS!$AH380))</f>
        <v>0</v>
      </c>
      <c r="AJ380" s="109" cm="1">
        <f t="array" ref="AJ380">IF(AI380=0,0,INDEX(Params!G$4:G$14,RESULTS!$AH380))</f>
        <v>0</v>
      </c>
      <c r="AK380" s="109">
        <f t="shared" si="96"/>
        <v>0</v>
      </c>
      <c r="AL380" s="109">
        <f t="shared" si="97"/>
        <v>0</v>
      </c>
    </row>
    <row r="381" spans="1:38" x14ac:dyDescent="0.3">
      <c r="A381" s="64" t="str">
        <f t="shared" si="91"/>
        <v/>
      </c>
      <c r="B381" s="64" t="str">
        <f t="shared" si="92"/>
        <v/>
      </c>
      <c r="C381" s="100">
        <v>380</v>
      </c>
      <c r="D381" s="96"/>
      <c r="E381" s="97">
        <f t="shared" si="104"/>
        <v>1</v>
      </c>
      <c r="F381" s="97"/>
      <c r="G381" s="97"/>
      <c r="H381" s="104" t="str">
        <f t="shared" si="98"/>
        <v/>
      </c>
      <c r="I381" s="105" t="str">
        <f>IF(D381="","",VLOOKUP(D381,ENTRANTS!$A$1:$H$1000,2,0))</f>
        <v/>
      </c>
      <c r="J381" s="105" t="str">
        <f>IF(D381="","",VLOOKUP(D381,ENTRANTS!$A$1:$H$1000,3,0))</f>
        <v/>
      </c>
      <c r="K381" s="100" t="str">
        <f>IF(D381="","",LEFT(VLOOKUP(D381,ENTRANTS!$A$1:$H$1000,5,0),1))</f>
        <v/>
      </c>
      <c r="L381" s="100" t="str">
        <f>IF(D381="","",COUNTIF($K$2:K381,K381))</f>
        <v/>
      </c>
      <c r="M381" s="100" t="str">
        <f>IF(D381="","",VLOOKUP(D381,ENTRANTS!$A$1:$H$1000,4,0))</f>
        <v/>
      </c>
      <c r="N381" s="100" t="str">
        <f>IF(D381="","",COUNTIF($M$2:M381,M381))</f>
        <v/>
      </c>
      <c r="O381" s="105" t="str">
        <f>IF(D381="","",VLOOKUP(D381,ENTRANTS!$A$1:$H$1000,6,0))</f>
        <v/>
      </c>
      <c r="P381" s="83" t="str">
        <f t="shared" si="99"/>
        <v/>
      </c>
      <c r="Q381" s="30"/>
      <c r="R381" s="2" t="str">
        <f t="shared" si="100"/>
        <v/>
      </c>
      <c r="S381" s="3" t="str">
        <f>IF(D381="","",COUNTIF($R$2:R381,R381))</f>
        <v/>
      </c>
      <c r="T381" s="4" t="str">
        <f t="shared" si="105"/>
        <v/>
      </c>
      <c r="U381" s="34" t="str">
        <f>IF(AND(S381=4,K381="M",NOT(O381="Unattached")),SUMIF(R$2:R381,R381,L$2:L381),"")</f>
        <v/>
      </c>
      <c r="V381" s="4" t="str">
        <f t="shared" si="106"/>
        <v/>
      </c>
      <c r="W381" s="34" t="str">
        <f>IF(AND(S381=3,K381="F",NOT(O381="Unattached")),SUMIF(R$2:R381,R381,L$2:L381),"")</f>
        <v/>
      </c>
      <c r="X381" s="5" t="str">
        <f t="shared" si="93"/>
        <v/>
      </c>
      <c r="Y381" s="5" t="str">
        <f t="shared" si="101"/>
        <v/>
      </c>
      <c r="Z381" s="32" t="str">
        <f t="shared" si="94"/>
        <v xml:space="preserve"> </v>
      </c>
      <c r="AA381" s="32" t="str">
        <f>IF(K381="M",IF(S381&lt;&gt;4,"",VLOOKUP(CONCATENATE(R381," ",(S381-3)),$Z$2:AD381,5,0)),IF(S381&lt;&gt;3,"",VLOOKUP(CONCATENATE(R381," ",(S381-2)),$Z$2:AD381,5,0)))</f>
        <v/>
      </c>
      <c r="AB381" s="32" t="str">
        <f>IF(K381="M",IF(S381&lt;&gt;4,"",VLOOKUP(CONCATENATE(R381," ",(S381-2)),$Z$2:AD381,5,0)),IF(S381&lt;&gt;3,"",VLOOKUP(CONCATENATE(R381," ",(S381-1)),$Z$2:AD381,5,0)))</f>
        <v/>
      </c>
      <c r="AC381" s="32" t="str">
        <f>IF(K381="M",IF(S381&lt;&gt;4,"",VLOOKUP(CONCATENATE(R381," ",(S381-1)),$Z$2:AD381,5,0)),IF(S381&lt;&gt;3,"",VLOOKUP(CONCATENATE(R381," ",(S381)),$Z$2:AD381,5,0)))</f>
        <v/>
      </c>
      <c r="AD381" s="32" t="str">
        <f t="shared" si="102"/>
        <v/>
      </c>
      <c r="AE381" s="32" t="str">
        <f t="shared" si="103"/>
        <v xml:space="preserve"> </v>
      </c>
      <c r="AF381" s="109">
        <f>IF($K381="M",IF($L381&gt;Params!D$3,0,Params!F$3-$L381+1)+IF($L381=1,2,0),IF($L381&gt;Params!E$3,0,Params!G$3-$L381+1)+IF($L381=1,2,0))</f>
        <v>0</v>
      </c>
      <c r="AG381" s="109">
        <f t="shared" si="95"/>
        <v>0</v>
      </c>
      <c r="AH381" s="109">
        <f>IF(LEN(M381)&gt;1,MATCH(MID(M381,2,3),Params!$A$4:$A$14,0),0)</f>
        <v>0</v>
      </c>
      <c r="AI381" s="109" cm="1">
        <f t="array" ref="AI381">IF(AH381=0,0,INDEX(Params!F$4:F$14,RESULTS!$AH381))</f>
        <v>0</v>
      </c>
      <c r="AJ381" s="109" cm="1">
        <f t="array" ref="AJ381">IF(AI381=0,0,INDEX(Params!G$4:G$14,RESULTS!$AH381))</f>
        <v>0</v>
      </c>
      <c r="AK381" s="109">
        <f t="shared" si="96"/>
        <v>0</v>
      </c>
      <c r="AL381" s="109">
        <f t="shared" si="97"/>
        <v>0</v>
      </c>
    </row>
    <row r="382" spans="1:38" x14ac:dyDescent="0.3">
      <c r="A382" s="64" t="str">
        <f t="shared" si="91"/>
        <v/>
      </c>
      <c r="B382" s="64" t="str">
        <f t="shared" si="92"/>
        <v/>
      </c>
      <c r="C382" s="100">
        <v>381</v>
      </c>
      <c r="D382" s="96"/>
      <c r="E382" s="97">
        <f t="shared" si="104"/>
        <v>1</v>
      </c>
      <c r="F382" s="97"/>
      <c r="G382" s="97"/>
      <c r="H382" s="104" t="str">
        <f t="shared" si="98"/>
        <v/>
      </c>
      <c r="I382" s="105" t="str">
        <f>IF(D382="","",VLOOKUP(D382,ENTRANTS!$A$1:$H$1000,2,0))</f>
        <v/>
      </c>
      <c r="J382" s="105" t="str">
        <f>IF(D382="","",VLOOKUP(D382,ENTRANTS!$A$1:$H$1000,3,0))</f>
        <v/>
      </c>
      <c r="K382" s="100" t="str">
        <f>IF(D382="","",LEFT(VLOOKUP(D382,ENTRANTS!$A$1:$H$1000,5,0),1))</f>
        <v/>
      </c>
      <c r="L382" s="100" t="str">
        <f>IF(D382="","",COUNTIF($K$2:K382,K382))</f>
        <v/>
      </c>
      <c r="M382" s="100" t="str">
        <f>IF(D382="","",VLOOKUP(D382,ENTRANTS!$A$1:$H$1000,4,0))</f>
        <v/>
      </c>
      <c r="N382" s="100" t="str">
        <f>IF(D382="","",COUNTIF($M$2:M382,M382))</f>
        <v/>
      </c>
      <c r="O382" s="105" t="str">
        <f>IF(D382="","",VLOOKUP(D382,ENTRANTS!$A$1:$H$1000,6,0))</f>
        <v/>
      </c>
      <c r="P382" s="83" t="str">
        <f t="shared" si="99"/>
        <v/>
      </c>
      <c r="Q382" s="30"/>
      <c r="R382" s="2" t="str">
        <f t="shared" si="100"/>
        <v/>
      </c>
      <c r="S382" s="3" t="str">
        <f>IF(D382="","",COUNTIF($R$2:R382,R382))</f>
        <v/>
      </c>
      <c r="T382" s="4" t="str">
        <f t="shared" si="105"/>
        <v/>
      </c>
      <c r="U382" s="34" t="str">
        <f>IF(AND(S382=4,K382="M",NOT(O382="Unattached")),SUMIF(R$2:R382,R382,L$2:L382),"")</f>
        <v/>
      </c>
      <c r="V382" s="4" t="str">
        <f t="shared" si="106"/>
        <v/>
      </c>
      <c r="W382" s="34" t="str">
        <f>IF(AND(S382=3,K382="F",NOT(O382="Unattached")),SUMIF(R$2:R382,R382,L$2:L382),"")</f>
        <v/>
      </c>
      <c r="X382" s="5" t="str">
        <f t="shared" si="93"/>
        <v/>
      </c>
      <c r="Y382" s="5" t="str">
        <f t="shared" si="101"/>
        <v/>
      </c>
      <c r="Z382" s="32" t="str">
        <f t="shared" si="94"/>
        <v xml:space="preserve"> </v>
      </c>
      <c r="AA382" s="32" t="str">
        <f>IF(K382="M",IF(S382&lt;&gt;4,"",VLOOKUP(CONCATENATE(R382," ",(S382-3)),$Z$2:AD382,5,0)),IF(S382&lt;&gt;3,"",VLOOKUP(CONCATENATE(R382," ",(S382-2)),$Z$2:AD382,5,0)))</f>
        <v/>
      </c>
      <c r="AB382" s="32" t="str">
        <f>IF(K382="M",IF(S382&lt;&gt;4,"",VLOOKUP(CONCATENATE(R382," ",(S382-2)),$Z$2:AD382,5,0)),IF(S382&lt;&gt;3,"",VLOOKUP(CONCATENATE(R382," ",(S382-1)),$Z$2:AD382,5,0)))</f>
        <v/>
      </c>
      <c r="AC382" s="32" t="str">
        <f>IF(K382="M",IF(S382&lt;&gt;4,"",VLOOKUP(CONCATENATE(R382," ",(S382-1)),$Z$2:AD382,5,0)),IF(S382&lt;&gt;3,"",VLOOKUP(CONCATENATE(R382," ",(S382)),$Z$2:AD382,5,0)))</f>
        <v/>
      </c>
      <c r="AD382" s="32" t="str">
        <f t="shared" si="102"/>
        <v/>
      </c>
      <c r="AE382" s="32" t="str">
        <f t="shared" si="103"/>
        <v xml:space="preserve"> </v>
      </c>
      <c r="AF382" s="109">
        <f>IF($K382="M",IF($L382&gt;Params!D$3,0,Params!F$3-$L382+1)+IF($L382=1,2,0),IF($L382&gt;Params!E$3,0,Params!G$3-$L382+1)+IF($L382=1,2,0))</f>
        <v>0</v>
      </c>
      <c r="AG382" s="109">
        <f t="shared" si="95"/>
        <v>0</v>
      </c>
      <c r="AH382" s="109">
        <f>IF(LEN(M382)&gt;1,MATCH(MID(M382,2,3),Params!$A$4:$A$14,0),0)</f>
        <v>0</v>
      </c>
      <c r="AI382" s="109" cm="1">
        <f t="array" ref="AI382">IF(AH382=0,0,INDEX(Params!F$4:F$14,RESULTS!$AH382))</f>
        <v>0</v>
      </c>
      <c r="AJ382" s="109" cm="1">
        <f t="array" ref="AJ382">IF(AI382=0,0,INDEX(Params!G$4:G$14,RESULTS!$AH382))</f>
        <v>0</v>
      </c>
      <c r="AK382" s="109">
        <f t="shared" si="96"/>
        <v>0</v>
      </c>
      <c r="AL382" s="109">
        <f t="shared" si="97"/>
        <v>0</v>
      </c>
    </row>
    <row r="383" spans="1:38" x14ac:dyDescent="0.3">
      <c r="A383" s="64" t="str">
        <f t="shared" si="91"/>
        <v/>
      </c>
      <c r="B383" s="64" t="str">
        <f t="shared" si="92"/>
        <v/>
      </c>
      <c r="C383" s="100">
        <v>382</v>
      </c>
      <c r="D383" s="96"/>
      <c r="E383" s="97">
        <f t="shared" si="104"/>
        <v>1</v>
      </c>
      <c r="F383" s="97"/>
      <c r="G383" s="97"/>
      <c r="H383" s="104" t="str">
        <f t="shared" si="98"/>
        <v/>
      </c>
      <c r="I383" s="105" t="str">
        <f>IF(D383="","",VLOOKUP(D383,ENTRANTS!$A$1:$H$1000,2,0))</f>
        <v/>
      </c>
      <c r="J383" s="105" t="str">
        <f>IF(D383="","",VLOOKUP(D383,ENTRANTS!$A$1:$H$1000,3,0))</f>
        <v/>
      </c>
      <c r="K383" s="100" t="str">
        <f>IF(D383="","",LEFT(VLOOKUP(D383,ENTRANTS!$A$1:$H$1000,5,0),1))</f>
        <v/>
      </c>
      <c r="L383" s="100" t="str">
        <f>IF(D383="","",COUNTIF($K$2:K383,K383))</f>
        <v/>
      </c>
      <c r="M383" s="100" t="str">
        <f>IF(D383="","",VLOOKUP(D383,ENTRANTS!$A$1:$H$1000,4,0))</f>
        <v/>
      </c>
      <c r="N383" s="100" t="str">
        <f>IF(D383="","",COUNTIF($M$2:M383,M383))</f>
        <v/>
      </c>
      <c r="O383" s="105" t="str">
        <f>IF(D383="","",VLOOKUP(D383,ENTRANTS!$A$1:$H$1000,6,0))</f>
        <v/>
      </c>
      <c r="P383" s="83" t="str">
        <f t="shared" si="99"/>
        <v/>
      </c>
      <c r="Q383" s="30"/>
      <c r="R383" s="2" t="str">
        <f t="shared" si="100"/>
        <v/>
      </c>
      <c r="S383" s="3" t="str">
        <f>IF(D383="","",COUNTIF($R$2:R383,R383))</f>
        <v/>
      </c>
      <c r="T383" s="4" t="str">
        <f t="shared" si="105"/>
        <v/>
      </c>
      <c r="U383" s="34" t="str">
        <f>IF(AND(S383=4,K383="M",NOT(O383="Unattached")),SUMIF(R$2:R383,R383,L$2:L383),"")</f>
        <v/>
      </c>
      <c r="V383" s="4" t="str">
        <f t="shared" si="106"/>
        <v/>
      </c>
      <c r="W383" s="34" t="str">
        <f>IF(AND(S383=3,K383="F",NOT(O383="Unattached")),SUMIF(R$2:R383,R383,L$2:L383),"")</f>
        <v/>
      </c>
      <c r="X383" s="5" t="str">
        <f t="shared" si="93"/>
        <v/>
      </c>
      <c r="Y383" s="5" t="str">
        <f t="shared" si="101"/>
        <v/>
      </c>
      <c r="Z383" s="32" t="str">
        <f t="shared" si="94"/>
        <v xml:space="preserve"> </v>
      </c>
      <c r="AA383" s="32" t="str">
        <f>IF(K383="M",IF(S383&lt;&gt;4,"",VLOOKUP(CONCATENATE(R383," ",(S383-3)),$Z$2:AD383,5,0)),IF(S383&lt;&gt;3,"",VLOOKUP(CONCATENATE(R383," ",(S383-2)),$Z$2:AD383,5,0)))</f>
        <v/>
      </c>
      <c r="AB383" s="32" t="str">
        <f>IF(K383="M",IF(S383&lt;&gt;4,"",VLOOKUP(CONCATENATE(R383," ",(S383-2)),$Z$2:AD383,5,0)),IF(S383&lt;&gt;3,"",VLOOKUP(CONCATENATE(R383," ",(S383-1)),$Z$2:AD383,5,0)))</f>
        <v/>
      </c>
      <c r="AC383" s="32" t="str">
        <f>IF(K383="M",IF(S383&lt;&gt;4,"",VLOOKUP(CONCATENATE(R383," ",(S383-1)),$Z$2:AD383,5,0)),IF(S383&lt;&gt;3,"",VLOOKUP(CONCATENATE(R383," ",(S383)),$Z$2:AD383,5,0)))</f>
        <v/>
      </c>
      <c r="AD383" s="32" t="str">
        <f t="shared" si="102"/>
        <v/>
      </c>
      <c r="AE383" s="32" t="str">
        <f t="shared" si="103"/>
        <v xml:space="preserve"> </v>
      </c>
      <c r="AF383" s="109">
        <f>IF($K383="M",IF($L383&gt;Params!D$3,0,Params!F$3-$L383+1)+IF($L383=1,2,0),IF($L383&gt;Params!E$3,0,Params!G$3-$L383+1)+IF($L383=1,2,0))</f>
        <v>0</v>
      </c>
      <c r="AG383" s="109">
        <f t="shared" si="95"/>
        <v>0</v>
      </c>
      <c r="AH383" s="109">
        <f>IF(LEN(M383)&gt;1,MATCH(MID(M383,2,3),Params!$A$4:$A$14,0),0)</f>
        <v>0</v>
      </c>
      <c r="AI383" s="109" cm="1">
        <f t="array" ref="AI383">IF(AH383=0,0,INDEX(Params!F$4:F$14,RESULTS!$AH383))</f>
        <v>0</v>
      </c>
      <c r="AJ383" s="109" cm="1">
        <f t="array" ref="AJ383">IF(AI383=0,0,INDEX(Params!G$4:G$14,RESULTS!$AH383))</f>
        <v>0</v>
      </c>
      <c r="AK383" s="109">
        <f t="shared" si="96"/>
        <v>0</v>
      </c>
      <c r="AL383" s="109">
        <f t="shared" si="97"/>
        <v>0</v>
      </c>
    </row>
    <row r="384" spans="1:38" x14ac:dyDescent="0.3">
      <c r="A384" s="64" t="str">
        <f t="shared" si="91"/>
        <v/>
      </c>
      <c r="B384" s="64" t="str">
        <f t="shared" si="92"/>
        <v/>
      </c>
      <c r="C384" s="100">
        <v>383</v>
      </c>
      <c r="D384" s="96"/>
      <c r="E384" s="97">
        <f t="shared" si="104"/>
        <v>1</v>
      </c>
      <c r="F384" s="97"/>
      <c r="G384" s="97"/>
      <c r="H384" s="104" t="str">
        <f t="shared" si="98"/>
        <v/>
      </c>
      <c r="I384" s="105" t="str">
        <f>IF(D384="","",VLOOKUP(D384,ENTRANTS!$A$1:$H$1000,2,0))</f>
        <v/>
      </c>
      <c r="J384" s="105" t="str">
        <f>IF(D384="","",VLOOKUP(D384,ENTRANTS!$A$1:$H$1000,3,0))</f>
        <v/>
      </c>
      <c r="K384" s="100" t="str">
        <f>IF(D384="","",LEFT(VLOOKUP(D384,ENTRANTS!$A$1:$H$1000,5,0),1))</f>
        <v/>
      </c>
      <c r="L384" s="100" t="str">
        <f>IF(D384="","",COUNTIF($K$2:K384,K384))</f>
        <v/>
      </c>
      <c r="M384" s="100" t="str">
        <f>IF(D384="","",VLOOKUP(D384,ENTRANTS!$A$1:$H$1000,4,0))</f>
        <v/>
      </c>
      <c r="N384" s="100" t="str">
        <f>IF(D384="","",COUNTIF($M$2:M384,M384))</f>
        <v/>
      </c>
      <c r="O384" s="105" t="str">
        <f>IF(D384="","",VLOOKUP(D384,ENTRANTS!$A$1:$H$1000,6,0))</f>
        <v/>
      </c>
      <c r="P384" s="83" t="str">
        <f t="shared" si="99"/>
        <v/>
      </c>
      <c r="Q384" s="30"/>
      <c r="R384" s="2" t="str">
        <f t="shared" si="100"/>
        <v/>
      </c>
      <c r="S384" s="3" t="str">
        <f>IF(D384="","",COUNTIF($R$2:R384,R384))</f>
        <v/>
      </c>
      <c r="T384" s="4" t="str">
        <f t="shared" si="105"/>
        <v/>
      </c>
      <c r="U384" s="34" t="str">
        <f>IF(AND(S384=4,K384="M",NOT(O384="Unattached")),SUMIF(R$2:R384,R384,L$2:L384),"")</f>
        <v/>
      </c>
      <c r="V384" s="4" t="str">
        <f t="shared" si="106"/>
        <v/>
      </c>
      <c r="W384" s="34" t="str">
        <f>IF(AND(S384=3,K384="F",NOT(O384="Unattached")),SUMIF(R$2:R384,R384,L$2:L384),"")</f>
        <v/>
      </c>
      <c r="X384" s="5" t="str">
        <f t="shared" si="93"/>
        <v/>
      </c>
      <c r="Y384" s="5" t="str">
        <f t="shared" si="101"/>
        <v/>
      </c>
      <c r="Z384" s="32" t="str">
        <f t="shared" si="94"/>
        <v xml:space="preserve"> </v>
      </c>
      <c r="AA384" s="32" t="str">
        <f>IF(K384="M",IF(S384&lt;&gt;4,"",VLOOKUP(CONCATENATE(R384," ",(S384-3)),$Z$2:AD384,5,0)),IF(S384&lt;&gt;3,"",VLOOKUP(CONCATENATE(R384," ",(S384-2)),$Z$2:AD384,5,0)))</f>
        <v/>
      </c>
      <c r="AB384" s="32" t="str">
        <f>IF(K384="M",IF(S384&lt;&gt;4,"",VLOOKUP(CONCATENATE(R384," ",(S384-2)),$Z$2:AD384,5,0)),IF(S384&lt;&gt;3,"",VLOOKUP(CONCATENATE(R384," ",(S384-1)),$Z$2:AD384,5,0)))</f>
        <v/>
      </c>
      <c r="AC384" s="32" t="str">
        <f>IF(K384="M",IF(S384&lt;&gt;4,"",VLOOKUP(CONCATENATE(R384," ",(S384-1)),$Z$2:AD384,5,0)),IF(S384&lt;&gt;3,"",VLOOKUP(CONCATENATE(R384," ",(S384)),$Z$2:AD384,5,0)))</f>
        <v/>
      </c>
      <c r="AD384" s="32" t="str">
        <f t="shared" si="102"/>
        <v/>
      </c>
      <c r="AE384" s="32" t="str">
        <f t="shared" si="103"/>
        <v xml:space="preserve"> </v>
      </c>
      <c r="AF384" s="109">
        <f>IF($K384="M",IF($L384&gt;Params!D$3,0,Params!F$3-$L384+1)+IF($L384=1,2,0),IF($L384&gt;Params!E$3,0,Params!G$3-$L384+1)+IF($L384=1,2,0))</f>
        <v>0</v>
      </c>
      <c r="AG384" s="109">
        <f t="shared" si="95"/>
        <v>0</v>
      </c>
      <c r="AH384" s="109">
        <f>IF(LEN(M384)&gt;1,MATCH(MID(M384,2,3),Params!$A$4:$A$14,0),0)</f>
        <v>0</v>
      </c>
      <c r="AI384" s="109" cm="1">
        <f t="array" ref="AI384">IF(AH384=0,0,INDEX(Params!F$4:F$14,RESULTS!$AH384))</f>
        <v>0</v>
      </c>
      <c r="AJ384" s="109" cm="1">
        <f t="array" ref="AJ384">IF(AI384=0,0,INDEX(Params!G$4:G$14,RESULTS!$AH384))</f>
        <v>0</v>
      </c>
      <c r="AK384" s="109">
        <f t="shared" si="96"/>
        <v>0</v>
      </c>
      <c r="AL384" s="109">
        <f t="shared" si="97"/>
        <v>0</v>
      </c>
    </row>
    <row r="385" spans="1:38" x14ac:dyDescent="0.3">
      <c r="A385" s="64" t="str">
        <f t="shared" si="91"/>
        <v/>
      </c>
      <c r="B385" s="64" t="str">
        <f t="shared" si="92"/>
        <v/>
      </c>
      <c r="C385" s="100">
        <v>384</v>
      </c>
      <c r="D385" s="96"/>
      <c r="E385" s="97">
        <f t="shared" si="104"/>
        <v>1</v>
      </c>
      <c r="F385" s="97"/>
      <c r="G385" s="97"/>
      <c r="H385" s="104" t="str">
        <f t="shared" si="98"/>
        <v/>
      </c>
      <c r="I385" s="105" t="str">
        <f>IF(D385="","",VLOOKUP(D385,ENTRANTS!$A$1:$H$1000,2,0))</f>
        <v/>
      </c>
      <c r="J385" s="105" t="str">
        <f>IF(D385="","",VLOOKUP(D385,ENTRANTS!$A$1:$H$1000,3,0))</f>
        <v/>
      </c>
      <c r="K385" s="100" t="str">
        <f>IF(D385="","",LEFT(VLOOKUP(D385,ENTRANTS!$A$1:$H$1000,5,0),1))</f>
        <v/>
      </c>
      <c r="L385" s="100" t="str">
        <f>IF(D385="","",COUNTIF($K$2:K385,K385))</f>
        <v/>
      </c>
      <c r="M385" s="100" t="str">
        <f>IF(D385="","",VLOOKUP(D385,ENTRANTS!$A$1:$H$1000,4,0))</f>
        <v/>
      </c>
      <c r="N385" s="100" t="str">
        <f>IF(D385="","",COUNTIF($M$2:M385,M385))</f>
        <v/>
      </c>
      <c r="O385" s="105" t="str">
        <f>IF(D385="","",VLOOKUP(D385,ENTRANTS!$A$1:$H$1000,6,0))</f>
        <v/>
      </c>
      <c r="P385" s="83" t="str">
        <f t="shared" si="99"/>
        <v/>
      </c>
      <c r="Q385" s="30"/>
      <c r="R385" s="2" t="str">
        <f t="shared" si="100"/>
        <v/>
      </c>
      <c r="S385" s="3" t="str">
        <f>IF(D385="","",COUNTIF($R$2:R385,R385))</f>
        <v/>
      </c>
      <c r="T385" s="4" t="str">
        <f t="shared" si="105"/>
        <v/>
      </c>
      <c r="U385" s="34" t="str">
        <f>IF(AND(S385=4,K385="M",NOT(O385="Unattached")),SUMIF(R$2:R385,R385,L$2:L385),"")</f>
        <v/>
      </c>
      <c r="V385" s="4" t="str">
        <f t="shared" si="106"/>
        <v/>
      </c>
      <c r="W385" s="34" t="str">
        <f>IF(AND(S385=3,K385="F",NOT(O385="Unattached")),SUMIF(R$2:R385,R385,L$2:L385),"")</f>
        <v/>
      </c>
      <c r="X385" s="5" t="str">
        <f t="shared" si="93"/>
        <v/>
      </c>
      <c r="Y385" s="5" t="str">
        <f t="shared" si="101"/>
        <v/>
      </c>
      <c r="Z385" s="32" t="str">
        <f t="shared" si="94"/>
        <v xml:space="preserve"> </v>
      </c>
      <c r="AA385" s="32" t="str">
        <f>IF(K385="M",IF(S385&lt;&gt;4,"",VLOOKUP(CONCATENATE(R385," ",(S385-3)),$Z$2:AD385,5,0)),IF(S385&lt;&gt;3,"",VLOOKUP(CONCATENATE(R385," ",(S385-2)),$Z$2:AD385,5,0)))</f>
        <v/>
      </c>
      <c r="AB385" s="32" t="str">
        <f>IF(K385="M",IF(S385&lt;&gt;4,"",VLOOKUP(CONCATENATE(R385," ",(S385-2)),$Z$2:AD385,5,0)),IF(S385&lt;&gt;3,"",VLOOKUP(CONCATENATE(R385," ",(S385-1)),$Z$2:AD385,5,0)))</f>
        <v/>
      </c>
      <c r="AC385" s="32" t="str">
        <f>IF(K385="M",IF(S385&lt;&gt;4,"",VLOOKUP(CONCATENATE(R385," ",(S385-1)),$Z$2:AD385,5,0)),IF(S385&lt;&gt;3,"",VLOOKUP(CONCATENATE(R385," ",(S385)),$Z$2:AD385,5,0)))</f>
        <v/>
      </c>
      <c r="AD385" s="32" t="str">
        <f t="shared" si="102"/>
        <v/>
      </c>
      <c r="AE385" s="32" t="str">
        <f t="shared" si="103"/>
        <v xml:space="preserve"> </v>
      </c>
      <c r="AF385" s="109">
        <f>IF($K385="M",IF($L385&gt;Params!D$3,0,Params!F$3-$L385+1)+IF($L385=1,2,0),IF($L385&gt;Params!E$3,0,Params!G$3-$L385+1)+IF($L385=1,2,0))</f>
        <v>0</v>
      </c>
      <c r="AG385" s="109">
        <f t="shared" si="95"/>
        <v>0</v>
      </c>
      <c r="AH385" s="109">
        <f>IF(LEN(M385)&gt;1,MATCH(MID(M385,2,3),Params!$A$4:$A$14,0),0)</f>
        <v>0</v>
      </c>
      <c r="AI385" s="109" cm="1">
        <f t="array" ref="AI385">IF(AH385=0,0,INDEX(Params!F$4:F$14,RESULTS!$AH385))</f>
        <v>0</v>
      </c>
      <c r="AJ385" s="109" cm="1">
        <f t="array" ref="AJ385">IF(AI385=0,0,INDEX(Params!G$4:G$14,RESULTS!$AH385))</f>
        <v>0</v>
      </c>
      <c r="AK385" s="109">
        <f t="shared" si="96"/>
        <v>0</v>
      </c>
      <c r="AL385" s="109">
        <f t="shared" si="97"/>
        <v>0</v>
      </c>
    </row>
    <row r="386" spans="1:38" x14ac:dyDescent="0.3">
      <c r="A386" s="64" t="str">
        <f t="shared" ref="A386:A449" si="107">IF(C386&lt;1,"",CONCATENATE(K386,L386))</f>
        <v/>
      </c>
      <c r="B386" s="64" t="str">
        <f t="shared" ref="B386:B449" si="108">IF(C386&lt;1,"",CONCATENATE(M386,N386))</f>
        <v/>
      </c>
      <c r="C386" s="100">
        <v>385</v>
      </c>
      <c r="D386" s="96"/>
      <c r="E386" s="97">
        <f t="shared" si="104"/>
        <v>1</v>
      </c>
      <c r="F386" s="97"/>
      <c r="G386" s="97"/>
      <c r="H386" s="104" t="str">
        <f t="shared" si="98"/>
        <v/>
      </c>
      <c r="I386" s="105" t="str">
        <f>IF(D386="","",VLOOKUP(D386,ENTRANTS!$A$1:$H$1000,2,0))</f>
        <v/>
      </c>
      <c r="J386" s="105" t="str">
        <f>IF(D386="","",VLOOKUP(D386,ENTRANTS!$A$1:$H$1000,3,0))</f>
        <v/>
      </c>
      <c r="K386" s="100" t="str">
        <f>IF(D386="","",LEFT(VLOOKUP(D386,ENTRANTS!$A$1:$H$1000,5,0),1))</f>
        <v/>
      </c>
      <c r="L386" s="100" t="str">
        <f>IF(D386="","",COUNTIF($K$2:K386,K386))</f>
        <v/>
      </c>
      <c r="M386" s="100" t="str">
        <f>IF(D386="","",VLOOKUP(D386,ENTRANTS!$A$1:$H$1000,4,0))</f>
        <v/>
      </c>
      <c r="N386" s="100" t="str">
        <f>IF(D386="","",COUNTIF($M$2:M386,M386))</f>
        <v/>
      </c>
      <c r="O386" s="105" t="str">
        <f>IF(D386="","",VLOOKUP(D386,ENTRANTS!$A$1:$H$1000,6,0))</f>
        <v/>
      </c>
      <c r="P386" s="83" t="str">
        <f t="shared" si="99"/>
        <v/>
      </c>
      <c r="Q386" s="30"/>
      <c r="R386" s="2" t="str">
        <f t="shared" si="100"/>
        <v/>
      </c>
      <c r="S386" s="3" t="str">
        <f>IF(D386="","",COUNTIF($R$2:R386,R386))</f>
        <v/>
      </c>
      <c r="T386" s="4" t="str">
        <f t="shared" si="105"/>
        <v/>
      </c>
      <c r="U386" s="34" t="str">
        <f>IF(AND(S386=4,K386="M",NOT(O386="Unattached")),SUMIF(R$2:R386,R386,L$2:L386),"")</f>
        <v/>
      </c>
      <c r="V386" s="4" t="str">
        <f t="shared" si="106"/>
        <v/>
      </c>
      <c r="W386" s="34" t="str">
        <f>IF(AND(S386=3,K386="F",NOT(O386="Unattached")),SUMIF(R$2:R386,R386,L$2:L386),"")</f>
        <v/>
      </c>
      <c r="X386" s="5" t="str">
        <f t="shared" ref="X386:X449" si="109">IF(AND(O386&lt;&gt;"Unattached",OR(T386&lt;&gt;"",V386&lt;&gt;"")),O386,"")</f>
        <v/>
      </c>
      <c r="Y386" s="5" t="str">
        <f t="shared" si="101"/>
        <v/>
      </c>
      <c r="Z386" s="32" t="str">
        <f t="shared" ref="Z386:Z449" si="110">CONCATENATE(R386," ",S386)</f>
        <v xml:space="preserve"> </v>
      </c>
      <c r="AA386" s="32" t="str">
        <f>IF(K386="M",IF(S386&lt;&gt;4,"",VLOOKUP(CONCATENATE(R386," ",(S386-3)),$Z$2:AD386,5,0)),IF(S386&lt;&gt;3,"",VLOOKUP(CONCATENATE(R386," ",(S386-2)),$Z$2:AD386,5,0)))</f>
        <v/>
      </c>
      <c r="AB386" s="32" t="str">
        <f>IF(K386="M",IF(S386&lt;&gt;4,"",VLOOKUP(CONCATENATE(R386," ",(S386-2)),$Z$2:AD386,5,0)),IF(S386&lt;&gt;3,"",VLOOKUP(CONCATENATE(R386," ",(S386-1)),$Z$2:AD386,5,0)))</f>
        <v/>
      </c>
      <c r="AC386" s="32" t="str">
        <f>IF(K386="M",IF(S386&lt;&gt;4,"",VLOOKUP(CONCATENATE(R386," ",(S386-1)),$Z$2:AD386,5,0)),IF(S386&lt;&gt;3,"",VLOOKUP(CONCATENATE(R386," ",(S386)),$Z$2:AD386,5,0)))</f>
        <v/>
      </c>
      <c r="AD386" s="32" t="str">
        <f t="shared" si="102"/>
        <v/>
      </c>
      <c r="AE386" s="32" t="str">
        <f t="shared" si="103"/>
        <v xml:space="preserve"> </v>
      </c>
      <c r="AF386" s="109">
        <f>IF($K386="M",IF($L386&gt;Params!D$3,0,Params!F$3-$L386+1)+IF($L386=1,2,0),IF($L386&gt;Params!E$3,0,Params!G$3-$L386+1)+IF($L386=1,2,0))</f>
        <v>0</v>
      </c>
      <c r="AG386" s="109">
        <f t="shared" ref="AG386:AG449" si="111">IF(AH386=0,0,IF($K386="M",IF($N386&gt;AI386,0,AI386-$N386+1)+IF($N386=1,2,0),IF($N386&gt;AJ386,0,AJ386-$N386+1)+IF($N386=1,2,0)))</f>
        <v>0</v>
      </c>
      <c r="AH386" s="109">
        <f>IF(LEN(M386)&gt;1,MATCH(MID(M386,2,3),Params!$A$4:$A$14,0),0)</f>
        <v>0</v>
      </c>
      <c r="AI386" s="109" cm="1">
        <f t="array" ref="AI386">IF(AH386=0,0,INDEX(Params!F$4:F$14,RESULTS!$AH386))</f>
        <v>0</v>
      </c>
      <c r="AJ386" s="109" cm="1">
        <f t="array" ref="AJ386">IF(AI386=0,0,INDEX(Params!G$4:G$14,RESULTS!$AH386))</f>
        <v>0</v>
      </c>
      <c r="AK386" s="109">
        <f t="shared" ref="AK386:AK449" si="112">IF(O386="Unattached",0,IF(Z386="M "&amp;O386&amp;" 1",1,0))</f>
        <v>0</v>
      </c>
      <c r="AL386" s="109">
        <f t="shared" ref="AL386:AL449" si="113">IF(O386="Unattached",0,IF(Z386="F "&amp;O386&amp;" 1",1,0))</f>
        <v>0</v>
      </c>
    </row>
    <row r="387" spans="1:38" x14ac:dyDescent="0.3">
      <c r="A387" s="64" t="str">
        <f t="shared" si="107"/>
        <v/>
      </c>
      <c r="B387" s="64" t="str">
        <f t="shared" si="108"/>
        <v/>
      </c>
      <c r="C387" s="100">
        <v>386</v>
      </c>
      <c r="D387" s="96"/>
      <c r="E387" s="97">
        <f t="shared" si="104"/>
        <v>1</v>
      </c>
      <c r="F387" s="97"/>
      <c r="G387" s="97"/>
      <c r="H387" s="104" t="str">
        <f t="shared" ref="H387:H450" si="114">IF(D387="","",($E387+$F387/60+$G387/3600)/24)</f>
        <v/>
      </c>
      <c r="I387" s="105" t="str">
        <f>IF(D387="","",VLOOKUP(D387,ENTRANTS!$A$1:$H$1000,2,0))</f>
        <v/>
      </c>
      <c r="J387" s="105" t="str">
        <f>IF(D387="","",VLOOKUP(D387,ENTRANTS!$A$1:$H$1000,3,0))</f>
        <v/>
      </c>
      <c r="K387" s="100" t="str">
        <f>IF(D387="","",LEFT(VLOOKUP(D387,ENTRANTS!$A$1:$H$1000,5,0),1))</f>
        <v/>
      </c>
      <c r="L387" s="100" t="str">
        <f>IF(D387="","",COUNTIF($K$2:K387,K387))</f>
        <v/>
      </c>
      <c r="M387" s="100" t="str">
        <f>IF(D387="","",VLOOKUP(D387,ENTRANTS!$A$1:$H$1000,4,0))</f>
        <v/>
      </c>
      <c r="N387" s="100" t="str">
        <f>IF(D387="","",COUNTIF($M$2:M387,M387))</f>
        <v/>
      </c>
      <c r="O387" s="105" t="str">
        <f>IF(D387="","",VLOOKUP(D387,ENTRANTS!$A$1:$H$1000,6,0))</f>
        <v/>
      </c>
      <c r="P387" s="83" t="str">
        <f t="shared" ref="P387:P450" si="115">IF(D387&lt;1,"",IF(COUNTIF($D$2:$D$501,D387)=1,"","DUPLICATE"))</f>
        <v/>
      </c>
      <c r="Q387" s="30"/>
      <c r="R387" s="2" t="str">
        <f t="shared" ref="R387:R450" si="116">IF(D387="","",CONCATENATE(K387," ",O387))</f>
        <v/>
      </c>
      <c r="S387" s="3" t="str">
        <f>IF(D387="","",COUNTIF($R$2:R387,R387))</f>
        <v/>
      </c>
      <c r="T387" s="4" t="str">
        <f t="shared" si="105"/>
        <v/>
      </c>
      <c r="U387" s="34" t="str">
        <f>IF(AND(S387=4,K387="M",NOT(O387="Unattached")),SUMIF(R$2:R387,R387,L$2:L387),"")</f>
        <v/>
      </c>
      <c r="V387" s="4" t="str">
        <f t="shared" si="106"/>
        <v/>
      </c>
      <c r="W387" s="34" t="str">
        <f>IF(AND(S387=3,K387="F",NOT(O387="Unattached")),SUMIF(R$2:R387,R387,L$2:L387),"")</f>
        <v/>
      </c>
      <c r="X387" s="5" t="str">
        <f t="shared" si="109"/>
        <v/>
      </c>
      <c r="Y387" s="5" t="str">
        <f t="shared" ref="Y387:Y450" si="117">IF(X387="","",IF(K387="M",CONCATENATE(X387," (",AA387,", ",AB387,", ",AC387,", ",AD387,")"),CONCATENATE(X387," (",AA387,", ",AB387,", ",AC387,")")))</f>
        <v/>
      </c>
      <c r="Z387" s="32" t="str">
        <f t="shared" si="110"/>
        <v xml:space="preserve"> </v>
      </c>
      <c r="AA387" s="32" t="str">
        <f>IF(K387="M",IF(S387&lt;&gt;4,"",VLOOKUP(CONCATENATE(R387," ",(S387-3)),$Z$2:AD387,5,0)),IF(S387&lt;&gt;3,"",VLOOKUP(CONCATENATE(R387," ",(S387-2)),$Z$2:AD387,5,0)))</f>
        <v/>
      </c>
      <c r="AB387" s="32" t="str">
        <f>IF(K387="M",IF(S387&lt;&gt;4,"",VLOOKUP(CONCATENATE(R387," ",(S387-2)),$Z$2:AD387,5,0)),IF(S387&lt;&gt;3,"",VLOOKUP(CONCATENATE(R387," ",(S387-1)),$Z$2:AD387,5,0)))</f>
        <v/>
      </c>
      <c r="AC387" s="32" t="str">
        <f>IF(K387="M",IF(S387&lt;&gt;4,"",VLOOKUP(CONCATENATE(R387," ",(S387-1)),$Z$2:AD387,5,0)),IF(S387&lt;&gt;3,"",VLOOKUP(CONCATENATE(R387," ",(S387)),$Z$2:AD387,5,0)))</f>
        <v/>
      </c>
      <c r="AD387" s="32" t="str">
        <f t="shared" ref="AD387:AD450" si="118">IF(AND(O387&lt;&gt;"Unattached",S387&lt;=4),CONCATENATE(I387," ",J387),"")</f>
        <v/>
      </c>
      <c r="AE387" s="32" t="str">
        <f t="shared" ref="AE387:AE450" si="119">TRIM(I387)&amp;" "&amp;TRIM(J387)</f>
        <v xml:space="preserve"> </v>
      </c>
      <c r="AF387" s="109">
        <f>IF($K387="M",IF($L387&gt;Params!D$3,0,Params!F$3-$L387+1)+IF($L387=1,2,0),IF($L387&gt;Params!E$3,0,Params!G$3-$L387+1)+IF($L387=1,2,0))</f>
        <v>0</v>
      </c>
      <c r="AG387" s="109">
        <f t="shared" si="111"/>
        <v>0</v>
      </c>
      <c r="AH387" s="109">
        <f>IF(LEN(M387)&gt;1,MATCH(MID(M387,2,3),Params!$A$4:$A$14,0),0)</f>
        <v>0</v>
      </c>
      <c r="AI387" s="109" cm="1">
        <f t="array" ref="AI387">IF(AH387=0,0,INDEX(Params!F$4:F$14,RESULTS!$AH387))</f>
        <v>0</v>
      </c>
      <c r="AJ387" s="109" cm="1">
        <f t="array" ref="AJ387">IF(AI387=0,0,INDEX(Params!G$4:G$14,RESULTS!$AH387))</f>
        <v>0</v>
      </c>
      <c r="AK387" s="109">
        <f t="shared" si="112"/>
        <v>0</v>
      </c>
      <c r="AL387" s="109">
        <f t="shared" si="113"/>
        <v>0</v>
      </c>
    </row>
    <row r="388" spans="1:38" x14ac:dyDescent="0.3">
      <c r="A388" s="64" t="str">
        <f t="shared" si="107"/>
        <v/>
      </c>
      <c r="B388" s="64" t="str">
        <f t="shared" si="108"/>
        <v/>
      </c>
      <c r="C388" s="100">
        <v>387</v>
      </c>
      <c r="D388" s="96"/>
      <c r="E388" s="97">
        <f t="shared" ref="E388:E451" si="120">E387</f>
        <v>1</v>
      </c>
      <c r="F388" s="97"/>
      <c r="G388" s="97"/>
      <c r="H388" s="104" t="str">
        <f t="shared" si="114"/>
        <v/>
      </c>
      <c r="I388" s="105" t="str">
        <f>IF(D388="","",VLOOKUP(D388,ENTRANTS!$A$1:$H$1000,2,0))</f>
        <v/>
      </c>
      <c r="J388" s="105" t="str">
        <f>IF(D388="","",VLOOKUP(D388,ENTRANTS!$A$1:$H$1000,3,0))</f>
        <v/>
      </c>
      <c r="K388" s="100" t="str">
        <f>IF(D388="","",LEFT(VLOOKUP(D388,ENTRANTS!$A$1:$H$1000,5,0),1))</f>
        <v/>
      </c>
      <c r="L388" s="100" t="str">
        <f>IF(D388="","",COUNTIF($K$2:K388,K388))</f>
        <v/>
      </c>
      <c r="M388" s="100" t="str">
        <f>IF(D388="","",VLOOKUP(D388,ENTRANTS!$A$1:$H$1000,4,0))</f>
        <v/>
      </c>
      <c r="N388" s="100" t="str">
        <f>IF(D388="","",COUNTIF($M$2:M388,M388))</f>
        <v/>
      </c>
      <c r="O388" s="105" t="str">
        <f>IF(D388="","",VLOOKUP(D388,ENTRANTS!$A$1:$H$1000,6,0))</f>
        <v/>
      </c>
      <c r="P388" s="83" t="str">
        <f t="shared" si="115"/>
        <v/>
      </c>
      <c r="Q388" s="30"/>
      <c r="R388" s="2" t="str">
        <f t="shared" si="116"/>
        <v/>
      </c>
      <c r="S388" s="3" t="str">
        <f>IF(D388="","",COUNTIF($R$2:R388,R388))</f>
        <v/>
      </c>
      <c r="T388" s="4" t="str">
        <f t="shared" si="105"/>
        <v/>
      </c>
      <c r="U388" s="34" t="str">
        <f>IF(AND(S388=4,K388="M",NOT(O388="Unattached")),SUMIF(R$2:R388,R388,L$2:L388),"")</f>
        <v/>
      </c>
      <c r="V388" s="4" t="str">
        <f t="shared" si="106"/>
        <v/>
      </c>
      <c r="W388" s="34" t="str">
        <f>IF(AND(S388=3,K388="F",NOT(O388="Unattached")),SUMIF(R$2:R388,R388,L$2:L388),"")</f>
        <v/>
      </c>
      <c r="X388" s="5" t="str">
        <f t="shared" si="109"/>
        <v/>
      </c>
      <c r="Y388" s="5" t="str">
        <f t="shared" si="117"/>
        <v/>
      </c>
      <c r="Z388" s="32" t="str">
        <f t="shared" si="110"/>
        <v xml:space="preserve"> </v>
      </c>
      <c r="AA388" s="32" t="str">
        <f>IF(K388="M",IF(S388&lt;&gt;4,"",VLOOKUP(CONCATENATE(R388," ",(S388-3)),$Z$2:AD388,5,0)),IF(S388&lt;&gt;3,"",VLOOKUP(CONCATENATE(R388," ",(S388-2)),$Z$2:AD388,5,0)))</f>
        <v/>
      </c>
      <c r="AB388" s="32" t="str">
        <f>IF(K388="M",IF(S388&lt;&gt;4,"",VLOOKUP(CONCATENATE(R388," ",(S388-2)),$Z$2:AD388,5,0)),IF(S388&lt;&gt;3,"",VLOOKUP(CONCATENATE(R388," ",(S388-1)),$Z$2:AD388,5,0)))</f>
        <v/>
      </c>
      <c r="AC388" s="32" t="str">
        <f>IF(K388="M",IF(S388&lt;&gt;4,"",VLOOKUP(CONCATENATE(R388," ",(S388-1)),$Z$2:AD388,5,0)),IF(S388&lt;&gt;3,"",VLOOKUP(CONCATENATE(R388," ",(S388)),$Z$2:AD388,5,0)))</f>
        <v/>
      </c>
      <c r="AD388" s="32" t="str">
        <f t="shared" si="118"/>
        <v/>
      </c>
      <c r="AE388" s="32" t="str">
        <f t="shared" si="119"/>
        <v xml:space="preserve"> </v>
      </c>
      <c r="AF388" s="109">
        <f>IF($K388="M",IF($L388&gt;Params!D$3,0,Params!F$3-$L388+1)+IF($L388=1,2,0),IF($L388&gt;Params!E$3,0,Params!G$3-$L388+1)+IF($L388=1,2,0))</f>
        <v>0</v>
      </c>
      <c r="AG388" s="109">
        <f t="shared" si="111"/>
        <v>0</v>
      </c>
      <c r="AH388" s="109">
        <f>IF(LEN(M388)&gt;1,MATCH(MID(M388,2,3),Params!$A$4:$A$14,0),0)</f>
        <v>0</v>
      </c>
      <c r="AI388" s="109" cm="1">
        <f t="array" ref="AI388">IF(AH388=0,0,INDEX(Params!F$4:F$14,RESULTS!$AH388))</f>
        <v>0</v>
      </c>
      <c r="AJ388" s="109" cm="1">
        <f t="array" ref="AJ388">IF(AI388=0,0,INDEX(Params!G$4:G$14,RESULTS!$AH388))</f>
        <v>0</v>
      </c>
      <c r="AK388" s="109">
        <f t="shared" si="112"/>
        <v>0</v>
      </c>
      <c r="AL388" s="109">
        <f t="shared" si="113"/>
        <v>0</v>
      </c>
    </row>
    <row r="389" spans="1:38" x14ac:dyDescent="0.3">
      <c r="A389" s="64" t="str">
        <f t="shared" si="107"/>
        <v/>
      </c>
      <c r="B389" s="64" t="str">
        <f t="shared" si="108"/>
        <v/>
      </c>
      <c r="C389" s="100">
        <v>388</v>
      </c>
      <c r="D389" s="96"/>
      <c r="E389" s="97">
        <f t="shared" si="120"/>
        <v>1</v>
      </c>
      <c r="F389" s="97"/>
      <c r="G389" s="97"/>
      <c r="H389" s="104" t="str">
        <f t="shared" si="114"/>
        <v/>
      </c>
      <c r="I389" s="105" t="str">
        <f>IF(D389="","",VLOOKUP(D389,ENTRANTS!$A$1:$H$1000,2,0))</f>
        <v/>
      </c>
      <c r="J389" s="105" t="str">
        <f>IF(D389="","",VLOOKUP(D389,ENTRANTS!$A$1:$H$1000,3,0))</f>
        <v/>
      </c>
      <c r="K389" s="100" t="str">
        <f>IF(D389="","",LEFT(VLOOKUP(D389,ENTRANTS!$A$1:$H$1000,5,0),1))</f>
        <v/>
      </c>
      <c r="L389" s="100" t="str">
        <f>IF(D389="","",COUNTIF($K$2:K389,K389))</f>
        <v/>
      </c>
      <c r="M389" s="100" t="str">
        <f>IF(D389="","",VLOOKUP(D389,ENTRANTS!$A$1:$H$1000,4,0))</f>
        <v/>
      </c>
      <c r="N389" s="100" t="str">
        <f>IF(D389="","",COUNTIF($M$2:M389,M389))</f>
        <v/>
      </c>
      <c r="O389" s="105" t="str">
        <f>IF(D389="","",VLOOKUP(D389,ENTRANTS!$A$1:$H$1000,6,0))</f>
        <v/>
      </c>
      <c r="P389" s="83" t="str">
        <f t="shared" si="115"/>
        <v/>
      </c>
      <c r="Q389" s="30"/>
      <c r="R389" s="2" t="str">
        <f t="shared" si="116"/>
        <v/>
      </c>
      <c r="S389" s="3" t="str">
        <f>IF(D389="","",COUNTIF($R$2:R389,R389))</f>
        <v/>
      </c>
      <c r="T389" s="4" t="str">
        <f t="shared" si="105"/>
        <v/>
      </c>
      <c r="U389" s="34" t="str">
        <f>IF(AND(S389=4,K389="M",NOT(O389="Unattached")),SUMIF(R$2:R389,R389,L$2:L389),"")</f>
        <v/>
      </c>
      <c r="V389" s="4" t="str">
        <f t="shared" si="106"/>
        <v/>
      </c>
      <c r="W389" s="34" t="str">
        <f>IF(AND(S389=3,K389="F",NOT(O389="Unattached")),SUMIF(R$2:R389,R389,L$2:L389),"")</f>
        <v/>
      </c>
      <c r="X389" s="5" t="str">
        <f t="shared" si="109"/>
        <v/>
      </c>
      <c r="Y389" s="5" t="str">
        <f t="shared" si="117"/>
        <v/>
      </c>
      <c r="Z389" s="32" t="str">
        <f t="shared" si="110"/>
        <v xml:space="preserve"> </v>
      </c>
      <c r="AA389" s="32" t="str">
        <f>IF(K389="M",IF(S389&lt;&gt;4,"",VLOOKUP(CONCATENATE(R389," ",(S389-3)),$Z$2:AD389,5,0)),IF(S389&lt;&gt;3,"",VLOOKUP(CONCATENATE(R389," ",(S389-2)),$Z$2:AD389,5,0)))</f>
        <v/>
      </c>
      <c r="AB389" s="32" t="str">
        <f>IF(K389="M",IF(S389&lt;&gt;4,"",VLOOKUP(CONCATENATE(R389," ",(S389-2)),$Z$2:AD389,5,0)),IF(S389&lt;&gt;3,"",VLOOKUP(CONCATENATE(R389," ",(S389-1)),$Z$2:AD389,5,0)))</f>
        <v/>
      </c>
      <c r="AC389" s="32" t="str">
        <f>IF(K389="M",IF(S389&lt;&gt;4,"",VLOOKUP(CONCATENATE(R389," ",(S389-1)),$Z$2:AD389,5,0)),IF(S389&lt;&gt;3,"",VLOOKUP(CONCATENATE(R389," ",(S389)),$Z$2:AD389,5,0)))</f>
        <v/>
      </c>
      <c r="AD389" s="32" t="str">
        <f t="shared" si="118"/>
        <v/>
      </c>
      <c r="AE389" s="32" t="str">
        <f t="shared" si="119"/>
        <v xml:space="preserve"> </v>
      </c>
      <c r="AF389" s="109">
        <f>IF($K389="M",IF($L389&gt;Params!D$3,0,Params!F$3-$L389+1)+IF($L389=1,2,0),IF($L389&gt;Params!E$3,0,Params!G$3-$L389+1)+IF($L389=1,2,0))</f>
        <v>0</v>
      </c>
      <c r="AG389" s="109">
        <f t="shared" si="111"/>
        <v>0</v>
      </c>
      <c r="AH389" s="109">
        <f>IF(LEN(M389)&gt;1,MATCH(MID(M389,2,3),Params!$A$4:$A$14,0),0)</f>
        <v>0</v>
      </c>
      <c r="AI389" s="109" cm="1">
        <f t="array" ref="AI389">IF(AH389=0,0,INDEX(Params!F$4:F$14,RESULTS!$AH389))</f>
        <v>0</v>
      </c>
      <c r="AJ389" s="109" cm="1">
        <f t="array" ref="AJ389">IF(AI389=0,0,INDEX(Params!G$4:G$14,RESULTS!$AH389))</f>
        <v>0</v>
      </c>
      <c r="AK389" s="109">
        <f t="shared" si="112"/>
        <v>0</v>
      </c>
      <c r="AL389" s="109">
        <f t="shared" si="113"/>
        <v>0</v>
      </c>
    </row>
    <row r="390" spans="1:38" x14ac:dyDescent="0.3">
      <c r="A390" s="64" t="str">
        <f t="shared" si="107"/>
        <v/>
      </c>
      <c r="B390" s="64" t="str">
        <f t="shared" si="108"/>
        <v/>
      </c>
      <c r="C390" s="100">
        <v>389</v>
      </c>
      <c r="D390" s="96"/>
      <c r="E390" s="97">
        <f t="shared" si="120"/>
        <v>1</v>
      </c>
      <c r="F390" s="97"/>
      <c r="G390" s="97"/>
      <c r="H390" s="104" t="str">
        <f t="shared" si="114"/>
        <v/>
      </c>
      <c r="I390" s="105" t="str">
        <f>IF(D390="","",VLOOKUP(D390,ENTRANTS!$A$1:$H$1000,2,0))</f>
        <v/>
      </c>
      <c r="J390" s="105" t="str">
        <f>IF(D390="","",VLOOKUP(D390,ENTRANTS!$A$1:$H$1000,3,0))</f>
        <v/>
      </c>
      <c r="K390" s="100" t="str">
        <f>IF(D390="","",LEFT(VLOOKUP(D390,ENTRANTS!$A$1:$H$1000,5,0),1))</f>
        <v/>
      </c>
      <c r="L390" s="100" t="str">
        <f>IF(D390="","",COUNTIF($K$2:K390,K390))</f>
        <v/>
      </c>
      <c r="M390" s="100" t="str">
        <f>IF(D390="","",VLOOKUP(D390,ENTRANTS!$A$1:$H$1000,4,0))</f>
        <v/>
      </c>
      <c r="N390" s="100" t="str">
        <f>IF(D390="","",COUNTIF($M$2:M390,M390))</f>
        <v/>
      </c>
      <c r="O390" s="105" t="str">
        <f>IF(D390="","",VLOOKUP(D390,ENTRANTS!$A$1:$H$1000,6,0))</f>
        <v/>
      </c>
      <c r="P390" s="83" t="str">
        <f t="shared" si="115"/>
        <v/>
      </c>
      <c r="Q390" s="30"/>
      <c r="R390" s="2" t="str">
        <f t="shared" si="116"/>
        <v/>
      </c>
      <c r="S390" s="3" t="str">
        <f>IF(D390="","",COUNTIF($R$2:R390,R390))</f>
        <v/>
      </c>
      <c r="T390" s="4" t="str">
        <f t="shared" si="105"/>
        <v/>
      </c>
      <c r="U390" s="34" t="str">
        <f>IF(AND(S390=4,K390="M",NOT(O390="Unattached")),SUMIF(R$2:R390,R390,L$2:L390),"")</f>
        <v/>
      </c>
      <c r="V390" s="4" t="str">
        <f t="shared" si="106"/>
        <v/>
      </c>
      <c r="W390" s="34" t="str">
        <f>IF(AND(S390=3,K390="F",NOT(O390="Unattached")),SUMIF(R$2:R390,R390,L$2:L390),"")</f>
        <v/>
      </c>
      <c r="X390" s="5" t="str">
        <f t="shared" si="109"/>
        <v/>
      </c>
      <c r="Y390" s="5" t="str">
        <f t="shared" si="117"/>
        <v/>
      </c>
      <c r="Z390" s="32" t="str">
        <f t="shared" si="110"/>
        <v xml:space="preserve"> </v>
      </c>
      <c r="AA390" s="32" t="str">
        <f>IF(K390="M",IF(S390&lt;&gt;4,"",VLOOKUP(CONCATENATE(R390," ",(S390-3)),$Z$2:AD390,5,0)),IF(S390&lt;&gt;3,"",VLOOKUP(CONCATENATE(R390," ",(S390-2)),$Z$2:AD390,5,0)))</f>
        <v/>
      </c>
      <c r="AB390" s="32" t="str">
        <f>IF(K390="M",IF(S390&lt;&gt;4,"",VLOOKUP(CONCATENATE(R390," ",(S390-2)),$Z$2:AD390,5,0)),IF(S390&lt;&gt;3,"",VLOOKUP(CONCATENATE(R390," ",(S390-1)),$Z$2:AD390,5,0)))</f>
        <v/>
      </c>
      <c r="AC390" s="32" t="str">
        <f>IF(K390="M",IF(S390&lt;&gt;4,"",VLOOKUP(CONCATENATE(R390," ",(S390-1)),$Z$2:AD390,5,0)),IF(S390&lt;&gt;3,"",VLOOKUP(CONCATENATE(R390," ",(S390)),$Z$2:AD390,5,0)))</f>
        <v/>
      </c>
      <c r="AD390" s="32" t="str">
        <f t="shared" si="118"/>
        <v/>
      </c>
      <c r="AE390" s="32" t="str">
        <f t="shared" si="119"/>
        <v xml:space="preserve"> </v>
      </c>
      <c r="AF390" s="109">
        <f>IF($K390="M",IF($L390&gt;Params!D$3,0,Params!F$3-$L390+1)+IF($L390=1,2,0),IF($L390&gt;Params!E$3,0,Params!G$3-$L390+1)+IF($L390=1,2,0))</f>
        <v>0</v>
      </c>
      <c r="AG390" s="109">
        <f t="shared" si="111"/>
        <v>0</v>
      </c>
      <c r="AH390" s="109">
        <f>IF(LEN(M390)&gt;1,MATCH(MID(M390,2,3),Params!$A$4:$A$14,0),0)</f>
        <v>0</v>
      </c>
      <c r="AI390" s="109" cm="1">
        <f t="array" ref="AI390">IF(AH390=0,0,INDEX(Params!F$4:F$14,RESULTS!$AH390))</f>
        <v>0</v>
      </c>
      <c r="AJ390" s="109" cm="1">
        <f t="array" ref="AJ390">IF(AI390=0,0,INDEX(Params!G$4:G$14,RESULTS!$AH390))</f>
        <v>0</v>
      </c>
      <c r="AK390" s="109">
        <f t="shared" si="112"/>
        <v>0</v>
      </c>
      <c r="AL390" s="109">
        <f t="shared" si="113"/>
        <v>0</v>
      </c>
    </row>
    <row r="391" spans="1:38" x14ac:dyDescent="0.3">
      <c r="A391" s="64" t="str">
        <f t="shared" si="107"/>
        <v/>
      </c>
      <c r="B391" s="64" t="str">
        <f t="shared" si="108"/>
        <v/>
      </c>
      <c r="C391" s="100">
        <v>390</v>
      </c>
      <c r="D391" s="96"/>
      <c r="E391" s="97">
        <f t="shared" si="120"/>
        <v>1</v>
      </c>
      <c r="F391" s="97"/>
      <c r="G391" s="97"/>
      <c r="H391" s="104" t="str">
        <f t="shared" si="114"/>
        <v/>
      </c>
      <c r="I391" s="105" t="str">
        <f>IF(D391="","",VLOOKUP(D391,ENTRANTS!$A$1:$H$1000,2,0))</f>
        <v/>
      </c>
      <c r="J391" s="105" t="str">
        <f>IF(D391="","",VLOOKUP(D391,ENTRANTS!$A$1:$H$1000,3,0))</f>
        <v/>
      </c>
      <c r="K391" s="100" t="str">
        <f>IF(D391="","",LEFT(VLOOKUP(D391,ENTRANTS!$A$1:$H$1000,5,0),1))</f>
        <v/>
      </c>
      <c r="L391" s="100" t="str">
        <f>IF(D391="","",COUNTIF($K$2:K391,K391))</f>
        <v/>
      </c>
      <c r="M391" s="100" t="str">
        <f>IF(D391="","",VLOOKUP(D391,ENTRANTS!$A$1:$H$1000,4,0))</f>
        <v/>
      </c>
      <c r="N391" s="100" t="str">
        <f>IF(D391="","",COUNTIF($M$2:M391,M391))</f>
        <v/>
      </c>
      <c r="O391" s="105" t="str">
        <f>IF(D391="","",VLOOKUP(D391,ENTRANTS!$A$1:$H$1000,6,0))</f>
        <v/>
      </c>
      <c r="P391" s="83" t="str">
        <f t="shared" si="115"/>
        <v/>
      </c>
      <c r="Q391" s="30"/>
      <c r="R391" s="2" t="str">
        <f t="shared" si="116"/>
        <v/>
      </c>
      <c r="S391" s="3" t="str">
        <f>IF(D391="","",COUNTIF($R$2:R391,R391))</f>
        <v/>
      </c>
      <c r="T391" s="4" t="str">
        <f t="shared" si="105"/>
        <v/>
      </c>
      <c r="U391" s="34" t="str">
        <f>IF(AND(S391=4,K391="M",NOT(O391="Unattached")),SUMIF(R$2:R391,R391,L$2:L391),"")</f>
        <v/>
      </c>
      <c r="V391" s="4" t="str">
        <f t="shared" si="106"/>
        <v/>
      </c>
      <c r="W391" s="34" t="str">
        <f>IF(AND(S391=3,K391="F",NOT(O391="Unattached")),SUMIF(R$2:R391,R391,L$2:L391),"")</f>
        <v/>
      </c>
      <c r="X391" s="5" t="str">
        <f t="shared" si="109"/>
        <v/>
      </c>
      <c r="Y391" s="5" t="str">
        <f t="shared" si="117"/>
        <v/>
      </c>
      <c r="Z391" s="32" t="str">
        <f t="shared" si="110"/>
        <v xml:space="preserve"> </v>
      </c>
      <c r="AA391" s="32" t="str">
        <f>IF(K391="M",IF(S391&lt;&gt;4,"",VLOOKUP(CONCATENATE(R391," ",(S391-3)),$Z$2:AD391,5,0)),IF(S391&lt;&gt;3,"",VLOOKUP(CONCATENATE(R391," ",(S391-2)),$Z$2:AD391,5,0)))</f>
        <v/>
      </c>
      <c r="AB391" s="32" t="str">
        <f>IF(K391="M",IF(S391&lt;&gt;4,"",VLOOKUP(CONCATENATE(R391," ",(S391-2)),$Z$2:AD391,5,0)),IF(S391&lt;&gt;3,"",VLOOKUP(CONCATENATE(R391," ",(S391-1)),$Z$2:AD391,5,0)))</f>
        <v/>
      </c>
      <c r="AC391" s="32" t="str">
        <f>IF(K391="M",IF(S391&lt;&gt;4,"",VLOOKUP(CONCATENATE(R391," ",(S391-1)),$Z$2:AD391,5,0)),IF(S391&lt;&gt;3,"",VLOOKUP(CONCATENATE(R391," ",(S391)),$Z$2:AD391,5,0)))</f>
        <v/>
      </c>
      <c r="AD391" s="32" t="str">
        <f t="shared" si="118"/>
        <v/>
      </c>
      <c r="AE391" s="32" t="str">
        <f t="shared" si="119"/>
        <v xml:space="preserve"> </v>
      </c>
      <c r="AF391" s="109">
        <f>IF($K391="M",IF($L391&gt;Params!D$3,0,Params!F$3-$L391+1)+IF($L391=1,2,0),IF($L391&gt;Params!E$3,0,Params!G$3-$L391+1)+IF($L391=1,2,0))</f>
        <v>0</v>
      </c>
      <c r="AG391" s="109">
        <f t="shared" si="111"/>
        <v>0</v>
      </c>
      <c r="AH391" s="109">
        <f>IF(LEN(M391)&gt;1,MATCH(MID(M391,2,3),Params!$A$4:$A$14,0),0)</f>
        <v>0</v>
      </c>
      <c r="AI391" s="109" cm="1">
        <f t="array" ref="AI391">IF(AH391=0,0,INDEX(Params!F$4:F$14,RESULTS!$AH391))</f>
        <v>0</v>
      </c>
      <c r="AJ391" s="109" cm="1">
        <f t="array" ref="AJ391">IF(AI391=0,0,INDEX(Params!G$4:G$14,RESULTS!$AH391))</f>
        <v>0</v>
      </c>
      <c r="AK391" s="109">
        <f t="shared" si="112"/>
        <v>0</v>
      </c>
      <c r="AL391" s="109">
        <f t="shared" si="113"/>
        <v>0</v>
      </c>
    </row>
    <row r="392" spans="1:38" x14ac:dyDescent="0.3">
      <c r="A392" s="64" t="str">
        <f t="shared" si="107"/>
        <v/>
      </c>
      <c r="B392" s="64" t="str">
        <f t="shared" si="108"/>
        <v/>
      </c>
      <c r="C392" s="100">
        <v>391</v>
      </c>
      <c r="D392" s="96"/>
      <c r="E392" s="97">
        <f t="shared" si="120"/>
        <v>1</v>
      </c>
      <c r="F392" s="97"/>
      <c r="G392" s="97"/>
      <c r="H392" s="104" t="str">
        <f t="shared" si="114"/>
        <v/>
      </c>
      <c r="I392" s="105" t="str">
        <f>IF(D392="","",VLOOKUP(D392,ENTRANTS!$A$1:$H$1000,2,0))</f>
        <v/>
      </c>
      <c r="J392" s="105" t="str">
        <f>IF(D392="","",VLOOKUP(D392,ENTRANTS!$A$1:$H$1000,3,0))</f>
        <v/>
      </c>
      <c r="K392" s="100" t="str">
        <f>IF(D392="","",LEFT(VLOOKUP(D392,ENTRANTS!$A$1:$H$1000,5,0),1))</f>
        <v/>
      </c>
      <c r="L392" s="100" t="str">
        <f>IF(D392="","",COUNTIF($K$2:K392,K392))</f>
        <v/>
      </c>
      <c r="M392" s="100" t="str">
        <f>IF(D392="","",VLOOKUP(D392,ENTRANTS!$A$1:$H$1000,4,0))</f>
        <v/>
      </c>
      <c r="N392" s="100" t="str">
        <f>IF(D392="","",COUNTIF($M$2:M392,M392))</f>
        <v/>
      </c>
      <c r="O392" s="105" t="str">
        <f>IF(D392="","",VLOOKUP(D392,ENTRANTS!$A$1:$H$1000,6,0))</f>
        <v/>
      </c>
      <c r="P392" s="83" t="str">
        <f t="shared" si="115"/>
        <v/>
      </c>
      <c r="Q392" s="30"/>
      <c r="R392" s="2" t="str">
        <f t="shared" si="116"/>
        <v/>
      </c>
      <c r="S392" s="3" t="str">
        <f>IF(D392="","",COUNTIF($R$2:R392,R392))</f>
        <v/>
      </c>
      <c r="T392" s="4" t="str">
        <f t="shared" si="105"/>
        <v/>
      </c>
      <c r="U392" s="34" t="str">
        <f>IF(AND(S392=4,K392="M",NOT(O392="Unattached")),SUMIF(R$2:R392,R392,L$2:L392),"")</f>
        <v/>
      </c>
      <c r="V392" s="4" t="str">
        <f t="shared" si="106"/>
        <v/>
      </c>
      <c r="W392" s="34" t="str">
        <f>IF(AND(S392=3,K392="F",NOT(O392="Unattached")),SUMIF(R$2:R392,R392,L$2:L392),"")</f>
        <v/>
      </c>
      <c r="X392" s="5" t="str">
        <f t="shared" si="109"/>
        <v/>
      </c>
      <c r="Y392" s="5" t="str">
        <f t="shared" si="117"/>
        <v/>
      </c>
      <c r="Z392" s="32" t="str">
        <f t="shared" si="110"/>
        <v xml:space="preserve"> </v>
      </c>
      <c r="AA392" s="32" t="str">
        <f>IF(K392="M",IF(S392&lt;&gt;4,"",VLOOKUP(CONCATENATE(R392," ",(S392-3)),$Z$2:AD392,5,0)),IF(S392&lt;&gt;3,"",VLOOKUP(CONCATENATE(R392," ",(S392-2)),$Z$2:AD392,5,0)))</f>
        <v/>
      </c>
      <c r="AB392" s="32" t="str">
        <f>IF(K392="M",IF(S392&lt;&gt;4,"",VLOOKUP(CONCATENATE(R392," ",(S392-2)),$Z$2:AD392,5,0)),IF(S392&lt;&gt;3,"",VLOOKUP(CONCATENATE(R392," ",(S392-1)),$Z$2:AD392,5,0)))</f>
        <v/>
      </c>
      <c r="AC392" s="32" t="str">
        <f>IF(K392="M",IF(S392&lt;&gt;4,"",VLOOKUP(CONCATENATE(R392," ",(S392-1)),$Z$2:AD392,5,0)),IF(S392&lt;&gt;3,"",VLOOKUP(CONCATENATE(R392," ",(S392)),$Z$2:AD392,5,0)))</f>
        <v/>
      </c>
      <c r="AD392" s="32" t="str">
        <f t="shared" si="118"/>
        <v/>
      </c>
      <c r="AE392" s="32" t="str">
        <f t="shared" si="119"/>
        <v xml:space="preserve"> </v>
      </c>
      <c r="AF392" s="109">
        <f>IF($K392="M",IF($L392&gt;Params!D$3,0,Params!F$3-$L392+1)+IF($L392=1,2,0),IF($L392&gt;Params!E$3,0,Params!G$3-$L392+1)+IF($L392=1,2,0))</f>
        <v>0</v>
      </c>
      <c r="AG392" s="109">
        <f t="shared" si="111"/>
        <v>0</v>
      </c>
      <c r="AH392" s="109">
        <f>IF(LEN(M392)&gt;1,MATCH(MID(M392,2,3),Params!$A$4:$A$14,0),0)</f>
        <v>0</v>
      </c>
      <c r="AI392" s="109" cm="1">
        <f t="array" ref="AI392">IF(AH392=0,0,INDEX(Params!F$4:F$14,RESULTS!$AH392))</f>
        <v>0</v>
      </c>
      <c r="AJ392" s="109" cm="1">
        <f t="array" ref="AJ392">IF(AI392=0,0,INDEX(Params!G$4:G$14,RESULTS!$AH392))</f>
        <v>0</v>
      </c>
      <c r="AK392" s="109">
        <f t="shared" si="112"/>
        <v>0</v>
      </c>
      <c r="AL392" s="109">
        <f t="shared" si="113"/>
        <v>0</v>
      </c>
    </row>
    <row r="393" spans="1:38" x14ac:dyDescent="0.3">
      <c r="A393" s="64" t="str">
        <f t="shared" si="107"/>
        <v/>
      </c>
      <c r="B393" s="64" t="str">
        <f t="shared" si="108"/>
        <v/>
      </c>
      <c r="C393" s="100">
        <v>392</v>
      </c>
      <c r="D393" s="96"/>
      <c r="E393" s="97">
        <f t="shared" si="120"/>
        <v>1</v>
      </c>
      <c r="F393" s="97"/>
      <c r="G393" s="97"/>
      <c r="H393" s="104" t="str">
        <f t="shared" si="114"/>
        <v/>
      </c>
      <c r="I393" s="105" t="str">
        <f>IF(D393="","",VLOOKUP(D393,ENTRANTS!$A$1:$H$1000,2,0))</f>
        <v/>
      </c>
      <c r="J393" s="105" t="str">
        <f>IF(D393="","",VLOOKUP(D393,ENTRANTS!$A$1:$H$1000,3,0))</f>
        <v/>
      </c>
      <c r="K393" s="100" t="str">
        <f>IF(D393="","",LEFT(VLOOKUP(D393,ENTRANTS!$A$1:$H$1000,5,0),1))</f>
        <v/>
      </c>
      <c r="L393" s="100" t="str">
        <f>IF(D393="","",COUNTIF($K$2:K393,K393))</f>
        <v/>
      </c>
      <c r="M393" s="100" t="str">
        <f>IF(D393="","",VLOOKUP(D393,ENTRANTS!$A$1:$H$1000,4,0))</f>
        <v/>
      </c>
      <c r="N393" s="100" t="str">
        <f>IF(D393="","",COUNTIF($M$2:M393,M393))</f>
        <v/>
      </c>
      <c r="O393" s="105" t="str">
        <f>IF(D393="","",VLOOKUP(D393,ENTRANTS!$A$1:$H$1000,6,0))</f>
        <v/>
      </c>
      <c r="P393" s="83" t="str">
        <f t="shared" si="115"/>
        <v/>
      </c>
      <c r="Q393" s="30"/>
      <c r="R393" s="2" t="str">
        <f t="shared" si="116"/>
        <v/>
      </c>
      <c r="S393" s="3" t="str">
        <f>IF(D393="","",COUNTIF($R$2:R393,R393))</f>
        <v/>
      </c>
      <c r="T393" s="4" t="str">
        <f t="shared" si="105"/>
        <v/>
      </c>
      <c r="U393" s="34" t="str">
        <f>IF(AND(S393=4,K393="M",NOT(O393="Unattached")),SUMIF(R$2:R393,R393,L$2:L393),"")</f>
        <v/>
      </c>
      <c r="V393" s="4" t="str">
        <f t="shared" si="106"/>
        <v/>
      </c>
      <c r="W393" s="34" t="str">
        <f>IF(AND(S393=3,K393="F",NOT(O393="Unattached")),SUMIF(R$2:R393,R393,L$2:L393),"")</f>
        <v/>
      </c>
      <c r="X393" s="5" t="str">
        <f t="shared" si="109"/>
        <v/>
      </c>
      <c r="Y393" s="5" t="str">
        <f t="shared" si="117"/>
        <v/>
      </c>
      <c r="Z393" s="32" t="str">
        <f t="shared" si="110"/>
        <v xml:space="preserve"> </v>
      </c>
      <c r="AA393" s="32" t="str">
        <f>IF(K393="M",IF(S393&lt;&gt;4,"",VLOOKUP(CONCATENATE(R393," ",(S393-3)),$Z$2:AD393,5,0)),IF(S393&lt;&gt;3,"",VLOOKUP(CONCATENATE(R393," ",(S393-2)),$Z$2:AD393,5,0)))</f>
        <v/>
      </c>
      <c r="AB393" s="32" t="str">
        <f>IF(K393="M",IF(S393&lt;&gt;4,"",VLOOKUP(CONCATENATE(R393," ",(S393-2)),$Z$2:AD393,5,0)),IF(S393&lt;&gt;3,"",VLOOKUP(CONCATENATE(R393," ",(S393-1)),$Z$2:AD393,5,0)))</f>
        <v/>
      </c>
      <c r="AC393" s="32" t="str">
        <f>IF(K393="M",IF(S393&lt;&gt;4,"",VLOOKUP(CONCATENATE(R393," ",(S393-1)),$Z$2:AD393,5,0)),IF(S393&lt;&gt;3,"",VLOOKUP(CONCATENATE(R393," ",(S393)),$Z$2:AD393,5,0)))</f>
        <v/>
      </c>
      <c r="AD393" s="32" t="str">
        <f t="shared" si="118"/>
        <v/>
      </c>
      <c r="AE393" s="32" t="str">
        <f t="shared" si="119"/>
        <v xml:space="preserve"> </v>
      </c>
      <c r="AF393" s="109">
        <f>IF($K393="M",IF($L393&gt;Params!D$3,0,Params!F$3-$L393+1)+IF($L393=1,2,0),IF($L393&gt;Params!E$3,0,Params!G$3-$L393+1)+IF($L393=1,2,0))</f>
        <v>0</v>
      </c>
      <c r="AG393" s="109">
        <f t="shared" si="111"/>
        <v>0</v>
      </c>
      <c r="AH393" s="109">
        <f>IF(LEN(M393)&gt;1,MATCH(MID(M393,2,3),Params!$A$4:$A$14,0),0)</f>
        <v>0</v>
      </c>
      <c r="AI393" s="109" cm="1">
        <f t="array" ref="AI393">IF(AH393=0,0,INDEX(Params!F$4:F$14,RESULTS!$AH393))</f>
        <v>0</v>
      </c>
      <c r="AJ393" s="109" cm="1">
        <f t="array" ref="AJ393">IF(AI393=0,0,INDEX(Params!G$4:G$14,RESULTS!$AH393))</f>
        <v>0</v>
      </c>
      <c r="AK393" s="109">
        <f t="shared" si="112"/>
        <v>0</v>
      </c>
      <c r="AL393" s="109">
        <f t="shared" si="113"/>
        <v>0</v>
      </c>
    </row>
    <row r="394" spans="1:38" x14ac:dyDescent="0.3">
      <c r="A394" s="64" t="str">
        <f t="shared" si="107"/>
        <v/>
      </c>
      <c r="B394" s="64" t="str">
        <f t="shared" si="108"/>
        <v/>
      </c>
      <c r="C394" s="100">
        <v>393</v>
      </c>
      <c r="D394" s="96"/>
      <c r="E394" s="97">
        <f t="shared" si="120"/>
        <v>1</v>
      </c>
      <c r="F394" s="97"/>
      <c r="G394" s="97"/>
      <c r="H394" s="104" t="str">
        <f t="shared" si="114"/>
        <v/>
      </c>
      <c r="I394" s="105" t="str">
        <f>IF(D394="","",VLOOKUP(D394,ENTRANTS!$A$1:$H$1000,2,0))</f>
        <v/>
      </c>
      <c r="J394" s="105" t="str">
        <f>IF(D394="","",VLOOKUP(D394,ENTRANTS!$A$1:$H$1000,3,0))</f>
        <v/>
      </c>
      <c r="K394" s="100" t="str">
        <f>IF(D394="","",LEFT(VLOOKUP(D394,ENTRANTS!$A$1:$H$1000,5,0),1))</f>
        <v/>
      </c>
      <c r="L394" s="100" t="str">
        <f>IF(D394="","",COUNTIF($K$2:K394,K394))</f>
        <v/>
      </c>
      <c r="M394" s="100" t="str">
        <f>IF(D394="","",VLOOKUP(D394,ENTRANTS!$A$1:$H$1000,4,0))</f>
        <v/>
      </c>
      <c r="N394" s="100" t="str">
        <f>IF(D394="","",COUNTIF($M$2:M394,M394))</f>
        <v/>
      </c>
      <c r="O394" s="105" t="str">
        <f>IF(D394="","",VLOOKUP(D394,ENTRANTS!$A$1:$H$1000,6,0))</f>
        <v/>
      </c>
      <c r="P394" s="83" t="str">
        <f t="shared" si="115"/>
        <v/>
      </c>
      <c r="Q394" s="30"/>
      <c r="R394" s="2" t="str">
        <f t="shared" si="116"/>
        <v/>
      </c>
      <c r="S394" s="3" t="str">
        <f>IF(D394="","",COUNTIF($R$2:R394,R394))</f>
        <v/>
      </c>
      <c r="T394" s="4" t="str">
        <f t="shared" si="105"/>
        <v/>
      </c>
      <c r="U394" s="34" t="str">
        <f>IF(AND(S394=4,K394="M",NOT(O394="Unattached")),SUMIF(R$2:R394,R394,L$2:L394),"")</f>
        <v/>
      </c>
      <c r="V394" s="4" t="str">
        <f t="shared" si="106"/>
        <v/>
      </c>
      <c r="W394" s="34" t="str">
        <f>IF(AND(S394=3,K394="F",NOT(O394="Unattached")),SUMIF(R$2:R394,R394,L$2:L394),"")</f>
        <v/>
      </c>
      <c r="X394" s="5" t="str">
        <f t="shared" si="109"/>
        <v/>
      </c>
      <c r="Y394" s="5" t="str">
        <f t="shared" si="117"/>
        <v/>
      </c>
      <c r="Z394" s="32" t="str">
        <f t="shared" si="110"/>
        <v xml:space="preserve"> </v>
      </c>
      <c r="AA394" s="32" t="str">
        <f>IF(K394="M",IF(S394&lt;&gt;4,"",VLOOKUP(CONCATENATE(R394," ",(S394-3)),$Z$2:AD394,5,0)),IF(S394&lt;&gt;3,"",VLOOKUP(CONCATENATE(R394," ",(S394-2)),$Z$2:AD394,5,0)))</f>
        <v/>
      </c>
      <c r="AB394" s="32" t="str">
        <f>IF(K394="M",IF(S394&lt;&gt;4,"",VLOOKUP(CONCATENATE(R394," ",(S394-2)),$Z$2:AD394,5,0)),IF(S394&lt;&gt;3,"",VLOOKUP(CONCATENATE(R394," ",(S394-1)),$Z$2:AD394,5,0)))</f>
        <v/>
      </c>
      <c r="AC394" s="32" t="str">
        <f>IF(K394="M",IF(S394&lt;&gt;4,"",VLOOKUP(CONCATENATE(R394," ",(S394-1)),$Z$2:AD394,5,0)),IF(S394&lt;&gt;3,"",VLOOKUP(CONCATENATE(R394," ",(S394)),$Z$2:AD394,5,0)))</f>
        <v/>
      </c>
      <c r="AD394" s="32" t="str">
        <f t="shared" si="118"/>
        <v/>
      </c>
      <c r="AE394" s="32" t="str">
        <f t="shared" si="119"/>
        <v xml:space="preserve"> </v>
      </c>
      <c r="AF394" s="109">
        <f>IF($K394="M",IF($L394&gt;Params!D$3,0,Params!F$3-$L394+1)+IF($L394=1,2,0),IF($L394&gt;Params!E$3,0,Params!G$3-$L394+1)+IF($L394=1,2,0))</f>
        <v>0</v>
      </c>
      <c r="AG394" s="109">
        <f t="shared" si="111"/>
        <v>0</v>
      </c>
      <c r="AH394" s="109">
        <f>IF(LEN(M394)&gt;1,MATCH(MID(M394,2,3),Params!$A$4:$A$14,0),0)</f>
        <v>0</v>
      </c>
      <c r="AI394" s="109" cm="1">
        <f t="array" ref="AI394">IF(AH394=0,0,INDEX(Params!F$4:F$14,RESULTS!$AH394))</f>
        <v>0</v>
      </c>
      <c r="AJ394" s="109" cm="1">
        <f t="array" ref="AJ394">IF(AI394=0,0,INDEX(Params!G$4:G$14,RESULTS!$AH394))</f>
        <v>0</v>
      </c>
      <c r="AK394" s="109">
        <f t="shared" si="112"/>
        <v>0</v>
      </c>
      <c r="AL394" s="109">
        <f t="shared" si="113"/>
        <v>0</v>
      </c>
    </row>
    <row r="395" spans="1:38" x14ac:dyDescent="0.3">
      <c r="A395" s="64" t="str">
        <f t="shared" si="107"/>
        <v/>
      </c>
      <c r="B395" s="64" t="str">
        <f t="shared" si="108"/>
        <v/>
      </c>
      <c r="C395" s="100">
        <v>394</v>
      </c>
      <c r="D395" s="96"/>
      <c r="E395" s="97">
        <f t="shared" si="120"/>
        <v>1</v>
      </c>
      <c r="F395" s="97"/>
      <c r="G395" s="97"/>
      <c r="H395" s="104" t="str">
        <f t="shared" si="114"/>
        <v/>
      </c>
      <c r="I395" s="105" t="str">
        <f>IF(D395="","",VLOOKUP(D395,ENTRANTS!$A$1:$H$1000,2,0))</f>
        <v/>
      </c>
      <c r="J395" s="105" t="str">
        <f>IF(D395="","",VLOOKUP(D395,ENTRANTS!$A$1:$H$1000,3,0))</f>
        <v/>
      </c>
      <c r="K395" s="100" t="str">
        <f>IF(D395="","",LEFT(VLOOKUP(D395,ENTRANTS!$A$1:$H$1000,5,0),1))</f>
        <v/>
      </c>
      <c r="L395" s="100" t="str">
        <f>IF(D395="","",COUNTIF($K$2:K395,K395))</f>
        <v/>
      </c>
      <c r="M395" s="100" t="str">
        <f>IF(D395="","",VLOOKUP(D395,ENTRANTS!$A$1:$H$1000,4,0))</f>
        <v/>
      </c>
      <c r="N395" s="100" t="str">
        <f>IF(D395="","",COUNTIF($M$2:M395,M395))</f>
        <v/>
      </c>
      <c r="O395" s="105" t="str">
        <f>IF(D395="","",VLOOKUP(D395,ENTRANTS!$A$1:$H$1000,6,0))</f>
        <v/>
      </c>
      <c r="P395" s="83" t="str">
        <f t="shared" si="115"/>
        <v/>
      </c>
      <c r="Q395" s="30"/>
      <c r="R395" s="2" t="str">
        <f t="shared" si="116"/>
        <v/>
      </c>
      <c r="S395" s="3" t="str">
        <f>IF(D395="","",COUNTIF($R$2:R395,R395))</f>
        <v/>
      </c>
      <c r="T395" s="4" t="str">
        <f t="shared" si="105"/>
        <v/>
      </c>
      <c r="U395" s="34" t="str">
        <f>IF(AND(S395=4,K395="M",NOT(O395="Unattached")),SUMIF(R$2:R395,R395,L$2:L395),"")</f>
        <v/>
      </c>
      <c r="V395" s="4" t="str">
        <f t="shared" si="106"/>
        <v/>
      </c>
      <c r="W395" s="34" t="str">
        <f>IF(AND(S395=3,K395="F",NOT(O395="Unattached")),SUMIF(R$2:R395,R395,L$2:L395),"")</f>
        <v/>
      </c>
      <c r="X395" s="5" t="str">
        <f t="shared" si="109"/>
        <v/>
      </c>
      <c r="Y395" s="5" t="str">
        <f t="shared" si="117"/>
        <v/>
      </c>
      <c r="Z395" s="32" t="str">
        <f t="shared" si="110"/>
        <v xml:space="preserve"> </v>
      </c>
      <c r="AA395" s="32" t="str">
        <f>IF(K395="M",IF(S395&lt;&gt;4,"",VLOOKUP(CONCATENATE(R395," ",(S395-3)),$Z$2:AD395,5,0)),IF(S395&lt;&gt;3,"",VLOOKUP(CONCATENATE(R395," ",(S395-2)),$Z$2:AD395,5,0)))</f>
        <v/>
      </c>
      <c r="AB395" s="32" t="str">
        <f>IF(K395="M",IF(S395&lt;&gt;4,"",VLOOKUP(CONCATENATE(R395," ",(S395-2)),$Z$2:AD395,5,0)),IF(S395&lt;&gt;3,"",VLOOKUP(CONCATENATE(R395," ",(S395-1)),$Z$2:AD395,5,0)))</f>
        <v/>
      </c>
      <c r="AC395" s="32" t="str">
        <f>IF(K395="M",IF(S395&lt;&gt;4,"",VLOOKUP(CONCATENATE(R395," ",(S395-1)),$Z$2:AD395,5,0)),IF(S395&lt;&gt;3,"",VLOOKUP(CONCATENATE(R395," ",(S395)),$Z$2:AD395,5,0)))</f>
        <v/>
      </c>
      <c r="AD395" s="32" t="str">
        <f t="shared" si="118"/>
        <v/>
      </c>
      <c r="AE395" s="32" t="str">
        <f t="shared" si="119"/>
        <v xml:space="preserve"> </v>
      </c>
      <c r="AF395" s="109">
        <f>IF($K395="M",IF($L395&gt;Params!D$3,0,Params!F$3-$L395+1)+IF($L395=1,2,0),IF($L395&gt;Params!E$3,0,Params!G$3-$L395+1)+IF($L395=1,2,0))</f>
        <v>0</v>
      </c>
      <c r="AG395" s="109">
        <f t="shared" si="111"/>
        <v>0</v>
      </c>
      <c r="AH395" s="109">
        <f>IF(LEN(M395)&gt;1,MATCH(MID(M395,2,3),Params!$A$4:$A$14,0),0)</f>
        <v>0</v>
      </c>
      <c r="AI395" s="109" cm="1">
        <f t="array" ref="AI395">IF(AH395=0,0,INDEX(Params!F$4:F$14,RESULTS!$AH395))</f>
        <v>0</v>
      </c>
      <c r="AJ395" s="109" cm="1">
        <f t="array" ref="AJ395">IF(AI395=0,0,INDEX(Params!G$4:G$14,RESULTS!$AH395))</f>
        <v>0</v>
      </c>
      <c r="AK395" s="109">
        <f t="shared" si="112"/>
        <v>0</v>
      </c>
      <c r="AL395" s="109">
        <f t="shared" si="113"/>
        <v>0</v>
      </c>
    </row>
    <row r="396" spans="1:38" x14ac:dyDescent="0.3">
      <c r="A396" s="64" t="str">
        <f t="shared" si="107"/>
        <v/>
      </c>
      <c r="B396" s="64" t="str">
        <f t="shared" si="108"/>
        <v/>
      </c>
      <c r="C396" s="100">
        <v>395</v>
      </c>
      <c r="D396" s="96"/>
      <c r="E396" s="97">
        <f t="shared" si="120"/>
        <v>1</v>
      </c>
      <c r="F396" s="97"/>
      <c r="G396" s="97"/>
      <c r="H396" s="104" t="str">
        <f t="shared" si="114"/>
        <v/>
      </c>
      <c r="I396" s="105" t="str">
        <f>IF(D396="","",VLOOKUP(D396,ENTRANTS!$A$1:$H$1000,2,0))</f>
        <v/>
      </c>
      <c r="J396" s="105" t="str">
        <f>IF(D396="","",VLOOKUP(D396,ENTRANTS!$A$1:$H$1000,3,0))</f>
        <v/>
      </c>
      <c r="K396" s="100" t="str">
        <f>IF(D396="","",LEFT(VLOOKUP(D396,ENTRANTS!$A$1:$H$1000,5,0),1))</f>
        <v/>
      </c>
      <c r="L396" s="100" t="str">
        <f>IF(D396="","",COUNTIF($K$2:K396,K396))</f>
        <v/>
      </c>
      <c r="M396" s="100" t="str">
        <f>IF(D396="","",VLOOKUP(D396,ENTRANTS!$A$1:$H$1000,4,0))</f>
        <v/>
      </c>
      <c r="N396" s="100" t="str">
        <f>IF(D396="","",COUNTIF($M$2:M396,M396))</f>
        <v/>
      </c>
      <c r="O396" s="105" t="str">
        <f>IF(D396="","",VLOOKUP(D396,ENTRANTS!$A$1:$H$1000,6,0))</f>
        <v/>
      </c>
      <c r="P396" s="83" t="str">
        <f t="shared" si="115"/>
        <v/>
      </c>
      <c r="Q396" s="30"/>
      <c r="R396" s="2" t="str">
        <f t="shared" si="116"/>
        <v/>
      </c>
      <c r="S396" s="3" t="str">
        <f>IF(D396="","",COUNTIF($R$2:R396,R396))</f>
        <v/>
      </c>
      <c r="T396" s="4" t="str">
        <f t="shared" si="105"/>
        <v/>
      </c>
      <c r="U396" s="34" t="str">
        <f>IF(AND(S396=4,K396="M",NOT(O396="Unattached")),SUMIF(R$2:R396,R396,L$2:L396),"")</f>
        <v/>
      </c>
      <c r="V396" s="4" t="str">
        <f t="shared" si="106"/>
        <v/>
      </c>
      <c r="W396" s="34" t="str">
        <f>IF(AND(S396=3,K396="F",NOT(O396="Unattached")),SUMIF(R$2:R396,R396,L$2:L396),"")</f>
        <v/>
      </c>
      <c r="X396" s="5" t="str">
        <f t="shared" si="109"/>
        <v/>
      </c>
      <c r="Y396" s="5" t="str">
        <f t="shared" si="117"/>
        <v/>
      </c>
      <c r="Z396" s="32" t="str">
        <f t="shared" si="110"/>
        <v xml:space="preserve"> </v>
      </c>
      <c r="AA396" s="32" t="str">
        <f>IF(K396="M",IF(S396&lt;&gt;4,"",VLOOKUP(CONCATENATE(R396," ",(S396-3)),$Z$2:AD396,5,0)),IF(S396&lt;&gt;3,"",VLOOKUP(CONCATENATE(R396," ",(S396-2)),$Z$2:AD396,5,0)))</f>
        <v/>
      </c>
      <c r="AB396" s="32" t="str">
        <f>IF(K396="M",IF(S396&lt;&gt;4,"",VLOOKUP(CONCATENATE(R396," ",(S396-2)),$Z$2:AD396,5,0)),IF(S396&lt;&gt;3,"",VLOOKUP(CONCATENATE(R396," ",(S396-1)),$Z$2:AD396,5,0)))</f>
        <v/>
      </c>
      <c r="AC396" s="32" t="str">
        <f>IF(K396="M",IF(S396&lt;&gt;4,"",VLOOKUP(CONCATENATE(R396," ",(S396-1)),$Z$2:AD396,5,0)),IF(S396&lt;&gt;3,"",VLOOKUP(CONCATENATE(R396," ",(S396)),$Z$2:AD396,5,0)))</f>
        <v/>
      </c>
      <c r="AD396" s="32" t="str">
        <f t="shared" si="118"/>
        <v/>
      </c>
      <c r="AE396" s="32" t="str">
        <f t="shared" si="119"/>
        <v xml:space="preserve"> </v>
      </c>
      <c r="AF396" s="109">
        <f>IF($K396="M",IF($L396&gt;Params!D$3,0,Params!F$3-$L396+1)+IF($L396=1,2,0),IF($L396&gt;Params!E$3,0,Params!G$3-$L396+1)+IF($L396=1,2,0))</f>
        <v>0</v>
      </c>
      <c r="AG396" s="109">
        <f t="shared" si="111"/>
        <v>0</v>
      </c>
      <c r="AH396" s="109">
        <f>IF(LEN(M396)&gt;1,MATCH(MID(M396,2,3),Params!$A$4:$A$14,0),0)</f>
        <v>0</v>
      </c>
      <c r="AI396" s="109" cm="1">
        <f t="array" ref="AI396">IF(AH396=0,0,INDEX(Params!F$4:F$14,RESULTS!$AH396))</f>
        <v>0</v>
      </c>
      <c r="AJ396" s="109" cm="1">
        <f t="array" ref="AJ396">IF(AI396=0,0,INDEX(Params!G$4:G$14,RESULTS!$AH396))</f>
        <v>0</v>
      </c>
      <c r="AK396" s="109">
        <f t="shared" si="112"/>
        <v>0</v>
      </c>
      <c r="AL396" s="109">
        <f t="shared" si="113"/>
        <v>0</v>
      </c>
    </row>
    <row r="397" spans="1:38" x14ac:dyDescent="0.3">
      <c r="A397" s="64" t="str">
        <f t="shared" si="107"/>
        <v/>
      </c>
      <c r="B397" s="64" t="str">
        <f t="shared" si="108"/>
        <v/>
      </c>
      <c r="C397" s="100">
        <v>396</v>
      </c>
      <c r="D397" s="96"/>
      <c r="E397" s="97">
        <f t="shared" si="120"/>
        <v>1</v>
      </c>
      <c r="F397" s="97"/>
      <c r="G397" s="97"/>
      <c r="H397" s="104" t="str">
        <f t="shared" si="114"/>
        <v/>
      </c>
      <c r="I397" s="105" t="str">
        <f>IF(D397="","",VLOOKUP(D397,ENTRANTS!$A$1:$H$1000,2,0))</f>
        <v/>
      </c>
      <c r="J397" s="105" t="str">
        <f>IF(D397="","",VLOOKUP(D397,ENTRANTS!$A$1:$H$1000,3,0))</f>
        <v/>
      </c>
      <c r="K397" s="100" t="str">
        <f>IF(D397="","",LEFT(VLOOKUP(D397,ENTRANTS!$A$1:$H$1000,5,0),1))</f>
        <v/>
      </c>
      <c r="L397" s="100" t="str">
        <f>IF(D397="","",COUNTIF($K$2:K397,K397))</f>
        <v/>
      </c>
      <c r="M397" s="100" t="str">
        <f>IF(D397="","",VLOOKUP(D397,ENTRANTS!$A$1:$H$1000,4,0))</f>
        <v/>
      </c>
      <c r="N397" s="100" t="str">
        <f>IF(D397="","",COUNTIF($M$2:M397,M397))</f>
        <v/>
      </c>
      <c r="O397" s="105" t="str">
        <f>IF(D397="","",VLOOKUP(D397,ENTRANTS!$A$1:$H$1000,6,0))</f>
        <v/>
      </c>
      <c r="P397" s="83" t="str">
        <f t="shared" si="115"/>
        <v/>
      </c>
      <c r="Q397" s="30"/>
      <c r="R397" s="2" t="str">
        <f t="shared" si="116"/>
        <v/>
      </c>
      <c r="S397" s="3" t="str">
        <f>IF(D397="","",COUNTIF($R$2:R397,R397))</f>
        <v/>
      </c>
      <c r="T397" s="4" t="str">
        <f t="shared" si="105"/>
        <v/>
      </c>
      <c r="U397" s="34" t="str">
        <f>IF(AND(S397=4,K397="M",NOT(O397="Unattached")),SUMIF(R$2:R397,R397,L$2:L397),"")</f>
        <v/>
      </c>
      <c r="V397" s="4" t="str">
        <f t="shared" si="106"/>
        <v/>
      </c>
      <c r="W397" s="34" t="str">
        <f>IF(AND(S397=3,K397="F",NOT(O397="Unattached")),SUMIF(R$2:R397,R397,L$2:L397),"")</f>
        <v/>
      </c>
      <c r="X397" s="5" t="str">
        <f t="shared" si="109"/>
        <v/>
      </c>
      <c r="Y397" s="5" t="str">
        <f t="shared" si="117"/>
        <v/>
      </c>
      <c r="Z397" s="32" t="str">
        <f t="shared" si="110"/>
        <v xml:space="preserve"> </v>
      </c>
      <c r="AA397" s="32" t="str">
        <f>IF(K397="M",IF(S397&lt;&gt;4,"",VLOOKUP(CONCATENATE(R397," ",(S397-3)),$Z$2:AD397,5,0)),IF(S397&lt;&gt;3,"",VLOOKUP(CONCATENATE(R397," ",(S397-2)),$Z$2:AD397,5,0)))</f>
        <v/>
      </c>
      <c r="AB397" s="32" t="str">
        <f>IF(K397="M",IF(S397&lt;&gt;4,"",VLOOKUP(CONCATENATE(R397," ",(S397-2)),$Z$2:AD397,5,0)),IF(S397&lt;&gt;3,"",VLOOKUP(CONCATENATE(R397," ",(S397-1)),$Z$2:AD397,5,0)))</f>
        <v/>
      </c>
      <c r="AC397" s="32" t="str">
        <f>IF(K397="M",IF(S397&lt;&gt;4,"",VLOOKUP(CONCATENATE(R397," ",(S397-1)),$Z$2:AD397,5,0)),IF(S397&lt;&gt;3,"",VLOOKUP(CONCATENATE(R397," ",(S397)),$Z$2:AD397,5,0)))</f>
        <v/>
      </c>
      <c r="AD397" s="32" t="str">
        <f t="shared" si="118"/>
        <v/>
      </c>
      <c r="AE397" s="32" t="str">
        <f t="shared" si="119"/>
        <v xml:space="preserve"> </v>
      </c>
      <c r="AF397" s="109">
        <f>IF($K397="M",IF($L397&gt;Params!D$3,0,Params!F$3-$L397+1)+IF($L397=1,2,0),IF($L397&gt;Params!E$3,0,Params!G$3-$L397+1)+IF($L397=1,2,0))</f>
        <v>0</v>
      </c>
      <c r="AG397" s="109">
        <f t="shared" si="111"/>
        <v>0</v>
      </c>
      <c r="AH397" s="109">
        <f>IF(LEN(M397)&gt;1,MATCH(MID(M397,2,3),Params!$A$4:$A$14,0),0)</f>
        <v>0</v>
      </c>
      <c r="AI397" s="109" cm="1">
        <f t="array" ref="AI397">IF(AH397=0,0,INDEX(Params!F$4:F$14,RESULTS!$AH397))</f>
        <v>0</v>
      </c>
      <c r="AJ397" s="109" cm="1">
        <f t="array" ref="AJ397">IF(AI397=0,0,INDEX(Params!G$4:G$14,RESULTS!$AH397))</f>
        <v>0</v>
      </c>
      <c r="AK397" s="109">
        <f t="shared" si="112"/>
        <v>0</v>
      </c>
      <c r="AL397" s="109">
        <f t="shared" si="113"/>
        <v>0</v>
      </c>
    </row>
    <row r="398" spans="1:38" x14ac:dyDescent="0.3">
      <c r="A398" s="64" t="str">
        <f t="shared" si="107"/>
        <v/>
      </c>
      <c r="B398" s="64" t="str">
        <f t="shared" si="108"/>
        <v/>
      </c>
      <c r="C398" s="100">
        <v>397</v>
      </c>
      <c r="D398" s="96"/>
      <c r="E398" s="97">
        <f t="shared" si="120"/>
        <v>1</v>
      </c>
      <c r="F398" s="97"/>
      <c r="G398" s="97"/>
      <c r="H398" s="104" t="str">
        <f t="shared" si="114"/>
        <v/>
      </c>
      <c r="I398" s="105" t="str">
        <f>IF(D398="","",VLOOKUP(D398,ENTRANTS!$A$1:$H$1000,2,0))</f>
        <v/>
      </c>
      <c r="J398" s="105" t="str">
        <f>IF(D398="","",VLOOKUP(D398,ENTRANTS!$A$1:$H$1000,3,0))</f>
        <v/>
      </c>
      <c r="K398" s="100" t="str">
        <f>IF(D398="","",LEFT(VLOOKUP(D398,ENTRANTS!$A$1:$H$1000,5,0),1))</f>
        <v/>
      </c>
      <c r="L398" s="100" t="str">
        <f>IF(D398="","",COUNTIF($K$2:K398,K398))</f>
        <v/>
      </c>
      <c r="M398" s="100" t="str">
        <f>IF(D398="","",VLOOKUP(D398,ENTRANTS!$A$1:$H$1000,4,0))</f>
        <v/>
      </c>
      <c r="N398" s="100" t="str">
        <f>IF(D398="","",COUNTIF($M$2:M398,M398))</f>
        <v/>
      </c>
      <c r="O398" s="105" t="str">
        <f>IF(D398="","",VLOOKUP(D398,ENTRANTS!$A$1:$H$1000,6,0))</f>
        <v/>
      </c>
      <c r="P398" s="83" t="str">
        <f t="shared" si="115"/>
        <v/>
      </c>
      <c r="Q398" s="30"/>
      <c r="R398" s="2" t="str">
        <f t="shared" si="116"/>
        <v/>
      </c>
      <c r="S398" s="3" t="str">
        <f>IF(D398="","",COUNTIF($R$2:R398,R398))</f>
        <v/>
      </c>
      <c r="T398" s="4" t="str">
        <f t="shared" si="105"/>
        <v/>
      </c>
      <c r="U398" s="34" t="str">
        <f>IF(AND(S398=4,K398="M",NOT(O398="Unattached")),SUMIF(R$2:R398,R398,L$2:L398),"")</f>
        <v/>
      </c>
      <c r="V398" s="4" t="str">
        <f t="shared" si="106"/>
        <v/>
      </c>
      <c r="W398" s="34" t="str">
        <f>IF(AND(S398=3,K398="F",NOT(O398="Unattached")),SUMIF(R$2:R398,R398,L$2:L398),"")</f>
        <v/>
      </c>
      <c r="X398" s="5" t="str">
        <f t="shared" si="109"/>
        <v/>
      </c>
      <c r="Y398" s="5" t="str">
        <f t="shared" si="117"/>
        <v/>
      </c>
      <c r="Z398" s="32" t="str">
        <f t="shared" si="110"/>
        <v xml:space="preserve"> </v>
      </c>
      <c r="AA398" s="32" t="str">
        <f>IF(K398="M",IF(S398&lt;&gt;4,"",VLOOKUP(CONCATENATE(R398," ",(S398-3)),$Z$2:AD398,5,0)),IF(S398&lt;&gt;3,"",VLOOKUP(CONCATENATE(R398," ",(S398-2)),$Z$2:AD398,5,0)))</f>
        <v/>
      </c>
      <c r="AB398" s="32" t="str">
        <f>IF(K398="M",IF(S398&lt;&gt;4,"",VLOOKUP(CONCATENATE(R398," ",(S398-2)),$Z$2:AD398,5,0)),IF(S398&lt;&gt;3,"",VLOOKUP(CONCATENATE(R398," ",(S398-1)),$Z$2:AD398,5,0)))</f>
        <v/>
      </c>
      <c r="AC398" s="32" t="str">
        <f>IF(K398="M",IF(S398&lt;&gt;4,"",VLOOKUP(CONCATENATE(R398," ",(S398-1)),$Z$2:AD398,5,0)),IF(S398&lt;&gt;3,"",VLOOKUP(CONCATENATE(R398," ",(S398)),$Z$2:AD398,5,0)))</f>
        <v/>
      </c>
      <c r="AD398" s="32" t="str">
        <f t="shared" si="118"/>
        <v/>
      </c>
      <c r="AE398" s="32" t="str">
        <f t="shared" si="119"/>
        <v xml:space="preserve"> </v>
      </c>
      <c r="AF398" s="109">
        <f>IF($K398="M",IF($L398&gt;Params!D$3,0,Params!F$3-$L398+1)+IF($L398=1,2,0),IF($L398&gt;Params!E$3,0,Params!G$3-$L398+1)+IF($L398=1,2,0))</f>
        <v>0</v>
      </c>
      <c r="AG398" s="109">
        <f t="shared" si="111"/>
        <v>0</v>
      </c>
      <c r="AH398" s="109">
        <f>IF(LEN(M398)&gt;1,MATCH(MID(M398,2,3),Params!$A$4:$A$14,0),0)</f>
        <v>0</v>
      </c>
      <c r="AI398" s="109" cm="1">
        <f t="array" ref="AI398">IF(AH398=0,0,INDEX(Params!F$4:F$14,RESULTS!$AH398))</f>
        <v>0</v>
      </c>
      <c r="AJ398" s="109" cm="1">
        <f t="array" ref="AJ398">IF(AI398=0,0,INDEX(Params!G$4:G$14,RESULTS!$AH398))</f>
        <v>0</v>
      </c>
      <c r="AK398" s="109">
        <f t="shared" si="112"/>
        <v>0</v>
      </c>
      <c r="AL398" s="109">
        <f t="shared" si="113"/>
        <v>0</v>
      </c>
    </row>
    <row r="399" spans="1:38" x14ac:dyDescent="0.3">
      <c r="A399" s="64" t="str">
        <f t="shared" si="107"/>
        <v/>
      </c>
      <c r="B399" s="64" t="str">
        <f t="shared" si="108"/>
        <v/>
      </c>
      <c r="C399" s="100">
        <v>398</v>
      </c>
      <c r="D399" s="96"/>
      <c r="E399" s="97">
        <f t="shared" si="120"/>
        <v>1</v>
      </c>
      <c r="F399" s="97"/>
      <c r="G399" s="97"/>
      <c r="H399" s="104" t="str">
        <f t="shared" si="114"/>
        <v/>
      </c>
      <c r="I399" s="105" t="str">
        <f>IF(D399="","",VLOOKUP(D399,ENTRANTS!$A$1:$H$1000,2,0))</f>
        <v/>
      </c>
      <c r="J399" s="105" t="str">
        <f>IF(D399="","",VLOOKUP(D399,ENTRANTS!$A$1:$H$1000,3,0))</f>
        <v/>
      </c>
      <c r="K399" s="100" t="str">
        <f>IF(D399="","",LEFT(VLOOKUP(D399,ENTRANTS!$A$1:$H$1000,5,0),1))</f>
        <v/>
      </c>
      <c r="L399" s="100" t="str">
        <f>IF(D399="","",COUNTIF($K$2:K399,K399))</f>
        <v/>
      </c>
      <c r="M399" s="100" t="str">
        <f>IF(D399="","",VLOOKUP(D399,ENTRANTS!$A$1:$H$1000,4,0))</f>
        <v/>
      </c>
      <c r="N399" s="100" t="str">
        <f>IF(D399="","",COUNTIF($M$2:M399,M399))</f>
        <v/>
      </c>
      <c r="O399" s="105" t="str">
        <f>IF(D399="","",VLOOKUP(D399,ENTRANTS!$A$1:$H$1000,6,0))</f>
        <v/>
      </c>
      <c r="P399" s="83" t="str">
        <f t="shared" si="115"/>
        <v/>
      </c>
      <c r="Q399" s="30"/>
      <c r="R399" s="2" t="str">
        <f t="shared" si="116"/>
        <v/>
      </c>
      <c r="S399" s="3" t="str">
        <f>IF(D399="","",COUNTIF($R$2:R399,R399))</f>
        <v/>
      </c>
      <c r="T399" s="4" t="str">
        <f t="shared" si="105"/>
        <v/>
      </c>
      <c r="U399" s="34" t="str">
        <f>IF(AND(S399=4,K399="M",NOT(O399="Unattached")),SUMIF(R$2:R399,R399,L$2:L399),"")</f>
        <v/>
      </c>
      <c r="V399" s="4" t="str">
        <f t="shared" si="106"/>
        <v/>
      </c>
      <c r="W399" s="34" t="str">
        <f>IF(AND(S399=3,K399="F",NOT(O399="Unattached")),SUMIF(R$2:R399,R399,L$2:L399),"")</f>
        <v/>
      </c>
      <c r="X399" s="5" t="str">
        <f t="shared" si="109"/>
        <v/>
      </c>
      <c r="Y399" s="5" t="str">
        <f t="shared" si="117"/>
        <v/>
      </c>
      <c r="Z399" s="32" t="str">
        <f t="shared" si="110"/>
        <v xml:space="preserve"> </v>
      </c>
      <c r="AA399" s="32" t="str">
        <f>IF(K399="M",IF(S399&lt;&gt;4,"",VLOOKUP(CONCATENATE(R399," ",(S399-3)),$Z$2:AD399,5,0)),IF(S399&lt;&gt;3,"",VLOOKUP(CONCATENATE(R399," ",(S399-2)),$Z$2:AD399,5,0)))</f>
        <v/>
      </c>
      <c r="AB399" s="32" t="str">
        <f>IF(K399="M",IF(S399&lt;&gt;4,"",VLOOKUP(CONCATENATE(R399," ",(S399-2)),$Z$2:AD399,5,0)),IF(S399&lt;&gt;3,"",VLOOKUP(CONCATENATE(R399," ",(S399-1)),$Z$2:AD399,5,0)))</f>
        <v/>
      </c>
      <c r="AC399" s="32" t="str">
        <f>IF(K399="M",IF(S399&lt;&gt;4,"",VLOOKUP(CONCATENATE(R399," ",(S399-1)),$Z$2:AD399,5,0)),IF(S399&lt;&gt;3,"",VLOOKUP(CONCATENATE(R399," ",(S399)),$Z$2:AD399,5,0)))</f>
        <v/>
      </c>
      <c r="AD399" s="32" t="str">
        <f t="shared" si="118"/>
        <v/>
      </c>
      <c r="AE399" s="32" t="str">
        <f t="shared" si="119"/>
        <v xml:space="preserve"> </v>
      </c>
      <c r="AF399" s="109">
        <f>IF($K399="M",IF($L399&gt;Params!D$3,0,Params!F$3-$L399+1)+IF($L399=1,2,0),IF($L399&gt;Params!E$3,0,Params!G$3-$L399+1)+IF($L399=1,2,0))</f>
        <v>0</v>
      </c>
      <c r="AG399" s="109">
        <f t="shared" si="111"/>
        <v>0</v>
      </c>
      <c r="AH399" s="109">
        <f>IF(LEN(M399)&gt;1,MATCH(MID(M399,2,3),Params!$A$4:$A$14,0),0)</f>
        <v>0</v>
      </c>
      <c r="AI399" s="109" cm="1">
        <f t="array" ref="AI399">IF(AH399=0,0,INDEX(Params!F$4:F$14,RESULTS!$AH399))</f>
        <v>0</v>
      </c>
      <c r="AJ399" s="109" cm="1">
        <f t="array" ref="AJ399">IF(AI399=0,0,INDEX(Params!G$4:G$14,RESULTS!$AH399))</f>
        <v>0</v>
      </c>
      <c r="AK399" s="109">
        <f t="shared" si="112"/>
        <v>0</v>
      </c>
      <c r="AL399" s="109">
        <f t="shared" si="113"/>
        <v>0</v>
      </c>
    </row>
    <row r="400" spans="1:38" x14ac:dyDescent="0.3">
      <c r="A400" s="64" t="str">
        <f t="shared" si="107"/>
        <v/>
      </c>
      <c r="B400" s="64" t="str">
        <f t="shared" si="108"/>
        <v/>
      </c>
      <c r="C400" s="100">
        <v>399</v>
      </c>
      <c r="D400" s="96"/>
      <c r="E400" s="97">
        <f t="shared" si="120"/>
        <v>1</v>
      </c>
      <c r="F400" s="97"/>
      <c r="G400" s="97"/>
      <c r="H400" s="104" t="str">
        <f t="shared" si="114"/>
        <v/>
      </c>
      <c r="I400" s="105" t="str">
        <f>IF(D400="","",VLOOKUP(D400,ENTRANTS!$A$1:$H$1000,2,0))</f>
        <v/>
      </c>
      <c r="J400" s="105" t="str">
        <f>IF(D400="","",VLOOKUP(D400,ENTRANTS!$A$1:$H$1000,3,0))</f>
        <v/>
      </c>
      <c r="K400" s="100" t="str">
        <f>IF(D400="","",LEFT(VLOOKUP(D400,ENTRANTS!$A$1:$H$1000,5,0),1))</f>
        <v/>
      </c>
      <c r="L400" s="100" t="str">
        <f>IF(D400="","",COUNTIF($K$2:K400,K400))</f>
        <v/>
      </c>
      <c r="M400" s="100" t="str">
        <f>IF(D400="","",VLOOKUP(D400,ENTRANTS!$A$1:$H$1000,4,0))</f>
        <v/>
      </c>
      <c r="N400" s="100" t="str">
        <f>IF(D400="","",COUNTIF($M$2:M400,M400))</f>
        <v/>
      </c>
      <c r="O400" s="105" t="str">
        <f>IF(D400="","",VLOOKUP(D400,ENTRANTS!$A$1:$H$1000,6,0))</f>
        <v/>
      </c>
      <c r="P400" s="83" t="str">
        <f t="shared" si="115"/>
        <v/>
      </c>
      <c r="Q400" s="30"/>
      <c r="R400" s="2" t="str">
        <f t="shared" si="116"/>
        <v/>
      </c>
      <c r="S400" s="3" t="str">
        <f>IF(D400="","",COUNTIF($R$2:R400,R400))</f>
        <v/>
      </c>
      <c r="T400" s="4" t="str">
        <f t="shared" si="105"/>
        <v/>
      </c>
      <c r="U400" s="34" t="str">
        <f>IF(AND(S400=4,K400="M",NOT(O400="Unattached")),SUMIF(R$2:R400,R400,L$2:L400),"")</f>
        <v/>
      </c>
      <c r="V400" s="4" t="str">
        <f t="shared" si="106"/>
        <v/>
      </c>
      <c r="W400" s="34" t="str">
        <f>IF(AND(S400=3,K400="F",NOT(O400="Unattached")),SUMIF(R$2:R400,R400,L$2:L400),"")</f>
        <v/>
      </c>
      <c r="X400" s="5" t="str">
        <f t="shared" si="109"/>
        <v/>
      </c>
      <c r="Y400" s="5" t="str">
        <f t="shared" si="117"/>
        <v/>
      </c>
      <c r="Z400" s="32" t="str">
        <f t="shared" si="110"/>
        <v xml:space="preserve"> </v>
      </c>
      <c r="AA400" s="32" t="str">
        <f>IF(K400="M",IF(S400&lt;&gt;4,"",VLOOKUP(CONCATENATE(R400," ",(S400-3)),$Z$2:AD400,5,0)),IF(S400&lt;&gt;3,"",VLOOKUP(CONCATENATE(R400," ",(S400-2)),$Z$2:AD400,5,0)))</f>
        <v/>
      </c>
      <c r="AB400" s="32" t="str">
        <f>IF(K400="M",IF(S400&lt;&gt;4,"",VLOOKUP(CONCATENATE(R400," ",(S400-2)),$Z$2:AD400,5,0)),IF(S400&lt;&gt;3,"",VLOOKUP(CONCATENATE(R400," ",(S400-1)),$Z$2:AD400,5,0)))</f>
        <v/>
      </c>
      <c r="AC400" s="32" t="str">
        <f>IF(K400="M",IF(S400&lt;&gt;4,"",VLOOKUP(CONCATENATE(R400," ",(S400-1)),$Z$2:AD400,5,0)),IF(S400&lt;&gt;3,"",VLOOKUP(CONCATENATE(R400," ",(S400)),$Z$2:AD400,5,0)))</f>
        <v/>
      </c>
      <c r="AD400" s="32" t="str">
        <f t="shared" si="118"/>
        <v/>
      </c>
      <c r="AE400" s="32" t="str">
        <f t="shared" si="119"/>
        <v xml:space="preserve"> </v>
      </c>
      <c r="AF400" s="109">
        <f>IF($K400="M",IF($L400&gt;Params!D$3,0,Params!F$3-$L400+1)+IF($L400=1,2,0),IF($L400&gt;Params!E$3,0,Params!G$3-$L400+1)+IF($L400=1,2,0))</f>
        <v>0</v>
      </c>
      <c r="AG400" s="109">
        <f t="shared" si="111"/>
        <v>0</v>
      </c>
      <c r="AH400" s="109">
        <f>IF(LEN(M400)&gt;1,MATCH(MID(M400,2,3),Params!$A$4:$A$14,0),0)</f>
        <v>0</v>
      </c>
      <c r="AI400" s="109" cm="1">
        <f t="array" ref="AI400">IF(AH400=0,0,INDEX(Params!F$4:F$14,RESULTS!$AH400))</f>
        <v>0</v>
      </c>
      <c r="AJ400" s="109" cm="1">
        <f t="array" ref="AJ400">IF(AI400=0,0,INDEX(Params!G$4:G$14,RESULTS!$AH400))</f>
        <v>0</v>
      </c>
      <c r="AK400" s="109">
        <f t="shared" si="112"/>
        <v>0</v>
      </c>
      <c r="AL400" s="109">
        <f t="shared" si="113"/>
        <v>0</v>
      </c>
    </row>
    <row r="401" spans="1:38" x14ac:dyDescent="0.3">
      <c r="A401" s="64" t="str">
        <f t="shared" si="107"/>
        <v/>
      </c>
      <c r="B401" s="64" t="str">
        <f t="shared" si="108"/>
        <v/>
      </c>
      <c r="C401" s="100">
        <v>400</v>
      </c>
      <c r="D401" s="96"/>
      <c r="E401" s="97">
        <f t="shared" si="120"/>
        <v>1</v>
      </c>
      <c r="F401" s="97"/>
      <c r="G401" s="97"/>
      <c r="H401" s="104" t="str">
        <f t="shared" si="114"/>
        <v/>
      </c>
      <c r="I401" s="105" t="str">
        <f>IF(D401="","",VLOOKUP(D401,ENTRANTS!$A$1:$H$1000,2,0))</f>
        <v/>
      </c>
      <c r="J401" s="105" t="str">
        <f>IF(D401="","",VLOOKUP(D401,ENTRANTS!$A$1:$H$1000,3,0))</f>
        <v/>
      </c>
      <c r="K401" s="100" t="str">
        <f>IF(D401="","",LEFT(VLOOKUP(D401,ENTRANTS!$A$1:$H$1000,5,0),1))</f>
        <v/>
      </c>
      <c r="L401" s="100" t="str">
        <f>IF(D401="","",COUNTIF($K$2:K401,K401))</f>
        <v/>
      </c>
      <c r="M401" s="100" t="str">
        <f>IF(D401="","",VLOOKUP(D401,ENTRANTS!$A$1:$H$1000,4,0))</f>
        <v/>
      </c>
      <c r="N401" s="100" t="str">
        <f>IF(D401="","",COUNTIF($M$2:M401,M401))</f>
        <v/>
      </c>
      <c r="O401" s="105" t="str">
        <f>IF(D401="","",VLOOKUP(D401,ENTRANTS!$A$1:$H$1000,6,0))</f>
        <v/>
      </c>
      <c r="P401" s="83" t="str">
        <f t="shared" si="115"/>
        <v/>
      </c>
      <c r="Q401" s="30"/>
      <c r="R401" s="2" t="str">
        <f t="shared" si="116"/>
        <v/>
      </c>
      <c r="S401" s="3" t="str">
        <f>IF(D401="","",COUNTIF($R$2:R401,R401))</f>
        <v/>
      </c>
      <c r="T401" s="4" t="str">
        <f t="shared" si="105"/>
        <v/>
      </c>
      <c r="U401" s="34" t="str">
        <f>IF(AND(S401=4,K401="M",NOT(O401="Unattached")),SUMIF(R$2:R401,R401,L$2:L401),"")</f>
        <v/>
      </c>
      <c r="V401" s="4" t="str">
        <f t="shared" si="106"/>
        <v/>
      </c>
      <c r="W401" s="34" t="str">
        <f>IF(AND(S401=3,K401="F",NOT(O401="Unattached")),SUMIF(R$2:R401,R401,L$2:L401),"")</f>
        <v/>
      </c>
      <c r="X401" s="5" t="str">
        <f t="shared" si="109"/>
        <v/>
      </c>
      <c r="Y401" s="5" t="str">
        <f t="shared" si="117"/>
        <v/>
      </c>
      <c r="Z401" s="32" t="str">
        <f t="shared" si="110"/>
        <v xml:space="preserve"> </v>
      </c>
      <c r="AA401" s="32" t="str">
        <f>IF(K401="M",IF(S401&lt;&gt;4,"",VLOOKUP(CONCATENATE(R401," ",(S401-3)),$Z$2:AD401,5,0)),IF(S401&lt;&gt;3,"",VLOOKUP(CONCATENATE(R401," ",(S401-2)),$Z$2:AD401,5,0)))</f>
        <v/>
      </c>
      <c r="AB401" s="32" t="str">
        <f>IF(K401="M",IF(S401&lt;&gt;4,"",VLOOKUP(CONCATENATE(R401," ",(S401-2)),$Z$2:AD401,5,0)),IF(S401&lt;&gt;3,"",VLOOKUP(CONCATENATE(R401," ",(S401-1)),$Z$2:AD401,5,0)))</f>
        <v/>
      </c>
      <c r="AC401" s="32" t="str">
        <f>IF(K401="M",IF(S401&lt;&gt;4,"",VLOOKUP(CONCATENATE(R401," ",(S401-1)),$Z$2:AD401,5,0)),IF(S401&lt;&gt;3,"",VLOOKUP(CONCATENATE(R401," ",(S401)),$Z$2:AD401,5,0)))</f>
        <v/>
      </c>
      <c r="AD401" s="32" t="str">
        <f t="shared" si="118"/>
        <v/>
      </c>
      <c r="AE401" s="32" t="str">
        <f t="shared" si="119"/>
        <v xml:space="preserve"> </v>
      </c>
      <c r="AF401" s="109">
        <f>IF($K401="M",IF($L401&gt;Params!D$3,0,Params!F$3-$L401+1)+IF($L401=1,2,0),IF($L401&gt;Params!E$3,0,Params!G$3-$L401+1)+IF($L401=1,2,0))</f>
        <v>0</v>
      </c>
      <c r="AG401" s="109">
        <f t="shared" si="111"/>
        <v>0</v>
      </c>
      <c r="AH401" s="109">
        <f>IF(LEN(M401)&gt;1,MATCH(MID(M401,2,3),Params!$A$4:$A$14,0),0)</f>
        <v>0</v>
      </c>
      <c r="AI401" s="109" cm="1">
        <f t="array" ref="AI401">IF(AH401=0,0,INDEX(Params!F$4:F$14,RESULTS!$AH401))</f>
        <v>0</v>
      </c>
      <c r="AJ401" s="109" cm="1">
        <f t="array" ref="AJ401">IF(AI401=0,0,INDEX(Params!G$4:G$14,RESULTS!$AH401))</f>
        <v>0</v>
      </c>
      <c r="AK401" s="109">
        <f t="shared" si="112"/>
        <v>0</v>
      </c>
      <c r="AL401" s="109">
        <f t="shared" si="113"/>
        <v>0</v>
      </c>
    </row>
    <row r="402" spans="1:38" x14ac:dyDescent="0.3">
      <c r="A402" s="64" t="str">
        <f t="shared" si="107"/>
        <v/>
      </c>
      <c r="B402" s="64" t="str">
        <f t="shared" si="108"/>
        <v/>
      </c>
      <c r="C402" s="100">
        <v>401</v>
      </c>
      <c r="D402" s="96"/>
      <c r="E402" s="97">
        <f t="shared" si="120"/>
        <v>1</v>
      </c>
      <c r="F402" s="97"/>
      <c r="G402" s="97"/>
      <c r="H402" s="104" t="str">
        <f t="shared" si="114"/>
        <v/>
      </c>
      <c r="I402" s="105" t="str">
        <f>IF(D402="","",VLOOKUP(D402,ENTRANTS!$A$1:$H$1000,2,0))</f>
        <v/>
      </c>
      <c r="J402" s="105" t="str">
        <f>IF(D402="","",VLOOKUP(D402,ENTRANTS!$A$1:$H$1000,3,0))</f>
        <v/>
      </c>
      <c r="K402" s="100" t="str">
        <f>IF(D402="","",LEFT(VLOOKUP(D402,ENTRANTS!$A$1:$H$1000,5,0),1))</f>
        <v/>
      </c>
      <c r="L402" s="100" t="str">
        <f>IF(D402="","",COUNTIF($K$2:K402,K402))</f>
        <v/>
      </c>
      <c r="M402" s="100" t="str">
        <f>IF(D402="","",VLOOKUP(D402,ENTRANTS!$A$1:$H$1000,4,0))</f>
        <v/>
      </c>
      <c r="N402" s="100" t="str">
        <f>IF(D402="","",COUNTIF($M$2:M402,M402))</f>
        <v/>
      </c>
      <c r="O402" s="105" t="str">
        <f>IF(D402="","",VLOOKUP(D402,ENTRANTS!$A$1:$H$1000,6,0))</f>
        <v/>
      </c>
      <c r="P402" s="83" t="str">
        <f t="shared" si="115"/>
        <v/>
      </c>
      <c r="Q402" s="30"/>
      <c r="R402" s="2" t="str">
        <f t="shared" si="116"/>
        <v/>
      </c>
      <c r="S402" s="3" t="str">
        <f>IF(D402="","",COUNTIF($R$2:R402,R402))</f>
        <v/>
      </c>
      <c r="T402" s="4" t="str">
        <f t="shared" si="105"/>
        <v/>
      </c>
      <c r="U402" s="34" t="str">
        <f>IF(AND(S402=4,K402="M",NOT(O402="Unattached")),SUMIF(R$2:R402,R402,L$2:L402),"")</f>
        <v/>
      </c>
      <c r="V402" s="4" t="str">
        <f t="shared" si="106"/>
        <v/>
      </c>
      <c r="W402" s="34" t="str">
        <f>IF(AND(S402=3,K402="F",NOT(O402="Unattached")),SUMIF(R$2:R402,R402,L$2:L402),"")</f>
        <v/>
      </c>
      <c r="X402" s="5" t="str">
        <f t="shared" si="109"/>
        <v/>
      </c>
      <c r="Y402" s="5" t="str">
        <f t="shared" si="117"/>
        <v/>
      </c>
      <c r="Z402" s="32" t="str">
        <f t="shared" si="110"/>
        <v xml:space="preserve"> </v>
      </c>
      <c r="AA402" s="32" t="str">
        <f>IF(K402="M",IF(S402&lt;&gt;4,"",VLOOKUP(CONCATENATE(R402," ",(S402-3)),$Z$2:AD402,5,0)),IF(S402&lt;&gt;3,"",VLOOKUP(CONCATENATE(R402," ",(S402-2)),$Z$2:AD402,5,0)))</f>
        <v/>
      </c>
      <c r="AB402" s="32" t="str">
        <f>IF(K402="M",IF(S402&lt;&gt;4,"",VLOOKUP(CONCATENATE(R402," ",(S402-2)),$Z$2:AD402,5,0)),IF(S402&lt;&gt;3,"",VLOOKUP(CONCATENATE(R402," ",(S402-1)),$Z$2:AD402,5,0)))</f>
        <v/>
      </c>
      <c r="AC402" s="32" t="str">
        <f>IF(K402="M",IF(S402&lt;&gt;4,"",VLOOKUP(CONCATENATE(R402," ",(S402-1)),$Z$2:AD402,5,0)),IF(S402&lt;&gt;3,"",VLOOKUP(CONCATENATE(R402," ",(S402)),$Z$2:AD402,5,0)))</f>
        <v/>
      </c>
      <c r="AD402" s="32" t="str">
        <f t="shared" si="118"/>
        <v/>
      </c>
      <c r="AE402" s="32" t="str">
        <f t="shared" si="119"/>
        <v xml:space="preserve"> </v>
      </c>
      <c r="AF402" s="109">
        <f>IF($K402="M",IF($L402&gt;Params!D$3,0,Params!F$3-$L402+1)+IF($L402=1,2,0),IF($L402&gt;Params!E$3,0,Params!G$3-$L402+1)+IF($L402=1,2,0))</f>
        <v>0</v>
      </c>
      <c r="AG402" s="109">
        <f t="shared" si="111"/>
        <v>0</v>
      </c>
      <c r="AH402" s="109">
        <f>IF(LEN(M402)&gt;1,MATCH(MID(M402,2,3),Params!$A$4:$A$14,0),0)</f>
        <v>0</v>
      </c>
      <c r="AI402" s="109" cm="1">
        <f t="array" ref="AI402">IF(AH402=0,0,INDEX(Params!F$4:F$14,RESULTS!$AH402))</f>
        <v>0</v>
      </c>
      <c r="AJ402" s="109" cm="1">
        <f t="array" ref="AJ402">IF(AI402=0,0,INDEX(Params!G$4:G$14,RESULTS!$AH402))</f>
        <v>0</v>
      </c>
      <c r="AK402" s="109">
        <f t="shared" si="112"/>
        <v>0</v>
      </c>
      <c r="AL402" s="109">
        <f t="shared" si="113"/>
        <v>0</v>
      </c>
    </row>
    <row r="403" spans="1:38" x14ac:dyDescent="0.3">
      <c r="A403" s="64" t="str">
        <f t="shared" si="107"/>
        <v/>
      </c>
      <c r="B403" s="64" t="str">
        <f t="shared" si="108"/>
        <v/>
      </c>
      <c r="C403" s="100">
        <v>402</v>
      </c>
      <c r="D403" s="96"/>
      <c r="E403" s="97">
        <f t="shared" si="120"/>
        <v>1</v>
      </c>
      <c r="F403" s="97"/>
      <c r="G403" s="97"/>
      <c r="H403" s="104" t="str">
        <f t="shared" si="114"/>
        <v/>
      </c>
      <c r="I403" s="105" t="str">
        <f>IF(D403="","",VLOOKUP(D403,ENTRANTS!$A$1:$H$1000,2,0))</f>
        <v/>
      </c>
      <c r="J403" s="105" t="str">
        <f>IF(D403="","",VLOOKUP(D403,ENTRANTS!$A$1:$H$1000,3,0))</f>
        <v/>
      </c>
      <c r="K403" s="100" t="str">
        <f>IF(D403="","",LEFT(VLOOKUP(D403,ENTRANTS!$A$1:$H$1000,5,0),1))</f>
        <v/>
      </c>
      <c r="L403" s="100" t="str">
        <f>IF(D403="","",COUNTIF($K$2:K403,K403))</f>
        <v/>
      </c>
      <c r="M403" s="100" t="str">
        <f>IF(D403="","",VLOOKUP(D403,ENTRANTS!$A$1:$H$1000,4,0))</f>
        <v/>
      </c>
      <c r="N403" s="100" t="str">
        <f>IF(D403="","",COUNTIF($M$2:M403,M403))</f>
        <v/>
      </c>
      <c r="O403" s="105" t="str">
        <f>IF(D403="","",VLOOKUP(D403,ENTRANTS!$A$1:$H$1000,6,0))</f>
        <v/>
      </c>
      <c r="P403" s="83" t="str">
        <f t="shared" si="115"/>
        <v/>
      </c>
      <c r="Q403" s="30"/>
      <c r="R403" s="2" t="str">
        <f t="shared" si="116"/>
        <v/>
      </c>
      <c r="S403" s="3" t="str">
        <f>IF(D403="","",COUNTIF($R$2:R403,R403))</f>
        <v/>
      </c>
      <c r="T403" s="4" t="str">
        <f t="shared" si="105"/>
        <v/>
      </c>
      <c r="U403" s="34" t="str">
        <f>IF(AND(S403=4,K403="M",NOT(O403="Unattached")),SUMIF(R$2:R403,R403,L$2:L403),"")</f>
        <v/>
      </c>
      <c r="V403" s="4" t="str">
        <f t="shared" si="106"/>
        <v/>
      </c>
      <c r="W403" s="34" t="str">
        <f>IF(AND(S403=3,K403="F",NOT(O403="Unattached")),SUMIF(R$2:R403,R403,L$2:L403),"")</f>
        <v/>
      </c>
      <c r="X403" s="5" t="str">
        <f t="shared" si="109"/>
        <v/>
      </c>
      <c r="Y403" s="5" t="str">
        <f t="shared" si="117"/>
        <v/>
      </c>
      <c r="Z403" s="32" t="str">
        <f t="shared" si="110"/>
        <v xml:space="preserve"> </v>
      </c>
      <c r="AA403" s="32" t="str">
        <f>IF(K403="M",IF(S403&lt;&gt;4,"",VLOOKUP(CONCATENATE(R403," ",(S403-3)),$Z$2:AD403,5,0)),IF(S403&lt;&gt;3,"",VLOOKUP(CONCATENATE(R403," ",(S403-2)),$Z$2:AD403,5,0)))</f>
        <v/>
      </c>
      <c r="AB403" s="32" t="str">
        <f>IF(K403="M",IF(S403&lt;&gt;4,"",VLOOKUP(CONCATENATE(R403," ",(S403-2)),$Z$2:AD403,5,0)),IF(S403&lt;&gt;3,"",VLOOKUP(CONCATENATE(R403," ",(S403-1)),$Z$2:AD403,5,0)))</f>
        <v/>
      </c>
      <c r="AC403" s="32" t="str">
        <f>IF(K403="M",IF(S403&lt;&gt;4,"",VLOOKUP(CONCATENATE(R403," ",(S403-1)),$Z$2:AD403,5,0)),IF(S403&lt;&gt;3,"",VLOOKUP(CONCATENATE(R403," ",(S403)),$Z$2:AD403,5,0)))</f>
        <v/>
      </c>
      <c r="AD403" s="32" t="str">
        <f t="shared" si="118"/>
        <v/>
      </c>
      <c r="AE403" s="32" t="str">
        <f t="shared" si="119"/>
        <v xml:space="preserve"> </v>
      </c>
      <c r="AF403" s="109">
        <f>IF($K403="M",IF($L403&gt;Params!D$3,0,Params!F$3-$L403+1)+IF($L403=1,2,0),IF($L403&gt;Params!E$3,0,Params!G$3-$L403+1)+IF($L403=1,2,0))</f>
        <v>0</v>
      </c>
      <c r="AG403" s="109">
        <f t="shared" si="111"/>
        <v>0</v>
      </c>
      <c r="AH403" s="109">
        <f>IF(LEN(M403)&gt;1,MATCH(MID(M403,2,3),Params!$A$4:$A$14,0),0)</f>
        <v>0</v>
      </c>
      <c r="AI403" s="109" cm="1">
        <f t="array" ref="AI403">IF(AH403=0,0,INDEX(Params!F$4:F$14,RESULTS!$AH403))</f>
        <v>0</v>
      </c>
      <c r="AJ403" s="109" cm="1">
        <f t="array" ref="AJ403">IF(AI403=0,0,INDEX(Params!G$4:G$14,RESULTS!$AH403))</f>
        <v>0</v>
      </c>
      <c r="AK403" s="109">
        <f t="shared" si="112"/>
        <v>0</v>
      </c>
      <c r="AL403" s="109">
        <f t="shared" si="113"/>
        <v>0</v>
      </c>
    </row>
    <row r="404" spans="1:38" x14ac:dyDescent="0.3">
      <c r="A404" s="64" t="str">
        <f t="shared" si="107"/>
        <v/>
      </c>
      <c r="B404" s="64" t="str">
        <f t="shared" si="108"/>
        <v/>
      </c>
      <c r="C404" s="100">
        <v>403</v>
      </c>
      <c r="D404" s="96"/>
      <c r="E404" s="97">
        <f t="shared" si="120"/>
        <v>1</v>
      </c>
      <c r="F404" s="97"/>
      <c r="G404" s="97"/>
      <c r="H404" s="104" t="str">
        <f t="shared" si="114"/>
        <v/>
      </c>
      <c r="I404" s="105" t="str">
        <f>IF(D404="","",VLOOKUP(D404,ENTRANTS!$A$1:$H$1000,2,0))</f>
        <v/>
      </c>
      <c r="J404" s="105" t="str">
        <f>IF(D404="","",VLOOKUP(D404,ENTRANTS!$A$1:$H$1000,3,0))</f>
        <v/>
      </c>
      <c r="K404" s="100" t="str">
        <f>IF(D404="","",LEFT(VLOOKUP(D404,ENTRANTS!$A$1:$H$1000,5,0),1))</f>
        <v/>
      </c>
      <c r="L404" s="100" t="str">
        <f>IF(D404="","",COUNTIF($K$2:K404,K404))</f>
        <v/>
      </c>
      <c r="M404" s="100" t="str">
        <f>IF(D404="","",VLOOKUP(D404,ENTRANTS!$A$1:$H$1000,4,0))</f>
        <v/>
      </c>
      <c r="N404" s="100" t="str">
        <f>IF(D404="","",COUNTIF($M$2:M404,M404))</f>
        <v/>
      </c>
      <c r="O404" s="105" t="str">
        <f>IF(D404="","",VLOOKUP(D404,ENTRANTS!$A$1:$H$1000,6,0))</f>
        <v/>
      </c>
      <c r="P404" s="83" t="str">
        <f t="shared" si="115"/>
        <v/>
      </c>
      <c r="Q404" s="30"/>
      <c r="R404" s="2" t="str">
        <f t="shared" si="116"/>
        <v/>
      </c>
      <c r="S404" s="3" t="str">
        <f>IF(D404="","",COUNTIF($R$2:R404,R404))</f>
        <v/>
      </c>
      <c r="T404" s="4" t="str">
        <f t="shared" si="105"/>
        <v/>
      </c>
      <c r="U404" s="34" t="str">
        <f>IF(AND(S404=4,K404="M",NOT(O404="Unattached")),SUMIF(R$2:R404,R404,L$2:L404),"")</f>
        <v/>
      </c>
      <c r="V404" s="4" t="str">
        <f t="shared" si="106"/>
        <v/>
      </c>
      <c r="W404" s="34" t="str">
        <f>IF(AND(S404=3,K404="F",NOT(O404="Unattached")),SUMIF(R$2:R404,R404,L$2:L404),"")</f>
        <v/>
      </c>
      <c r="X404" s="5" t="str">
        <f t="shared" si="109"/>
        <v/>
      </c>
      <c r="Y404" s="5" t="str">
        <f t="shared" si="117"/>
        <v/>
      </c>
      <c r="Z404" s="32" t="str">
        <f t="shared" si="110"/>
        <v xml:space="preserve"> </v>
      </c>
      <c r="AA404" s="32" t="str">
        <f>IF(K404="M",IF(S404&lt;&gt;4,"",VLOOKUP(CONCATENATE(R404," ",(S404-3)),$Z$2:AD404,5,0)),IF(S404&lt;&gt;3,"",VLOOKUP(CONCATENATE(R404," ",(S404-2)),$Z$2:AD404,5,0)))</f>
        <v/>
      </c>
      <c r="AB404" s="32" t="str">
        <f>IF(K404="M",IF(S404&lt;&gt;4,"",VLOOKUP(CONCATENATE(R404," ",(S404-2)),$Z$2:AD404,5,0)),IF(S404&lt;&gt;3,"",VLOOKUP(CONCATENATE(R404," ",(S404-1)),$Z$2:AD404,5,0)))</f>
        <v/>
      </c>
      <c r="AC404" s="32" t="str">
        <f>IF(K404="M",IF(S404&lt;&gt;4,"",VLOOKUP(CONCATENATE(R404," ",(S404-1)),$Z$2:AD404,5,0)),IF(S404&lt;&gt;3,"",VLOOKUP(CONCATENATE(R404," ",(S404)),$Z$2:AD404,5,0)))</f>
        <v/>
      </c>
      <c r="AD404" s="32" t="str">
        <f t="shared" si="118"/>
        <v/>
      </c>
      <c r="AE404" s="32" t="str">
        <f t="shared" si="119"/>
        <v xml:space="preserve"> </v>
      </c>
      <c r="AF404" s="109">
        <f>IF($K404="M",IF($L404&gt;Params!D$3,0,Params!F$3-$L404+1)+IF($L404=1,2,0),IF($L404&gt;Params!E$3,0,Params!G$3-$L404+1)+IF($L404=1,2,0))</f>
        <v>0</v>
      </c>
      <c r="AG404" s="109">
        <f t="shared" si="111"/>
        <v>0</v>
      </c>
      <c r="AH404" s="109">
        <f>IF(LEN(M404)&gt;1,MATCH(MID(M404,2,3),Params!$A$4:$A$14,0),0)</f>
        <v>0</v>
      </c>
      <c r="AI404" s="109" cm="1">
        <f t="array" ref="AI404">IF(AH404=0,0,INDEX(Params!F$4:F$14,RESULTS!$AH404))</f>
        <v>0</v>
      </c>
      <c r="AJ404" s="109" cm="1">
        <f t="array" ref="AJ404">IF(AI404=0,0,INDEX(Params!G$4:G$14,RESULTS!$AH404))</f>
        <v>0</v>
      </c>
      <c r="AK404" s="109">
        <f t="shared" si="112"/>
        <v>0</v>
      </c>
      <c r="AL404" s="109">
        <f t="shared" si="113"/>
        <v>0</v>
      </c>
    </row>
    <row r="405" spans="1:38" x14ac:dyDescent="0.3">
      <c r="A405" s="64" t="str">
        <f t="shared" si="107"/>
        <v/>
      </c>
      <c r="B405" s="64" t="str">
        <f t="shared" si="108"/>
        <v/>
      </c>
      <c r="C405" s="100">
        <v>404</v>
      </c>
      <c r="D405" s="96"/>
      <c r="E405" s="97">
        <f t="shared" si="120"/>
        <v>1</v>
      </c>
      <c r="F405" s="97"/>
      <c r="G405" s="97"/>
      <c r="H405" s="104" t="str">
        <f t="shared" si="114"/>
        <v/>
      </c>
      <c r="I405" s="105" t="str">
        <f>IF(D405="","",VLOOKUP(D405,ENTRANTS!$A$1:$H$1000,2,0))</f>
        <v/>
      </c>
      <c r="J405" s="105" t="str">
        <f>IF(D405="","",VLOOKUP(D405,ENTRANTS!$A$1:$H$1000,3,0))</f>
        <v/>
      </c>
      <c r="K405" s="100" t="str">
        <f>IF(D405="","",LEFT(VLOOKUP(D405,ENTRANTS!$A$1:$H$1000,5,0),1))</f>
        <v/>
      </c>
      <c r="L405" s="100" t="str">
        <f>IF(D405="","",COUNTIF($K$2:K405,K405))</f>
        <v/>
      </c>
      <c r="M405" s="100" t="str">
        <f>IF(D405="","",VLOOKUP(D405,ENTRANTS!$A$1:$H$1000,4,0))</f>
        <v/>
      </c>
      <c r="N405" s="100" t="str">
        <f>IF(D405="","",COUNTIF($M$2:M405,M405))</f>
        <v/>
      </c>
      <c r="O405" s="105" t="str">
        <f>IF(D405="","",VLOOKUP(D405,ENTRANTS!$A$1:$H$1000,6,0))</f>
        <v/>
      </c>
      <c r="P405" s="83" t="str">
        <f t="shared" si="115"/>
        <v/>
      </c>
      <c r="Q405" s="30"/>
      <c r="R405" s="2" t="str">
        <f t="shared" si="116"/>
        <v/>
      </c>
      <c r="S405" s="3" t="str">
        <f>IF(D405="","",COUNTIF($R$2:R405,R405))</f>
        <v/>
      </c>
      <c r="T405" s="4" t="str">
        <f t="shared" si="105"/>
        <v/>
      </c>
      <c r="U405" s="34" t="str">
        <f>IF(AND(S405=4,K405="M",NOT(O405="Unattached")),SUMIF(R$2:R405,R405,L$2:L405),"")</f>
        <v/>
      </c>
      <c r="V405" s="4" t="str">
        <f t="shared" si="106"/>
        <v/>
      </c>
      <c r="W405" s="34" t="str">
        <f>IF(AND(S405=3,K405="F",NOT(O405="Unattached")),SUMIF(R$2:R405,R405,L$2:L405),"")</f>
        <v/>
      </c>
      <c r="X405" s="5" t="str">
        <f t="shared" si="109"/>
        <v/>
      </c>
      <c r="Y405" s="5" t="str">
        <f t="shared" si="117"/>
        <v/>
      </c>
      <c r="Z405" s="32" t="str">
        <f t="shared" si="110"/>
        <v xml:space="preserve"> </v>
      </c>
      <c r="AA405" s="32" t="str">
        <f>IF(K405="M",IF(S405&lt;&gt;4,"",VLOOKUP(CONCATENATE(R405," ",(S405-3)),$Z$2:AD405,5,0)),IF(S405&lt;&gt;3,"",VLOOKUP(CONCATENATE(R405," ",(S405-2)),$Z$2:AD405,5,0)))</f>
        <v/>
      </c>
      <c r="AB405" s="32" t="str">
        <f>IF(K405="M",IF(S405&lt;&gt;4,"",VLOOKUP(CONCATENATE(R405," ",(S405-2)),$Z$2:AD405,5,0)),IF(S405&lt;&gt;3,"",VLOOKUP(CONCATENATE(R405," ",(S405-1)),$Z$2:AD405,5,0)))</f>
        <v/>
      </c>
      <c r="AC405" s="32" t="str">
        <f>IF(K405="M",IF(S405&lt;&gt;4,"",VLOOKUP(CONCATENATE(R405," ",(S405-1)),$Z$2:AD405,5,0)),IF(S405&lt;&gt;3,"",VLOOKUP(CONCATENATE(R405," ",(S405)),$Z$2:AD405,5,0)))</f>
        <v/>
      </c>
      <c r="AD405" s="32" t="str">
        <f t="shared" si="118"/>
        <v/>
      </c>
      <c r="AE405" s="32" t="str">
        <f t="shared" si="119"/>
        <v xml:space="preserve"> </v>
      </c>
      <c r="AF405" s="109">
        <f>IF($K405="M",IF($L405&gt;Params!D$3,0,Params!F$3-$L405+1)+IF($L405=1,2,0),IF($L405&gt;Params!E$3,0,Params!G$3-$L405+1)+IF($L405=1,2,0))</f>
        <v>0</v>
      </c>
      <c r="AG405" s="109">
        <f t="shared" si="111"/>
        <v>0</v>
      </c>
      <c r="AH405" s="109">
        <f>IF(LEN(M405)&gt;1,MATCH(MID(M405,2,3),Params!$A$4:$A$14,0),0)</f>
        <v>0</v>
      </c>
      <c r="AI405" s="109" cm="1">
        <f t="array" ref="AI405">IF(AH405=0,0,INDEX(Params!F$4:F$14,RESULTS!$AH405))</f>
        <v>0</v>
      </c>
      <c r="AJ405" s="109" cm="1">
        <f t="array" ref="AJ405">IF(AI405=0,0,INDEX(Params!G$4:G$14,RESULTS!$AH405))</f>
        <v>0</v>
      </c>
      <c r="AK405" s="109">
        <f t="shared" si="112"/>
        <v>0</v>
      </c>
      <c r="AL405" s="109">
        <f t="shared" si="113"/>
        <v>0</v>
      </c>
    </row>
    <row r="406" spans="1:38" x14ac:dyDescent="0.3">
      <c r="A406" s="64" t="str">
        <f t="shared" si="107"/>
        <v/>
      </c>
      <c r="B406" s="64" t="str">
        <f t="shared" si="108"/>
        <v/>
      </c>
      <c r="C406" s="100">
        <v>405</v>
      </c>
      <c r="D406" s="96"/>
      <c r="E406" s="97">
        <f t="shared" si="120"/>
        <v>1</v>
      </c>
      <c r="F406" s="97"/>
      <c r="G406" s="97"/>
      <c r="H406" s="104" t="str">
        <f t="shared" si="114"/>
        <v/>
      </c>
      <c r="I406" s="105" t="str">
        <f>IF(D406="","",VLOOKUP(D406,ENTRANTS!$A$1:$H$1000,2,0))</f>
        <v/>
      </c>
      <c r="J406" s="105" t="str">
        <f>IF(D406="","",VLOOKUP(D406,ENTRANTS!$A$1:$H$1000,3,0))</f>
        <v/>
      </c>
      <c r="K406" s="100" t="str">
        <f>IF(D406="","",LEFT(VLOOKUP(D406,ENTRANTS!$A$1:$H$1000,5,0),1))</f>
        <v/>
      </c>
      <c r="L406" s="100" t="str">
        <f>IF(D406="","",COUNTIF($K$2:K406,K406))</f>
        <v/>
      </c>
      <c r="M406" s="100" t="str">
        <f>IF(D406="","",VLOOKUP(D406,ENTRANTS!$A$1:$H$1000,4,0))</f>
        <v/>
      </c>
      <c r="N406" s="100" t="str">
        <f>IF(D406="","",COUNTIF($M$2:M406,M406))</f>
        <v/>
      </c>
      <c r="O406" s="105" t="str">
        <f>IF(D406="","",VLOOKUP(D406,ENTRANTS!$A$1:$H$1000,6,0))</f>
        <v/>
      </c>
      <c r="P406" s="83" t="str">
        <f t="shared" si="115"/>
        <v/>
      </c>
      <c r="Q406" s="30"/>
      <c r="R406" s="2" t="str">
        <f t="shared" si="116"/>
        <v/>
      </c>
      <c r="S406" s="3" t="str">
        <f>IF(D406="","",COUNTIF($R$2:R406,R406))</f>
        <v/>
      </c>
      <c r="T406" s="4" t="str">
        <f t="shared" ref="T406:T469" si="121">IF(U406="","",RANK(U406,$U$2:$U$1000,1))</f>
        <v/>
      </c>
      <c r="U406" s="34" t="str">
        <f>IF(AND(S406=4,K406="M",NOT(O406="Unattached")),SUMIF(R$2:R406,R406,L$2:L406),"")</f>
        <v/>
      </c>
      <c r="V406" s="4" t="str">
        <f t="shared" ref="V406:V469" si="122">IF(W406="","",RANK(W406,$W$2:$W$1000,1))</f>
        <v/>
      </c>
      <c r="W406" s="34" t="str">
        <f>IF(AND(S406=3,K406="F",NOT(O406="Unattached")),SUMIF(R$2:R406,R406,L$2:L406),"")</f>
        <v/>
      </c>
      <c r="X406" s="5" t="str">
        <f t="shared" si="109"/>
        <v/>
      </c>
      <c r="Y406" s="5" t="str">
        <f t="shared" si="117"/>
        <v/>
      </c>
      <c r="Z406" s="32" t="str">
        <f t="shared" si="110"/>
        <v xml:space="preserve"> </v>
      </c>
      <c r="AA406" s="32" t="str">
        <f>IF(K406="M",IF(S406&lt;&gt;4,"",VLOOKUP(CONCATENATE(R406," ",(S406-3)),$Z$2:AD406,5,0)),IF(S406&lt;&gt;3,"",VLOOKUP(CONCATENATE(R406," ",(S406-2)),$Z$2:AD406,5,0)))</f>
        <v/>
      </c>
      <c r="AB406" s="32" t="str">
        <f>IF(K406="M",IF(S406&lt;&gt;4,"",VLOOKUP(CONCATENATE(R406," ",(S406-2)),$Z$2:AD406,5,0)),IF(S406&lt;&gt;3,"",VLOOKUP(CONCATENATE(R406," ",(S406-1)),$Z$2:AD406,5,0)))</f>
        <v/>
      </c>
      <c r="AC406" s="32" t="str">
        <f>IF(K406="M",IF(S406&lt;&gt;4,"",VLOOKUP(CONCATENATE(R406," ",(S406-1)),$Z$2:AD406,5,0)),IF(S406&lt;&gt;3,"",VLOOKUP(CONCATENATE(R406," ",(S406)),$Z$2:AD406,5,0)))</f>
        <v/>
      </c>
      <c r="AD406" s="32" t="str">
        <f t="shared" si="118"/>
        <v/>
      </c>
      <c r="AE406" s="32" t="str">
        <f t="shared" si="119"/>
        <v xml:space="preserve"> </v>
      </c>
      <c r="AF406" s="109">
        <f>IF($K406="M",IF($L406&gt;Params!D$3,0,Params!F$3-$L406+1)+IF($L406=1,2,0),IF($L406&gt;Params!E$3,0,Params!G$3-$L406+1)+IF($L406=1,2,0))</f>
        <v>0</v>
      </c>
      <c r="AG406" s="109">
        <f t="shared" si="111"/>
        <v>0</v>
      </c>
      <c r="AH406" s="109">
        <f>IF(LEN(M406)&gt;1,MATCH(MID(M406,2,3),Params!$A$4:$A$14,0),0)</f>
        <v>0</v>
      </c>
      <c r="AI406" s="109" cm="1">
        <f t="array" ref="AI406">IF(AH406=0,0,INDEX(Params!F$4:F$14,RESULTS!$AH406))</f>
        <v>0</v>
      </c>
      <c r="AJ406" s="109" cm="1">
        <f t="array" ref="AJ406">IF(AI406=0,0,INDEX(Params!G$4:G$14,RESULTS!$AH406))</f>
        <v>0</v>
      </c>
      <c r="AK406" s="109">
        <f t="shared" si="112"/>
        <v>0</v>
      </c>
      <c r="AL406" s="109">
        <f t="shared" si="113"/>
        <v>0</v>
      </c>
    </row>
    <row r="407" spans="1:38" x14ac:dyDescent="0.3">
      <c r="A407" s="64" t="str">
        <f t="shared" si="107"/>
        <v/>
      </c>
      <c r="B407" s="64" t="str">
        <f t="shared" si="108"/>
        <v/>
      </c>
      <c r="C407" s="100">
        <v>406</v>
      </c>
      <c r="D407" s="96"/>
      <c r="E407" s="97">
        <f t="shared" si="120"/>
        <v>1</v>
      </c>
      <c r="F407" s="97"/>
      <c r="G407" s="97"/>
      <c r="H407" s="104" t="str">
        <f t="shared" si="114"/>
        <v/>
      </c>
      <c r="I407" s="105" t="str">
        <f>IF(D407="","",VLOOKUP(D407,ENTRANTS!$A$1:$H$1000,2,0))</f>
        <v/>
      </c>
      <c r="J407" s="105" t="str">
        <f>IF(D407="","",VLOOKUP(D407,ENTRANTS!$A$1:$H$1000,3,0))</f>
        <v/>
      </c>
      <c r="K407" s="100" t="str">
        <f>IF(D407="","",LEFT(VLOOKUP(D407,ENTRANTS!$A$1:$H$1000,5,0),1))</f>
        <v/>
      </c>
      <c r="L407" s="100" t="str">
        <f>IF(D407="","",COUNTIF($K$2:K407,K407))</f>
        <v/>
      </c>
      <c r="M407" s="100" t="str">
        <f>IF(D407="","",VLOOKUP(D407,ENTRANTS!$A$1:$H$1000,4,0))</f>
        <v/>
      </c>
      <c r="N407" s="100" t="str">
        <f>IF(D407="","",COUNTIF($M$2:M407,M407))</f>
        <v/>
      </c>
      <c r="O407" s="105" t="str">
        <f>IF(D407="","",VLOOKUP(D407,ENTRANTS!$A$1:$H$1000,6,0))</f>
        <v/>
      </c>
      <c r="P407" s="83" t="str">
        <f t="shared" si="115"/>
        <v/>
      </c>
      <c r="Q407" s="30"/>
      <c r="R407" s="2" t="str">
        <f t="shared" si="116"/>
        <v/>
      </c>
      <c r="S407" s="3" t="str">
        <f>IF(D407="","",COUNTIF($R$2:R407,R407))</f>
        <v/>
      </c>
      <c r="T407" s="4" t="str">
        <f t="shared" si="121"/>
        <v/>
      </c>
      <c r="U407" s="34" t="str">
        <f>IF(AND(S407=4,K407="M",NOT(O407="Unattached")),SUMIF(R$2:R407,R407,L$2:L407),"")</f>
        <v/>
      </c>
      <c r="V407" s="4" t="str">
        <f t="shared" si="122"/>
        <v/>
      </c>
      <c r="W407" s="34" t="str">
        <f>IF(AND(S407=3,K407="F",NOT(O407="Unattached")),SUMIF(R$2:R407,R407,L$2:L407),"")</f>
        <v/>
      </c>
      <c r="X407" s="5" t="str">
        <f t="shared" si="109"/>
        <v/>
      </c>
      <c r="Y407" s="5" t="str">
        <f t="shared" si="117"/>
        <v/>
      </c>
      <c r="Z407" s="32" t="str">
        <f t="shared" si="110"/>
        <v xml:space="preserve"> </v>
      </c>
      <c r="AA407" s="32" t="str">
        <f>IF(K407="M",IF(S407&lt;&gt;4,"",VLOOKUP(CONCATENATE(R407," ",(S407-3)),$Z$2:AD407,5,0)),IF(S407&lt;&gt;3,"",VLOOKUP(CONCATENATE(R407," ",(S407-2)),$Z$2:AD407,5,0)))</f>
        <v/>
      </c>
      <c r="AB407" s="32" t="str">
        <f>IF(K407="M",IF(S407&lt;&gt;4,"",VLOOKUP(CONCATENATE(R407," ",(S407-2)),$Z$2:AD407,5,0)),IF(S407&lt;&gt;3,"",VLOOKUP(CONCATENATE(R407," ",(S407-1)),$Z$2:AD407,5,0)))</f>
        <v/>
      </c>
      <c r="AC407" s="32" t="str">
        <f>IF(K407="M",IF(S407&lt;&gt;4,"",VLOOKUP(CONCATENATE(R407," ",(S407-1)),$Z$2:AD407,5,0)),IF(S407&lt;&gt;3,"",VLOOKUP(CONCATENATE(R407," ",(S407)),$Z$2:AD407,5,0)))</f>
        <v/>
      </c>
      <c r="AD407" s="32" t="str">
        <f t="shared" si="118"/>
        <v/>
      </c>
      <c r="AE407" s="32" t="str">
        <f t="shared" si="119"/>
        <v xml:space="preserve"> </v>
      </c>
      <c r="AF407" s="109">
        <f>IF($K407="M",IF($L407&gt;Params!D$3,0,Params!F$3-$L407+1)+IF($L407=1,2,0),IF($L407&gt;Params!E$3,0,Params!G$3-$L407+1)+IF($L407=1,2,0))</f>
        <v>0</v>
      </c>
      <c r="AG407" s="109">
        <f t="shared" si="111"/>
        <v>0</v>
      </c>
      <c r="AH407" s="109">
        <f>IF(LEN(M407)&gt;1,MATCH(MID(M407,2,3),Params!$A$4:$A$14,0),0)</f>
        <v>0</v>
      </c>
      <c r="AI407" s="109" cm="1">
        <f t="array" ref="AI407">IF(AH407=0,0,INDEX(Params!F$4:F$14,RESULTS!$AH407))</f>
        <v>0</v>
      </c>
      <c r="AJ407" s="109" cm="1">
        <f t="array" ref="AJ407">IF(AI407=0,0,INDEX(Params!G$4:G$14,RESULTS!$AH407))</f>
        <v>0</v>
      </c>
      <c r="AK407" s="109">
        <f t="shared" si="112"/>
        <v>0</v>
      </c>
      <c r="AL407" s="109">
        <f t="shared" si="113"/>
        <v>0</v>
      </c>
    </row>
    <row r="408" spans="1:38" x14ac:dyDescent="0.3">
      <c r="A408" s="64" t="str">
        <f t="shared" si="107"/>
        <v/>
      </c>
      <c r="B408" s="64" t="str">
        <f t="shared" si="108"/>
        <v/>
      </c>
      <c r="C408" s="100">
        <v>407</v>
      </c>
      <c r="D408" s="96"/>
      <c r="E408" s="97">
        <f t="shared" si="120"/>
        <v>1</v>
      </c>
      <c r="F408" s="97"/>
      <c r="G408" s="97"/>
      <c r="H408" s="104" t="str">
        <f t="shared" si="114"/>
        <v/>
      </c>
      <c r="I408" s="105" t="str">
        <f>IF(D408="","",VLOOKUP(D408,ENTRANTS!$A$1:$H$1000,2,0))</f>
        <v/>
      </c>
      <c r="J408" s="105" t="str">
        <f>IF(D408="","",VLOOKUP(D408,ENTRANTS!$A$1:$H$1000,3,0))</f>
        <v/>
      </c>
      <c r="K408" s="100" t="str">
        <f>IF(D408="","",LEFT(VLOOKUP(D408,ENTRANTS!$A$1:$H$1000,5,0),1))</f>
        <v/>
      </c>
      <c r="L408" s="100" t="str">
        <f>IF(D408="","",COUNTIF($K$2:K408,K408))</f>
        <v/>
      </c>
      <c r="M408" s="100" t="str">
        <f>IF(D408="","",VLOOKUP(D408,ENTRANTS!$A$1:$H$1000,4,0))</f>
        <v/>
      </c>
      <c r="N408" s="100" t="str">
        <f>IF(D408="","",COUNTIF($M$2:M408,M408))</f>
        <v/>
      </c>
      <c r="O408" s="105" t="str">
        <f>IF(D408="","",VLOOKUP(D408,ENTRANTS!$A$1:$H$1000,6,0))</f>
        <v/>
      </c>
      <c r="P408" s="83" t="str">
        <f t="shared" si="115"/>
        <v/>
      </c>
      <c r="Q408" s="30"/>
      <c r="R408" s="2" t="str">
        <f t="shared" si="116"/>
        <v/>
      </c>
      <c r="S408" s="3" t="str">
        <f>IF(D408="","",COUNTIF($R$2:R408,R408))</f>
        <v/>
      </c>
      <c r="T408" s="4" t="str">
        <f t="shared" si="121"/>
        <v/>
      </c>
      <c r="U408" s="34" t="str">
        <f>IF(AND(S408=4,K408="M",NOT(O408="Unattached")),SUMIF(R$2:R408,R408,L$2:L408),"")</f>
        <v/>
      </c>
      <c r="V408" s="4" t="str">
        <f t="shared" si="122"/>
        <v/>
      </c>
      <c r="W408" s="34" t="str">
        <f>IF(AND(S408=3,K408="F",NOT(O408="Unattached")),SUMIF(R$2:R408,R408,L$2:L408),"")</f>
        <v/>
      </c>
      <c r="X408" s="5" t="str">
        <f t="shared" si="109"/>
        <v/>
      </c>
      <c r="Y408" s="5" t="str">
        <f t="shared" si="117"/>
        <v/>
      </c>
      <c r="Z408" s="32" t="str">
        <f t="shared" si="110"/>
        <v xml:space="preserve"> </v>
      </c>
      <c r="AA408" s="32" t="str">
        <f>IF(K408="M",IF(S408&lt;&gt;4,"",VLOOKUP(CONCATENATE(R408," ",(S408-3)),$Z$2:AD408,5,0)),IF(S408&lt;&gt;3,"",VLOOKUP(CONCATENATE(R408," ",(S408-2)),$Z$2:AD408,5,0)))</f>
        <v/>
      </c>
      <c r="AB408" s="32" t="str">
        <f>IF(K408="M",IF(S408&lt;&gt;4,"",VLOOKUP(CONCATENATE(R408," ",(S408-2)),$Z$2:AD408,5,0)),IF(S408&lt;&gt;3,"",VLOOKUP(CONCATENATE(R408," ",(S408-1)),$Z$2:AD408,5,0)))</f>
        <v/>
      </c>
      <c r="AC408" s="32" t="str">
        <f>IF(K408="M",IF(S408&lt;&gt;4,"",VLOOKUP(CONCATENATE(R408," ",(S408-1)),$Z$2:AD408,5,0)),IF(S408&lt;&gt;3,"",VLOOKUP(CONCATENATE(R408," ",(S408)),$Z$2:AD408,5,0)))</f>
        <v/>
      </c>
      <c r="AD408" s="32" t="str">
        <f t="shared" si="118"/>
        <v/>
      </c>
      <c r="AE408" s="32" t="str">
        <f t="shared" si="119"/>
        <v xml:space="preserve"> </v>
      </c>
      <c r="AF408" s="109">
        <f>IF($K408="M",IF($L408&gt;Params!D$3,0,Params!F$3-$L408+1)+IF($L408=1,2,0),IF($L408&gt;Params!E$3,0,Params!G$3-$L408+1)+IF($L408=1,2,0))</f>
        <v>0</v>
      </c>
      <c r="AG408" s="109">
        <f t="shared" si="111"/>
        <v>0</v>
      </c>
      <c r="AH408" s="109">
        <f>IF(LEN(M408)&gt;1,MATCH(MID(M408,2,3),Params!$A$4:$A$14,0),0)</f>
        <v>0</v>
      </c>
      <c r="AI408" s="109" cm="1">
        <f t="array" ref="AI408">IF(AH408=0,0,INDEX(Params!F$4:F$14,RESULTS!$AH408))</f>
        <v>0</v>
      </c>
      <c r="AJ408" s="109" cm="1">
        <f t="array" ref="AJ408">IF(AI408=0,0,INDEX(Params!G$4:G$14,RESULTS!$AH408))</f>
        <v>0</v>
      </c>
      <c r="AK408" s="109">
        <f t="shared" si="112"/>
        <v>0</v>
      </c>
      <c r="AL408" s="109">
        <f t="shared" si="113"/>
        <v>0</v>
      </c>
    </row>
    <row r="409" spans="1:38" x14ac:dyDescent="0.3">
      <c r="A409" s="64" t="str">
        <f t="shared" si="107"/>
        <v/>
      </c>
      <c r="B409" s="64" t="str">
        <f t="shared" si="108"/>
        <v/>
      </c>
      <c r="C409" s="100">
        <v>408</v>
      </c>
      <c r="D409" s="96"/>
      <c r="E409" s="97">
        <f t="shared" si="120"/>
        <v>1</v>
      </c>
      <c r="F409" s="97"/>
      <c r="G409" s="97"/>
      <c r="H409" s="104" t="str">
        <f t="shared" si="114"/>
        <v/>
      </c>
      <c r="I409" s="105" t="str">
        <f>IF(D409="","",VLOOKUP(D409,ENTRANTS!$A$1:$H$1000,2,0))</f>
        <v/>
      </c>
      <c r="J409" s="105" t="str">
        <f>IF(D409="","",VLOOKUP(D409,ENTRANTS!$A$1:$H$1000,3,0))</f>
        <v/>
      </c>
      <c r="K409" s="100" t="str">
        <f>IF(D409="","",LEFT(VLOOKUP(D409,ENTRANTS!$A$1:$H$1000,5,0),1))</f>
        <v/>
      </c>
      <c r="L409" s="100" t="str">
        <f>IF(D409="","",COUNTIF($K$2:K409,K409))</f>
        <v/>
      </c>
      <c r="M409" s="100" t="str">
        <f>IF(D409="","",VLOOKUP(D409,ENTRANTS!$A$1:$H$1000,4,0))</f>
        <v/>
      </c>
      <c r="N409" s="100" t="str">
        <f>IF(D409="","",COUNTIF($M$2:M409,M409))</f>
        <v/>
      </c>
      <c r="O409" s="105" t="str">
        <f>IF(D409="","",VLOOKUP(D409,ENTRANTS!$A$1:$H$1000,6,0))</f>
        <v/>
      </c>
      <c r="P409" s="83" t="str">
        <f t="shared" si="115"/>
        <v/>
      </c>
      <c r="Q409" s="30"/>
      <c r="R409" s="2" t="str">
        <f t="shared" si="116"/>
        <v/>
      </c>
      <c r="S409" s="3" t="str">
        <f>IF(D409="","",COUNTIF($R$2:R409,R409))</f>
        <v/>
      </c>
      <c r="T409" s="4" t="str">
        <f t="shared" si="121"/>
        <v/>
      </c>
      <c r="U409" s="34" t="str">
        <f>IF(AND(S409=4,K409="M",NOT(O409="Unattached")),SUMIF(R$2:R409,R409,L$2:L409),"")</f>
        <v/>
      </c>
      <c r="V409" s="4" t="str">
        <f t="shared" si="122"/>
        <v/>
      </c>
      <c r="W409" s="34" t="str">
        <f>IF(AND(S409=3,K409="F",NOT(O409="Unattached")),SUMIF(R$2:R409,R409,L$2:L409),"")</f>
        <v/>
      </c>
      <c r="X409" s="5" t="str">
        <f t="shared" si="109"/>
        <v/>
      </c>
      <c r="Y409" s="5" t="str">
        <f t="shared" si="117"/>
        <v/>
      </c>
      <c r="Z409" s="32" t="str">
        <f t="shared" si="110"/>
        <v xml:space="preserve"> </v>
      </c>
      <c r="AA409" s="32" t="str">
        <f>IF(K409="M",IF(S409&lt;&gt;4,"",VLOOKUP(CONCATENATE(R409," ",(S409-3)),$Z$2:AD409,5,0)),IF(S409&lt;&gt;3,"",VLOOKUP(CONCATENATE(R409," ",(S409-2)),$Z$2:AD409,5,0)))</f>
        <v/>
      </c>
      <c r="AB409" s="32" t="str">
        <f>IF(K409="M",IF(S409&lt;&gt;4,"",VLOOKUP(CONCATENATE(R409," ",(S409-2)),$Z$2:AD409,5,0)),IF(S409&lt;&gt;3,"",VLOOKUP(CONCATENATE(R409," ",(S409-1)),$Z$2:AD409,5,0)))</f>
        <v/>
      </c>
      <c r="AC409" s="32" t="str">
        <f>IF(K409="M",IF(S409&lt;&gt;4,"",VLOOKUP(CONCATENATE(R409," ",(S409-1)),$Z$2:AD409,5,0)),IF(S409&lt;&gt;3,"",VLOOKUP(CONCATENATE(R409," ",(S409)),$Z$2:AD409,5,0)))</f>
        <v/>
      </c>
      <c r="AD409" s="32" t="str">
        <f t="shared" si="118"/>
        <v/>
      </c>
      <c r="AE409" s="32" t="str">
        <f t="shared" si="119"/>
        <v xml:space="preserve"> </v>
      </c>
      <c r="AF409" s="109">
        <f>IF($K409="M",IF($L409&gt;Params!D$3,0,Params!F$3-$L409+1)+IF($L409=1,2,0),IF($L409&gt;Params!E$3,0,Params!G$3-$L409+1)+IF($L409=1,2,0))</f>
        <v>0</v>
      </c>
      <c r="AG409" s="109">
        <f t="shared" si="111"/>
        <v>0</v>
      </c>
      <c r="AH409" s="109">
        <f>IF(LEN(M409)&gt;1,MATCH(MID(M409,2,3),Params!$A$4:$A$14,0),0)</f>
        <v>0</v>
      </c>
      <c r="AI409" s="109" cm="1">
        <f t="array" ref="AI409">IF(AH409=0,0,INDEX(Params!F$4:F$14,RESULTS!$AH409))</f>
        <v>0</v>
      </c>
      <c r="AJ409" s="109" cm="1">
        <f t="array" ref="AJ409">IF(AI409=0,0,INDEX(Params!G$4:G$14,RESULTS!$AH409))</f>
        <v>0</v>
      </c>
      <c r="AK409" s="109">
        <f t="shared" si="112"/>
        <v>0</v>
      </c>
      <c r="AL409" s="109">
        <f t="shared" si="113"/>
        <v>0</v>
      </c>
    </row>
    <row r="410" spans="1:38" x14ac:dyDescent="0.3">
      <c r="A410" s="64" t="str">
        <f t="shared" si="107"/>
        <v/>
      </c>
      <c r="B410" s="64" t="str">
        <f t="shared" si="108"/>
        <v/>
      </c>
      <c r="C410" s="100">
        <v>409</v>
      </c>
      <c r="D410" s="96"/>
      <c r="E410" s="97">
        <f t="shared" si="120"/>
        <v>1</v>
      </c>
      <c r="F410" s="97"/>
      <c r="G410" s="97"/>
      <c r="H410" s="104" t="str">
        <f t="shared" si="114"/>
        <v/>
      </c>
      <c r="I410" s="105" t="str">
        <f>IF(D410="","",VLOOKUP(D410,ENTRANTS!$A$1:$H$1000,2,0))</f>
        <v/>
      </c>
      <c r="J410" s="105" t="str">
        <f>IF(D410="","",VLOOKUP(D410,ENTRANTS!$A$1:$H$1000,3,0))</f>
        <v/>
      </c>
      <c r="K410" s="100" t="str">
        <f>IF(D410="","",LEFT(VLOOKUP(D410,ENTRANTS!$A$1:$H$1000,5,0),1))</f>
        <v/>
      </c>
      <c r="L410" s="100" t="str">
        <f>IF(D410="","",COUNTIF($K$2:K410,K410))</f>
        <v/>
      </c>
      <c r="M410" s="100" t="str">
        <f>IF(D410="","",VLOOKUP(D410,ENTRANTS!$A$1:$H$1000,4,0))</f>
        <v/>
      </c>
      <c r="N410" s="100" t="str">
        <f>IF(D410="","",COUNTIF($M$2:M410,M410))</f>
        <v/>
      </c>
      <c r="O410" s="105" t="str">
        <f>IF(D410="","",VLOOKUP(D410,ENTRANTS!$A$1:$H$1000,6,0))</f>
        <v/>
      </c>
      <c r="P410" s="83" t="str">
        <f t="shared" si="115"/>
        <v/>
      </c>
      <c r="Q410" s="30"/>
      <c r="R410" s="2" t="str">
        <f t="shared" si="116"/>
        <v/>
      </c>
      <c r="S410" s="3" t="str">
        <f>IF(D410="","",COUNTIF($R$2:R410,R410))</f>
        <v/>
      </c>
      <c r="T410" s="4" t="str">
        <f t="shared" si="121"/>
        <v/>
      </c>
      <c r="U410" s="34" t="str">
        <f>IF(AND(S410=4,K410="M",NOT(O410="Unattached")),SUMIF(R$2:R410,R410,L$2:L410),"")</f>
        <v/>
      </c>
      <c r="V410" s="4" t="str">
        <f t="shared" si="122"/>
        <v/>
      </c>
      <c r="W410" s="34" t="str">
        <f>IF(AND(S410=3,K410="F",NOT(O410="Unattached")),SUMIF(R$2:R410,R410,L$2:L410),"")</f>
        <v/>
      </c>
      <c r="X410" s="5" t="str">
        <f t="shared" si="109"/>
        <v/>
      </c>
      <c r="Y410" s="5" t="str">
        <f t="shared" si="117"/>
        <v/>
      </c>
      <c r="Z410" s="32" t="str">
        <f t="shared" si="110"/>
        <v xml:space="preserve"> </v>
      </c>
      <c r="AA410" s="32" t="str">
        <f>IF(K410="M",IF(S410&lt;&gt;4,"",VLOOKUP(CONCATENATE(R410," ",(S410-3)),$Z$2:AD410,5,0)),IF(S410&lt;&gt;3,"",VLOOKUP(CONCATENATE(R410," ",(S410-2)),$Z$2:AD410,5,0)))</f>
        <v/>
      </c>
      <c r="AB410" s="32" t="str">
        <f>IF(K410="M",IF(S410&lt;&gt;4,"",VLOOKUP(CONCATENATE(R410," ",(S410-2)),$Z$2:AD410,5,0)),IF(S410&lt;&gt;3,"",VLOOKUP(CONCATENATE(R410," ",(S410-1)),$Z$2:AD410,5,0)))</f>
        <v/>
      </c>
      <c r="AC410" s="32" t="str">
        <f>IF(K410="M",IF(S410&lt;&gt;4,"",VLOOKUP(CONCATENATE(R410," ",(S410-1)),$Z$2:AD410,5,0)),IF(S410&lt;&gt;3,"",VLOOKUP(CONCATENATE(R410," ",(S410)),$Z$2:AD410,5,0)))</f>
        <v/>
      </c>
      <c r="AD410" s="32" t="str">
        <f t="shared" si="118"/>
        <v/>
      </c>
      <c r="AE410" s="32" t="str">
        <f t="shared" si="119"/>
        <v xml:space="preserve"> </v>
      </c>
      <c r="AF410" s="109">
        <f>IF($K410="M",IF($L410&gt;Params!D$3,0,Params!F$3-$L410+1)+IF($L410=1,2,0),IF($L410&gt;Params!E$3,0,Params!G$3-$L410+1)+IF($L410=1,2,0))</f>
        <v>0</v>
      </c>
      <c r="AG410" s="109">
        <f t="shared" si="111"/>
        <v>0</v>
      </c>
      <c r="AH410" s="109">
        <f>IF(LEN(M410)&gt;1,MATCH(MID(M410,2,3),Params!$A$4:$A$14,0),0)</f>
        <v>0</v>
      </c>
      <c r="AI410" s="109" cm="1">
        <f t="array" ref="AI410">IF(AH410=0,0,INDEX(Params!F$4:F$14,RESULTS!$AH410))</f>
        <v>0</v>
      </c>
      <c r="AJ410" s="109" cm="1">
        <f t="array" ref="AJ410">IF(AI410=0,0,INDEX(Params!G$4:G$14,RESULTS!$AH410))</f>
        <v>0</v>
      </c>
      <c r="AK410" s="109">
        <f t="shared" si="112"/>
        <v>0</v>
      </c>
      <c r="AL410" s="109">
        <f t="shared" si="113"/>
        <v>0</v>
      </c>
    </row>
    <row r="411" spans="1:38" x14ac:dyDescent="0.3">
      <c r="A411" s="64" t="str">
        <f t="shared" si="107"/>
        <v/>
      </c>
      <c r="B411" s="64" t="str">
        <f t="shared" si="108"/>
        <v/>
      </c>
      <c r="C411" s="100">
        <v>410</v>
      </c>
      <c r="D411" s="96"/>
      <c r="E411" s="97">
        <f t="shared" si="120"/>
        <v>1</v>
      </c>
      <c r="F411" s="97"/>
      <c r="G411" s="97"/>
      <c r="H411" s="104" t="str">
        <f t="shared" si="114"/>
        <v/>
      </c>
      <c r="I411" s="105" t="str">
        <f>IF(D411="","",VLOOKUP(D411,ENTRANTS!$A$1:$H$1000,2,0))</f>
        <v/>
      </c>
      <c r="J411" s="105" t="str">
        <f>IF(D411="","",VLOOKUP(D411,ENTRANTS!$A$1:$H$1000,3,0))</f>
        <v/>
      </c>
      <c r="K411" s="100" t="str">
        <f>IF(D411="","",LEFT(VLOOKUP(D411,ENTRANTS!$A$1:$H$1000,5,0),1))</f>
        <v/>
      </c>
      <c r="L411" s="100" t="str">
        <f>IF(D411="","",COUNTIF($K$2:K411,K411))</f>
        <v/>
      </c>
      <c r="M411" s="100" t="str">
        <f>IF(D411="","",VLOOKUP(D411,ENTRANTS!$A$1:$H$1000,4,0))</f>
        <v/>
      </c>
      <c r="N411" s="100" t="str">
        <f>IF(D411="","",COUNTIF($M$2:M411,M411))</f>
        <v/>
      </c>
      <c r="O411" s="105" t="str">
        <f>IF(D411="","",VLOOKUP(D411,ENTRANTS!$A$1:$H$1000,6,0))</f>
        <v/>
      </c>
      <c r="P411" s="83" t="str">
        <f t="shared" si="115"/>
        <v/>
      </c>
      <c r="Q411" s="30"/>
      <c r="R411" s="2" t="str">
        <f t="shared" si="116"/>
        <v/>
      </c>
      <c r="S411" s="3" t="str">
        <f>IF(D411="","",COUNTIF($R$2:R411,R411))</f>
        <v/>
      </c>
      <c r="T411" s="4" t="str">
        <f t="shared" si="121"/>
        <v/>
      </c>
      <c r="U411" s="34" t="str">
        <f>IF(AND(S411=4,K411="M",NOT(O411="Unattached")),SUMIF(R$2:R411,R411,L$2:L411),"")</f>
        <v/>
      </c>
      <c r="V411" s="4" t="str">
        <f t="shared" si="122"/>
        <v/>
      </c>
      <c r="W411" s="34" t="str">
        <f>IF(AND(S411=3,K411="F",NOT(O411="Unattached")),SUMIF(R$2:R411,R411,L$2:L411),"")</f>
        <v/>
      </c>
      <c r="X411" s="5" t="str">
        <f t="shared" si="109"/>
        <v/>
      </c>
      <c r="Y411" s="5" t="str">
        <f t="shared" si="117"/>
        <v/>
      </c>
      <c r="Z411" s="32" t="str">
        <f t="shared" si="110"/>
        <v xml:space="preserve"> </v>
      </c>
      <c r="AA411" s="32" t="str">
        <f>IF(K411="M",IF(S411&lt;&gt;4,"",VLOOKUP(CONCATENATE(R411," ",(S411-3)),$Z$2:AD411,5,0)),IF(S411&lt;&gt;3,"",VLOOKUP(CONCATENATE(R411," ",(S411-2)),$Z$2:AD411,5,0)))</f>
        <v/>
      </c>
      <c r="AB411" s="32" t="str">
        <f>IF(K411="M",IF(S411&lt;&gt;4,"",VLOOKUP(CONCATENATE(R411," ",(S411-2)),$Z$2:AD411,5,0)),IF(S411&lt;&gt;3,"",VLOOKUP(CONCATENATE(R411," ",(S411-1)),$Z$2:AD411,5,0)))</f>
        <v/>
      </c>
      <c r="AC411" s="32" t="str">
        <f>IF(K411="M",IF(S411&lt;&gt;4,"",VLOOKUP(CONCATENATE(R411," ",(S411-1)),$Z$2:AD411,5,0)),IF(S411&lt;&gt;3,"",VLOOKUP(CONCATENATE(R411," ",(S411)),$Z$2:AD411,5,0)))</f>
        <v/>
      </c>
      <c r="AD411" s="32" t="str">
        <f t="shared" si="118"/>
        <v/>
      </c>
      <c r="AE411" s="32" t="str">
        <f t="shared" si="119"/>
        <v xml:space="preserve"> </v>
      </c>
      <c r="AF411" s="109">
        <f>IF($K411="M",IF($L411&gt;Params!D$3,0,Params!F$3-$L411+1)+IF($L411=1,2,0),IF($L411&gt;Params!E$3,0,Params!G$3-$L411+1)+IF($L411=1,2,0))</f>
        <v>0</v>
      </c>
      <c r="AG411" s="109">
        <f t="shared" si="111"/>
        <v>0</v>
      </c>
      <c r="AH411" s="109">
        <f>IF(LEN(M411)&gt;1,MATCH(MID(M411,2,3),Params!$A$4:$A$14,0),0)</f>
        <v>0</v>
      </c>
      <c r="AI411" s="109" cm="1">
        <f t="array" ref="AI411">IF(AH411=0,0,INDEX(Params!F$4:F$14,RESULTS!$AH411))</f>
        <v>0</v>
      </c>
      <c r="AJ411" s="109" cm="1">
        <f t="array" ref="AJ411">IF(AI411=0,0,INDEX(Params!G$4:G$14,RESULTS!$AH411))</f>
        <v>0</v>
      </c>
      <c r="AK411" s="109">
        <f t="shared" si="112"/>
        <v>0</v>
      </c>
      <c r="AL411" s="109">
        <f t="shared" si="113"/>
        <v>0</v>
      </c>
    </row>
    <row r="412" spans="1:38" x14ac:dyDescent="0.3">
      <c r="A412" s="64" t="str">
        <f t="shared" si="107"/>
        <v/>
      </c>
      <c r="B412" s="64" t="str">
        <f t="shared" si="108"/>
        <v/>
      </c>
      <c r="C412" s="100">
        <v>411</v>
      </c>
      <c r="D412" s="96"/>
      <c r="E412" s="97">
        <f t="shared" si="120"/>
        <v>1</v>
      </c>
      <c r="F412" s="97"/>
      <c r="G412" s="97"/>
      <c r="H412" s="104" t="str">
        <f t="shared" si="114"/>
        <v/>
      </c>
      <c r="I412" s="105" t="str">
        <f>IF(D412="","",VLOOKUP(D412,ENTRANTS!$A$1:$H$1000,2,0))</f>
        <v/>
      </c>
      <c r="J412" s="105" t="str">
        <f>IF(D412="","",VLOOKUP(D412,ENTRANTS!$A$1:$H$1000,3,0))</f>
        <v/>
      </c>
      <c r="K412" s="100" t="str">
        <f>IF(D412="","",LEFT(VLOOKUP(D412,ENTRANTS!$A$1:$H$1000,5,0),1))</f>
        <v/>
      </c>
      <c r="L412" s="100" t="str">
        <f>IF(D412="","",COUNTIF($K$2:K412,K412))</f>
        <v/>
      </c>
      <c r="M412" s="100" t="str">
        <f>IF(D412="","",VLOOKUP(D412,ENTRANTS!$A$1:$H$1000,4,0))</f>
        <v/>
      </c>
      <c r="N412" s="100" t="str">
        <f>IF(D412="","",COUNTIF($M$2:M412,M412))</f>
        <v/>
      </c>
      <c r="O412" s="105" t="str">
        <f>IF(D412="","",VLOOKUP(D412,ENTRANTS!$A$1:$H$1000,6,0))</f>
        <v/>
      </c>
      <c r="P412" s="83" t="str">
        <f t="shared" si="115"/>
        <v/>
      </c>
      <c r="Q412" s="30"/>
      <c r="R412" s="2" t="str">
        <f t="shared" si="116"/>
        <v/>
      </c>
      <c r="S412" s="3" t="str">
        <f>IF(D412="","",COUNTIF($R$2:R412,R412))</f>
        <v/>
      </c>
      <c r="T412" s="4" t="str">
        <f t="shared" si="121"/>
        <v/>
      </c>
      <c r="U412" s="34" t="str">
        <f>IF(AND(S412=4,K412="M",NOT(O412="Unattached")),SUMIF(R$2:R412,R412,L$2:L412),"")</f>
        <v/>
      </c>
      <c r="V412" s="4" t="str">
        <f t="shared" si="122"/>
        <v/>
      </c>
      <c r="W412" s="34" t="str">
        <f>IF(AND(S412=3,K412="F",NOT(O412="Unattached")),SUMIF(R$2:R412,R412,L$2:L412),"")</f>
        <v/>
      </c>
      <c r="X412" s="5" t="str">
        <f t="shared" si="109"/>
        <v/>
      </c>
      <c r="Y412" s="5" t="str">
        <f t="shared" si="117"/>
        <v/>
      </c>
      <c r="Z412" s="32" t="str">
        <f t="shared" si="110"/>
        <v xml:space="preserve"> </v>
      </c>
      <c r="AA412" s="32" t="str">
        <f>IF(K412="M",IF(S412&lt;&gt;4,"",VLOOKUP(CONCATENATE(R412," ",(S412-3)),$Z$2:AD412,5,0)),IF(S412&lt;&gt;3,"",VLOOKUP(CONCATENATE(R412," ",(S412-2)),$Z$2:AD412,5,0)))</f>
        <v/>
      </c>
      <c r="AB412" s="32" t="str">
        <f>IF(K412="M",IF(S412&lt;&gt;4,"",VLOOKUP(CONCATENATE(R412," ",(S412-2)),$Z$2:AD412,5,0)),IF(S412&lt;&gt;3,"",VLOOKUP(CONCATENATE(R412," ",(S412-1)),$Z$2:AD412,5,0)))</f>
        <v/>
      </c>
      <c r="AC412" s="32" t="str">
        <f>IF(K412="M",IF(S412&lt;&gt;4,"",VLOOKUP(CONCATENATE(R412," ",(S412-1)),$Z$2:AD412,5,0)),IF(S412&lt;&gt;3,"",VLOOKUP(CONCATENATE(R412," ",(S412)),$Z$2:AD412,5,0)))</f>
        <v/>
      </c>
      <c r="AD412" s="32" t="str">
        <f t="shared" si="118"/>
        <v/>
      </c>
      <c r="AE412" s="32" t="str">
        <f t="shared" si="119"/>
        <v xml:space="preserve"> </v>
      </c>
      <c r="AF412" s="109">
        <f>IF($K412="M",IF($L412&gt;Params!D$3,0,Params!F$3-$L412+1)+IF($L412=1,2,0),IF($L412&gt;Params!E$3,0,Params!G$3-$L412+1)+IF($L412=1,2,0))</f>
        <v>0</v>
      </c>
      <c r="AG412" s="109">
        <f t="shared" si="111"/>
        <v>0</v>
      </c>
      <c r="AH412" s="109">
        <f>IF(LEN(M412)&gt;1,MATCH(MID(M412,2,3),Params!$A$4:$A$14,0),0)</f>
        <v>0</v>
      </c>
      <c r="AI412" s="109" cm="1">
        <f t="array" ref="AI412">IF(AH412=0,0,INDEX(Params!F$4:F$14,RESULTS!$AH412))</f>
        <v>0</v>
      </c>
      <c r="AJ412" s="109" cm="1">
        <f t="array" ref="AJ412">IF(AI412=0,0,INDEX(Params!G$4:G$14,RESULTS!$AH412))</f>
        <v>0</v>
      </c>
      <c r="AK412" s="109">
        <f t="shared" si="112"/>
        <v>0</v>
      </c>
      <c r="AL412" s="109">
        <f t="shared" si="113"/>
        <v>0</v>
      </c>
    </row>
    <row r="413" spans="1:38" x14ac:dyDescent="0.3">
      <c r="A413" s="64" t="str">
        <f t="shared" si="107"/>
        <v/>
      </c>
      <c r="B413" s="64" t="str">
        <f t="shared" si="108"/>
        <v/>
      </c>
      <c r="C413" s="100">
        <v>412</v>
      </c>
      <c r="D413" s="96"/>
      <c r="E413" s="97">
        <f t="shared" si="120"/>
        <v>1</v>
      </c>
      <c r="F413" s="97"/>
      <c r="G413" s="97"/>
      <c r="H413" s="104" t="str">
        <f t="shared" si="114"/>
        <v/>
      </c>
      <c r="I413" s="105" t="str">
        <f>IF(D413="","",VLOOKUP(D413,ENTRANTS!$A$1:$H$1000,2,0))</f>
        <v/>
      </c>
      <c r="J413" s="105" t="str">
        <f>IF(D413="","",VLOOKUP(D413,ENTRANTS!$A$1:$H$1000,3,0))</f>
        <v/>
      </c>
      <c r="K413" s="100" t="str">
        <f>IF(D413="","",LEFT(VLOOKUP(D413,ENTRANTS!$A$1:$H$1000,5,0),1))</f>
        <v/>
      </c>
      <c r="L413" s="100" t="str">
        <f>IF(D413="","",COUNTIF($K$2:K413,K413))</f>
        <v/>
      </c>
      <c r="M413" s="100" t="str">
        <f>IF(D413="","",VLOOKUP(D413,ENTRANTS!$A$1:$H$1000,4,0))</f>
        <v/>
      </c>
      <c r="N413" s="100" t="str">
        <f>IF(D413="","",COUNTIF($M$2:M413,M413))</f>
        <v/>
      </c>
      <c r="O413" s="105" t="str">
        <f>IF(D413="","",VLOOKUP(D413,ENTRANTS!$A$1:$H$1000,6,0))</f>
        <v/>
      </c>
      <c r="P413" s="83" t="str">
        <f t="shared" si="115"/>
        <v/>
      </c>
      <c r="Q413" s="30"/>
      <c r="R413" s="2" t="str">
        <f t="shared" si="116"/>
        <v/>
      </c>
      <c r="S413" s="3" t="str">
        <f>IF(D413="","",COUNTIF($R$2:R413,R413))</f>
        <v/>
      </c>
      <c r="T413" s="4" t="str">
        <f t="shared" si="121"/>
        <v/>
      </c>
      <c r="U413" s="34" t="str">
        <f>IF(AND(S413=4,K413="M",NOT(O413="Unattached")),SUMIF(R$2:R413,R413,L$2:L413),"")</f>
        <v/>
      </c>
      <c r="V413" s="4" t="str">
        <f t="shared" si="122"/>
        <v/>
      </c>
      <c r="W413" s="34" t="str">
        <f>IF(AND(S413=3,K413="F",NOT(O413="Unattached")),SUMIF(R$2:R413,R413,L$2:L413),"")</f>
        <v/>
      </c>
      <c r="X413" s="5" t="str">
        <f t="shared" si="109"/>
        <v/>
      </c>
      <c r="Y413" s="5" t="str">
        <f t="shared" si="117"/>
        <v/>
      </c>
      <c r="Z413" s="32" t="str">
        <f t="shared" si="110"/>
        <v xml:space="preserve"> </v>
      </c>
      <c r="AA413" s="32" t="str">
        <f>IF(K413="M",IF(S413&lt;&gt;4,"",VLOOKUP(CONCATENATE(R413," ",(S413-3)),$Z$2:AD413,5,0)),IF(S413&lt;&gt;3,"",VLOOKUP(CONCATENATE(R413," ",(S413-2)),$Z$2:AD413,5,0)))</f>
        <v/>
      </c>
      <c r="AB413" s="32" t="str">
        <f>IF(K413="M",IF(S413&lt;&gt;4,"",VLOOKUP(CONCATENATE(R413," ",(S413-2)),$Z$2:AD413,5,0)),IF(S413&lt;&gt;3,"",VLOOKUP(CONCATENATE(R413," ",(S413-1)),$Z$2:AD413,5,0)))</f>
        <v/>
      </c>
      <c r="AC413" s="32" t="str">
        <f>IF(K413="M",IF(S413&lt;&gt;4,"",VLOOKUP(CONCATENATE(R413," ",(S413-1)),$Z$2:AD413,5,0)),IF(S413&lt;&gt;3,"",VLOOKUP(CONCATENATE(R413," ",(S413)),$Z$2:AD413,5,0)))</f>
        <v/>
      </c>
      <c r="AD413" s="32" t="str">
        <f t="shared" si="118"/>
        <v/>
      </c>
      <c r="AE413" s="32" t="str">
        <f t="shared" si="119"/>
        <v xml:space="preserve"> </v>
      </c>
      <c r="AF413" s="109">
        <f>IF($K413="M",IF($L413&gt;Params!D$3,0,Params!F$3-$L413+1)+IF($L413=1,2,0),IF($L413&gt;Params!E$3,0,Params!G$3-$L413+1)+IF($L413=1,2,0))</f>
        <v>0</v>
      </c>
      <c r="AG413" s="109">
        <f t="shared" si="111"/>
        <v>0</v>
      </c>
      <c r="AH413" s="109">
        <f>IF(LEN(M413)&gt;1,MATCH(MID(M413,2,3),Params!$A$4:$A$14,0),0)</f>
        <v>0</v>
      </c>
      <c r="AI413" s="109" cm="1">
        <f t="array" ref="AI413">IF(AH413=0,0,INDEX(Params!F$4:F$14,RESULTS!$AH413))</f>
        <v>0</v>
      </c>
      <c r="AJ413" s="109" cm="1">
        <f t="array" ref="AJ413">IF(AI413=0,0,INDEX(Params!G$4:G$14,RESULTS!$AH413))</f>
        <v>0</v>
      </c>
      <c r="AK413" s="109">
        <f t="shared" si="112"/>
        <v>0</v>
      </c>
      <c r="AL413" s="109">
        <f t="shared" si="113"/>
        <v>0</v>
      </c>
    </row>
    <row r="414" spans="1:38" x14ac:dyDescent="0.3">
      <c r="A414" s="64" t="str">
        <f t="shared" si="107"/>
        <v/>
      </c>
      <c r="B414" s="64" t="str">
        <f t="shared" si="108"/>
        <v/>
      </c>
      <c r="C414" s="100">
        <v>413</v>
      </c>
      <c r="D414" s="96"/>
      <c r="E414" s="97">
        <f t="shared" si="120"/>
        <v>1</v>
      </c>
      <c r="F414" s="97"/>
      <c r="G414" s="97"/>
      <c r="H414" s="104" t="str">
        <f t="shared" si="114"/>
        <v/>
      </c>
      <c r="I414" s="105" t="str">
        <f>IF(D414="","",VLOOKUP(D414,ENTRANTS!$A$1:$H$1000,2,0))</f>
        <v/>
      </c>
      <c r="J414" s="105" t="str">
        <f>IF(D414="","",VLOOKUP(D414,ENTRANTS!$A$1:$H$1000,3,0))</f>
        <v/>
      </c>
      <c r="K414" s="100" t="str">
        <f>IF(D414="","",LEFT(VLOOKUP(D414,ENTRANTS!$A$1:$H$1000,5,0),1))</f>
        <v/>
      </c>
      <c r="L414" s="100" t="str">
        <f>IF(D414="","",COUNTIF($K$2:K414,K414))</f>
        <v/>
      </c>
      <c r="M414" s="100" t="str">
        <f>IF(D414="","",VLOOKUP(D414,ENTRANTS!$A$1:$H$1000,4,0))</f>
        <v/>
      </c>
      <c r="N414" s="100" t="str">
        <f>IF(D414="","",COUNTIF($M$2:M414,M414))</f>
        <v/>
      </c>
      <c r="O414" s="105" t="str">
        <f>IF(D414="","",VLOOKUP(D414,ENTRANTS!$A$1:$H$1000,6,0))</f>
        <v/>
      </c>
      <c r="P414" s="83" t="str">
        <f t="shared" si="115"/>
        <v/>
      </c>
      <c r="Q414" s="30"/>
      <c r="R414" s="2" t="str">
        <f t="shared" si="116"/>
        <v/>
      </c>
      <c r="S414" s="3" t="str">
        <f>IF(D414="","",COUNTIF($R$2:R414,R414))</f>
        <v/>
      </c>
      <c r="T414" s="4" t="str">
        <f t="shared" si="121"/>
        <v/>
      </c>
      <c r="U414" s="34" t="str">
        <f>IF(AND(S414=4,K414="M",NOT(O414="Unattached")),SUMIF(R$2:R414,R414,L$2:L414),"")</f>
        <v/>
      </c>
      <c r="V414" s="4" t="str">
        <f t="shared" si="122"/>
        <v/>
      </c>
      <c r="W414" s="34" t="str">
        <f>IF(AND(S414=3,K414="F",NOT(O414="Unattached")),SUMIF(R$2:R414,R414,L$2:L414),"")</f>
        <v/>
      </c>
      <c r="X414" s="5" t="str">
        <f t="shared" si="109"/>
        <v/>
      </c>
      <c r="Y414" s="5" t="str">
        <f t="shared" si="117"/>
        <v/>
      </c>
      <c r="Z414" s="32" t="str">
        <f t="shared" si="110"/>
        <v xml:space="preserve"> </v>
      </c>
      <c r="AA414" s="32" t="str">
        <f>IF(K414="M",IF(S414&lt;&gt;4,"",VLOOKUP(CONCATENATE(R414," ",(S414-3)),$Z$2:AD414,5,0)),IF(S414&lt;&gt;3,"",VLOOKUP(CONCATENATE(R414," ",(S414-2)),$Z$2:AD414,5,0)))</f>
        <v/>
      </c>
      <c r="AB414" s="32" t="str">
        <f>IF(K414="M",IF(S414&lt;&gt;4,"",VLOOKUP(CONCATENATE(R414," ",(S414-2)),$Z$2:AD414,5,0)),IF(S414&lt;&gt;3,"",VLOOKUP(CONCATENATE(R414," ",(S414-1)),$Z$2:AD414,5,0)))</f>
        <v/>
      </c>
      <c r="AC414" s="32" t="str">
        <f>IF(K414="M",IF(S414&lt;&gt;4,"",VLOOKUP(CONCATENATE(R414," ",(S414-1)),$Z$2:AD414,5,0)),IF(S414&lt;&gt;3,"",VLOOKUP(CONCATENATE(R414," ",(S414)),$Z$2:AD414,5,0)))</f>
        <v/>
      </c>
      <c r="AD414" s="32" t="str">
        <f t="shared" si="118"/>
        <v/>
      </c>
      <c r="AE414" s="32" t="str">
        <f t="shared" si="119"/>
        <v xml:space="preserve"> </v>
      </c>
      <c r="AF414" s="109">
        <f>IF($K414="M",IF($L414&gt;Params!D$3,0,Params!F$3-$L414+1)+IF($L414=1,2,0),IF($L414&gt;Params!E$3,0,Params!G$3-$L414+1)+IF($L414=1,2,0))</f>
        <v>0</v>
      </c>
      <c r="AG414" s="109">
        <f t="shared" si="111"/>
        <v>0</v>
      </c>
      <c r="AH414" s="109">
        <f>IF(LEN(M414)&gt;1,MATCH(MID(M414,2,3),Params!$A$4:$A$14,0),0)</f>
        <v>0</v>
      </c>
      <c r="AI414" s="109" cm="1">
        <f t="array" ref="AI414">IF(AH414=0,0,INDEX(Params!F$4:F$14,RESULTS!$AH414))</f>
        <v>0</v>
      </c>
      <c r="AJ414" s="109" cm="1">
        <f t="array" ref="AJ414">IF(AI414=0,0,INDEX(Params!G$4:G$14,RESULTS!$AH414))</f>
        <v>0</v>
      </c>
      <c r="AK414" s="109">
        <f t="shared" si="112"/>
        <v>0</v>
      </c>
      <c r="AL414" s="109">
        <f t="shared" si="113"/>
        <v>0</v>
      </c>
    </row>
    <row r="415" spans="1:38" x14ac:dyDescent="0.3">
      <c r="A415" s="64" t="str">
        <f t="shared" si="107"/>
        <v/>
      </c>
      <c r="B415" s="64" t="str">
        <f t="shared" si="108"/>
        <v/>
      </c>
      <c r="C415" s="100">
        <v>414</v>
      </c>
      <c r="D415" s="96"/>
      <c r="E415" s="97">
        <f t="shared" si="120"/>
        <v>1</v>
      </c>
      <c r="F415" s="97"/>
      <c r="G415" s="97"/>
      <c r="H415" s="104" t="str">
        <f t="shared" si="114"/>
        <v/>
      </c>
      <c r="I415" s="105" t="str">
        <f>IF(D415="","",VLOOKUP(D415,ENTRANTS!$A$1:$H$1000,2,0))</f>
        <v/>
      </c>
      <c r="J415" s="105" t="str">
        <f>IF(D415="","",VLOOKUP(D415,ENTRANTS!$A$1:$H$1000,3,0))</f>
        <v/>
      </c>
      <c r="K415" s="100" t="str">
        <f>IF(D415="","",LEFT(VLOOKUP(D415,ENTRANTS!$A$1:$H$1000,5,0),1))</f>
        <v/>
      </c>
      <c r="L415" s="100" t="str">
        <f>IF(D415="","",COUNTIF($K$2:K415,K415))</f>
        <v/>
      </c>
      <c r="M415" s="100" t="str">
        <f>IF(D415="","",VLOOKUP(D415,ENTRANTS!$A$1:$H$1000,4,0))</f>
        <v/>
      </c>
      <c r="N415" s="100" t="str">
        <f>IF(D415="","",COUNTIF($M$2:M415,M415))</f>
        <v/>
      </c>
      <c r="O415" s="105" t="str">
        <f>IF(D415="","",VLOOKUP(D415,ENTRANTS!$A$1:$H$1000,6,0))</f>
        <v/>
      </c>
      <c r="P415" s="83" t="str">
        <f t="shared" si="115"/>
        <v/>
      </c>
      <c r="Q415" s="30"/>
      <c r="R415" s="2" t="str">
        <f t="shared" si="116"/>
        <v/>
      </c>
      <c r="S415" s="3" t="str">
        <f>IF(D415="","",COUNTIF($R$2:R415,R415))</f>
        <v/>
      </c>
      <c r="T415" s="4" t="str">
        <f t="shared" si="121"/>
        <v/>
      </c>
      <c r="U415" s="34" t="str">
        <f>IF(AND(S415=4,K415="M",NOT(O415="Unattached")),SUMIF(R$2:R415,R415,L$2:L415),"")</f>
        <v/>
      </c>
      <c r="V415" s="4" t="str">
        <f t="shared" si="122"/>
        <v/>
      </c>
      <c r="W415" s="34" t="str">
        <f>IF(AND(S415=3,K415="F",NOT(O415="Unattached")),SUMIF(R$2:R415,R415,L$2:L415),"")</f>
        <v/>
      </c>
      <c r="X415" s="5" t="str">
        <f t="shared" si="109"/>
        <v/>
      </c>
      <c r="Y415" s="5" t="str">
        <f t="shared" si="117"/>
        <v/>
      </c>
      <c r="Z415" s="32" t="str">
        <f t="shared" si="110"/>
        <v xml:space="preserve"> </v>
      </c>
      <c r="AA415" s="32" t="str">
        <f>IF(K415="M",IF(S415&lt;&gt;4,"",VLOOKUP(CONCATENATE(R415," ",(S415-3)),$Z$2:AD415,5,0)),IF(S415&lt;&gt;3,"",VLOOKUP(CONCATENATE(R415," ",(S415-2)),$Z$2:AD415,5,0)))</f>
        <v/>
      </c>
      <c r="AB415" s="32" t="str">
        <f>IF(K415="M",IF(S415&lt;&gt;4,"",VLOOKUP(CONCATENATE(R415," ",(S415-2)),$Z$2:AD415,5,0)),IF(S415&lt;&gt;3,"",VLOOKUP(CONCATENATE(R415," ",(S415-1)),$Z$2:AD415,5,0)))</f>
        <v/>
      </c>
      <c r="AC415" s="32" t="str">
        <f>IF(K415="M",IF(S415&lt;&gt;4,"",VLOOKUP(CONCATENATE(R415," ",(S415-1)),$Z$2:AD415,5,0)),IF(S415&lt;&gt;3,"",VLOOKUP(CONCATENATE(R415," ",(S415)),$Z$2:AD415,5,0)))</f>
        <v/>
      </c>
      <c r="AD415" s="32" t="str">
        <f t="shared" si="118"/>
        <v/>
      </c>
      <c r="AE415" s="32" t="str">
        <f t="shared" si="119"/>
        <v xml:space="preserve"> </v>
      </c>
      <c r="AF415" s="109">
        <f>IF($K415="M",IF($L415&gt;Params!D$3,0,Params!F$3-$L415+1)+IF($L415=1,2,0),IF($L415&gt;Params!E$3,0,Params!G$3-$L415+1)+IF($L415=1,2,0))</f>
        <v>0</v>
      </c>
      <c r="AG415" s="109">
        <f t="shared" si="111"/>
        <v>0</v>
      </c>
      <c r="AH415" s="109">
        <f>IF(LEN(M415)&gt;1,MATCH(MID(M415,2,3),Params!$A$4:$A$14,0),0)</f>
        <v>0</v>
      </c>
      <c r="AI415" s="109" cm="1">
        <f t="array" ref="AI415">IF(AH415=0,0,INDEX(Params!F$4:F$14,RESULTS!$AH415))</f>
        <v>0</v>
      </c>
      <c r="AJ415" s="109" cm="1">
        <f t="array" ref="AJ415">IF(AI415=0,0,INDEX(Params!G$4:G$14,RESULTS!$AH415))</f>
        <v>0</v>
      </c>
      <c r="AK415" s="109">
        <f t="shared" si="112"/>
        <v>0</v>
      </c>
      <c r="AL415" s="109">
        <f t="shared" si="113"/>
        <v>0</v>
      </c>
    </row>
    <row r="416" spans="1:38" x14ac:dyDescent="0.3">
      <c r="A416" s="64" t="str">
        <f t="shared" si="107"/>
        <v/>
      </c>
      <c r="B416" s="64" t="str">
        <f t="shared" si="108"/>
        <v/>
      </c>
      <c r="C416" s="100">
        <v>415</v>
      </c>
      <c r="D416" s="96"/>
      <c r="E416" s="97">
        <f t="shared" si="120"/>
        <v>1</v>
      </c>
      <c r="F416" s="97"/>
      <c r="G416" s="97"/>
      <c r="H416" s="104" t="str">
        <f t="shared" si="114"/>
        <v/>
      </c>
      <c r="I416" s="105" t="str">
        <f>IF(D416="","",VLOOKUP(D416,ENTRANTS!$A$1:$H$1000,2,0))</f>
        <v/>
      </c>
      <c r="J416" s="105" t="str">
        <f>IF(D416="","",VLOOKUP(D416,ENTRANTS!$A$1:$H$1000,3,0))</f>
        <v/>
      </c>
      <c r="K416" s="100" t="str">
        <f>IF(D416="","",LEFT(VLOOKUP(D416,ENTRANTS!$A$1:$H$1000,5,0),1))</f>
        <v/>
      </c>
      <c r="L416" s="100" t="str">
        <f>IF(D416="","",COUNTIF($K$2:K416,K416))</f>
        <v/>
      </c>
      <c r="M416" s="100" t="str">
        <f>IF(D416="","",VLOOKUP(D416,ENTRANTS!$A$1:$H$1000,4,0))</f>
        <v/>
      </c>
      <c r="N416" s="100" t="str">
        <f>IF(D416="","",COUNTIF($M$2:M416,M416))</f>
        <v/>
      </c>
      <c r="O416" s="105" t="str">
        <f>IF(D416="","",VLOOKUP(D416,ENTRANTS!$A$1:$H$1000,6,0))</f>
        <v/>
      </c>
      <c r="P416" s="83" t="str">
        <f t="shared" si="115"/>
        <v/>
      </c>
      <c r="Q416" s="30"/>
      <c r="R416" s="2" t="str">
        <f t="shared" si="116"/>
        <v/>
      </c>
      <c r="S416" s="3" t="str">
        <f>IF(D416="","",COUNTIF($R$2:R416,R416))</f>
        <v/>
      </c>
      <c r="T416" s="4" t="str">
        <f t="shared" si="121"/>
        <v/>
      </c>
      <c r="U416" s="34" t="str">
        <f>IF(AND(S416=4,K416="M",NOT(O416="Unattached")),SUMIF(R$2:R416,R416,L$2:L416),"")</f>
        <v/>
      </c>
      <c r="V416" s="4" t="str">
        <f t="shared" si="122"/>
        <v/>
      </c>
      <c r="W416" s="34" t="str">
        <f>IF(AND(S416=3,K416="F",NOT(O416="Unattached")),SUMIF(R$2:R416,R416,L$2:L416),"")</f>
        <v/>
      </c>
      <c r="X416" s="5" t="str">
        <f t="shared" si="109"/>
        <v/>
      </c>
      <c r="Y416" s="5" t="str">
        <f t="shared" si="117"/>
        <v/>
      </c>
      <c r="Z416" s="32" t="str">
        <f t="shared" si="110"/>
        <v xml:space="preserve"> </v>
      </c>
      <c r="AA416" s="32" t="str">
        <f>IF(K416="M",IF(S416&lt;&gt;4,"",VLOOKUP(CONCATENATE(R416," ",(S416-3)),$Z$2:AD416,5,0)),IF(S416&lt;&gt;3,"",VLOOKUP(CONCATENATE(R416," ",(S416-2)),$Z$2:AD416,5,0)))</f>
        <v/>
      </c>
      <c r="AB416" s="32" t="str">
        <f>IF(K416="M",IF(S416&lt;&gt;4,"",VLOOKUP(CONCATENATE(R416," ",(S416-2)),$Z$2:AD416,5,0)),IF(S416&lt;&gt;3,"",VLOOKUP(CONCATENATE(R416," ",(S416-1)),$Z$2:AD416,5,0)))</f>
        <v/>
      </c>
      <c r="AC416" s="32" t="str">
        <f>IF(K416="M",IF(S416&lt;&gt;4,"",VLOOKUP(CONCATENATE(R416," ",(S416-1)),$Z$2:AD416,5,0)),IF(S416&lt;&gt;3,"",VLOOKUP(CONCATENATE(R416," ",(S416)),$Z$2:AD416,5,0)))</f>
        <v/>
      </c>
      <c r="AD416" s="32" t="str">
        <f t="shared" si="118"/>
        <v/>
      </c>
      <c r="AE416" s="32" t="str">
        <f t="shared" si="119"/>
        <v xml:space="preserve"> </v>
      </c>
      <c r="AF416" s="109">
        <f>IF($K416="M",IF($L416&gt;Params!D$3,0,Params!F$3-$L416+1)+IF($L416=1,2,0),IF($L416&gt;Params!E$3,0,Params!G$3-$L416+1)+IF($L416=1,2,0))</f>
        <v>0</v>
      </c>
      <c r="AG416" s="109">
        <f t="shared" si="111"/>
        <v>0</v>
      </c>
      <c r="AH416" s="109">
        <f>IF(LEN(M416)&gt;1,MATCH(MID(M416,2,3),Params!$A$4:$A$14,0),0)</f>
        <v>0</v>
      </c>
      <c r="AI416" s="109" cm="1">
        <f t="array" ref="AI416">IF(AH416=0,0,INDEX(Params!F$4:F$14,RESULTS!$AH416))</f>
        <v>0</v>
      </c>
      <c r="AJ416" s="109" cm="1">
        <f t="array" ref="AJ416">IF(AI416=0,0,INDEX(Params!G$4:G$14,RESULTS!$AH416))</f>
        <v>0</v>
      </c>
      <c r="AK416" s="109">
        <f t="shared" si="112"/>
        <v>0</v>
      </c>
      <c r="AL416" s="109">
        <f t="shared" si="113"/>
        <v>0</v>
      </c>
    </row>
    <row r="417" spans="1:38" x14ac:dyDescent="0.3">
      <c r="A417" s="64" t="str">
        <f t="shared" si="107"/>
        <v/>
      </c>
      <c r="B417" s="64" t="str">
        <f t="shared" si="108"/>
        <v/>
      </c>
      <c r="C417" s="100">
        <v>416</v>
      </c>
      <c r="D417" s="96"/>
      <c r="E417" s="97">
        <f t="shared" si="120"/>
        <v>1</v>
      </c>
      <c r="F417" s="97"/>
      <c r="G417" s="97"/>
      <c r="H417" s="104" t="str">
        <f t="shared" si="114"/>
        <v/>
      </c>
      <c r="I417" s="105" t="str">
        <f>IF(D417="","",VLOOKUP(D417,ENTRANTS!$A$1:$H$1000,2,0))</f>
        <v/>
      </c>
      <c r="J417" s="105" t="str">
        <f>IF(D417="","",VLOOKUP(D417,ENTRANTS!$A$1:$H$1000,3,0))</f>
        <v/>
      </c>
      <c r="K417" s="100" t="str">
        <f>IF(D417="","",LEFT(VLOOKUP(D417,ENTRANTS!$A$1:$H$1000,5,0),1))</f>
        <v/>
      </c>
      <c r="L417" s="100" t="str">
        <f>IF(D417="","",COUNTIF($K$2:K417,K417))</f>
        <v/>
      </c>
      <c r="M417" s="100" t="str">
        <f>IF(D417="","",VLOOKUP(D417,ENTRANTS!$A$1:$H$1000,4,0))</f>
        <v/>
      </c>
      <c r="N417" s="100" t="str">
        <f>IF(D417="","",COUNTIF($M$2:M417,M417))</f>
        <v/>
      </c>
      <c r="O417" s="105" t="str">
        <f>IF(D417="","",VLOOKUP(D417,ENTRANTS!$A$1:$H$1000,6,0))</f>
        <v/>
      </c>
      <c r="P417" s="83" t="str">
        <f t="shared" si="115"/>
        <v/>
      </c>
      <c r="Q417" s="30"/>
      <c r="R417" s="2" t="str">
        <f t="shared" si="116"/>
        <v/>
      </c>
      <c r="S417" s="3" t="str">
        <f>IF(D417="","",COUNTIF($R$2:R417,R417))</f>
        <v/>
      </c>
      <c r="T417" s="4" t="str">
        <f t="shared" si="121"/>
        <v/>
      </c>
      <c r="U417" s="34" t="str">
        <f>IF(AND(S417=4,K417="M",NOT(O417="Unattached")),SUMIF(R$2:R417,R417,L$2:L417),"")</f>
        <v/>
      </c>
      <c r="V417" s="4" t="str">
        <f t="shared" si="122"/>
        <v/>
      </c>
      <c r="W417" s="34" t="str">
        <f>IF(AND(S417=3,K417="F",NOT(O417="Unattached")),SUMIF(R$2:R417,R417,L$2:L417),"")</f>
        <v/>
      </c>
      <c r="X417" s="5" t="str">
        <f t="shared" si="109"/>
        <v/>
      </c>
      <c r="Y417" s="5" t="str">
        <f t="shared" si="117"/>
        <v/>
      </c>
      <c r="Z417" s="32" t="str">
        <f t="shared" si="110"/>
        <v xml:space="preserve"> </v>
      </c>
      <c r="AA417" s="32" t="str">
        <f>IF(K417="M",IF(S417&lt;&gt;4,"",VLOOKUP(CONCATENATE(R417," ",(S417-3)),$Z$2:AD417,5,0)),IF(S417&lt;&gt;3,"",VLOOKUP(CONCATENATE(R417," ",(S417-2)),$Z$2:AD417,5,0)))</f>
        <v/>
      </c>
      <c r="AB417" s="32" t="str">
        <f>IF(K417="M",IF(S417&lt;&gt;4,"",VLOOKUP(CONCATENATE(R417," ",(S417-2)),$Z$2:AD417,5,0)),IF(S417&lt;&gt;3,"",VLOOKUP(CONCATENATE(R417," ",(S417-1)),$Z$2:AD417,5,0)))</f>
        <v/>
      </c>
      <c r="AC417" s="32" t="str">
        <f>IF(K417="M",IF(S417&lt;&gt;4,"",VLOOKUP(CONCATENATE(R417," ",(S417-1)),$Z$2:AD417,5,0)),IF(S417&lt;&gt;3,"",VLOOKUP(CONCATENATE(R417," ",(S417)),$Z$2:AD417,5,0)))</f>
        <v/>
      </c>
      <c r="AD417" s="32" t="str">
        <f t="shared" si="118"/>
        <v/>
      </c>
      <c r="AE417" s="32" t="str">
        <f t="shared" si="119"/>
        <v xml:space="preserve"> </v>
      </c>
      <c r="AF417" s="109">
        <f>IF($K417="M",IF($L417&gt;Params!D$3,0,Params!F$3-$L417+1)+IF($L417=1,2,0),IF($L417&gt;Params!E$3,0,Params!G$3-$L417+1)+IF($L417=1,2,0))</f>
        <v>0</v>
      </c>
      <c r="AG417" s="109">
        <f t="shared" si="111"/>
        <v>0</v>
      </c>
      <c r="AH417" s="109">
        <f>IF(LEN(M417)&gt;1,MATCH(MID(M417,2,3),Params!$A$4:$A$14,0),0)</f>
        <v>0</v>
      </c>
      <c r="AI417" s="109" cm="1">
        <f t="array" ref="AI417">IF(AH417=0,0,INDEX(Params!F$4:F$14,RESULTS!$AH417))</f>
        <v>0</v>
      </c>
      <c r="AJ417" s="109" cm="1">
        <f t="array" ref="AJ417">IF(AI417=0,0,INDEX(Params!G$4:G$14,RESULTS!$AH417))</f>
        <v>0</v>
      </c>
      <c r="AK417" s="109">
        <f t="shared" si="112"/>
        <v>0</v>
      </c>
      <c r="AL417" s="109">
        <f t="shared" si="113"/>
        <v>0</v>
      </c>
    </row>
    <row r="418" spans="1:38" x14ac:dyDescent="0.3">
      <c r="A418" s="64" t="str">
        <f t="shared" si="107"/>
        <v/>
      </c>
      <c r="B418" s="64" t="str">
        <f t="shared" si="108"/>
        <v/>
      </c>
      <c r="C418" s="100">
        <v>417</v>
      </c>
      <c r="D418" s="96"/>
      <c r="E418" s="97">
        <f t="shared" si="120"/>
        <v>1</v>
      </c>
      <c r="F418" s="97"/>
      <c r="G418" s="97"/>
      <c r="H418" s="104" t="str">
        <f t="shared" si="114"/>
        <v/>
      </c>
      <c r="I418" s="105" t="str">
        <f>IF(D418="","",VLOOKUP(D418,ENTRANTS!$A$1:$H$1000,2,0))</f>
        <v/>
      </c>
      <c r="J418" s="105" t="str">
        <f>IF(D418="","",VLOOKUP(D418,ENTRANTS!$A$1:$H$1000,3,0))</f>
        <v/>
      </c>
      <c r="K418" s="100" t="str">
        <f>IF(D418="","",LEFT(VLOOKUP(D418,ENTRANTS!$A$1:$H$1000,5,0),1))</f>
        <v/>
      </c>
      <c r="L418" s="100" t="str">
        <f>IF(D418="","",COUNTIF($K$2:K418,K418))</f>
        <v/>
      </c>
      <c r="M418" s="100" t="str">
        <f>IF(D418="","",VLOOKUP(D418,ENTRANTS!$A$1:$H$1000,4,0))</f>
        <v/>
      </c>
      <c r="N418" s="100" t="str">
        <f>IF(D418="","",COUNTIF($M$2:M418,M418))</f>
        <v/>
      </c>
      <c r="O418" s="105" t="str">
        <f>IF(D418="","",VLOOKUP(D418,ENTRANTS!$A$1:$H$1000,6,0))</f>
        <v/>
      </c>
      <c r="P418" s="83" t="str">
        <f t="shared" si="115"/>
        <v/>
      </c>
      <c r="Q418" s="30"/>
      <c r="R418" s="2" t="str">
        <f t="shared" si="116"/>
        <v/>
      </c>
      <c r="S418" s="3" t="str">
        <f>IF(D418="","",COUNTIF($R$2:R418,R418))</f>
        <v/>
      </c>
      <c r="T418" s="4" t="str">
        <f t="shared" si="121"/>
        <v/>
      </c>
      <c r="U418" s="34" t="str">
        <f>IF(AND(S418=4,K418="M",NOT(O418="Unattached")),SUMIF(R$2:R418,R418,L$2:L418),"")</f>
        <v/>
      </c>
      <c r="V418" s="4" t="str">
        <f t="shared" si="122"/>
        <v/>
      </c>
      <c r="W418" s="34" t="str">
        <f>IF(AND(S418=3,K418="F",NOT(O418="Unattached")),SUMIF(R$2:R418,R418,L$2:L418),"")</f>
        <v/>
      </c>
      <c r="X418" s="5" t="str">
        <f t="shared" si="109"/>
        <v/>
      </c>
      <c r="Y418" s="5" t="str">
        <f t="shared" si="117"/>
        <v/>
      </c>
      <c r="Z418" s="32" t="str">
        <f t="shared" si="110"/>
        <v xml:space="preserve"> </v>
      </c>
      <c r="AA418" s="32" t="str">
        <f>IF(K418="M",IF(S418&lt;&gt;4,"",VLOOKUP(CONCATENATE(R418," ",(S418-3)),$Z$2:AD418,5,0)),IF(S418&lt;&gt;3,"",VLOOKUP(CONCATENATE(R418," ",(S418-2)),$Z$2:AD418,5,0)))</f>
        <v/>
      </c>
      <c r="AB418" s="32" t="str">
        <f>IF(K418="M",IF(S418&lt;&gt;4,"",VLOOKUP(CONCATENATE(R418," ",(S418-2)),$Z$2:AD418,5,0)),IF(S418&lt;&gt;3,"",VLOOKUP(CONCATENATE(R418," ",(S418-1)),$Z$2:AD418,5,0)))</f>
        <v/>
      </c>
      <c r="AC418" s="32" t="str">
        <f>IF(K418="M",IF(S418&lt;&gt;4,"",VLOOKUP(CONCATENATE(R418," ",(S418-1)),$Z$2:AD418,5,0)),IF(S418&lt;&gt;3,"",VLOOKUP(CONCATENATE(R418," ",(S418)),$Z$2:AD418,5,0)))</f>
        <v/>
      </c>
      <c r="AD418" s="32" t="str">
        <f t="shared" si="118"/>
        <v/>
      </c>
      <c r="AE418" s="32" t="str">
        <f t="shared" si="119"/>
        <v xml:space="preserve"> </v>
      </c>
      <c r="AF418" s="109">
        <f>IF($K418="M",IF($L418&gt;Params!D$3,0,Params!F$3-$L418+1)+IF($L418=1,2,0),IF($L418&gt;Params!E$3,0,Params!G$3-$L418+1)+IF($L418=1,2,0))</f>
        <v>0</v>
      </c>
      <c r="AG418" s="109">
        <f t="shared" si="111"/>
        <v>0</v>
      </c>
      <c r="AH418" s="109">
        <f>IF(LEN(M418)&gt;1,MATCH(MID(M418,2,3),Params!$A$4:$A$14,0),0)</f>
        <v>0</v>
      </c>
      <c r="AI418" s="109" cm="1">
        <f t="array" ref="AI418">IF(AH418=0,0,INDEX(Params!F$4:F$14,RESULTS!$AH418))</f>
        <v>0</v>
      </c>
      <c r="AJ418" s="109" cm="1">
        <f t="array" ref="AJ418">IF(AI418=0,0,INDEX(Params!G$4:G$14,RESULTS!$AH418))</f>
        <v>0</v>
      </c>
      <c r="AK418" s="109">
        <f t="shared" si="112"/>
        <v>0</v>
      </c>
      <c r="AL418" s="109">
        <f t="shared" si="113"/>
        <v>0</v>
      </c>
    </row>
    <row r="419" spans="1:38" x14ac:dyDescent="0.3">
      <c r="A419" s="64" t="str">
        <f t="shared" si="107"/>
        <v/>
      </c>
      <c r="B419" s="64" t="str">
        <f t="shared" si="108"/>
        <v/>
      </c>
      <c r="C419" s="100">
        <v>418</v>
      </c>
      <c r="D419" s="96"/>
      <c r="E419" s="97">
        <f t="shared" si="120"/>
        <v>1</v>
      </c>
      <c r="F419" s="97"/>
      <c r="G419" s="97"/>
      <c r="H419" s="104" t="str">
        <f t="shared" si="114"/>
        <v/>
      </c>
      <c r="I419" s="105" t="str">
        <f>IF(D419="","",VLOOKUP(D419,ENTRANTS!$A$1:$H$1000,2,0))</f>
        <v/>
      </c>
      <c r="J419" s="105" t="str">
        <f>IF(D419="","",VLOOKUP(D419,ENTRANTS!$A$1:$H$1000,3,0))</f>
        <v/>
      </c>
      <c r="K419" s="100" t="str">
        <f>IF(D419="","",LEFT(VLOOKUP(D419,ENTRANTS!$A$1:$H$1000,5,0),1))</f>
        <v/>
      </c>
      <c r="L419" s="100" t="str">
        <f>IF(D419="","",COUNTIF($K$2:K419,K419))</f>
        <v/>
      </c>
      <c r="M419" s="100" t="str">
        <f>IF(D419="","",VLOOKUP(D419,ENTRANTS!$A$1:$H$1000,4,0))</f>
        <v/>
      </c>
      <c r="N419" s="100" t="str">
        <f>IF(D419="","",COUNTIF($M$2:M419,M419))</f>
        <v/>
      </c>
      <c r="O419" s="105" t="str">
        <f>IF(D419="","",VLOOKUP(D419,ENTRANTS!$A$1:$H$1000,6,0))</f>
        <v/>
      </c>
      <c r="P419" s="83" t="str">
        <f t="shared" si="115"/>
        <v/>
      </c>
      <c r="Q419" s="30"/>
      <c r="R419" s="2" t="str">
        <f t="shared" si="116"/>
        <v/>
      </c>
      <c r="S419" s="3" t="str">
        <f>IF(D419="","",COUNTIF($R$2:R419,R419))</f>
        <v/>
      </c>
      <c r="T419" s="4" t="str">
        <f t="shared" si="121"/>
        <v/>
      </c>
      <c r="U419" s="34" t="str">
        <f>IF(AND(S419=4,K419="M",NOT(O419="Unattached")),SUMIF(R$2:R419,R419,L$2:L419),"")</f>
        <v/>
      </c>
      <c r="V419" s="4" t="str">
        <f t="shared" si="122"/>
        <v/>
      </c>
      <c r="W419" s="34" t="str">
        <f>IF(AND(S419=3,K419="F",NOT(O419="Unattached")),SUMIF(R$2:R419,R419,L$2:L419),"")</f>
        <v/>
      </c>
      <c r="X419" s="5" t="str">
        <f t="shared" si="109"/>
        <v/>
      </c>
      <c r="Y419" s="5" t="str">
        <f t="shared" si="117"/>
        <v/>
      </c>
      <c r="Z419" s="32" t="str">
        <f t="shared" si="110"/>
        <v xml:space="preserve"> </v>
      </c>
      <c r="AA419" s="32" t="str">
        <f>IF(K419="M",IF(S419&lt;&gt;4,"",VLOOKUP(CONCATENATE(R419," ",(S419-3)),$Z$2:AD419,5,0)),IF(S419&lt;&gt;3,"",VLOOKUP(CONCATENATE(R419," ",(S419-2)),$Z$2:AD419,5,0)))</f>
        <v/>
      </c>
      <c r="AB419" s="32" t="str">
        <f>IF(K419="M",IF(S419&lt;&gt;4,"",VLOOKUP(CONCATENATE(R419," ",(S419-2)),$Z$2:AD419,5,0)),IF(S419&lt;&gt;3,"",VLOOKUP(CONCATENATE(R419," ",(S419-1)),$Z$2:AD419,5,0)))</f>
        <v/>
      </c>
      <c r="AC419" s="32" t="str">
        <f>IF(K419="M",IF(S419&lt;&gt;4,"",VLOOKUP(CONCATENATE(R419," ",(S419-1)),$Z$2:AD419,5,0)),IF(S419&lt;&gt;3,"",VLOOKUP(CONCATENATE(R419," ",(S419)),$Z$2:AD419,5,0)))</f>
        <v/>
      </c>
      <c r="AD419" s="32" t="str">
        <f t="shared" si="118"/>
        <v/>
      </c>
      <c r="AE419" s="32" t="str">
        <f t="shared" si="119"/>
        <v xml:space="preserve"> </v>
      </c>
      <c r="AF419" s="109">
        <f>IF($K419="M",IF($L419&gt;Params!D$3,0,Params!F$3-$L419+1)+IF($L419=1,2,0),IF($L419&gt;Params!E$3,0,Params!G$3-$L419+1)+IF($L419=1,2,0))</f>
        <v>0</v>
      </c>
      <c r="AG419" s="109">
        <f t="shared" si="111"/>
        <v>0</v>
      </c>
      <c r="AH419" s="109">
        <f>IF(LEN(M419)&gt;1,MATCH(MID(M419,2,3),Params!$A$4:$A$14,0),0)</f>
        <v>0</v>
      </c>
      <c r="AI419" s="109" cm="1">
        <f t="array" ref="AI419">IF(AH419=0,0,INDEX(Params!F$4:F$14,RESULTS!$AH419))</f>
        <v>0</v>
      </c>
      <c r="AJ419" s="109" cm="1">
        <f t="array" ref="AJ419">IF(AI419=0,0,INDEX(Params!G$4:G$14,RESULTS!$AH419))</f>
        <v>0</v>
      </c>
      <c r="AK419" s="109">
        <f t="shared" si="112"/>
        <v>0</v>
      </c>
      <c r="AL419" s="109">
        <f t="shared" si="113"/>
        <v>0</v>
      </c>
    </row>
    <row r="420" spans="1:38" x14ac:dyDescent="0.3">
      <c r="A420" s="64" t="str">
        <f t="shared" si="107"/>
        <v/>
      </c>
      <c r="B420" s="64" t="str">
        <f t="shared" si="108"/>
        <v/>
      </c>
      <c r="C420" s="100">
        <v>419</v>
      </c>
      <c r="D420" s="96"/>
      <c r="E420" s="97">
        <f t="shared" si="120"/>
        <v>1</v>
      </c>
      <c r="F420" s="97"/>
      <c r="G420" s="97"/>
      <c r="H420" s="104" t="str">
        <f t="shared" si="114"/>
        <v/>
      </c>
      <c r="I420" s="105" t="str">
        <f>IF(D420="","",VLOOKUP(D420,ENTRANTS!$A$1:$H$1000,2,0))</f>
        <v/>
      </c>
      <c r="J420" s="105" t="str">
        <f>IF(D420="","",VLOOKUP(D420,ENTRANTS!$A$1:$H$1000,3,0))</f>
        <v/>
      </c>
      <c r="K420" s="100" t="str">
        <f>IF(D420="","",LEFT(VLOOKUP(D420,ENTRANTS!$A$1:$H$1000,5,0),1))</f>
        <v/>
      </c>
      <c r="L420" s="100" t="str">
        <f>IF(D420="","",COUNTIF($K$2:K420,K420))</f>
        <v/>
      </c>
      <c r="M420" s="100" t="str">
        <f>IF(D420="","",VLOOKUP(D420,ENTRANTS!$A$1:$H$1000,4,0))</f>
        <v/>
      </c>
      <c r="N420" s="100" t="str">
        <f>IF(D420="","",COUNTIF($M$2:M420,M420))</f>
        <v/>
      </c>
      <c r="O420" s="105" t="str">
        <f>IF(D420="","",VLOOKUP(D420,ENTRANTS!$A$1:$H$1000,6,0))</f>
        <v/>
      </c>
      <c r="P420" s="83" t="str">
        <f t="shared" si="115"/>
        <v/>
      </c>
      <c r="Q420" s="30"/>
      <c r="R420" s="2" t="str">
        <f t="shared" si="116"/>
        <v/>
      </c>
      <c r="S420" s="3" t="str">
        <f>IF(D420="","",COUNTIF($R$2:R420,R420))</f>
        <v/>
      </c>
      <c r="T420" s="4" t="str">
        <f t="shared" si="121"/>
        <v/>
      </c>
      <c r="U420" s="34" t="str">
        <f>IF(AND(S420=4,K420="M",NOT(O420="Unattached")),SUMIF(R$2:R420,R420,L$2:L420),"")</f>
        <v/>
      </c>
      <c r="V420" s="4" t="str">
        <f t="shared" si="122"/>
        <v/>
      </c>
      <c r="W420" s="34" t="str">
        <f>IF(AND(S420=3,K420="F",NOT(O420="Unattached")),SUMIF(R$2:R420,R420,L$2:L420),"")</f>
        <v/>
      </c>
      <c r="X420" s="5" t="str">
        <f t="shared" si="109"/>
        <v/>
      </c>
      <c r="Y420" s="5" t="str">
        <f t="shared" si="117"/>
        <v/>
      </c>
      <c r="Z420" s="32" t="str">
        <f t="shared" si="110"/>
        <v xml:space="preserve"> </v>
      </c>
      <c r="AA420" s="32" t="str">
        <f>IF(K420="M",IF(S420&lt;&gt;4,"",VLOOKUP(CONCATENATE(R420," ",(S420-3)),$Z$2:AD420,5,0)),IF(S420&lt;&gt;3,"",VLOOKUP(CONCATENATE(R420," ",(S420-2)),$Z$2:AD420,5,0)))</f>
        <v/>
      </c>
      <c r="AB420" s="32" t="str">
        <f>IF(K420="M",IF(S420&lt;&gt;4,"",VLOOKUP(CONCATENATE(R420," ",(S420-2)),$Z$2:AD420,5,0)),IF(S420&lt;&gt;3,"",VLOOKUP(CONCATENATE(R420," ",(S420-1)),$Z$2:AD420,5,0)))</f>
        <v/>
      </c>
      <c r="AC420" s="32" t="str">
        <f>IF(K420="M",IF(S420&lt;&gt;4,"",VLOOKUP(CONCATENATE(R420," ",(S420-1)),$Z$2:AD420,5,0)),IF(S420&lt;&gt;3,"",VLOOKUP(CONCATENATE(R420," ",(S420)),$Z$2:AD420,5,0)))</f>
        <v/>
      </c>
      <c r="AD420" s="32" t="str">
        <f t="shared" si="118"/>
        <v/>
      </c>
      <c r="AE420" s="32" t="str">
        <f t="shared" si="119"/>
        <v xml:space="preserve"> </v>
      </c>
      <c r="AF420" s="109">
        <f>IF($K420="M",IF($L420&gt;Params!D$3,0,Params!F$3-$L420+1)+IF($L420=1,2,0),IF($L420&gt;Params!E$3,0,Params!G$3-$L420+1)+IF($L420=1,2,0))</f>
        <v>0</v>
      </c>
      <c r="AG420" s="109">
        <f t="shared" si="111"/>
        <v>0</v>
      </c>
      <c r="AH420" s="109">
        <f>IF(LEN(M420)&gt;1,MATCH(MID(M420,2,3),Params!$A$4:$A$14,0),0)</f>
        <v>0</v>
      </c>
      <c r="AI420" s="109" cm="1">
        <f t="array" ref="AI420">IF(AH420=0,0,INDEX(Params!F$4:F$14,RESULTS!$AH420))</f>
        <v>0</v>
      </c>
      <c r="AJ420" s="109" cm="1">
        <f t="array" ref="AJ420">IF(AI420=0,0,INDEX(Params!G$4:G$14,RESULTS!$AH420))</f>
        <v>0</v>
      </c>
      <c r="AK420" s="109">
        <f t="shared" si="112"/>
        <v>0</v>
      </c>
      <c r="AL420" s="109">
        <f t="shared" si="113"/>
        <v>0</v>
      </c>
    </row>
    <row r="421" spans="1:38" x14ac:dyDescent="0.3">
      <c r="A421" s="64" t="str">
        <f t="shared" si="107"/>
        <v/>
      </c>
      <c r="B421" s="64" t="str">
        <f t="shared" si="108"/>
        <v/>
      </c>
      <c r="C421" s="100">
        <v>420</v>
      </c>
      <c r="D421" s="96"/>
      <c r="E421" s="97">
        <f t="shared" si="120"/>
        <v>1</v>
      </c>
      <c r="F421" s="97"/>
      <c r="G421" s="97"/>
      <c r="H421" s="104" t="str">
        <f t="shared" si="114"/>
        <v/>
      </c>
      <c r="I421" s="105" t="str">
        <f>IF(D421="","",VLOOKUP(D421,ENTRANTS!$A$1:$H$1000,2,0))</f>
        <v/>
      </c>
      <c r="J421" s="105" t="str">
        <f>IF(D421="","",VLOOKUP(D421,ENTRANTS!$A$1:$H$1000,3,0))</f>
        <v/>
      </c>
      <c r="K421" s="100" t="str">
        <f>IF(D421="","",LEFT(VLOOKUP(D421,ENTRANTS!$A$1:$H$1000,5,0),1))</f>
        <v/>
      </c>
      <c r="L421" s="100" t="str">
        <f>IF(D421="","",COUNTIF($K$2:K421,K421))</f>
        <v/>
      </c>
      <c r="M421" s="100" t="str">
        <f>IF(D421="","",VLOOKUP(D421,ENTRANTS!$A$1:$H$1000,4,0))</f>
        <v/>
      </c>
      <c r="N421" s="100" t="str">
        <f>IF(D421="","",COUNTIF($M$2:M421,M421))</f>
        <v/>
      </c>
      <c r="O421" s="105" t="str">
        <f>IF(D421="","",VLOOKUP(D421,ENTRANTS!$A$1:$H$1000,6,0))</f>
        <v/>
      </c>
      <c r="P421" s="83" t="str">
        <f t="shared" si="115"/>
        <v/>
      </c>
      <c r="Q421" s="30"/>
      <c r="R421" s="2" t="str">
        <f t="shared" si="116"/>
        <v/>
      </c>
      <c r="S421" s="3" t="str">
        <f>IF(D421="","",COUNTIF($R$2:R421,R421))</f>
        <v/>
      </c>
      <c r="T421" s="4" t="str">
        <f t="shared" si="121"/>
        <v/>
      </c>
      <c r="U421" s="34" t="str">
        <f>IF(AND(S421=4,K421="M",NOT(O421="Unattached")),SUMIF(R$2:R421,R421,L$2:L421),"")</f>
        <v/>
      </c>
      <c r="V421" s="4" t="str">
        <f t="shared" si="122"/>
        <v/>
      </c>
      <c r="W421" s="34" t="str">
        <f>IF(AND(S421=3,K421="F",NOT(O421="Unattached")),SUMIF(R$2:R421,R421,L$2:L421),"")</f>
        <v/>
      </c>
      <c r="X421" s="5" t="str">
        <f t="shared" si="109"/>
        <v/>
      </c>
      <c r="Y421" s="5" t="str">
        <f t="shared" si="117"/>
        <v/>
      </c>
      <c r="Z421" s="32" t="str">
        <f t="shared" si="110"/>
        <v xml:space="preserve"> </v>
      </c>
      <c r="AA421" s="32" t="str">
        <f>IF(K421="M",IF(S421&lt;&gt;4,"",VLOOKUP(CONCATENATE(R421," ",(S421-3)),$Z$2:AD421,5,0)),IF(S421&lt;&gt;3,"",VLOOKUP(CONCATENATE(R421," ",(S421-2)),$Z$2:AD421,5,0)))</f>
        <v/>
      </c>
      <c r="AB421" s="32" t="str">
        <f>IF(K421="M",IF(S421&lt;&gt;4,"",VLOOKUP(CONCATENATE(R421," ",(S421-2)),$Z$2:AD421,5,0)),IF(S421&lt;&gt;3,"",VLOOKUP(CONCATENATE(R421," ",(S421-1)),$Z$2:AD421,5,0)))</f>
        <v/>
      </c>
      <c r="AC421" s="32" t="str">
        <f>IF(K421="M",IF(S421&lt;&gt;4,"",VLOOKUP(CONCATENATE(R421," ",(S421-1)),$Z$2:AD421,5,0)),IF(S421&lt;&gt;3,"",VLOOKUP(CONCATENATE(R421," ",(S421)),$Z$2:AD421,5,0)))</f>
        <v/>
      </c>
      <c r="AD421" s="32" t="str">
        <f t="shared" si="118"/>
        <v/>
      </c>
      <c r="AE421" s="32" t="str">
        <f t="shared" si="119"/>
        <v xml:space="preserve"> </v>
      </c>
      <c r="AF421" s="109">
        <f>IF($K421="M",IF($L421&gt;Params!D$3,0,Params!F$3-$L421+1)+IF($L421=1,2,0),IF($L421&gt;Params!E$3,0,Params!G$3-$L421+1)+IF($L421=1,2,0))</f>
        <v>0</v>
      </c>
      <c r="AG421" s="109">
        <f t="shared" si="111"/>
        <v>0</v>
      </c>
      <c r="AH421" s="109">
        <f>IF(LEN(M421)&gt;1,MATCH(MID(M421,2,3),Params!$A$4:$A$14,0),0)</f>
        <v>0</v>
      </c>
      <c r="AI421" s="109" cm="1">
        <f t="array" ref="AI421">IF(AH421=0,0,INDEX(Params!F$4:F$14,RESULTS!$AH421))</f>
        <v>0</v>
      </c>
      <c r="AJ421" s="109" cm="1">
        <f t="array" ref="AJ421">IF(AI421=0,0,INDEX(Params!G$4:G$14,RESULTS!$AH421))</f>
        <v>0</v>
      </c>
      <c r="AK421" s="109">
        <f t="shared" si="112"/>
        <v>0</v>
      </c>
      <c r="AL421" s="109">
        <f t="shared" si="113"/>
        <v>0</v>
      </c>
    </row>
    <row r="422" spans="1:38" x14ac:dyDescent="0.3">
      <c r="A422" s="64" t="str">
        <f t="shared" si="107"/>
        <v/>
      </c>
      <c r="B422" s="64" t="str">
        <f t="shared" si="108"/>
        <v/>
      </c>
      <c r="C422" s="100">
        <v>421</v>
      </c>
      <c r="D422" s="96"/>
      <c r="E422" s="97">
        <f t="shared" si="120"/>
        <v>1</v>
      </c>
      <c r="F422" s="97"/>
      <c r="G422" s="97"/>
      <c r="H422" s="104" t="str">
        <f t="shared" si="114"/>
        <v/>
      </c>
      <c r="I422" s="105" t="str">
        <f>IF(D422="","",VLOOKUP(D422,ENTRANTS!$A$1:$H$1000,2,0))</f>
        <v/>
      </c>
      <c r="J422" s="105" t="str">
        <f>IF(D422="","",VLOOKUP(D422,ENTRANTS!$A$1:$H$1000,3,0))</f>
        <v/>
      </c>
      <c r="K422" s="100" t="str">
        <f>IF(D422="","",LEFT(VLOOKUP(D422,ENTRANTS!$A$1:$H$1000,5,0),1))</f>
        <v/>
      </c>
      <c r="L422" s="100" t="str">
        <f>IF(D422="","",COUNTIF($K$2:K422,K422))</f>
        <v/>
      </c>
      <c r="M422" s="100" t="str">
        <f>IF(D422="","",VLOOKUP(D422,ENTRANTS!$A$1:$H$1000,4,0))</f>
        <v/>
      </c>
      <c r="N422" s="100" t="str">
        <f>IF(D422="","",COUNTIF($M$2:M422,M422))</f>
        <v/>
      </c>
      <c r="O422" s="105" t="str">
        <f>IF(D422="","",VLOOKUP(D422,ENTRANTS!$A$1:$H$1000,6,0))</f>
        <v/>
      </c>
      <c r="P422" s="83" t="str">
        <f t="shared" si="115"/>
        <v/>
      </c>
      <c r="Q422" s="30"/>
      <c r="R422" s="2" t="str">
        <f t="shared" si="116"/>
        <v/>
      </c>
      <c r="S422" s="3" t="str">
        <f>IF(D422="","",COUNTIF($R$2:R422,R422))</f>
        <v/>
      </c>
      <c r="T422" s="4" t="str">
        <f t="shared" si="121"/>
        <v/>
      </c>
      <c r="U422" s="34" t="str">
        <f>IF(AND(S422=4,K422="M",NOT(O422="Unattached")),SUMIF(R$2:R422,R422,L$2:L422),"")</f>
        <v/>
      </c>
      <c r="V422" s="4" t="str">
        <f t="shared" si="122"/>
        <v/>
      </c>
      <c r="W422" s="34" t="str">
        <f>IF(AND(S422=3,K422="F",NOT(O422="Unattached")),SUMIF(R$2:R422,R422,L$2:L422),"")</f>
        <v/>
      </c>
      <c r="X422" s="5" t="str">
        <f t="shared" si="109"/>
        <v/>
      </c>
      <c r="Y422" s="5" t="str">
        <f t="shared" si="117"/>
        <v/>
      </c>
      <c r="Z422" s="32" t="str">
        <f t="shared" si="110"/>
        <v xml:space="preserve"> </v>
      </c>
      <c r="AA422" s="32" t="str">
        <f>IF(K422="M",IF(S422&lt;&gt;4,"",VLOOKUP(CONCATENATE(R422," ",(S422-3)),$Z$2:AD422,5,0)),IF(S422&lt;&gt;3,"",VLOOKUP(CONCATENATE(R422," ",(S422-2)),$Z$2:AD422,5,0)))</f>
        <v/>
      </c>
      <c r="AB422" s="32" t="str">
        <f>IF(K422="M",IF(S422&lt;&gt;4,"",VLOOKUP(CONCATENATE(R422," ",(S422-2)),$Z$2:AD422,5,0)),IF(S422&lt;&gt;3,"",VLOOKUP(CONCATENATE(R422," ",(S422-1)),$Z$2:AD422,5,0)))</f>
        <v/>
      </c>
      <c r="AC422" s="32" t="str">
        <f>IF(K422="M",IF(S422&lt;&gt;4,"",VLOOKUP(CONCATENATE(R422," ",(S422-1)),$Z$2:AD422,5,0)),IF(S422&lt;&gt;3,"",VLOOKUP(CONCATENATE(R422," ",(S422)),$Z$2:AD422,5,0)))</f>
        <v/>
      </c>
      <c r="AD422" s="32" t="str">
        <f t="shared" si="118"/>
        <v/>
      </c>
      <c r="AE422" s="32" t="str">
        <f t="shared" si="119"/>
        <v xml:space="preserve"> </v>
      </c>
      <c r="AF422" s="109">
        <f>IF($K422="M",IF($L422&gt;Params!D$3,0,Params!F$3-$L422+1)+IF($L422=1,2,0),IF($L422&gt;Params!E$3,0,Params!G$3-$L422+1)+IF($L422=1,2,0))</f>
        <v>0</v>
      </c>
      <c r="AG422" s="109">
        <f t="shared" si="111"/>
        <v>0</v>
      </c>
      <c r="AH422" s="109">
        <f>IF(LEN(M422)&gt;1,MATCH(MID(M422,2,3),Params!$A$4:$A$14,0),0)</f>
        <v>0</v>
      </c>
      <c r="AI422" s="109" cm="1">
        <f t="array" ref="AI422">IF(AH422=0,0,INDEX(Params!F$4:F$14,RESULTS!$AH422))</f>
        <v>0</v>
      </c>
      <c r="AJ422" s="109" cm="1">
        <f t="array" ref="AJ422">IF(AI422=0,0,INDEX(Params!G$4:G$14,RESULTS!$AH422))</f>
        <v>0</v>
      </c>
      <c r="AK422" s="109">
        <f t="shared" si="112"/>
        <v>0</v>
      </c>
      <c r="AL422" s="109">
        <f t="shared" si="113"/>
        <v>0</v>
      </c>
    </row>
    <row r="423" spans="1:38" x14ac:dyDescent="0.3">
      <c r="A423" s="64" t="str">
        <f t="shared" si="107"/>
        <v/>
      </c>
      <c r="B423" s="64" t="str">
        <f t="shared" si="108"/>
        <v/>
      </c>
      <c r="C423" s="100">
        <v>422</v>
      </c>
      <c r="D423" s="96"/>
      <c r="E423" s="97">
        <f t="shared" si="120"/>
        <v>1</v>
      </c>
      <c r="F423" s="97"/>
      <c r="G423" s="97"/>
      <c r="H423" s="104" t="str">
        <f t="shared" si="114"/>
        <v/>
      </c>
      <c r="I423" s="105" t="str">
        <f>IF(D423="","",VLOOKUP(D423,ENTRANTS!$A$1:$H$1000,2,0))</f>
        <v/>
      </c>
      <c r="J423" s="105" t="str">
        <f>IF(D423="","",VLOOKUP(D423,ENTRANTS!$A$1:$H$1000,3,0))</f>
        <v/>
      </c>
      <c r="K423" s="100" t="str">
        <f>IF(D423="","",LEFT(VLOOKUP(D423,ENTRANTS!$A$1:$H$1000,5,0),1))</f>
        <v/>
      </c>
      <c r="L423" s="100" t="str">
        <f>IF(D423="","",COUNTIF($K$2:K423,K423))</f>
        <v/>
      </c>
      <c r="M423" s="100" t="str">
        <f>IF(D423="","",VLOOKUP(D423,ENTRANTS!$A$1:$H$1000,4,0))</f>
        <v/>
      </c>
      <c r="N423" s="100" t="str">
        <f>IF(D423="","",COUNTIF($M$2:M423,M423))</f>
        <v/>
      </c>
      <c r="O423" s="105" t="str">
        <f>IF(D423="","",VLOOKUP(D423,ENTRANTS!$A$1:$H$1000,6,0))</f>
        <v/>
      </c>
      <c r="P423" s="83" t="str">
        <f t="shared" si="115"/>
        <v/>
      </c>
      <c r="Q423" s="30"/>
      <c r="R423" s="2" t="str">
        <f t="shared" si="116"/>
        <v/>
      </c>
      <c r="S423" s="3" t="str">
        <f>IF(D423="","",COUNTIF($R$2:R423,R423))</f>
        <v/>
      </c>
      <c r="T423" s="4" t="str">
        <f t="shared" si="121"/>
        <v/>
      </c>
      <c r="U423" s="34" t="str">
        <f>IF(AND(S423=4,K423="M",NOT(O423="Unattached")),SUMIF(R$2:R423,R423,L$2:L423),"")</f>
        <v/>
      </c>
      <c r="V423" s="4" t="str">
        <f t="shared" si="122"/>
        <v/>
      </c>
      <c r="W423" s="34" t="str">
        <f>IF(AND(S423=3,K423="F",NOT(O423="Unattached")),SUMIF(R$2:R423,R423,L$2:L423),"")</f>
        <v/>
      </c>
      <c r="X423" s="5" t="str">
        <f t="shared" si="109"/>
        <v/>
      </c>
      <c r="Y423" s="5" t="str">
        <f t="shared" si="117"/>
        <v/>
      </c>
      <c r="Z423" s="32" t="str">
        <f t="shared" si="110"/>
        <v xml:space="preserve"> </v>
      </c>
      <c r="AA423" s="32" t="str">
        <f>IF(K423="M",IF(S423&lt;&gt;4,"",VLOOKUP(CONCATENATE(R423," ",(S423-3)),$Z$2:AD423,5,0)),IF(S423&lt;&gt;3,"",VLOOKUP(CONCATENATE(R423," ",(S423-2)),$Z$2:AD423,5,0)))</f>
        <v/>
      </c>
      <c r="AB423" s="32" t="str">
        <f>IF(K423="M",IF(S423&lt;&gt;4,"",VLOOKUP(CONCATENATE(R423," ",(S423-2)),$Z$2:AD423,5,0)),IF(S423&lt;&gt;3,"",VLOOKUP(CONCATENATE(R423," ",(S423-1)),$Z$2:AD423,5,0)))</f>
        <v/>
      </c>
      <c r="AC423" s="32" t="str">
        <f>IF(K423="M",IF(S423&lt;&gt;4,"",VLOOKUP(CONCATENATE(R423," ",(S423-1)),$Z$2:AD423,5,0)),IF(S423&lt;&gt;3,"",VLOOKUP(CONCATENATE(R423," ",(S423)),$Z$2:AD423,5,0)))</f>
        <v/>
      </c>
      <c r="AD423" s="32" t="str">
        <f t="shared" si="118"/>
        <v/>
      </c>
      <c r="AE423" s="32" t="str">
        <f t="shared" si="119"/>
        <v xml:space="preserve"> </v>
      </c>
      <c r="AF423" s="109">
        <f>IF($K423="M",IF($L423&gt;Params!D$3,0,Params!F$3-$L423+1)+IF($L423=1,2,0),IF($L423&gt;Params!E$3,0,Params!G$3-$L423+1)+IF($L423=1,2,0))</f>
        <v>0</v>
      </c>
      <c r="AG423" s="109">
        <f t="shared" si="111"/>
        <v>0</v>
      </c>
      <c r="AH423" s="109">
        <f>IF(LEN(M423)&gt;1,MATCH(MID(M423,2,3),Params!$A$4:$A$14,0),0)</f>
        <v>0</v>
      </c>
      <c r="AI423" s="109" cm="1">
        <f t="array" ref="AI423">IF(AH423=0,0,INDEX(Params!F$4:F$14,RESULTS!$AH423))</f>
        <v>0</v>
      </c>
      <c r="AJ423" s="109" cm="1">
        <f t="array" ref="AJ423">IF(AI423=0,0,INDEX(Params!G$4:G$14,RESULTS!$AH423))</f>
        <v>0</v>
      </c>
      <c r="AK423" s="109">
        <f t="shared" si="112"/>
        <v>0</v>
      </c>
      <c r="AL423" s="109">
        <f t="shared" si="113"/>
        <v>0</v>
      </c>
    </row>
    <row r="424" spans="1:38" x14ac:dyDescent="0.3">
      <c r="A424" s="64" t="str">
        <f t="shared" si="107"/>
        <v/>
      </c>
      <c r="B424" s="64" t="str">
        <f t="shared" si="108"/>
        <v/>
      </c>
      <c r="C424" s="100">
        <v>423</v>
      </c>
      <c r="D424" s="96"/>
      <c r="E424" s="97">
        <f t="shared" si="120"/>
        <v>1</v>
      </c>
      <c r="F424" s="97"/>
      <c r="G424" s="97"/>
      <c r="H424" s="104" t="str">
        <f t="shared" si="114"/>
        <v/>
      </c>
      <c r="I424" s="105" t="str">
        <f>IF(D424="","",VLOOKUP(D424,ENTRANTS!$A$1:$H$1000,2,0))</f>
        <v/>
      </c>
      <c r="J424" s="105" t="str">
        <f>IF(D424="","",VLOOKUP(D424,ENTRANTS!$A$1:$H$1000,3,0))</f>
        <v/>
      </c>
      <c r="K424" s="100" t="str">
        <f>IF(D424="","",LEFT(VLOOKUP(D424,ENTRANTS!$A$1:$H$1000,5,0),1))</f>
        <v/>
      </c>
      <c r="L424" s="100" t="str">
        <f>IF(D424="","",COUNTIF($K$2:K424,K424))</f>
        <v/>
      </c>
      <c r="M424" s="100" t="str">
        <f>IF(D424="","",VLOOKUP(D424,ENTRANTS!$A$1:$H$1000,4,0))</f>
        <v/>
      </c>
      <c r="N424" s="100" t="str">
        <f>IF(D424="","",COUNTIF($M$2:M424,M424))</f>
        <v/>
      </c>
      <c r="O424" s="105" t="str">
        <f>IF(D424="","",VLOOKUP(D424,ENTRANTS!$A$1:$H$1000,6,0))</f>
        <v/>
      </c>
      <c r="P424" s="83" t="str">
        <f t="shared" si="115"/>
        <v/>
      </c>
      <c r="Q424" s="30"/>
      <c r="R424" s="2" t="str">
        <f t="shared" si="116"/>
        <v/>
      </c>
      <c r="S424" s="3" t="str">
        <f>IF(D424="","",COUNTIF($R$2:R424,R424))</f>
        <v/>
      </c>
      <c r="T424" s="4" t="str">
        <f t="shared" si="121"/>
        <v/>
      </c>
      <c r="U424" s="34" t="str">
        <f>IF(AND(S424=4,K424="M",NOT(O424="Unattached")),SUMIF(R$2:R424,R424,L$2:L424),"")</f>
        <v/>
      </c>
      <c r="V424" s="4" t="str">
        <f t="shared" si="122"/>
        <v/>
      </c>
      <c r="W424" s="34" t="str">
        <f>IF(AND(S424=3,K424="F",NOT(O424="Unattached")),SUMIF(R$2:R424,R424,L$2:L424),"")</f>
        <v/>
      </c>
      <c r="X424" s="5" t="str">
        <f t="shared" si="109"/>
        <v/>
      </c>
      <c r="Y424" s="5" t="str">
        <f t="shared" si="117"/>
        <v/>
      </c>
      <c r="Z424" s="32" t="str">
        <f t="shared" si="110"/>
        <v xml:space="preserve"> </v>
      </c>
      <c r="AA424" s="32" t="str">
        <f>IF(K424="M",IF(S424&lt;&gt;4,"",VLOOKUP(CONCATENATE(R424," ",(S424-3)),$Z$2:AD424,5,0)),IF(S424&lt;&gt;3,"",VLOOKUP(CONCATENATE(R424," ",(S424-2)),$Z$2:AD424,5,0)))</f>
        <v/>
      </c>
      <c r="AB424" s="32" t="str">
        <f>IF(K424="M",IF(S424&lt;&gt;4,"",VLOOKUP(CONCATENATE(R424," ",(S424-2)),$Z$2:AD424,5,0)),IF(S424&lt;&gt;3,"",VLOOKUP(CONCATENATE(R424," ",(S424-1)),$Z$2:AD424,5,0)))</f>
        <v/>
      </c>
      <c r="AC424" s="32" t="str">
        <f>IF(K424="M",IF(S424&lt;&gt;4,"",VLOOKUP(CONCATENATE(R424," ",(S424-1)),$Z$2:AD424,5,0)),IF(S424&lt;&gt;3,"",VLOOKUP(CONCATENATE(R424," ",(S424)),$Z$2:AD424,5,0)))</f>
        <v/>
      </c>
      <c r="AD424" s="32" t="str">
        <f t="shared" si="118"/>
        <v/>
      </c>
      <c r="AE424" s="32" t="str">
        <f t="shared" si="119"/>
        <v xml:space="preserve"> </v>
      </c>
      <c r="AF424" s="109">
        <f>IF($K424="M",IF($L424&gt;Params!D$3,0,Params!F$3-$L424+1)+IF($L424=1,2,0),IF($L424&gt;Params!E$3,0,Params!G$3-$L424+1)+IF($L424=1,2,0))</f>
        <v>0</v>
      </c>
      <c r="AG424" s="109">
        <f t="shared" si="111"/>
        <v>0</v>
      </c>
      <c r="AH424" s="109">
        <f>IF(LEN(M424)&gt;1,MATCH(MID(M424,2,3),Params!$A$4:$A$14,0),0)</f>
        <v>0</v>
      </c>
      <c r="AI424" s="109" cm="1">
        <f t="array" ref="AI424">IF(AH424=0,0,INDEX(Params!F$4:F$14,RESULTS!$AH424))</f>
        <v>0</v>
      </c>
      <c r="AJ424" s="109" cm="1">
        <f t="array" ref="AJ424">IF(AI424=0,0,INDEX(Params!G$4:G$14,RESULTS!$AH424))</f>
        <v>0</v>
      </c>
      <c r="AK424" s="109">
        <f t="shared" si="112"/>
        <v>0</v>
      </c>
      <c r="AL424" s="109">
        <f t="shared" si="113"/>
        <v>0</v>
      </c>
    </row>
    <row r="425" spans="1:38" x14ac:dyDescent="0.3">
      <c r="A425" s="64" t="str">
        <f t="shared" si="107"/>
        <v/>
      </c>
      <c r="B425" s="64" t="str">
        <f t="shared" si="108"/>
        <v/>
      </c>
      <c r="C425" s="100">
        <v>424</v>
      </c>
      <c r="D425" s="96"/>
      <c r="E425" s="97">
        <f t="shared" si="120"/>
        <v>1</v>
      </c>
      <c r="F425" s="97"/>
      <c r="G425" s="97"/>
      <c r="H425" s="104" t="str">
        <f t="shared" si="114"/>
        <v/>
      </c>
      <c r="I425" s="105" t="str">
        <f>IF(D425="","",VLOOKUP(D425,ENTRANTS!$A$1:$H$1000,2,0))</f>
        <v/>
      </c>
      <c r="J425" s="105" t="str">
        <f>IF(D425="","",VLOOKUP(D425,ENTRANTS!$A$1:$H$1000,3,0))</f>
        <v/>
      </c>
      <c r="K425" s="100" t="str">
        <f>IF(D425="","",LEFT(VLOOKUP(D425,ENTRANTS!$A$1:$H$1000,5,0),1))</f>
        <v/>
      </c>
      <c r="L425" s="100" t="str">
        <f>IF(D425="","",COUNTIF($K$2:K425,K425))</f>
        <v/>
      </c>
      <c r="M425" s="100" t="str">
        <f>IF(D425="","",VLOOKUP(D425,ENTRANTS!$A$1:$H$1000,4,0))</f>
        <v/>
      </c>
      <c r="N425" s="100" t="str">
        <f>IF(D425="","",COUNTIF($M$2:M425,M425))</f>
        <v/>
      </c>
      <c r="O425" s="105" t="str">
        <f>IF(D425="","",VLOOKUP(D425,ENTRANTS!$A$1:$H$1000,6,0))</f>
        <v/>
      </c>
      <c r="P425" s="83" t="str">
        <f t="shared" si="115"/>
        <v/>
      </c>
      <c r="Q425" s="30"/>
      <c r="R425" s="2" t="str">
        <f t="shared" si="116"/>
        <v/>
      </c>
      <c r="S425" s="3" t="str">
        <f>IF(D425="","",COUNTIF($R$2:R425,R425))</f>
        <v/>
      </c>
      <c r="T425" s="4" t="str">
        <f t="shared" si="121"/>
        <v/>
      </c>
      <c r="U425" s="34" t="str">
        <f>IF(AND(S425=4,K425="M",NOT(O425="Unattached")),SUMIF(R$2:R425,R425,L$2:L425),"")</f>
        <v/>
      </c>
      <c r="V425" s="4" t="str">
        <f t="shared" si="122"/>
        <v/>
      </c>
      <c r="W425" s="34" t="str">
        <f>IF(AND(S425=3,K425="F",NOT(O425="Unattached")),SUMIF(R$2:R425,R425,L$2:L425),"")</f>
        <v/>
      </c>
      <c r="X425" s="5" t="str">
        <f t="shared" si="109"/>
        <v/>
      </c>
      <c r="Y425" s="5" t="str">
        <f t="shared" si="117"/>
        <v/>
      </c>
      <c r="Z425" s="32" t="str">
        <f t="shared" si="110"/>
        <v xml:space="preserve"> </v>
      </c>
      <c r="AA425" s="32" t="str">
        <f>IF(K425="M",IF(S425&lt;&gt;4,"",VLOOKUP(CONCATENATE(R425," ",(S425-3)),$Z$2:AD425,5,0)),IF(S425&lt;&gt;3,"",VLOOKUP(CONCATENATE(R425," ",(S425-2)),$Z$2:AD425,5,0)))</f>
        <v/>
      </c>
      <c r="AB425" s="32" t="str">
        <f>IF(K425="M",IF(S425&lt;&gt;4,"",VLOOKUP(CONCATENATE(R425," ",(S425-2)),$Z$2:AD425,5,0)),IF(S425&lt;&gt;3,"",VLOOKUP(CONCATENATE(R425," ",(S425-1)),$Z$2:AD425,5,0)))</f>
        <v/>
      </c>
      <c r="AC425" s="32" t="str">
        <f>IF(K425="M",IF(S425&lt;&gt;4,"",VLOOKUP(CONCATENATE(R425," ",(S425-1)),$Z$2:AD425,5,0)),IF(S425&lt;&gt;3,"",VLOOKUP(CONCATENATE(R425," ",(S425)),$Z$2:AD425,5,0)))</f>
        <v/>
      </c>
      <c r="AD425" s="32" t="str">
        <f t="shared" si="118"/>
        <v/>
      </c>
      <c r="AE425" s="32" t="str">
        <f t="shared" si="119"/>
        <v xml:space="preserve"> </v>
      </c>
      <c r="AF425" s="109">
        <f>IF($K425="M",IF($L425&gt;Params!D$3,0,Params!F$3-$L425+1)+IF($L425=1,2,0),IF($L425&gt;Params!E$3,0,Params!G$3-$L425+1)+IF($L425=1,2,0))</f>
        <v>0</v>
      </c>
      <c r="AG425" s="109">
        <f t="shared" si="111"/>
        <v>0</v>
      </c>
      <c r="AH425" s="109">
        <f>IF(LEN(M425)&gt;1,MATCH(MID(M425,2,3),Params!$A$4:$A$14,0),0)</f>
        <v>0</v>
      </c>
      <c r="AI425" s="109" cm="1">
        <f t="array" ref="AI425">IF(AH425=0,0,INDEX(Params!F$4:F$14,RESULTS!$AH425))</f>
        <v>0</v>
      </c>
      <c r="AJ425" s="109" cm="1">
        <f t="array" ref="AJ425">IF(AI425=0,0,INDEX(Params!G$4:G$14,RESULTS!$AH425))</f>
        <v>0</v>
      </c>
      <c r="AK425" s="109">
        <f t="shared" si="112"/>
        <v>0</v>
      </c>
      <c r="AL425" s="109">
        <f t="shared" si="113"/>
        <v>0</v>
      </c>
    </row>
    <row r="426" spans="1:38" x14ac:dyDescent="0.3">
      <c r="A426" s="64" t="str">
        <f t="shared" si="107"/>
        <v/>
      </c>
      <c r="B426" s="64" t="str">
        <f t="shared" si="108"/>
        <v/>
      </c>
      <c r="C426" s="100">
        <v>425</v>
      </c>
      <c r="D426" s="96"/>
      <c r="E426" s="97">
        <f t="shared" si="120"/>
        <v>1</v>
      </c>
      <c r="F426" s="97"/>
      <c r="G426" s="97"/>
      <c r="H426" s="104" t="str">
        <f t="shared" si="114"/>
        <v/>
      </c>
      <c r="I426" s="105" t="str">
        <f>IF(D426="","",VLOOKUP(D426,ENTRANTS!$A$1:$H$1000,2,0))</f>
        <v/>
      </c>
      <c r="J426" s="105" t="str">
        <f>IF(D426="","",VLOOKUP(D426,ENTRANTS!$A$1:$H$1000,3,0))</f>
        <v/>
      </c>
      <c r="K426" s="100" t="str">
        <f>IF(D426="","",LEFT(VLOOKUP(D426,ENTRANTS!$A$1:$H$1000,5,0),1))</f>
        <v/>
      </c>
      <c r="L426" s="100" t="str">
        <f>IF(D426="","",COUNTIF($K$2:K426,K426))</f>
        <v/>
      </c>
      <c r="M426" s="100" t="str">
        <f>IF(D426="","",VLOOKUP(D426,ENTRANTS!$A$1:$H$1000,4,0))</f>
        <v/>
      </c>
      <c r="N426" s="100" t="str">
        <f>IF(D426="","",COUNTIF($M$2:M426,M426))</f>
        <v/>
      </c>
      <c r="O426" s="105" t="str">
        <f>IF(D426="","",VLOOKUP(D426,ENTRANTS!$A$1:$H$1000,6,0))</f>
        <v/>
      </c>
      <c r="P426" s="83" t="str">
        <f t="shared" si="115"/>
        <v/>
      </c>
      <c r="Q426" s="30"/>
      <c r="R426" s="2" t="str">
        <f t="shared" si="116"/>
        <v/>
      </c>
      <c r="S426" s="3" t="str">
        <f>IF(D426="","",COUNTIF($R$2:R426,R426))</f>
        <v/>
      </c>
      <c r="T426" s="4" t="str">
        <f t="shared" si="121"/>
        <v/>
      </c>
      <c r="U426" s="34" t="str">
        <f>IF(AND(S426=4,K426="M",NOT(O426="Unattached")),SUMIF(R$2:R426,R426,L$2:L426),"")</f>
        <v/>
      </c>
      <c r="V426" s="4" t="str">
        <f t="shared" si="122"/>
        <v/>
      </c>
      <c r="W426" s="34" t="str">
        <f>IF(AND(S426=3,K426="F",NOT(O426="Unattached")),SUMIF(R$2:R426,R426,L$2:L426),"")</f>
        <v/>
      </c>
      <c r="X426" s="5" t="str">
        <f t="shared" si="109"/>
        <v/>
      </c>
      <c r="Y426" s="5" t="str">
        <f t="shared" si="117"/>
        <v/>
      </c>
      <c r="Z426" s="32" t="str">
        <f t="shared" si="110"/>
        <v xml:space="preserve"> </v>
      </c>
      <c r="AA426" s="32" t="str">
        <f>IF(K426="M",IF(S426&lt;&gt;4,"",VLOOKUP(CONCATENATE(R426," ",(S426-3)),$Z$2:AD426,5,0)),IF(S426&lt;&gt;3,"",VLOOKUP(CONCATENATE(R426," ",(S426-2)),$Z$2:AD426,5,0)))</f>
        <v/>
      </c>
      <c r="AB426" s="32" t="str">
        <f>IF(K426="M",IF(S426&lt;&gt;4,"",VLOOKUP(CONCATENATE(R426," ",(S426-2)),$Z$2:AD426,5,0)),IF(S426&lt;&gt;3,"",VLOOKUP(CONCATENATE(R426," ",(S426-1)),$Z$2:AD426,5,0)))</f>
        <v/>
      </c>
      <c r="AC426" s="32" t="str">
        <f>IF(K426="M",IF(S426&lt;&gt;4,"",VLOOKUP(CONCATENATE(R426," ",(S426-1)),$Z$2:AD426,5,0)),IF(S426&lt;&gt;3,"",VLOOKUP(CONCATENATE(R426," ",(S426)),$Z$2:AD426,5,0)))</f>
        <v/>
      </c>
      <c r="AD426" s="32" t="str">
        <f t="shared" si="118"/>
        <v/>
      </c>
      <c r="AE426" s="32" t="str">
        <f t="shared" si="119"/>
        <v xml:space="preserve"> </v>
      </c>
      <c r="AF426" s="109">
        <f>IF($K426="M",IF($L426&gt;Params!D$3,0,Params!F$3-$L426+1)+IF($L426=1,2,0),IF($L426&gt;Params!E$3,0,Params!G$3-$L426+1)+IF($L426=1,2,0))</f>
        <v>0</v>
      </c>
      <c r="AG426" s="109">
        <f t="shared" si="111"/>
        <v>0</v>
      </c>
      <c r="AH426" s="109">
        <f>IF(LEN(M426)&gt;1,MATCH(MID(M426,2,3),Params!$A$4:$A$14,0),0)</f>
        <v>0</v>
      </c>
      <c r="AI426" s="109" cm="1">
        <f t="array" ref="AI426">IF(AH426=0,0,INDEX(Params!F$4:F$14,RESULTS!$AH426))</f>
        <v>0</v>
      </c>
      <c r="AJ426" s="109" cm="1">
        <f t="array" ref="AJ426">IF(AI426=0,0,INDEX(Params!G$4:G$14,RESULTS!$AH426))</f>
        <v>0</v>
      </c>
      <c r="AK426" s="109">
        <f t="shared" si="112"/>
        <v>0</v>
      </c>
      <c r="AL426" s="109">
        <f t="shared" si="113"/>
        <v>0</v>
      </c>
    </row>
    <row r="427" spans="1:38" x14ac:dyDescent="0.3">
      <c r="A427" s="64" t="str">
        <f t="shared" si="107"/>
        <v/>
      </c>
      <c r="B427" s="64" t="str">
        <f t="shared" si="108"/>
        <v/>
      </c>
      <c r="C427" s="100">
        <v>426</v>
      </c>
      <c r="D427" s="96"/>
      <c r="E427" s="97">
        <f t="shared" si="120"/>
        <v>1</v>
      </c>
      <c r="F427" s="97"/>
      <c r="G427" s="97"/>
      <c r="H427" s="104" t="str">
        <f t="shared" si="114"/>
        <v/>
      </c>
      <c r="I427" s="105" t="str">
        <f>IF(D427="","",VLOOKUP(D427,ENTRANTS!$A$1:$H$1000,2,0))</f>
        <v/>
      </c>
      <c r="J427" s="105" t="str">
        <f>IF(D427="","",VLOOKUP(D427,ENTRANTS!$A$1:$H$1000,3,0))</f>
        <v/>
      </c>
      <c r="K427" s="100" t="str">
        <f>IF(D427="","",LEFT(VLOOKUP(D427,ENTRANTS!$A$1:$H$1000,5,0),1))</f>
        <v/>
      </c>
      <c r="L427" s="100" t="str">
        <f>IF(D427="","",COUNTIF($K$2:K427,K427))</f>
        <v/>
      </c>
      <c r="M427" s="100" t="str">
        <f>IF(D427="","",VLOOKUP(D427,ENTRANTS!$A$1:$H$1000,4,0))</f>
        <v/>
      </c>
      <c r="N427" s="100" t="str">
        <f>IF(D427="","",COUNTIF($M$2:M427,M427))</f>
        <v/>
      </c>
      <c r="O427" s="105" t="str">
        <f>IF(D427="","",VLOOKUP(D427,ENTRANTS!$A$1:$H$1000,6,0))</f>
        <v/>
      </c>
      <c r="P427" s="83" t="str">
        <f t="shared" si="115"/>
        <v/>
      </c>
      <c r="Q427" s="30"/>
      <c r="R427" s="2" t="str">
        <f t="shared" si="116"/>
        <v/>
      </c>
      <c r="S427" s="3" t="str">
        <f>IF(D427="","",COUNTIF($R$2:R427,R427))</f>
        <v/>
      </c>
      <c r="T427" s="4" t="str">
        <f t="shared" si="121"/>
        <v/>
      </c>
      <c r="U427" s="34" t="str">
        <f>IF(AND(S427=4,K427="M",NOT(O427="Unattached")),SUMIF(R$2:R427,R427,L$2:L427),"")</f>
        <v/>
      </c>
      <c r="V427" s="4" t="str">
        <f t="shared" si="122"/>
        <v/>
      </c>
      <c r="W427" s="34" t="str">
        <f>IF(AND(S427=3,K427="F",NOT(O427="Unattached")),SUMIF(R$2:R427,R427,L$2:L427),"")</f>
        <v/>
      </c>
      <c r="X427" s="5" t="str">
        <f t="shared" si="109"/>
        <v/>
      </c>
      <c r="Y427" s="5" t="str">
        <f t="shared" si="117"/>
        <v/>
      </c>
      <c r="Z427" s="32" t="str">
        <f t="shared" si="110"/>
        <v xml:space="preserve"> </v>
      </c>
      <c r="AA427" s="32" t="str">
        <f>IF(K427="M",IF(S427&lt;&gt;4,"",VLOOKUP(CONCATENATE(R427," ",(S427-3)),$Z$2:AD427,5,0)),IF(S427&lt;&gt;3,"",VLOOKUP(CONCATENATE(R427," ",(S427-2)),$Z$2:AD427,5,0)))</f>
        <v/>
      </c>
      <c r="AB427" s="32" t="str">
        <f>IF(K427="M",IF(S427&lt;&gt;4,"",VLOOKUP(CONCATENATE(R427," ",(S427-2)),$Z$2:AD427,5,0)),IF(S427&lt;&gt;3,"",VLOOKUP(CONCATENATE(R427," ",(S427-1)),$Z$2:AD427,5,0)))</f>
        <v/>
      </c>
      <c r="AC427" s="32" t="str">
        <f>IF(K427="M",IF(S427&lt;&gt;4,"",VLOOKUP(CONCATENATE(R427," ",(S427-1)),$Z$2:AD427,5,0)),IF(S427&lt;&gt;3,"",VLOOKUP(CONCATENATE(R427," ",(S427)),$Z$2:AD427,5,0)))</f>
        <v/>
      </c>
      <c r="AD427" s="32" t="str">
        <f t="shared" si="118"/>
        <v/>
      </c>
      <c r="AE427" s="32" t="str">
        <f t="shared" si="119"/>
        <v xml:space="preserve"> </v>
      </c>
      <c r="AF427" s="109">
        <f>IF($K427="M",IF($L427&gt;Params!D$3,0,Params!F$3-$L427+1)+IF($L427=1,2,0),IF($L427&gt;Params!E$3,0,Params!G$3-$L427+1)+IF($L427=1,2,0))</f>
        <v>0</v>
      </c>
      <c r="AG427" s="109">
        <f t="shared" si="111"/>
        <v>0</v>
      </c>
      <c r="AH427" s="109">
        <f>IF(LEN(M427)&gt;1,MATCH(MID(M427,2,3),Params!$A$4:$A$14,0),0)</f>
        <v>0</v>
      </c>
      <c r="AI427" s="109" cm="1">
        <f t="array" ref="AI427">IF(AH427=0,0,INDEX(Params!F$4:F$14,RESULTS!$AH427))</f>
        <v>0</v>
      </c>
      <c r="AJ427" s="109" cm="1">
        <f t="array" ref="AJ427">IF(AI427=0,0,INDEX(Params!G$4:G$14,RESULTS!$AH427))</f>
        <v>0</v>
      </c>
      <c r="AK427" s="109">
        <f t="shared" si="112"/>
        <v>0</v>
      </c>
      <c r="AL427" s="109">
        <f t="shared" si="113"/>
        <v>0</v>
      </c>
    </row>
    <row r="428" spans="1:38" x14ac:dyDescent="0.3">
      <c r="A428" s="64" t="str">
        <f t="shared" si="107"/>
        <v/>
      </c>
      <c r="B428" s="64" t="str">
        <f t="shared" si="108"/>
        <v/>
      </c>
      <c r="C428" s="100">
        <v>427</v>
      </c>
      <c r="D428" s="96"/>
      <c r="E428" s="97">
        <f t="shared" si="120"/>
        <v>1</v>
      </c>
      <c r="F428" s="97"/>
      <c r="G428" s="97"/>
      <c r="H428" s="104" t="str">
        <f t="shared" si="114"/>
        <v/>
      </c>
      <c r="I428" s="105" t="str">
        <f>IF(D428="","",VLOOKUP(D428,ENTRANTS!$A$1:$H$1000,2,0))</f>
        <v/>
      </c>
      <c r="J428" s="105" t="str">
        <f>IF(D428="","",VLOOKUP(D428,ENTRANTS!$A$1:$H$1000,3,0))</f>
        <v/>
      </c>
      <c r="K428" s="100" t="str">
        <f>IF(D428="","",LEFT(VLOOKUP(D428,ENTRANTS!$A$1:$H$1000,5,0),1))</f>
        <v/>
      </c>
      <c r="L428" s="100" t="str">
        <f>IF(D428="","",COUNTIF($K$2:K428,K428))</f>
        <v/>
      </c>
      <c r="M428" s="100" t="str">
        <f>IF(D428="","",VLOOKUP(D428,ENTRANTS!$A$1:$H$1000,4,0))</f>
        <v/>
      </c>
      <c r="N428" s="100" t="str">
        <f>IF(D428="","",COUNTIF($M$2:M428,M428))</f>
        <v/>
      </c>
      <c r="O428" s="105" t="str">
        <f>IF(D428="","",VLOOKUP(D428,ENTRANTS!$A$1:$H$1000,6,0))</f>
        <v/>
      </c>
      <c r="P428" s="83" t="str">
        <f t="shared" si="115"/>
        <v/>
      </c>
      <c r="Q428" s="30"/>
      <c r="R428" s="2" t="str">
        <f t="shared" si="116"/>
        <v/>
      </c>
      <c r="S428" s="3" t="str">
        <f>IF(D428="","",COUNTIF($R$2:R428,R428))</f>
        <v/>
      </c>
      <c r="T428" s="4" t="str">
        <f t="shared" si="121"/>
        <v/>
      </c>
      <c r="U428" s="34" t="str">
        <f>IF(AND(S428=4,K428="M",NOT(O428="Unattached")),SUMIF(R$2:R428,R428,L$2:L428),"")</f>
        <v/>
      </c>
      <c r="V428" s="4" t="str">
        <f t="shared" si="122"/>
        <v/>
      </c>
      <c r="W428" s="34" t="str">
        <f>IF(AND(S428=3,K428="F",NOT(O428="Unattached")),SUMIF(R$2:R428,R428,L$2:L428),"")</f>
        <v/>
      </c>
      <c r="X428" s="5" t="str">
        <f t="shared" si="109"/>
        <v/>
      </c>
      <c r="Y428" s="5" t="str">
        <f t="shared" si="117"/>
        <v/>
      </c>
      <c r="Z428" s="32" t="str">
        <f t="shared" si="110"/>
        <v xml:space="preserve"> </v>
      </c>
      <c r="AA428" s="32" t="str">
        <f>IF(K428="M",IF(S428&lt;&gt;4,"",VLOOKUP(CONCATENATE(R428," ",(S428-3)),$Z$2:AD428,5,0)),IF(S428&lt;&gt;3,"",VLOOKUP(CONCATENATE(R428," ",(S428-2)),$Z$2:AD428,5,0)))</f>
        <v/>
      </c>
      <c r="AB428" s="32" t="str">
        <f>IF(K428="M",IF(S428&lt;&gt;4,"",VLOOKUP(CONCATENATE(R428," ",(S428-2)),$Z$2:AD428,5,0)),IF(S428&lt;&gt;3,"",VLOOKUP(CONCATENATE(R428," ",(S428-1)),$Z$2:AD428,5,0)))</f>
        <v/>
      </c>
      <c r="AC428" s="32" t="str">
        <f>IF(K428="M",IF(S428&lt;&gt;4,"",VLOOKUP(CONCATENATE(R428," ",(S428-1)),$Z$2:AD428,5,0)),IF(S428&lt;&gt;3,"",VLOOKUP(CONCATENATE(R428," ",(S428)),$Z$2:AD428,5,0)))</f>
        <v/>
      </c>
      <c r="AD428" s="32" t="str">
        <f t="shared" si="118"/>
        <v/>
      </c>
      <c r="AE428" s="32" t="str">
        <f t="shared" si="119"/>
        <v xml:space="preserve"> </v>
      </c>
      <c r="AF428" s="109">
        <f>IF($K428="M",IF($L428&gt;Params!D$3,0,Params!F$3-$L428+1)+IF($L428=1,2,0),IF($L428&gt;Params!E$3,0,Params!G$3-$L428+1)+IF($L428=1,2,0))</f>
        <v>0</v>
      </c>
      <c r="AG428" s="109">
        <f t="shared" si="111"/>
        <v>0</v>
      </c>
      <c r="AH428" s="109">
        <f>IF(LEN(M428)&gt;1,MATCH(MID(M428,2,3),Params!$A$4:$A$14,0),0)</f>
        <v>0</v>
      </c>
      <c r="AI428" s="109" cm="1">
        <f t="array" ref="AI428">IF(AH428=0,0,INDEX(Params!F$4:F$14,RESULTS!$AH428))</f>
        <v>0</v>
      </c>
      <c r="AJ428" s="109" cm="1">
        <f t="array" ref="AJ428">IF(AI428=0,0,INDEX(Params!G$4:G$14,RESULTS!$AH428))</f>
        <v>0</v>
      </c>
      <c r="AK428" s="109">
        <f t="shared" si="112"/>
        <v>0</v>
      </c>
      <c r="AL428" s="109">
        <f t="shared" si="113"/>
        <v>0</v>
      </c>
    </row>
    <row r="429" spans="1:38" x14ac:dyDescent="0.3">
      <c r="A429" s="64" t="str">
        <f t="shared" si="107"/>
        <v/>
      </c>
      <c r="B429" s="64" t="str">
        <f t="shared" si="108"/>
        <v/>
      </c>
      <c r="C429" s="100">
        <v>428</v>
      </c>
      <c r="D429" s="96"/>
      <c r="E429" s="97">
        <f t="shared" si="120"/>
        <v>1</v>
      </c>
      <c r="F429" s="97"/>
      <c r="G429" s="97"/>
      <c r="H429" s="104" t="str">
        <f t="shared" si="114"/>
        <v/>
      </c>
      <c r="I429" s="105" t="str">
        <f>IF(D429="","",VLOOKUP(D429,ENTRANTS!$A$1:$H$1000,2,0))</f>
        <v/>
      </c>
      <c r="J429" s="105" t="str">
        <f>IF(D429="","",VLOOKUP(D429,ENTRANTS!$A$1:$H$1000,3,0))</f>
        <v/>
      </c>
      <c r="K429" s="100" t="str">
        <f>IF(D429="","",LEFT(VLOOKUP(D429,ENTRANTS!$A$1:$H$1000,5,0),1))</f>
        <v/>
      </c>
      <c r="L429" s="100" t="str">
        <f>IF(D429="","",COUNTIF($K$2:K429,K429))</f>
        <v/>
      </c>
      <c r="M429" s="100" t="str">
        <f>IF(D429="","",VLOOKUP(D429,ENTRANTS!$A$1:$H$1000,4,0))</f>
        <v/>
      </c>
      <c r="N429" s="100" t="str">
        <f>IF(D429="","",COUNTIF($M$2:M429,M429))</f>
        <v/>
      </c>
      <c r="O429" s="105" t="str">
        <f>IF(D429="","",VLOOKUP(D429,ENTRANTS!$A$1:$H$1000,6,0))</f>
        <v/>
      </c>
      <c r="P429" s="83" t="str">
        <f t="shared" si="115"/>
        <v/>
      </c>
      <c r="Q429" s="30"/>
      <c r="R429" s="2" t="str">
        <f t="shared" si="116"/>
        <v/>
      </c>
      <c r="S429" s="3" t="str">
        <f>IF(D429="","",COUNTIF($R$2:R429,R429))</f>
        <v/>
      </c>
      <c r="T429" s="4" t="str">
        <f t="shared" si="121"/>
        <v/>
      </c>
      <c r="U429" s="34" t="str">
        <f>IF(AND(S429=4,K429="M",NOT(O429="Unattached")),SUMIF(R$2:R429,R429,L$2:L429),"")</f>
        <v/>
      </c>
      <c r="V429" s="4" t="str">
        <f t="shared" si="122"/>
        <v/>
      </c>
      <c r="W429" s="34" t="str">
        <f>IF(AND(S429=3,K429="F",NOT(O429="Unattached")),SUMIF(R$2:R429,R429,L$2:L429),"")</f>
        <v/>
      </c>
      <c r="X429" s="5" t="str">
        <f t="shared" si="109"/>
        <v/>
      </c>
      <c r="Y429" s="5" t="str">
        <f t="shared" si="117"/>
        <v/>
      </c>
      <c r="Z429" s="32" t="str">
        <f t="shared" si="110"/>
        <v xml:space="preserve"> </v>
      </c>
      <c r="AA429" s="32" t="str">
        <f>IF(K429="M",IF(S429&lt;&gt;4,"",VLOOKUP(CONCATENATE(R429," ",(S429-3)),$Z$2:AD429,5,0)),IF(S429&lt;&gt;3,"",VLOOKUP(CONCATENATE(R429," ",(S429-2)),$Z$2:AD429,5,0)))</f>
        <v/>
      </c>
      <c r="AB429" s="32" t="str">
        <f>IF(K429="M",IF(S429&lt;&gt;4,"",VLOOKUP(CONCATENATE(R429," ",(S429-2)),$Z$2:AD429,5,0)),IF(S429&lt;&gt;3,"",VLOOKUP(CONCATENATE(R429," ",(S429-1)),$Z$2:AD429,5,0)))</f>
        <v/>
      </c>
      <c r="AC429" s="32" t="str">
        <f>IF(K429="M",IF(S429&lt;&gt;4,"",VLOOKUP(CONCATENATE(R429," ",(S429-1)),$Z$2:AD429,5,0)),IF(S429&lt;&gt;3,"",VLOOKUP(CONCATENATE(R429," ",(S429)),$Z$2:AD429,5,0)))</f>
        <v/>
      </c>
      <c r="AD429" s="32" t="str">
        <f t="shared" si="118"/>
        <v/>
      </c>
      <c r="AE429" s="32" t="str">
        <f t="shared" si="119"/>
        <v xml:space="preserve"> </v>
      </c>
      <c r="AF429" s="109">
        <f>IF($K429="M",IF($L429&gt;Params!D$3,0,Params!F$3-$L429+1)+IF($L429=1,2,0),IF($L429&gt;Params!E$3,0,Params!G$3-$L429+1)+IF($L429=1,2,0))</f>
        <v>0</v>
      </c>
      <c r="AG429" s="109">
        <f t="shared" si="111"/>
        <v>0</v>
      </c>
      <c r="AH429" s="109">
        <f>IF(LEN(M429)&gt;1,MATCH(MID(M429,2,3),Params!$A$4:$A$14,0),0)</f>
        <v>0</v>
      </c>
      <c r="AI429" s="109" cm="1">
        <f t="array" ref="AI429">IF(AH429=0,0,INDEX(Params!F$4:F$14,RESULTS!$AH429))</f>
        <v>0</v>
      </c>
      <c r="AJ429" s="109" cm="1">
        <f t="array" ref="AJ429">IF(AI429=0,0,INDEX(Params!G$4:G$14,RESULTS!$AH429))</f>
        <v>0</v>
      </c>
      <c r="AK429" s="109">
        <f t="shared" si="112"/>
        <v>0</v>
      </c>
      <c r="AL429" s="109">
        <f t="shared" si="113"/>
        <v>0</v>
      </c>
    </row>
    <row r="430" spans="1:38" x14ac:dyDescent="0.3">
      <c r="A430" s="64" t="str">
        <f t="shared" si="107"/>
        <v/>
      </c>
      <c r="B430" s="64" t="str">
        <f t="shared" si="108"/>
        <v/>
      </c>
      <c r="C430" s="100">
        <v>429</v>
      </c>
      <c r="D430" s="96"/>
      <c r="E430" s="97">
        <f t="shared" si="120"/>
        <v>1</v>
      </c>
      <c r="F430" s="97"/>
      <c r="G430" s="97"/>
      <c r="H430" s="104" t="str">
        <f t="shared" si="114"/>
        <v/>
      </c>
      <c r="I430" s="105" t="str">
        <f>IF(D430="","",VLOOKUP(D430,ENTRANTS!$A$1:$H$1000,2,0))</f>
        <v/>
      </c>
      <c r="J430" s="105" t="str">
        <f>IF(D430="","",VLOOKUP(D430,ENTRANTS!$A$1:$H$1000,3,0))</f>
        <v/>
      </c>
      <c r="K430" s="100" t="str">
        <f>IF(D430="","",LEFT(VLOOKUP(D430,ENTRANTS!$A$1:$H$1000,5,0),1))</f>
        <v/>
      </c>
      <c r="L430" s="100" t="str">
        <f>IF(D430="","",COUNTIF($K$2:K430,K430))</f>
        <v/>
      </c>
      <c r="M430" s="100" t="str">
        <f>IF(D430="","",VLOOKUP(D430,ENTRANTS!$A$1:$H$1000,4,0))</f>
        <v/>
      </c>
      <c r="N430" s="100" t="str">
        <f>IF(D430="","",COUNTIF($M$2:M430,M430))</f>
        <v/>
      </c>
      <c r="O430" s="105" t="str">
        <f>IF(D430="","",VLOOKUP(D430,ENTRANTS!$A$1:$H$1000,6,0))</f>
        <v/>
      </c>
      <c r="P430" s="83" t="str">
        <f t="shared" si="115"/>
        <v/>
      </c>
      <c r="Q430" s="30"/>
      <c r="R430" s="2" t="str">
        <f t="shared" si="116"/>
        <v/>
      </c>
      <c r="S430" s="3" t="str">
        <f>IF(D430="","",COUNTIF($R$2:R430,R430))</f>
        <v/>
      </c>
      <c r="T430" s="4" t="str">
        <f t="shared" si="121"/>
        <v/>
      </c>
      <c r="U430" s="34" t="str">
        <f>IF(AND(S430=4,K430="M",NOT(O430="Unattached")),SUMIF(R$2:R430,R430,L$2:L430),"")</f>
        <v/>
      </c>
      <c r="V430" s="4" t="str">
        <f t="shared" si="122"/>
        <v/>
      </c>
      <c r="W430" s="34" t="str">
        <f>IF(AND(S430=3,K430="F",NOT(O430="Unattached")),SUMIF(R$2:R430,R430,L$2:L430),"")</f>
        <v/>
      </c>
      <c r="X430" s="5" t="str">
        <f t="shared" si="109"/>
        <v/>
      </c>
      <c r="Y430" s="5" t="str">
        <f t="shared" si="117"/>
        <v/>
      </c>
      <c r="Z430" s="32" t="str">
        <f t="shared" si="110"/>
        <v xml:space="preserve"> </v>
      </c>
      <c r="AA430" s="32" t="str">
        <f>IF(K430="M",IF(S430&lt;&gt;4,"",VLOOKUP(CONCATENATE(R430," ",(S430-3)),$Z$2:AD430,5,0)),IF(S430&lt;&gt;3,"",VLOOKUP(CONCATENATE(R430," ",(S430-2)),$Z$2:AD430,5,0)))</f>
        <v/>
      </c>
      <c r="AB430" s="32" t="str">
        <f>IF(K430="M",IF(S430&lt;&gt;4,"",VLOOKUP(CONCATENATE(R430," ",(S430-2)),$Z$2:AD430,5,0)),IF(S430&lt;&gt;3,"",VLOOKUP(CONCATENATE(R430," ",(S430-1)),$Z$2:AD430,5,0)))</f>
        <v/>
      </c>
      <c r="AC430" s="32" t="str">
        <f>IF(K430="M",IF(S430&lt;&gt;4,"",VLOOKUP(CONCATENATE(R430," ",(S430-1)),$Z$2:AD430,5,0)),IF(S430&lt;&gt;3,"",VLOOKUP(CONCATENATE(R430," ",(S430)),$Z$2:AD430,5,0)))</f>
        <v/>
      </c>
      <c r="AD430" s="32" t="str">
        <f t="shared" si="118"/>
        <v/>
      </c>
      <c r="AE430" s="32" t="str">
        <f t="shared" si="119"/>
        <v xml:space="preserve"> </v>
      </c>
      <c r="AF430" s="109">
        <f>IF($K430="M",IF($L430&gt;Params!D$3,0,Params!F$3-$L430+1)+IF($L430=1,2,0),IF($L430&gt;Params!E$3,0,Params!G$3-$L430+1)+IF($L430=1,2,0))</f>
        <v>0</v>
      </c>
      <c r="AG430" s="109">
        <f t="shared" si="111"/>
        <v>0</v>
      </c>
      <c r="AH430" s="109">
        <f>IF(LEN(M430)&gt;1,MATCH(MID(M430,2,3),Params!$A$4:$A$14,0),0)</f>
        <v>0</v>
      </c>
      <c r="AI430" s="109" cm="1">
        <f t="array" ref="AI430">IF(AH430=0,0,INDEX(Params!F$4:F$14,RESULTS!$AH430))</f>
        <v>0</v>
      </c>
      <c r="AJ430" s="109" cm="1">
        <f t="array" ref="AJ430">IF(AI430=0,0,INDEX(Params!G$4:G$14,RESULTS!$AH430))</f>
        <v>0</v>
      </c>
      <c r="AK430" s="109">
        <f t="shared" si="112"/>
        <v>0</v>
      </c>
      <c r="AL430" s="109">
        <f t="shared" si="113"/>
        <v>0</v>
      </c>
    </row>
    <row r="431" spans="1:38" x14ac:dyDescent="0.3">
      <c r="A431" s="64" t="str">
        <f t="shared" si="107"/>
        <v/>
      </c>
      <c r="B431" s="64" t="str">
        <f t="shared" si="108"/>
        <v/>
      </c>
      <c r="C431" s="100">
        <v>430</v>
      </c>
      <c r="D431" s="96"/>
      <c r="E431" s="97">
        <f t="shared" si="120"/>
        <v>1</v>
      </c>
      <c r="F431" s="97"/>
      <c r="G431" s="97"/>
      <c r="H431" s="104" t="str">
        <f t="shared" si="114"/>
        <v/>
      </c>
      <c r="I431" s="105" t="str">
        <f>IF(D431="","",VLOOKUP(D431,ENTRANTS!$A$1:$H$1000,2,0))</f>
        <v/>
      </c>
      <c r="J431" s="105" t="str">
        <f>IF(D431="","",VLOOKUP(D431,ENTRANTS!$A$1:$H$1000,3,0))</f>
        <v/>
      </c>
      <c r="K431" s="100" t="str">
        <f>IF(D431="","",LEFT(VLOOKUP(D431,ENTRANTS!$A$1:$H$1000,5,0),1))</f>
        <v/>
      </c>
      <c r="L431" s="100" t="str">
        <f>IF(D431="","",COUNTIF($K$2:K431,K431))</f>
        <v/>
      </c>
      <c r="M431" s="100" t="str">
        <f>IF(D431="","",VLOOKUP(D431,ENTRANTS!$A$1:$H$1000,4,0))</f>
        <v/>
      </c>
      <c r="N431" s="100" t="str">
        <f>IF(D431="","",COUNTIF($M$2:M431,M431))</f>
        <v/>
      </c>
      <c r="O431" s="105" t="str">
        <f>IF(D431="","",VLOOKUP(D431,ENTRANTS!$A$1:$H$1000,6,0))</f>
        <v/>
      </c>
      <c r="P431" s="83" t="str">
        <f t="shared" si="115"/>
        <v/>
      </c>
      <c r="Q431" s="30"/>
      <c r="R431" s="2" t="str">
        <f t="shared" si="116"/>
        <v/>
      </c>
      <c r="S431" s="3" t="str">
        <f>IF(D431="","",COUNTIF($R$2:R431,R431))</f>
        <v/>
      </c>
      <c r="T431" s="4" t="str">
        <f t="shared" si="121"/>
        <v/>
      </c>
      <c r="U431" s="34" t="str">
        <f>IF(AND(S431=4,K431="M",NOT(O431="Unattached")),SUMIF(R$2:R431,R431,L$2:L431),"")</f>
        <v/>
      </c>
      <c r="V431" s="4" t="str">
        <f t="shared" si="122"/>
        <v/>
      </c>
      <c r="W431" s="34" t="str">
        <f>IF(AND(S431=3,K431="F",NOT(O431="Unattached")),SUMIF(R$2:R431,R431,L$2:L431),"")</f>
        <v/>
      </c>
      <c r="X431" s="5" t="str">
        <f t="shared" si="109"/>
        <v/>
      </c>
      <c r="Y431" s="5" t="str">
        <f t="shared" si="117"/>
        <v/>
      </c>
      <c r="Z431" s="32" t="str">
        <f t="shared" si="110"/>
        <v xml:space="preserve"> </v>
      </c>
      <c r="AA431" s="32" t="str">
        <f>IF(K431="M",IF(S431&lt;&gt;4,"",VLOOKUP(CONCATENATE(R431," ",(S431-3)),$Z$2:AD431,5,0)),IF(S431&lt;&gt;3,"",VLOOKUP(CONCATENATE(R431," ",(S431-2)),$Z$2:AD431,5,0)))</f>
        <v/>
      </c>
      <c r="AB431" s="32" t="str">
        <f>IF(K431="M",IF(S431&lt;&gt;4,"",VLOOKUP(CONCATENATE(R431," ",(S431-2)),$Z$2:AD431,5,0)),IF(S431&lt;&gt;3,"",VLOOKUP(CONCATENATE(R431," ",(S431-1)),$Z$2:AD431,5,0)))</f>
        <v/>
      </c>
      <c r="AC431" s="32" t="str">
        <f>IF(K431="M",IF(S431&lt;&gt;4,"",VLOOKUP(CONCATENATE(R431," ",(S431-1)),$Z$2:AD431,5,0)),IF(S431&lt;&gt;3,"",VLOOKUP(CONCATENATE(R431," ",(S431)),$Z$2:AD431,5,0)))</f>
        <v/>
      </c>
      <c r="AD431" s="32" t="str">
        <f t="shared" si="118"/>
        <v/>
      </c>
      <c r="AE431" s="32" t="str">
        <f t="shared" si="119"/>
        <v xml:space="preserve"> </v>
      </c>
      <c r="AF431" s="109">
        <f>IF($K431="M",IF($L431&gt;Params!D$3,0,Params!F$3-$L431+1)+IF($L431=1,2,0),IF($L431&gt;Params!E$3,0,Params!G$3-$L431+1)+IF($L431=1,2,0))</f>
        <v>0</v>
      </c>
      <c r="AG431" s="109">
        <f t="shared" si="111"/>
        <v>0</v>
      </c>
      <c r="AH431" s="109">
        <f>IF(LEN(M431)&gt;1,MATCH(MID(M431,2,3),Params!$A$4:$A$14,0),0)</f>
        <v>0</v>
      </c>
      <c r="AI431" s="109" cm="1">
        <f t="array" ref="AI431">IF(AH431=0,0,INDEX(Params!F$4:F$14,RESULTS!$AH431))</f>
        <v>0</v>
      </c>
      <c r="AJ431" s="109" cm="1">
        <f t="array" ref="AJ431">IF(AI431=0,0,INDEX(Params!G$4:G$14,RESULTS!$AH431))</f>
        <v>0</v>
      </c>
      <c r="AK431" s="109">
        <f t="shared" si="112"/>
        <v>0</v>
      </c>
      <c r="AL431" s="109">
        <f t="shared" si="113"/>
        <v>0</v>
      </c>
    </row>
    <row r="432" spans="1:38" x14ac:dyDescent="0.3">
      <c r="A432" s="64" t="str">
        <f t="shared" si="107"/>
        <v/>
      </c>
      <c r="B432" s="64" t="str">
        <f t="shared" si="108"/>
        <v/>
      </c>
      <c r="C432" s="100">
        <v>431</v>
      </c>
      <c r="D432" s="96"/>
      <c r="E432" s="97">
        <f t="shared" si="120"/>
        <v>1</v>
      </c>
      <c r="F432" s="97"/>
      <c r="G432" s="97"/>
      <c r="H432" s="104" t="str">
        <f t="shared" si="114"/>
        <v/>
      </c>
      <c r="I432" s="105" t="str">
        <f>IF(D432="","",VLOOKUP(D432,ENTRANTS!$A$1:$H$1000,2,0))</f>
        <v/>
      </c>
      <c r="J432" s="105" t="str">
        <f>IF(D432="","",VLOOKUP(D432,ENTRANTS!$A$1:$H$1000,3,0))</f>
        <v/>
      </c>
      <c r="K432" s="100" t="str">
        <f>IF(D432="","",LEFT(VLOOKUP(D432,ENTRANTS!$A$1:$H$1000,5,0),1))</f>
        <v/>
      </c>
      <c r="L432" s="100" t="str">
        <f>IF(D432="","",COUNTIF($K$2:K432,K432))</f>
        <v/>
      </c>
      <c r="M432" s="100" t="str">
        <f>IF(D432="","",VLOOKUP(D432,ENTRANTS!$A$1:$H$1000,4,0))</f>
        <v/>
      </c>
      <c r="N432" s="100" t="str">
        <f>IF(D432="","",COUNTIF($M$2:M432,M432))</f>
        <v/>
      </c>
      <c r="O432" s="105" t="str">
        <f>IF(D432="","",VLOOKUP(D432,ENTRANTS!$A$1:$H$1000,6,0))</f>
        <v/>
      </c>
      <c r="P432" s="83" t="str">
        <f t="shared" si="115"/>
        <v/>
      </c>
      <c r="Q432" s="30"/>
      <c r="R432" s="2" t="str">
        <f t="shared" si="116"/>
        <v/>
      </c>
      <c r="S432" s="3" t="str">
        <f>IF(D432="","",COUNTIF($R$2:R432,R432))</f>
        <v/>
      </c>
      <c r="T432" s="4" t="str">
        <f t="shared" si="121"/>
        <v/>
      </c>
      <c r="U432" s="34" t="str">
        <f>IF(AND(S432=4,K432="M",NOT(O432="Unattached")),SUMIF(R$2:R432,R432,L$2:L432),"")</f>
        <v/>
      </c>
      <c r="V432" s="4" t="str">
        <f t="shared" si="122"/>
        <v/>
      </c>
      <c r="W432" s="34" t="str">
        <f>IF(AND(S432=3,K432="F",NOT(O432="Unattached")),SUMIF(R$2:R432,R432,L$2:L432),"")</f>
        <v/>
      </c>
      <c r="X432" s="5" t="str">
        <f t="shared" si="109"/>
        <v/>
      </c>
      <c r="Y432" s="5" t="str">
        <f t="shared" si="117"/>
        <v/>
      </c>
      <c r="Z432" s="32" t="str">
        <f t="shared" si="110"/>
        <v xml:space="preserve"> </v>
      </c>
      <c r="AA432" s="32" t="str">
        <f>IF(K432="M",IF(S432&lt;&gt;4,"",VLOOKUP(CONCATENATE(R432," ",(S432-3)),$Z$2:AD432,5,0)),IF(S432&lt;&gt;3,"",VLOOKUP(CONCATENATE(R432," ",(S432-2)),$Z$2:AD432,5,0)))</f>
        <v/>
      </c>
      <c r="AB432" s="32" t="str">
        <f>IF(K432="M",IF(S432&lt;&gt;4,"",VLOOKUP(CONCATENATE(R432," ",(S432-2)),$Z$2:AD432,5,0)),IF(S432&lt;&gt;3,"",VLOOKUP(CONCATENATE(R432," ",(S432-1)),$Z$2:AD432,5,0)))</f>
        <v/>
      </c>
      <c r="AC432" s="32" t="str">
        <f>IF(K432="M",IF(S432&lt;&gt;4,"",VLOOKUP(CONCATENATE(R432," ",(S432-1)),$Z$2:AD432,5,0)),IF(S432&lt;&gt;3,"",VLOOKUP(CONCATENATE(R432," ",(S432)),$Z$2:AD432,5,0)))</f>
        <v/>
      </c>
      <c r="AD432" s="32" t="str">
        <f t="shared" si="118"/>
        <v/>
      </c>
      <c r="AE432" s="32" t="str">
        <f t="shared" si="119"/>
        <v xml:space="preserve"> </v>
      </c>
      <c r="AF432" s="109">
        <f>IF($K432="M",IF($L432&gt;Params!D$3,0,Params!F$3-$L432+1)+IF($L432=1,2,0),IF($L432&gt;Params!E$3,0,Params!G$3-$L432+1)+IF($L432=1,2,0))</f>
        <v>0</v>
      </c>
      <c r="AG432" s="109">
        <f t="shared" si="111"/>
        <v>0</v>
      </c>
      <c r="AH432" s="109">
        <f>IF(LEN(M432)&gt;1,MATCH(MID(M432,2,3),Params!$A$4:$A$14,0),0)</f>
        <v>0</v>
      </c>
      <c r="AI432" s="109" cm="1">
        <f t="array" ref="AI432">IF(AH432=0,0,INDEX(Params!F$4:F$14,RESULTS!$AH432))</f>
        <v>0</v>
      </c>
      <c r="AJ432" s="109" cm="1">
        <f t="array" ref="AJ432">IF(AI432=0,0,INDEX(Params!G$4:G$14,RESULTS!$AH432))</f>
        <v>0</v>
      </c>
      <c r="AK432" s="109">
        <f t="shared" si="112"/>
        <v>0</v>
      </c>
      <c r="AL432" s="109">
        <f t="shared" si="113"/>
        <v>0</v>
      </c>
    </row>
    <row r="433" spans="1:38" x14ac:dyDescent="0.3">
      <c r="A433" s="64" t="str">
        <f t="shared" si="107"/>
        <v/>
      </c>
      <c r="B433" s="64" t="str">
        <f t="shared" si="108"/>
        <v/>
      </c>
      <c r="C433" s="100">
        <v>432</v>
      </c>
      <c r="D433" s="96"/>
      <c r="E433" s="97">
        <f t="shared" si="120"/>
        <v>1</v>
      </c>
      <c r="F433" s="97"/>
      <c r="G433" s="97"/>
      <c r="H433" s="104" t="str">
        <f t="shared" si="114"/>
        <v/>
      </c>
      <c r="I433" s="105" t="str">
        <f>IF(D433="","",VLOOKUP(D433,ENTRANTS!$A$1:$H$1000,2,0))</f>
        <v/>
      </c>
      <c r="J433" s="105" t="str">
        <f>IF(D433="","",VLOOKUP(D433,ENTRANTS!$A$1:$H$1000,3,0))</f>
        <v/>
      </c>
      <c r="K433" s="100" t="str">
        <f>IF(D433="","",LEFT(VLOOKUP(D433,ENTRANTS!$A$1:$H$1000,5,0),1))</f>
        <v/>
      </c>
      <c r="L433" s="100" t="str">
        <f>IF(D433="","",COUNTIF($K$2:K433,K433))</f>
        <v/>
      </c>
      <c r="M433" s="100" t="str">
        <f>IF(D433="","",VLOOKUP(D433,ENTRANTS!$A$1:$H$1000,4,0))</f>
        <v/>
      </c>
      <c r="N433" s="100" t="str">
        <f>IF(D433="","",COUNTIF($M$2:M433,M433))</f>
        <v/>
      </c>
      <c r="O433" s="105" t="str">
        <f>IF(D433="","",VLOOKUP(D433,ENTRANTS!$A$1:$H$1000,6,0))</f>
        <v/>
      </c>
      <c r="P433" s="83" t="str">
        <f t="shared" si="115"/>
        <v/>
      </c>
      <c r="Q433" s="30"/>
      <c r="R433" s="2" t="str">
        <f t="shared" si="116"/>
        <v/>
      </c>
      <c r="S433" s="3" t="str">
        <f>IF(D433="","",COUNTIF($R$2:R433,R433))</f>
        <v/>
      </c>
      <c r="T433" s="4" t="str">
        <f t="shared" si="121"/>
        <v/>
      </c>
      <c r="U433" s="34" t="str">
        <f>IF(AND(S433=4,K433="M",NOT(O433="Unattached")),SUMIF(R$2:R433,R433,L$2:L433),"")</f>
        <v/>
      </c>
      <c r="V433" s="4" t="str">
        <f t="shared" si="122"/>
        <v/>
      </c>
      <c r="W433" s="34" t="str">
        <f>IF(AND(S433=3,K433="F",NOT(O433="Unattached")),SUMIF(R$2:R433,R433,L$2:L433),"")</f>
        <v/>
      </c>
      <c r="X433" s="5" t="str">
        <f t="shared" si="109"/>
        <v/>
      </c>
      <c r="Y433" s="5" t="str">
        <f t="shared" si="117"/>
        <v/>
      </c>
      <c r="Z433" s="32" t="str">
        <f t="shared" si="110"/>
        <v xml:space="preserve"> </v>
      </c>
      <c r="AA433" s="32" t="str">
        <f>IF(K433="M",IF(S433&lt;&gt;4,"",VLOOKUP(CONCATENATE(R433," ",(S433-3)),$Z$2:AD433,5,0)),IF(S433&lt;&gt;3,"",VLOOKUP(CONCATENATE(R433," ",(S433-2)),$Z$2:AD433,5,0)))</f>
        <v/>
      </c>
      <c r="AB433" s="32" t="str">
        <f>IF(K433="M",IF(S433&lt;&gt;4,"",VLOOKUP(CONCATENATE(R433," ",(S433-2)),$Z$2:AD433,5,0)),IF(S433&lt;&gt;3,"",VLOOKUP(CONCATENATE(R433," ",(S433-1)),$Z$2:AD433,5,0)))</f>
        <v/>
      </c>
      <c r="AC433" s="32" t="str">
        <f>IF(K433="M",IF(S433&lt;&gt;4,"",VLOOKUP(CONCATENATE(R433," ",(S433-1)),$Z$2:AD433,5,0)),IF(S433&lt;&gt;3,"",VLOOKUP(CONCATENATE(R433," ",(S433)),$Z$2:AD433,5,0)))</f>
        <v/>
      </c>
      <c r="AD433" s="32" t="str">
        <f t="shared" si="118"/>
        <v/>
      </c>
      <c r="AE433" s="32" t="str">
        <f t="shared" si="119"/>
        <v xml:space="preserve"> </v>
      </c>
      <c r="AF433" s="109">
        <f>IF($K433="M",IF($L433&gt;Params!D$3,0,Params!F$3-$L433+1)+IF($L433=1,2,0),IF($L433&gt;Params!E$3,0,Params!G$3-$L433+1)+IF($L433=1,2,0))</f>
        <v>0</v>
      </c>
      <c r="AG433" s="109">
        <f t="shared" si="111"/>
        <v>0</v>
      </c>
      <c r="AH433" s="109">
        <f>IF(LEN(M433)&gt;1,MATCH(MID(M433,2,3),Params!$A$4:$A$14,0),0)</f>
        <v>0</v>
      </c>
      <c r="AI433" s="109" cm="1">
        <f t="array" ref="AI433">IF(AH433=0,0,INDEX(Params!F$4:F$14,RESULTS!$AH433))</f>
        <v>0</v>
      </c>
      <c r="AJ433" s="109" cm="1">
        <f t="array" ref="AJ433">IF(AI433=0,0,INDEX(Params!G$4:G$14,RESULTS!$AH433))</f>
        <v>0</v>
      </c>
      <c r="AK433" s="109">
        <f t="shared" si="112"/>
        <v>0</v>
      </c>
      <c r="AL433" s="109">
        <f t="shared" si="113"/>
        <v>0</v>
      </c>
    </row>
    <row r="434" spans="1:38" x14ac:dyDescent="0.3">
      <c r="A434" s="64" t="str">
        <f t="shared" si="107"/>
        <v/>
      </c>
      <c r="B434" s="64" t="str">
        <f t="shared" si="108"/>
        <v/>
      </c>
      <c r="C434" s="100">
        <v>433</v>
      </c>
      <c r="D434" s="96"/>
      <c r="E434" s="97">
        <f t="shared" si="120"/>
        <v>1</v>
      </c>
      <c r="F434" s="97"/>
      <c r="G434" s="97"/>
      <c r="H434" s="104" t="str">
        <f t="shared" si="114"/>
        <v/>
      </c>
      <c r="I434" s="105" t="str">
        <f>IF(D434="","",VLOOKUP(D434,ENTRANTS!$A$1:$H$1000,2,0))</f>
        <v/>
      </c>
      <c r="J434" s="105" t="str">
        <f>IF(D434="","",VLOOKUP(D434,ENTRANTS!$A$1:$H$1000,3,0))</f>
        <v/>
      </c>
      <c r="K434" s="100" t="str">
        <f>IF(D434="","",LEFT(VLOOKUP(D434,ENTRANTS!$A$1:$H$1000,5,0),1))</f>
        <v/>
      </c>
      <c r="L434" s="100" t="str">
        <f>IF(D434="","",COUNTIF($K$2:K434,K434))</f>
        <v/>
      </c>
      <c r="M434" s="100" t="str">
        <f>IF(D434="","",VLOOKUP(D434,ENTRANTS!$A$1:$H$1000,4,0))</f>
        <v/>
      </c>
      <c r="N434" s="100" t="str">
        <f>IF(D434="","",COUNTIF($M$2:M434,M434))</f>
        <v/>
      </c>
      <c r="O434" s="105" t="str">
        <f>IF(D434="","",VLOOKUP(D434,ENTRANTS!$A$1:$H$1000,6,0))</f>
        <v/>
      </c>
      <c r="P434" s="83" t="str">
        <f t="shared" si="115"/>
        <v/>
      </c>
      <c r="Q434" s="30"/>
      <c r="R434" s="2" t="str">
        <f t="shared" si="116"/>
        <v/>
      </c>
      <c r="S434" s="3" t="str">
        <f>IF(D434="","",COUNTIF($R$2:R434,R434))</f>
        <v/>
      </c>
      <c r="T434" s="4" t="str">
        <f t="shared" si="121"/>
        <v/>
      </c>
      <c r="U434" s="34" t="str">
        <f>IF(AND(S434=4,K434="M",NOT(O434="Unattached")),SUMIF(R$2:R434,R434,L$2:L434),"")</f>
        <v/>
      </c>
      <c r="V434" s="4" t="str">
        <f t="shared" si="122"/>
        <v/>
      </c>
      <c r="W434" s="34" t="str">
        <f>IF(AND(S434=3,K434="F",NOT(O434="Unattached")),SUMIF(R$2:R434,R434,L$2:L434),"")</f>
        <v/>
      </c>
      <c r="X434" s="5" t="str">
        <f t="shared" si="109"/>
        <v/>
      </c>
      <c r="Y434" s="5" t="str">
        <f t="shared" si="117"/>
        <v/>
      </c>
      <c r="Z434" s="32" t="str">
        <f t="shared" si="110"/>
        <v xml:space="preserve"> </v>
      </c>
      <c r="AA434" s="32" t="str">
        <f>IF(K434="M",IF(S434&lt;&gt;4,"",VLOOKUP(CONCATENATE(R434," ",(S434-3)),$Z$2:AD434,5,0)),IF(S434&lt;&gt;3,"",VLOOKUP(CONCATENATE(R434," ",(S434-2)),$Z$2:AD434,5,0)))</f>
        <v/>
      </c>
      <c r="AB434" s="32" t="str">
        <f>IF(K434="M",IF(S434&lt;&gt;4,"",VLOOKUP(CONCATENATE(R434," ",(S434-2)),$Z$2:AD434,5,0)),IF(S434&lt;&gt;3,"",VLOOKUP(CONCATENATE(R434," ",(S434-1)),$Z$2:AD434,5,0)))</f>
        <v/>
      </c>
      <c r="AC434" s="32" t="str">
        <f>IF(K434="M",IF(S434&lt;&gt;4,"",VLOOKUP(CONCATENATE(R434," ",(S434-1)),$Z$2:AD434,5,0)),IF(S434&lt;&gt;3,"",VLOOKUP(CONCATENATE(R434," ",(S434)),$Z$2:AD434,5,0)))</f>
        <v/>
      </c>
      <c r="AD434" s="32" t="str">
        <f t="shared" si="118"/>
        <v/>
      </c>
      <c r="AE434" s="32" t="str">
        <f t="shared" si="119"/>
        <v xml:space="preserve"> </v>
      </c>
      <c r="AF434" s="109">
        <f>IF($K434="M",IF($L434&gt;Params!D$3,0,Params!F$3-$L434+1)+IF($L434=1,2,0),IF($L434&gt;Params!E$3,0,Params!G$3-$L434+1)+IF($L434=1,2,0))</f>
        <v>0</v>
      </c>
      <c r="AG434" s="109">
        <f t="shared" si="111"/>
        <v>0</v>
      </c>
      <c r="AH434" s="109">
        <f>IF(LEN(M434)&gt;1,MATCH(MID(M434,2,3),Params!$A$4:$A$14,0),0)</f>
        <v>0</v>
      </c>
      <c r="AI434" s="109" cm="1">
        <f t="array" ref="AI434">IF(AH434=0,0,INDEX(Params!F$4:F$14,RESULTS!$AH434))</f>
        <v>0</v>
      </c>
      <c r="AJ434" s="109" cm="1">
        <f t="array" ref="AJ434">IF(AI434=0,0,INDEX(Params!G$4:G$14,RESULTS!$AH434))</f>
        <v>0</v>
      </c>
      <c r="AK434" s="109">
        <f t="shared" si="112"/>
        <v>0</v>
      </c>
      <c r="AL434" s="109">
        <f t="shared" si="113"/>
        <v>0</v>
      </c>
    </row>
    <row r="435" spans="1:38" x14ac:dyDescent="0.3">
      <c r="A435" s="64" t="str">
        <f t="shared" si="107"/>
        <v/>
      </c>
      <c r="B435" s="64" t="str">
        <f t="shared" si="108"/>
        <v/>
      </c>
      <c r="C435" s="100">
        <v>434</v>
      </c>
      <c r="D435" s="96"/>
      <c r="E435" s="97">
        <f t="shared" si="120"/>
        <v>1</v>
      </c>
      <c r="F435" s="97"/>
      <c r="G435" s="97"/>
      <c r="H435" s="104" t="str">
        <f t="shared" si="114"/>
        <v/>
      </c>
      <c r="I435" s="105" t="str">
        <f>IF(D435="","",VLOOKUP(D435,ENTRANTS!$A$1:$H$1000,2,0))</f>
        <v/>
      </c>
      <c r="J435" s="105" t="str">
        <f>IF(D435="","",VLOOKUP(D435,ENTRANTS!$A$1:$H$1000,3,0))</f>
        <v/>
      </c>
      <c r="K435" s="100" t="str">
        <f>IF(D435="","",LEFT(VLOOKUP(D435,ENTRANTS!$A$1:$H$1000,5,0),1))</f>
        <v/>
      </c>
      <c r="L435" s="100" t="str">
        <f>IF(D435="","",COUNTIF($K$2:K435,K435))</f>
        <v/>
      </c>
      <c r="M435" s="100" t="str">
        <f>IF(D435="","",VLOOKUP(D435,ENTRANTS!$A$1:$H$1000,4,0))</f>
        <v/>
      </c>
      <c r="N435" s="100" t="str">
        <f>IF(D435="","",COUNTIF($M$2:M435,M435))</f>
        <v/>
      </c>
      <c r="O435" s="105" t="str">
        <f>IF(D435="","",VLOOKUP(D435,ENTRANTS!$A$1:$H$1000,6,0))</f>
        <v/>
      </c>
      <c r="P435" s="83" t="str">
        <f t="shared" si="115"/>
        <v/>
      </c>
      <c r="Q435" s="30"/>
      <c r="R435" s="2" t="str">
        <f t="shared" si="116"/>
        <v/>
      </c>
      <c r="S435" s="3" t="str">
        <f>IF(D435="","",COUNTIF($R$2:R435,R435))</f>
        <v/>
      </c>
      <c r="T435" s="4" t="str">
        <f t="shared" si="121"/>
        <v/>
      </c>
      <c r="U435" s="34" t="str">
        <f>IF(AND(S435=4,K435="M",NOT(O435="Unattached")),SUMIF(R$2:R435,R435,L$2:L435),"")</f>
        <v/>
      </c>
      <c r="V435" s="4" t="str">
        <f t="shared" si="122"/>
        <v/>
      </c>
      <c r="W435" s="34" t="str">
        <f>IF(AND(S435=3,K435="F",NOT(O435="Unattached")),SUMIF(R$2:R435,R435,L$2:L435),"")</f>
        <v/>
      </c>
      <c r="X435" s="5" t="str">
        <f t="shared" si="109"/>
        <v/>
      </c>
      <c r="Y435" s="5" t="str">
        <f t="shared" si="117"/>
        <v/>
      </c>
      <c r="Z435" s="32" t="str">
        <f t="shared" si="110"/>
        <v xml:space="preserve"> </v>
      </c>
      <c r="AA435" s="32" t="str">
        <f>IF(K435="M",IF(S435&lt;&gt;4,"",VLOOKUP(CONCATENATE(R435," ",(S435-3)),$Z$2:AD435,5,0)),IF(S435&lt;&gt;3,"",VLOOKUP(CONCATENATE(R435," ",(S435-2)),$Z$2:AD435,5,0)))</f>
        <v/>
      </c>
      <c r="AB435" s="32" t="str">
        <f>IF(K435="M",IF(S435&lt;&gt;4,"",VLOOKUP(CONCATENATE(R435," ",(S435-2)),$Z$2:AD435,5,0)),IF(S435&lt;&gt;3,"",VLOOKUP(CONCATENATE(R435," ",(S435-1)),$Z$2:AD435,5,0)))</f>
        <v/>
      </c>
      <c r="AC435" s="32" t="str">
        <f>IF(K435="M",IF(S435&lt;&gt;4,"",VLOOKUP(CONCATENATE(R435," ",(S435-1)),$Z$2:AD435,5,0)),IF(S435&lt;&gt;3,"",VLOOKUP(CONCATENATE(R435," ",(S435)),$Z$2:AD435,5,0)))</f>
        <v/>
      </c>
      <c r="AD435" s="32" t="str">
        <f t="shared" si="118"/>
        <v/>
      </c>
      <c r="AE435" s="32" t="str">
        <f t="shared" si="119"/>
        <v xml:space="preserve"> </v>
      </c>
      <c r="AF435" s="109">
        <f>IF($K435="M",IF($L435&gt;Params!D$3,0,Params!F$3-$L435+1)+IF($L435=1,2,0),IF($L435&gt;Params!E$3,0,Params!G$3-$L435+1)+IF($L435=1,2,0))</f>
        <v>0</v>
      </c>
      <c r="AG435" s="109">
        <f t="shared" si="111"/>
        <v>0</v>
      </c>
      <c r="AH435" s="109">
        <f>IF(LEN(M435)&gt;1,MATCH(MID(M435,2,3),Params!$A$4:$A$14,0),0)</f>
        <v>0</v>
      </c>
      <c r="AI435" s="109" cm="1">
        <f t="array" ref="AI435">IF(AH435=0,0,INDEX(Params!F$4:F$14,RESULTS!$AH435))</f>
        <v>0</v>
      </c>
      <c r="AJ435" s="109" cm="1">
        <f t="array" ref="AJ435">IF(AI435=0,0,INDEX(Params!G$4:G$14,RESULTS!$AH435))</f>
        <v>0</v>
      </c>
      <c r="AK435" s="109">
        <f t="shared" si="112"/>
        <v>0</v>
      </c>
      <c r="AL435" s="109">
        <f t="shared" si="113"/>
        <v>0</v>
      </c>
    </row>
    <row r="436" spans="1:38" x14ac:dyDescent="0.3">
      <c r="A436" s="64" t="str">
        <f t="shared" si="107"/>
        <v/>
      </c>
      <c r="B436" s="64" t="str">
        <f t="shared" si="108"/>
        <v/>
      </c>
      <c r="C436" s="100">
        <v>435</v>
      </c>
      <c r="D436" s="96"/>
      <c r="E436" s="97">
        <f t="shared" si="120"/>
        <v>1</v>
      </c>
      <c r="F436" s="97"/>
      <c r="G436" s="97"/>
      <c r="H436" s="104" t="str">
        <f t="shared" si="114"/>
        <v/>
      </c>
      <c r="I436" s="105" t="str">
        <f>IF(D436="","",VLOOKUP(D436,ENTRANTS!$A$1:$H$1000,2,0))</f>
        <v/>
      </c>
      <c r="J436" s="105" t="str">
        <f>IF(D436="","",VLOOKUP(D436,ENTRANTS!$A$1:$H$1000,3,0))</f>
        <v/>
      </c>
      <c r="K436" s="100" t="str">
        <f>IF(D436="","",LEFT(VLOOKUP(D436,ENTRANTS!$A$1:$H$1000,5,0),1))</f>
        <v/>
      </c>
      <c r="L436" s="100" t="str">
        <f>IF(D436="","",COUNTIF($K$2:K436,K436))</f>
        <v/>
      </c>
      <c r="M436" s="100" t="str">
        <f>IF(D436="","",VLOOKUP(D436,ENTRANTS!$A$1:$H$1000,4,0))</f>
        <v/>
      </c>
      <c r="N436" s="100" t="str">
        <f>IF(D436="","",COUNTIF($M$2:M436,M436))</f>
        <v/>
      </c>
      <c r="O436" s="105" t="str">
        <f>IF(D436="","",VLOOKUP(D436,ENTRANTS!$A$1:$H$1000,6,0))</f>
        <v/>
      </c>
      <c r="P436" s="83" t="str">
        <f t="shared" si="115"/>
        <v/>
      </c>
      <c r="Q436" s="30"/>
      <c r="R436" s="2" t="str">
        <f t="shared" si="116"/>
        <v/>
      </c>
      <c r="S436" s="3" t="str">
        <f>IF(D436="","",COUNTIF($R$2:R436,R436))</f>
        <v/>
      </c>
      <c r="T436" s="4" t="str">
        <f t="shared" si="121"/>
        <v/>
      </c>
      <c r="U436" s="34" t="str">
        <f>IF(AND(S436=4,K436="M",NOT(O436="Unattached")),SUMIF(R$2:R436,R436,L$2:L436),"")</f>
        <v/>
      </c>
      <c r="V436" s="4" t="str">
        <f t="shared" si="122"/>
        <v/>
      </c>
      <c r="W436" s="34" t="str">
        <f>IF(AND(S436=3,K436="F",NOT(O436="Unattached")),SUMIF(R$2:R436,R436,L$2:L436),"")</f>
        <v/>
      </c>
      <c r="X436" s="5" t="str">
        <f t="shared" si="109"/>
        <v/>
      </c>
      <c r="Y436" s="5" t="str">
        <f t="shared" si="117"/>
        <v/>
      </c>
      <c r="Z436" s="32" t="str">
        <f t="shared" si="110"/>
        <v xml:space="preserve"> </v>
      </c>
      <c r="AA436" s="32" t="str">
        <f>IF(K436="M",IF(S436&lt;&gt;4,"",VLOOKUP(CONCATENATE(R436," ",(S436-3)),$Z$2:AD436,5,0)),IF(S436&lt;&gt;3,"",VLOOKUP(CONCATENATE(R436," ",(S436-2)),$Z$2:AD436,5,0)))</f>
        <v/>
      </c>
      <c r="AB436" s="32" t="str">
        <f>IF(K436="M",IF(S436&lt;&gt;4,"",VLOOKUP(CONCATENATE(R436," ",(S436-2)),$Z$2:AD436,5,0)),IF(S436&lt;&gt;3,"",VLOOKUP(CONCATENATE(R436," ",(S436-1)),$Z$2:AD436,5,0)))</f>
        <v/>
      </c>
      <c r="AC436" s="32" t="str">
        <f>IF(K436="M",IF(S436&lt;&gt;4,"",VLOOKUP(CONCATENATE(R436," ",(S436-1)),$Z$2:AD436,5,0)),IF(S436&lt;&gt;3,"",VLOOKUP(CONCATENATE(R436," ",(S436)),$Z$2:AD436,5,0)))</f>
        <v/>
      </c>
      <c r="AD436" s="32" t="str">
        <f t="shared" si="118"/>
        <v/>
      </c>
      <c r="AE436" s="32" t="str">
        <f t="shared" si="119"/>
        <v xml:space="preserve"> </v>
      </c>
      <c r="AF436" s="109">
        <f>IF($K436="M",IF($L436&gt;Params!D$3,0,Params!F$3-$L436+1)+IF($L436=1,2,0),IF($L436&gt;Params!E$3,0,Params!G$3-$L436+1)+IF($L436=1,2,0))</f>
        <v>0</v>
      </c>
      <c r="AG436" s="109">
        <f t="shared" si="111"/>
        <v>0</v>
      </c>
      <c r="AH436" s="109">
        <f>IF(LEN(M436)&gt;1,MATCH(MID(M436,2,3),Params!$A$4:$A$14,0),0)</f>
        <v>0</v>
      </c>
      <c r="AI436" s="109" cm="1">
        <f t="array" ref="AI436">IF(AH436=0,0,INDEX(Params!F$4:F$14,RESULTS!$AH436))</f>
        <v>0</v>
      </c>
      <c r="AJ436" s="109" cm="1">
        <f t="array" ref="AJ436">IF(AI436=0,0,INDEX(Params!G$4:G$14,RESULTS!$AH436))</f>
        <v>0</v>
      </c>
      <c r="AK436" s="109">
        <f t="shared" si="112"/>
        <v>0</v>
      </c>
      <c r="AL436" s="109">
        <f t="shared" si="113"/>
        <v>0</v>
      </c>
    </row>
    <row r="437" spans="1:38" x14ac:dyDescent="0.3">
      <c r="A437" s="64" t="str">
        <f t="shared" si="107"/>
        <v/>
      </c>
      <c r="B437" s="64" t="str">
        <f t="shared" si="108"/>
        <v/>
      </c>
      <c r="C437" s="100">
        <v>436</v>
      </c>
      <c r="D437" s="96"/>
      <c r="E437" s="97">
        <f t="shared" si="120"/>
        <v>1</v>
      </c>
      <c r="F437" s="97"/>
      <c r="G437" s="97"/>
      <c r="H437" s="104" t="str">
        <f t="shared" si="114"/>
        <v/>
      </c>
      <c r="I437" s="105" t="str">
        <f>IF(D437="","",VLOOKUP(D437,ENTRANTS!$A$1:$H$1000,2,0))</f>
        <v/>
      </c>
      <c r="J437" s="105" t="str">
        <f>IF(D437="","",VLOOKUP(D437,ENTRANTS!$A$1:$H$1000,3,0))</f>
        <v/>
      </c>
      <c r="K437" s="100" t="str">
        <f>IF(D437="","",LEFT(VLOOKUP(D437,ENTRANTS!$A$1:$H$1000,5,0),1))</f>
        <v/>
      </c>
      <c r="L437" s="100" t="str">
        <f>IF(D437="","",COUNTIF($K$2:K437,K437))</f>
        <v/>
      </c>
      <c r="M437" s="100" t="str">
        <f>IF(D437="","",VLOOKUP(D437,ENTRANTS!$A$1:$H$1000,4,0))</f>
        <v/>
      </c>
      <c r="N437" s="100" t="str">
        <f>IF(D437="","",COUNTIF($M$2:M437,M437))</f>
        <v/>
      </c>
      <c r="O437" s="105" t="str">
        <f>IF(D437="","",VLOOKUP(D437,ENTRANTS!$A$1:$H$1000,6,0))</f>
        <v/>
      </c>
      <c r="P437" s="83" t="str">
        <f t="shared" si="115"/>
        <v/>
      </c>
      <c r="Q437" s="30"/>
      <c r="R437" s="2" t="str">
        <f t="shared" si="116"/>
        <v/>
      </c>
      <c r="S437" s="3" t="str">
        <f>IF(D437="","",COUNTIF($R$2:R437,R437))</f>
        <v/>
      </c>
      <c r="T437" s="4" t="str">
        <f t="shared" si="121"/>
        <v/>
      </c>
      <c r="U437" s="34" t="str">
        <f>IF(AND(S437=4,K437="M",NOT(O437="Unattached")),SUMIF(R$2:R437,R437,L$2:L437),"")</f>
        <v/>
      </c>
      <c r="V437" s="4" t="str">
        <f t="shared" si="122"/>
        <v/>
      </c>
      <c r="W437" s="34" t="str">
        <f>IF(AND(S437=3,K437="F",NOT(O437="Unattached")),SUMIF(R$2:R437,R437,L$2:L437),"")</f>
        <v/>
      </c>
      <c r="X437" s="5" t="str">
        <f t="shared" si="109"/>
        <v/>
      </c>
      <c r="Y437" s="5" t="str">
        <f t="shared" si="117"/>
        <v/>
      </c>
      <c r="Z437" s="32" t="str">
        <f t="shared" si="110"/>
        <v xml:space="preserve"> </v>
      </c>
      <c r="AA437" s="32" t="str">
        <f>IF(K437="M",IF(S437&lt;&gt;4,"",VLOOKUP(CONCATENATE(R437," ",(S437-3)),$Z$2:AD437,5,0)),IF(S437&lt;&gt;3,"",VLOOKUP(CONCATENATE(R437," ",(S437-2)),$Z$2:AD437,5,0)))</f>
        <v/>
      </c>
      <c r="AB437" s="32" t="str">
        <f>IF(K437="M",IF(S437&lt;&gt;4,"",VLOOKUP(CONCATENATE(R437," ",(S437-2)),$Z$2:AD437,5,0)),IF(S437&lt;&gt;3,"",VLOOKUP(CONCATENATE(R437," ",(S437-1)),$Z$2:AD437,5,0)))</f>
        <v/>
      </c>
      <c r="AC437" s="32" t="str">
        <f>IF(K437="M",IF(S437&lt;&gt;4,"",VLOOKUP(CONCATENATE(R437," ",(S437-1)),$Z$2:AD437,5,0)),IF(S437&lt;&gt;3,"",VLOOKUP(CONCATENATE(R437," ",(S437)),$Z$2:AD437,5,0)))</f>
        <v/>
      </c>
      <c r="AD437" s="32" t="str">
        <f t="shared" si="118"/>
        <v/>
      </c>
      <c r="AE437" s="32" t="str">
        <f t="shared" si="119"/>
        <v xml:space="preserve"> </v>
      </c>
      <c r="AF437" s="109">
        <f>IF($K437="M",IF($L437&gt;Params!D$3,0,Params!F$3-$L437+1)+IF($L437=1,2,0),IF($L437&gt;Params!E$3,0,Params!G$3-$L437+1)+IF($L437=1,2,0))</f>
        <v>0</v>
      </c>
      <c r="AG437" s="109">
        <f t="shared" si="111"/>
        <v>0</v>
      </c>
      <c r="AH437" s="109">
        <f>IF(LEN(M437)&gt;1,MATCH(MID(M437,2,3),Params!$A$4:$A$14,0),0)</f>
        <v>0</v>
      </c>
      <c r="AI437" s="109" cm="1">
        <f t="array" ref="AI437">IF(AH437=0,0,INDEX(Params!F$4:F$14,RESULTS!$AH437))</f>
        <v>0</v>
      </c>
      <c r="AJ437" s="109" cm="1">
        <f t="array" ref="AJ437">IF(AI437=0,0,INDEX(Params!G$4:G$14,RESULTS!$AH437))</f>
        <v>0</v>
      </c>
      <c r="AK437" s="109">
        <f t="shared" si="112"/>
        <v>0</v>
      </c>
      <c r="AL437" s="109">
        <f t="shared" si="113"/>
        <v>0</v>
      </c>
    </row>
    <row r="438" spans="1:38" x14ac:dyDescent="0.3">
      <c r="A438" s="64" t="str">
        <f t="shared" si="107"/>
        <v/>
      </c>
      <c r="B438" s="64" t="str">
        <f t="shared" si="108"/>
        <v/>
      </c>
      <c r="C438" s="100">
        <v>437</v>
      </c>
      <c r="D438" s="96"/>
      <c r="E438" s="97">
        <f t="shared" si="120"/>
        <v>1</v>
      </c>
      <c r="F438" s="97"/>
      <c r="G438" s="97"/>
      <c r="H438" s="104" t="str">
        <f t="shared" si="114"/>
        <v/>
      </c>
      <c r="I438" s="105" t="str">
        <f>IF(D438="","",VLOOKUP(D438,ENTRANTS!$A$1:$H$1000,2,0))</f>
        <v/>
      </c>
      <c r="J438" s="105" t="str">
        <f>IF(D438="","",VLOOKUP(D438,ENTRANTS!$A$1:$H$1000,3,0))</f>
        <v/>
      </c>
      <c r="K438" s="100" t="str">
        <f>IF(D438="","",LEFT(VLOOKUP(D438,ENTRANTS!$A$1:$H$1000,5,0),1))</f>
        <v/>
      </c>
      <c r="L438" s="100" t="str">
        <f>IF(D438="","",COUNTIF($K$2:K438,K438))</f>
        <v/>
      </c>
      <c r="M438" s="100" t="str">
        <f>IF(D438="","",VLOOKUP(D438,ENTRANTS!$A$1:$H$1000,4,0))</f>
        <v/>
      </c>
      <c r="N438" s="100" t="str">
        <f>IF(D438="","",COUNTIF($M$2:M438,M438))</f>
        <v/>
      </c>
      <c r="O438" s="105" t="str">
        <f>IF(D438="","",VLOOKUP(D438,ENTRANTS!$A$1:$H$1000,6,0))</f>
        <v/>
      </c>
      <c r="P438" s="83" t="str">
        <f t="shared" si="115"/>
        <v/>
      </c>
      <c r="Q438" s="30"/>
      <c r="R438" s="2" t="str">
        <f t="shared" si="116"/>
        <v/>
      </c>
      <c r="S438" s="3" t="str">
        <f>IF(D438="","",COUNTIF($R$2:R438,R438))</f>
        <v/>
      </c>
      <c r="T438" s="4" t="str">
        <f t="shared" si="121"/>
        <v/>
      </c>
      <c r="U438" s="34" t="str">
        <f>IF(AND(S438=4,K438="M",NOT(O438="Unattached")),SUMIF(R$2:R438,R438,L$2:L438),"")</f>
        <v/>
      </c>
      <c r="V438" s="4" t="str">
        <f t="shared" si="122"/>
        <v/>
      </c>
      <c r="W438" s="34" t="str">
        <f>IF(AND(S438=3,K438="F",NOT(O438="Unattached")),SUMIF(R$2:R438,R438,L$2:L438),"")</f>
        <v/>
      </c>
      <c r="X438" s="5" t="str">
        <f t="shared" si="109"/>
        <v/>
      </c>
      <c r="Y438" s="5" t="str">
        <f t="shared" si="117"/>
        <v/>
      </c>
      <c r="Z438" s="32" t="str">
        <f t="shared" si="110"/>
        <v xml:space="preserve"> </v>
      </c>
      <c r="AA438" s="32" t="str">
        <f>IF(K438="M",IF(S438&lt;&gt;4,"",VLOOKUP(CONCATENATE(R438," ",(S438-3)),$Z$2:AD438,5,0)),IF(S438&lt;&gt;3,"",VLOOKUP(CONCATENATE(R438," ",(S438-2)),$Z$2:AD438,5,0)))</f>
        <v/>
      </c>
      <c r="AB438" s="32" t="str">
        <f>IF(K438="M",IF(S438&lt;&gt;4,"",VLOOKUP(CONCATENATE(R438," ",(S438-2)),$Z$2:AD438,5,0)),IF(S438&lt;&gt;3,"",VLOOKUP(CONCATENATE(R438," ",(S438-1)),$Z$2:AD438,5,0)))</f>
        <v/>
      </c>
      <c r="AC438" s="32" t="str">
        <f>IF(K438="M",IF(S438&lt;&gt;4,"",VLOOKUP(CONCATENATE(R438," ",(S438-1)),$Z$2:AD438,5,0)),IF(S438&lt;&gt;3,"",VLOOKUP(CONCATENATE(R438," ",(S438)),$Z$2:AD438,5,0)))</f>
        <v/>
      </c>
      <c r="AD438" s="32" t="str">
        <f t="shared" si="118"/>
        <v/>
      </c>
      <c r="AE438" s="32" t="str">
        <f t="shared" si="119"/>
        <v xml:space="preserve"> </v>
      </c>
      <c r="AF438" s="109">
        <f>IF($K438="M",IF($L438&gt;Params!D$3,0,Params!F$3-$L438+1)+IF($L438=1,2,0),IF($L438&gt;Params!E$3,0,Params!G$3-$L438+1)+IF($L438=1,2,0))</f>
        <v>0</v>
      </c>
      <c r="AG438" s="109">
        <f t="shared" si="111"/>
        <v>0</v>
      </c>
      <c r="AH438" s="109">
        <f>IF(LEN(M438)&gt;1,MATCH(MID(M438,2,3),Params!$A$4:$A$14,0),0)</f>
        <v>0</v>
      </c>
      <c r="AI438" s="109" cm="1">
        <f t="array" ref="AI438">IF(AH438=0,0,INDEX(Params!F$4:F$14,RESULTS!$AH438))</f>
        <v>0</v>
      </c>
      <c r="AJ438" s="109" cm="1">
        <f t="array" ref="AJ438">IF(AI438=0,0,INDEX(Params!G$4:G$14,RESULTS!$AH438))</f>
        <v>0</v>
      </c>
      <c r="AK438" s="109">
        <f t="shared" si="112"/>
        <v>0</v>
      </c>
      <c r="AL438" s="109">
        <f t="shared" si="113"/>
        <v>0</v>
      </c>
    </row>
    <row r="439" spans="1:38" x14ac:dyDescent="0.3">
      <c r="A439" s="64" t="str">
        <f t="shared" si="107"/>
        <v/>
      </c>
      <c r="B439" s="64" t="str">
        <f t="shared" si="108"/>
        <v/>
      </c>
      <c r="C439" s="100">
        <v>438</v>
      </c>
      <c r="D439" s="96"/>
      <c r="E439" s="97">
        <f t="shared" si="120"/>
        <v>1</v>
      </c>
      <c r="F439" s="97"/>
      <c r="G439" s="97"/>
      <c r="H439" s="104" t="str">
        <f t="shared" si="114"/>
        <v/>
      </c>
      <c r="I439" s="105" t="str">
        <f>IF(D439="","",VLOOKUP(D439,ENTRANTS!$A$1:$H$1000,2,0))</f>
        <v/>
      </c>
      <c r="J439" s="105" t="str">
        <f>IF(D439="","",VLOOKUP(D439,ENTRANTS!$A$1:$H$1000,3,0))</f>
        <v/>
      </c>
      <c r="K439" s="100" t="str">
        <f>IF(D439="","",LEFT(VLOOKUP(D439,ENTRANTS!$A$1:$H$1000,5,0),1))</f>
        <v/>
      </c>
      <c r="L439" s="100" t="str">
        <f>IF(D439="","",COUNTIF($K$2:K439,K439))</f>
        <v/>
      </c>
      <c r="M439" s="100" t="str">
        <f>IF(D439="","",VLOOKUP(D439,ENTRANTS!$A$1:$H$1000,4,0))</f>
        <v/>
      </c>
      <c r="N439" s="100" t="str">
        <f>IF(D439="","",COUNTIF($M$2:M439,M439))</f>
        <v/>
      </c>
      <c r="O439" s="105" t="str">
        <f>IF(D439="","",VLOOKUP(D439,ENTRANTS!$A$1:$H$1000,6,0))</f>
        <v/>
      </c>
      <c r="P439" s="83" t="str">
        <f t="shared" si="115"/>
        <v/>
      </c>
      <c r="Q439" s="30"/>
      <c r="R439" s="2" t="str">
        <f t="shared" si="116"/>
        <v/>
      </c>
      <c r="S439" s="3" t="str">
        <f>IF(D439="","",COUNTIF($R$2:R439,R439))</f>
        <v/>
      </c>
      <c r="T439" s="4" t="str">
        <f t="shared" si="121"/>
        <v/>
      </c>
      <c r="U439" s="34" t="str">
        <f>IF(AND(S439=4,K439="M",NOT(O439="Unattached")),SUMIF(R$2:R439,R439,L$2:L439),"")</f>
        <v/>
      </c>
      <c r="V439" s="4" t="str">
        <f t="shared" si="122"/>
        <v/>
      </c>
      <c r="W439" s="34" t="str">
        <f>IF(AND(S439=3,K439="F",NOT(O439="Unattached")),SUMIF(R$2:R439,R439,L$2:L439),"")</f>
        <v/>
      </c>
      <c r="X439" s="5" t="str">
        <f t="shared" si="109"/>
        <v/>
      </c>
      <c r="Y439" s="5" t="str">
        <f t="shared" si="117"/>
        <v/>
      </c>
      <c r="Z439" s="32" t="str">
        <f t="shared" si="110"/>
        <v xml:space="preserve"> </v>
      </c>
      <c r="AA439" s="32" t="str">
        <f>IF(K439="M",IF(S439&lt;&gt;4,"",VLOOKUP(CONCATENATE(R439," ",(S439-3)),$Z$2:AD439,5,0)),IF(S439&lt;&gt;3,"",VLOOKUP(CONCATENATE(R439," ",(S439-2)),$Z$2:AD439,5,0)))</f>
        <v/>
      </c>
      <c r="AB439" s="32" t="str">
        <f>IF(K439="M",IF(S439&lt;&gt;4,"",VLOOKUP(CONCATENATE(R439," ",(S439-2)),$Z$2:AD439,5,0)),IF(S439&lt;&gt;3,"",VLOOKUP(CONCATENATE(R439," ",(S439-1)),$Z$2:AD439,5,0)))</f>
        <v/>
      </c>
      <c r="AC439" s="32" t="str">
        <f>IF(K439="M",IF(S439&lt;&gt;4,"",VLOOKUP(CONCATENATE(R439," ",(S439-1)),$Z$2:AD439,5,0)),IF(S439&lt;&gt;3,"",VLOOKUP(CONCATENATE(R439," ",(S439)),$Z$2:AD439,5,0)))</f>
        <v/>
      </c>
      <c r="AD439" s="32" t="str">
        <f t="shared" si="118"/>
        <v/>
      </c>
      <c r="AE439" s="32" t="str">
        <f t="shared" si="119"/>
        <v xml:space="preserve"> </v>
      </c>
      <c r="AF439" s="109">
        <f>IF($K439="M",IF($L439&gt;Params!D$3,0,Params!F$3-$L439+1)+IF($L439=1,2,0),IF($L439&gt;Params!E$3,0,Params!G$3-$L439+1)+IF($L439=1,2,0))</f>
        <v>0</v>
      </c>
      <c r="AG439" s="109">
        <f t="shared" si="111"/>
        <v>0</v>
      </c>
      <c r="AH439" s="109">
        <f>IF(LEN(M439)&gt;1,MATCH(MID(M439,2,3),Params!$A$4:$A$14,0),0)</f>
        <v>0</v>
      </c>
      <c r="AI439" s="109" cm="1">
        <f t="array" ref="AI439">IF(AH439=0,0,INDEX(Params!F$4:F$14,RESULTS!$AH439))</f>
        <v>0</v>
      </c>
      <c r="AJ439" s="109" cm="1">
        <f t="array" ref="AJ439">IF(AI439=0,0,INDEX(Params!G$4:G$14,RESULTS!$AH439))</f>
        <v>0</v>
      </c>
      <c r="AK439" s="109">
        <f t="shared" si="112"/>
        <v>0</v>
      </c>
      <c r="AL439" s="109">
        <f t="shared" si="113"/>
        <v>0</v>
      </c>
    </row>
    <row r="440" spans="1:38" x14ac:dyDescent="0.3">
      <c r="A440" s="64" t="str">
        <f t="shared" si="107"/>
        <v/>
      </c>
      <c r="B440" s="64" t="str">
        <f t="shared" si="108"/>
        <v/>
      </c>
      <c r="C440" s="100">
        <v>439</v>
      </c>
      <c r="D440" s="96"/>
      <c r="E440" s="97">
        <f t="shared" si="120"/>
        <v>1</v>
      </c>
      <c r="F440" s="97"/>
      <c r="G440" s="97"/>
      <c r="H440" s="104" t="str">
        <f t="shared" si="114"/>
        <v/>
      </c>
      <c r="I440" s="105" t="str">
        <f>IF(D440="","",VLOOKUP(D440,ENTRANTS!$A$1:$H$1000,2,0))</f>
        <v/>
      </c>
      <c r="J440" s="105" t="str">
        <f>IF(D440="","",VLOOKUP(D440,ENTRANTS!$A$1:$H$1000,3,0))</f>
        <v/>
      </c>
      <c r="K440" s="100" t="str">
        <f>IF(D440="","",LEFT(VLOOKUP(D440,ENTRANTS!$A$1:$H$1000,5,0),1))</f>
        <v/>
      </c>
      <c r="L440" s="100" t="str">
        <f>IF(D440="","",COUNTIF($K$2:K440,K440))</f>
        <v/>
      </c>
      <c r="M440" s="100" t="str">
        <f>IF(D440="","",VLOOKUP(D440,ENTRANTS!$A$1:$H$1000,4,0))</f>
        <v/>
      </c>
      <c r="N440" s="100" t="str">
        <f>IF(D440="","",COUNTIF($M$2:M440,M440))</f>
        <v/>
      </c>
      <c r="O440" s="105" t="str">
        <f>IF(D440="","",VLOOKUP(D440,ENTRANTS!$A$1:$H$1000,6,0))</f>
        <v/>
      </c>
      <c r="P440" s="83" t="str">
        <f t="shared" si="115"/>
        <v/>
      </c>
      <c r="Q440" s="30"/>
      <c r="R440" s="2" t="str">
        <f t="shared" si="116"/>
        <v/>
      </c>
      <c r="S440" s="3" t="str">
        <f>IF(D440="","",COUNTIF($R$2:R440,R440))</f>
        <v/>
      </c>
      <c r="T440" s="4" t="str">
        <f t="shared" si="121"/>
        <v/>
      </c>
      <c r="U440" s="34" t="str">
        <f>IF(AND(S440=4,K440="M",NOT(O440="Unattached")),SUMIF(R$2:R440,R440,L$2:L440),"")</f>
        <v/>
      </c>
      <c r="V440" s="4" t="str">
        <f t="shared" si="122"/>
        <v/>
      </c>
      <c r="W440" s="34" t="str">
        <f>IF(AND(S440=3,K440="F",NOT(O440="Unattached")),SUMIF(R$2:R440,R440,L$2:L440),"")</f>
        <v/>
      </c>
      <c r="X440" s="5" t="str">
        <f t="shared" si="109"/>
        <v/>
      </c>
      <c r="Y440" s="5" t="str">
        <f t="shared" si="117"/>
        <v/>
      </c>
      <c r="Z440" s="32" t="str">
        <f t="shared" si="110"/>
        <v xml:space="preserve"> </v>
      </c>
      <c r="AA440" s="32" t="str">
        <f>IF(K440="M",IF(S440&lt;&gt;4,"",VLOOKUP(CONCATENATE(R440," ",(S440-3)),$Z$2:AD440,5,0)),IF(S440&lt;&gt;3,"",VLOOKUP(CONCATENATE(R440," ",(S440-2)),$Z$2:AD440,5,0)))</f>
        <v/>
      </c>
      <c r="AB440" s="32" t="str">
        <f>IF(K440="M",IF(S440&lt;&gt;4,"",VLOOKUP(CONCATENATE(R440," ",(S440-2)),$Z$2:AD440,5,0)),IF(S440&lt;&gt;3,"",VLOOKUP(CONCATENATE(R440," ",(S440-1)),$Z$2:AD440,5,0)))</f>
        <v/>
      </c>
      <c r="AC440" s="32" t="str">
        <f>IF(K440="M",IF(S440&lt;&gt;4,"",VLOOKUP(CONCATENATE(R440," ",(S440-1)),$Z$2:AD440,5,0)),IF(S440&lt;&gt;3,"",VLOOKUP(CONCATENATE(R440," ",(S440)),$Z$2:AD440,5,0)))</f>
        <v/>
      </c>
      <c r="AD440" s="32" t="str">
        <f t="shared" si="118"/>
        <v/>
      </c>
      <c r="AE440" s="32" t="str">
        <f t="shared" si="119"/>
        <v xml:space="preserve"> </v>
      </c>
      <c r="AF440" s="109">
        <f>IF($K440="M",IF($L440&gt;Params!D$3,0,Params!F$3-$L440+1)+IF($L440=1,2,0),IF($L440&gt;Params!E$3,0,Params!G$3-$L440+1)+IF($L440=1,2,0))</f>
        <v>0</v>
      </c>
      <c r="AG440" s="109">
        <f t="shared" si="111"/>
        <v>0</v>
      </c>
      <c r="AH440" s="109">
        <f>IF(LEN(M440)&gt;1,MATCH(MID(M440,2,3),Params!$A$4:$A$14,0),0)</f>
        <v>0</v>
      </c>
      <c r="AI440" s="109" cm="1">
        <f t="array" ref="AI440">IF(AH440=0,0,INDEX(Params!F$4:F$14,RESULTS!$AH440))</f>
        <v>0</v>
      </c>
      <c r="AJ440" s="109" cm="1">
        <f t="array" ref="AJ440">IF(AI440=0,0,INDEX(Params!G$4:G$14,RESULTS!$AH440))</f>
        <v>0</v>
      </c>
      <c r="AK440" s="109">
        <f t="shared" si="112"/>
        <v>0</v>
      </c>
      <c r="AL440" s="109">
        <f t="shared" si="113"/>
        <v>0</v>
      </c>
    </row>
    <row r="441" spans="1:38" x14ac:dyDescent="0.3">
      <c r="A441" s="64" t="str">
        <f t="shared" si="107"/>
        <v/>
      </c>
      <c r="B441" s="64" t="str">
        <f t="shared" si="108"/>
        <v/>
      </c>
      <c r="C441" s="100">
        <v>440</v>
      </c>
      <c r="D441" s="96"/>
      <c r="E441" s="97">
        <f t="shared" si="120"/>
        <v>1</v>
      </c>
      <c r="F441" s="97"/>
      <c r="G441" s="97"/>
      <c r="H441" s="104" t="str">
        <f t="shared" si="114"/>
        <v/>
      </c>
      <c r="I441" s="105" t="str">
        <f>IF(D441="","",VLOOKUP(D441,ENTRANTS!$A$1:$H$1000,2,0))</f>
        <v/>
      </c>
      <c r="J441" s="105" t="str">
        <f>IF(D441="","",VLOOKUP(D441,ENTRANTS!$A$1:$H$1000,3,0))</f>
        <v/>
      </c>
      <c r="K441" s="100" t="str">
        <f>IF(D441="","",LEFT(VLOOKUP(D441,ENTRANTS!$A$1:$H$1000,5,0),1))</f>
        <v/>
      </c>
      <c r="L441" s="100" t="str">
        <f>IF(D441="","",COUNTIF($K$2:K441,K441))</f>
        <v/>
      </c>
      <c r="M441" s="100" t="str">
        <f>IF(D441="","",VLOOKUP(D441,ENTRANTS!$A$1:$H$1000,4,0))</f>
        <v/>
      </c>
      <c r="N441" s="100" t="str">
        <f>IF(D441="","",COUNTIF($M$2:M441,M441))</f>
        <v/>
      </c>
      <c r="O441" s="105" t="str">
        <f>IF(D441="","",VLOOKUP(D441,ENTRANTS!$A$1:$H$1000,6,0))</f>
        <v/>
      </c>
      <c r="P441" s="83" t="str">
        <f t="shared" si="115"/>
        <v/>
      </c>
      <c r="Q441" s="30"/>
      <c r="R441" s="2" t="str">
        <f t="shared" si="116"/>
        <v/>
      </c>
      <c r="S441" s="3" t="str">
        <f>IF(D441="","",COUNTIF($R$2:R441,R441))</f>
        <v/>
      </c>
      <c r="T441" s="4" t="str">
        <f t="shared" si="121"/>
        <v/>
      </c>
      <c r="U441" s="34" t="str">
        <f>IF(AND(S441=4,K441="M",NOT(O441="Unattached")),SUMIF(R$2:R441,R441,L$2:L441),"")</f>
        <v/>
      </c>
      <c r="V441" s="4" t="str">
        <f t="shared" si="122"/>
        <v/>
      </c>
      <c r="W441" s="34" t="str">
        <f>IF(AND(S441=3,K441="F",NOT(O441="Unattached")),SUMIF(R$2:R441,R441,L$2:L441),"")</f>
        <v/>
      </c>
      <c r="X441" s="5" t="str">
        <f t="shared" si="109"/>
        <v/>
      </c>
      <c r="Y441" s="5" t="str">
        <f t="shared" si="117"/>
        <v/>
      </c>
      <c r="Z441" s="32" t="str">
        <f t="shared" si="110"/>
        <v xml:space="preserve"> </v>
      </c>
      <c r="AA441" s="32" t="str">
        <f>IF(K441="M",IF(S441&lt;&gt;4,"",VLOOKUP(CONCATENATE(R441," ",(S441-3)),$Z$2:AD441,5,0)),IF(S441&lt;&gt;3,"",VLOOKUP(CONCATENATE(R441," ",(S441-2)),$Z$2:AD441,5,0)))</f>
        <v/>
      </c>
      <c r="AB441" s="32" t="str">
        <f>IF(K441="M",IF(S441&lt;&gt;4,"",VLOOKUP(CONCATENATE(R441," ",(S441-2)),$Z$2:AD441,5,0)),IF(S441&lt;&gt;3,"",VLOOKUP(CONCATENATE(R441," ",(S441-1)),$Z$2:AD441,5,0)))</f>
        <v/>
      </c>
      <c r="AC441" s="32" t="str">
        <f>IF(K441="M",IF(S441&lt;&gt;4,"",VLOOKUP(CONCATENATE(R441," ",(S441-1)),$Z$2:AD441,5,0)),IF(S441&lt;&gt;3,"",VLOOKUP(CONCATENATE(R441," ",(S441)),$Z$2:AD441,5,0)))</f>
        <v/>
      </c>
      <c r="AD441" s="32" t="str">
        <f t="shared" si="118"/>
        <v/>
      </c>
      <c r="AE441" s="32" t="str">
        <f t="shared" si="119"/>
        <v xml:space="preserve"> </v>
      </c>
      <c r="AF441" s="109">
        <f>IF($K441="M",IF($L441&gt;Params!D$3,0,Params!F$3-$L441+1)+IF($L441=1,2,0),IF($L441&gt;Params!E$3,0,Params!G$3-$L441+1)+IF($L441=1,2,0))</f>
        <v>0</v>
      </c>
      <c r="AG441" s="109">
        <f t="shared" si="111"/>
        <v>0</v>
      </c>
      <c r="AH441" s="109">
        <f>IF(LEN(M441)&gt;1,MATCH(MID(M441,2,3),Params!$A$4:$A$14,0),0)</f>
        <v>0</v>
      </c>
      <c r="AI441" s="109" cm="1">
        <f t="array" ref="AI441">IF(AH441=0,0,INDEX(Params!F$4:F$14,RESULTS!$AH441))</f>
        <v>0</v>
      </c>
      <c r="AJ441" s="109" cm="1">
        <f t="array" ref="AJ441">IF(AI441=0,0,INDEX(Params!G$4:G$14,RESULTS!$AH441))</f>
        <v>0</v>
      </c>
      <c r="AK441" s="109">
        <f t="shared" si="112"/>
        <v>0</v>
      </c>
      <c r="AL441" s="109">
        <f t="shared" si="113"/>
        <v>0</v>
      </c>
    </row>
    <row r="442" spans="1:38" x14ac:dyDescent="0.3">
      <c r="A442" s="64" t="str">
        <f t="shared" si="107"/>
        <v/>
      </c>
      <c r="B442" s="64" t="str">
        <f t="shared" si="108"/>
        <v/>
      </c>
      <c r="C442" s="100">
        <v>441</v>
      </c>
      <c r="D442" s="96"/>
      <c r="E442" s="97">
        <f t="shared" si="120"/>
        <v>1</v>
      </c>
      <c r="F442" s="97"/>
      <c r="G442" s="97"/>
      <c r="H442" s="104" t="str">
        <f t="shared" si="114"/>
        <v/>
      </c>
      <c r="I442" s="105" t="str">
        <f>IF(D442="","",VLOOKUP(D442,ENTRANTS!$A$1:$H$1000,2,0))</f>
        <v/>
      </c>
      <c r="J442" s="105" t="str">
        <f>IF(D442="","",VLOOKUP(D442,ENTRANTS!$A$1:$H$1000,3,0))</f>
        <v/>
      </c>
      <c r="K442" s="100" t="str">
        <f>IF(D442="","",LEFT(VLOOKUP(D442,ENTRANTS!$A$1:$H$1000,5,0),1))</f>
        <v/>
      </c>
      <c r="L442" s="100" t="str">
        <f>IF(D442="","",COUNTIF($K$2:K442,K442))</f>
        <v/>
      </c>
      <c r="M442" s="100" t="str">
        <f>IF(D442="","",VLOOKUP(D442,ENTRANTS!$A$1:$H$1000,4,0))</f>
        <v/>
      </c>
      <c r="N442" s="100" t="str">
        <f>IF(D442="","",COUNTIF($M$2:M442,M442))</f>
        <v/>
      </c>
      <c r="O442" s="105" t="str">
        <f>IF(D442="","",VLOOKUP(D442,ENTRANTS!$A$1:$H$1000,6,0))</f>
        <v/>
      </c>
      <c r="P442" s="83" t="str">
        <f t="shared" si="115"/>
        <v/>
      </c>
      <c r="Q442" s="30"/>
      <c r="R442" s="2" t="str">
        <f t="shared" si="116"/>
        <v/>
      </c>
      <c r="S442" s="3" t="str">
        <f>IF(D442="","",COUNTIF($R$2:R442,R442))</f>
        <v/>
      </c>
      <c r="T442" s="4" t="str">
        <f t="shared" si="121"/>
        <v/>
      </c>
      <c r="U442" s="34" t="str">
        <f>IF(AND(S442=4,K442="M",NOT(O442="Unattached")),SUMIF(R$2:R442,R442,L$2:L442),"")</f>
        <v/>
      </c>
      <c r="V442" s="4" t="str">
        <f t="shared" si="122"/>
        <v/>
      </c>
      <c r="W442" s="34" t="str">
        <f>IF(AND(S442=3,K442="F",NOT(O442="Unattached")),SUMIF(R$2:R442,R442,L$2:L442),"")</f>
        <v/>
      </c>
      <c r="X442" s="5" t="str">
        <f t="shared" si="109"/>
        <v/>
      </c>
      <c r="Y442" s="5" t="str">
        <f t="shared" si="117"/>
        <v/>
      </c>
      <c r="Z442" s="32" t="str">
        <f t="shared" si="110"/>
        <v xml:space="preserve"> </v>
      </c>
      <c r="AA442" s="32" t="str">
        <f>IF(K442="M",IF(S442&lt;&gt;4,"",VLOOKUP(CONCATENATE(R442," ",(S442-3)),$Z$2:AD442,5,0)),IF(S442&lt;&gt;3,"",VLOOKUP(CONCATENATE(R442," ",(S442-2)),$Z$2:AD442,5,0)))</f>
        <v/>
      </c>
      <c r="AB442" s="32" t="str">
        <f>IF(K442="M",IF(S442&lt;&gt;4,"",VLOOKUP(CONCATENATE(R442," ",(S442-2)),$Z$2:AD442,5,0)),IF(S442&lt;&gt;3,"",VLOOKUP(CONCATENATE(R442," ",(S442-1)),$Z$2:AD442,5,0)))</f>
        <v/>
      </c>
      <c r="AC442" s="32" t="str">
        <f>IF(K442="M",IF(S442&lt;&gt;4,"",VLOOKUP(CONCATENATE(R442," ",(S442-1)),$Z$2:AD442,5,0)),IF(S442&lt;&gt;3,"",VLOOKUP(CONCATENATE(R442," ",(S442)),$Z$2:AD442,5,0)))</f>
        <v/>
      </c>
      <c r="AD442" s="32" t="str">
        <f t="shared" si="118"/>
        <v/>
      </c>
      <c r="AE442" s="32" t="str">
        <f t="shared" si="119"/>
        <v xml:space="preserve"> </v>
      </c>
      <c r="AF442" s="109">
        <f>IF($K442="M",IF($L442&gt;Params!D$3,0,Params!F$3-$L442+1)+IF($L442=1,2,0),IF($L442&gt;Params!E$3,0,Params!G$3-$L442+1)+IF($L442=1,2,0))</f>
        <v>0</v>
      </c>
      <c r="AG442" s="109">
        <f t="shared" si="111"/>
        <v>0</v>
      </c>
      <c r="AH442" s="109">
        <f>IF(LEN(M442)&gt;1,MATCH(MID(M442,2,3),Params!$A$4:$A$14,0),0)</f>
        <v>0</v>
      </c>
      <c r="AI442" s="109" cm="1">
        <f t="array" ref="AI442">IF(AH442=0,0,INDEX(Params!F$4:F$14,RESULTS!$AH442))</f>
        <v>0</v>
      </c>
      <c r="AJ442" s="109" cm="1">
        <f t="array" ref="AJ442">IF(AI442=0,0,INDEX(Params!G$4:G$14,RESULTS!$AH442))</f>
        <v>0</v>
      </c>
      <c r="AK442" s="109">
        <f t="shared" si="112"/>
        <v>0</v>
      </c>
      <c r="AL442" s="109">
        <f t="shared" si="113"/>
        <v>0</v>
      </c>
    </row>
    <row r="443" spans="1:38" x14ac:dyDescent="0.3">
      <c r="A443" s="64" t="str">
        <f t="shared" si="107"/>
        <v/>
      </c>
      <c r="B443" s="64" t="str">
        <f t="shared" si="108"/>
        <v/>
      </c>
      <c r="C443" s="100">
        <v>442</v>
      </c>
      <c r="D443" s="96"/>
      <c r="E443" s="97">
        <f t="shared" si="120"/>
        <v>1</v>
      </c>
      <c r="F443" s="97"/>
      <c r="G443" s="97"/>
      <c r="H443" s="104" t="str">
        <f t="shared" si="114"/>
        <v/>
      </c>
      <c r="I443" s="105" t="str">
        <f>IF(D443="","",VLOOKUP(D443,ENTRANTS!$A$1:$H$1000,2,0))</f>
        <v/>
      </c>
      <c r="J443" s="105" t="str">
        <f>IF(D443="","",VLOOKUP(D443,ENTRANTS!$A$1:$H$1000,3,0))</f>
        <v/>
      </c>
      <c r="K443" s="100" t="str">
        <f>IF(D443="","",LEFT(VLOOKUP(D443,ENTRANTS!$A$1:$H$1000,5,0),1))</f>
        <v/>
      </c>
      <c r="L443" s="100" t="str">
        <f>IF(D443="","",COUNTIF($K$2:K443,K443))</f>
        <v/>
      </c>
      <c r="M443" s="100" t="str">
        <f>IF(D443="","",VLOOKUP(D443,ENTRANTS!$A$1:$H$1000,4,0))</f>
        <v/>
      </c>
      <c r="N443" s="100" t="str">
        <f>IF(D443="","",COUNTIF($M$2:M443,M443))</f>
        <v/>
      </c>
      <c r="O443" s="105" t="str">
        <f>IF(D443="","",VLOOKUP(D443,ENTRANTS!$A$1:$H$1000,6,0))</f>
        <v/>
      </c>
      <c r="P443" s="83" t="str">
        <f t="shared" si="115"/>
        <v/>
      </c>
      <c r="Q443" s="30"/>
      <c r="R443" s="2" t="str">
        <f t="shared" si="116"/>
        <v/>
      </c>
      <c r="S443" s="3" t="str">
        <f>IF(D443="","",COUNTIF($R$2:R443,R443))</f>
        <v/>
      </c>
      <c r="T443" s="4" t="str">
        <f t="shared" si="121"/>
        <v/>
      </c>
      <c r="U443" s="34" t="str">
        <f>IF(AND(S443=4,K443="M",NOT(O443="Unattached")),SUMIF(R$2:R443,R443,L$2:L443),"")</f>
        <v/>
      </c>
      <c r="V443" s="4" t="str">
        <f t="shared" si="122"/>
        <v/>
      </c>
      <c r="W443" s="34" t="str">
        <f>IF(AND(S443=3,K443="F",NOT(O443="Unattached")),SUMIF(R$2:R443,R443,L$2:L443),"")</f>
        <v/>
      </c>
      <c r="X443" s="5" t="str">
        <f t="shared" si="109"/>
        <v/>
      </c>
      <c r="Y443" s="5" t="str">
        <f t="shared" si="117"/>
        <v/>
      </c>
      <c r="Z443" s="32" t="str">
        <f t="shared" si="110"/>
        <v xml:space="preserve"> </v>
      </c>
      <c r="AA443" s="32" t="str">
        <f>IF(K443="M",IF(S443&lt;&gt;4,"",VLOOKUP(CONCATENATE(R443," ",(S443-3)),$Z$2:AD443,5,0)),IF(S443&lt;&gt;3,"",VLOOKUP(CONCATENATE(R443," ",(S443-2)),$Z$2:AD443,5,0)))</f>
        <v/>
      </c>
      <c r="AB443" s="32" t="str">
        <f>IF(K443="M",IF(S443&lt;&gt;4,"",VLOOKUP(CONCATENATE(R443," ",(S443-2)),$Z$2:AD443,5,0)),IF(S443&lt;&gt;3,"",VLOOKUP(CONCATENATE(R443," ",(S443-1)),$Z$2:AD443,5,0)))</f>
        <v/>
      </c>
      <c r="AC443" s="32" t="str">
        <f>IF(K443="M",IF(S443&lt;&gt;4,"",VLOOKUP(CONCATENATE(R443," ",(S443-1)),$Z$2:AD443,5,0)),IF(S443&lt;&gt;3,"",VLOOKUP(CONCATENATE(R443," ",(S443)),$Z$2:AD443,5,0)))</f>
        <v/>
      </c>
      <c r="AD443" s="32" t="str">
        <f t="shared" si="118"/>
        <v/>
      </c>
      <c r="AE443" s="32" t="str">
        <f t="shared" si="119"/>
        <v xml:space="preserve"> </v>
      </c>
      <c r="AF443" s="109">
        <f>IF($K443="M",IF($L443&gt;Params!D$3,0,Params!F$3-$L443+1)+IF($L443=1,2,0),IF($L443&gt;Params!E$3,0,Params!G$3-$L443+1)+IF($L443=1,2,0))</f>
        <v>0</v>
      </c>
      <c r="AG443" s="109">
        <f t="shared" si="111"/>
        <v>0</v>
      </c>
      <c r="AH443" s="109">
        <f>IF(LEN(M443)&gt;1,MATCH(MID(M443,2,3),Params!$A$4:$A$14,0),0)</f>
        <v>0</v>
      </c>
      <c r="AI443" s="109" cm="1">
        <f t="array" ref="AI443">IF(AH443=0,0,INDEX(Params!F$4:F$14,RESULTS!$AH443))</f>
        <v>0</v>
      </c>
      <c r="AJ443" s="109" cm="1">
        <f t="array" ref="AJ443">IF(AI443=0,0,INDEX(Params!G$4:G$14,RESULTS!$AH443))</f>
        <v>0</v>
      </c>
      <c r="AK443" s="109">
        <f t="shared" si="112"/>
        <v>0</v>
      </c>
      <c r="AL443" s="109">
        <f t="shared" si="113"/>
        <v>0</v>
      </c>
    </row>
    <row r="444" spans="1:38" x14ac:dyDescent="0.3">
      <c r="A444" s="64" t="str">
        <f t="shared" si="107"/>
        <v/>
      </c>
      <c r="B444" s="64" t="str">
        <f t="shared" si="108"/>
        <v/>
      </c>
      <c r="C444" s="100">
        <v>443</v>
      </c>
      <c r="D444" s="96"/>
      <c r="E444" s="97">
        <f t="shared" si="120"/>
        <v>1</v>
      </c>
      <c r="F444" s="97"/>
      <c r="G444" s="97"/>
      <c r="H444" s="104" t="str">
        <f t="shared" si="114"/>
        <v/>
      </c>
      <c r="I444" s="105" t="str">
        <f>IF(D444="","",VLOOKUP(D444,ENTRANTS!$A$1:$H$1000,2,0))</f>
        <v/>
      </c>
      <c r="J444" s="105" t="str">
        <f>IF(D444="","",VLOOKUP(D444,ENTRANTS!$A$1:$H$1000,3,0))</f>
        <v/>
      </c>
      <c r="K444" s="100" t="str">
        <f>IF(D444="","",LEFT(VLOOKUP(D444,ENTRANTS!$A$1:$H$1000,5,0),1))</f>
        <v/>
      </c>
      <c r="L444" s="100" t="str">
        <f>IF(D444="","",COUNTIF($K$2:K444,K444))</f>
        <v/>
      </c>
      <c r="M444" s="100" t="str">
        <f>IF(D444="","",VLOOKUP(D444,ENTRANTS!$A$1:$H$1000,4,0))</f>
        <v/>
      </c>
      <c r="N444" s="100" t="str">
        <f>IF(D444="","",COUNTIF($M$2:M444,M444))</f>
        <v/>
      </c>
      <c r="O444" s="105" t="str">
        <f>IF(D444="","",VLOOKUP(D444,ENTRANTS!$A$1:$H$1000,6,0))</f>
        <v/>
      </c>
      <c r="P444" s="83" t="str">
        <f t="shared" si="115"/>
        <v/>
      </c>
      <c r="Q444" s="30"/>
      <c r="R444" s="2" t="str">
        <f t="shared" si="116"/>
        <v/>
      </c>
      <c r="S444" s="3" t="str">
        <f>IF(D444="","",COUNTIF($R$2:R444,R444))</f>
        <v/>
      </c>
      <c r="T444" s="4" t="str">
        <f t="shared" si="121"/>
        <v/>
      </c>
      <c r="U444" s="34" t="str">
        <f>IF(AND(S444=4,K444="M",NOT(O444="Unattached")),SUMIF(R$2:R444,R444,L$2:L444),"")</f>
        <v/>
      </c>
      <c r="V444" s="4" t="str">
        <f t="shared" si="122"/>
        <v/>
      </c>
      <c r="W444" s="34" t="str">
        <f>IF(AND(S444=3,K444="F",NOT(O444="Unattached")),SUMIF(R$2:R444,R444,L$2:L444),"")</f>
        <v/>
      </c>
      <c r="X444" s="5" t="str">
        <f t="shared" si="109"/>
        <v/>
      </c>
      <c r="Y444" s="5" t="str">
        <f t="shared" si="117"/>
        <v/>
      </c>
      <c r="Z444" s="32" t="str">
        <f t="shared" si="110"/>
        <v xml:space="preserve"> </v>
      </c>
      <c r="AA444" s="32" t="str">
        <f>IF(K444="M",IF(S444&lt;&gt;4,"",VLOOKUP(CONCATENATE(R444," ",(S444-3)),$Z$2:AD444,5,0)),IF(S444&lt;&gt;3,"",VLOOKUP(CONCATENATE(R444," ",(S444-2)),$Z$2:AD444,5,0)))</f>
        <v/>
      </c>
      <c r="AB444" s="32" t="str">
        <f>IF(K444="M",IF(S444&lt;&gt;4,"",VLOOKUP(CONCATENATE(R444," ",(S444-2)),$Z$2:AD444,5,0)),IF(S444&lt;&gt;3,"",VLOOKUP(CONCATENATE(R444," ",(S444-1)),$Z$2:AD444,5,0)))</f>
        <v/>
      </c>
      <c r="AC444" s="32" t="str">
        <f>IF(K444="M",IF(S444&lt;&gt;4,"",VLOOKUP(CONCATENATE(R444," ",(S444-1)),$Z$2:AD444,5,0)),IF(S444&lt;&gt;3,"",VLOOKUP(CONCATENATE(R444," ",(S444)),$Z$2:AD444,5,0)))</f>
        <v/>
      </c>
      <c r="AD444" s="32" t="str">
        <f t="shared" si="118"/>
        <v/>
      </c>
      <c r="AE444" s="32" t="str">
        <f t="shared" si="119"/>
        <v xml:space="preserve"> </v>
      </c>
      <c r="AF444" s="109">
        <f>IF($K444="M",IF($L444&gt;Params!D$3,0,Params!F$3-$L444+1)+IF($L444=1,2,0),IF($L444&gt;Params!E$3,0,Params!G$3-$L444+1)+IF($L444=1,2,0))</f>
        <v>0</v>
      </c>
      <c r="AG444" s="109">
        <f t="shared" si="111"/>
        <v>0</v>
      </c>
      <c r="AH444" s="109">
        <f>IF(LEN(M444)&gt;1,MATCH(MID(M444,2,3),Params!$A$4:$A$14,0),0)</f>
        <v>0</v>
      </c>
      <c r="AI444" s="109" cm="1">
        <f t="array" ref="AI444">IF(AH444=0,0,INDEX(Params!F$4:F$14,RESULTS!$AH444))</f>
        <v>0</v>
      </c>
      <c r="AJ444" s="109" cm="1">
        <f t="array" ref="AJ444">IF(AI444=0,0,INDEX(Params!G$4:G$14,RESULTS!$AH444))</f>
        <v>0</v>
      </c>
      <c r="AK444" s="109">
        <f t="shared" si="112"/>
        <v>0</v>
      </c>
      <c r="AL444" s="109">
        <f t="shared" si="113"/>
        <v>0</v>
      </c>
    </row>
    <row r="445" spans="1:38" x14ac:dyDescent="0.3">
      <c r="A445" s="64" t="str">
        <f t="shared" si="107"/>
        <v/>
      </c>
      <c r="B445" s="64" t="str">
        <f t="shared" si="108"/>
        <v/>
      </c>
      <c r="C445" s="100">
        <v>444</v>
      </c>
      <c r="D445" s="96"/>
      <c r="E445" s="97">
        <f t="shared" si="120"/>
        <v>1</v>
      </c>
      <c r="F445" s="97"/>
      <c r="G445" s="97"/>
      <c r="H445" s="104" t="str">
        <f t="shared" si="114"/>
        <v/>
      </c>
      <c r="I445" s="105" t="str">
        <f>IF(D445="","",VLOOKUP(D445,ENTRANTS!$A$1:$H$1000,2,0))</f>
        <v/>
      </c>
      <c r="J445" s="105" t="str">
        <f>IF(D445="","",VLOOKUP(D445,ENTRANTS!$A$1:$H$1000,3,0))</f>
        <v/>
      </c>
      <c r="K445" s="100" t="str">
        <f>IF(D445="","",LEFT(VLOOKUP(D445,ENTRANTS!$A$1:$H$1000,5,0),1))</f>
        <v/>
      </c>
      <c r="L445" s="100" t="str">
        <f>IF(D445="","",COUNTIF($K$2:K445,K445))</f>
        <v/>
      </c>
      <c r="M445" s="100" t="str">
        <f>IF(D445="","",VLOOKUP(D445,ENTRANTS!$A$1:$H$1000,4,0))</f>
        <v/>
      </c>
      <c r="N445" s="100" t="str">
        <f>IF(D445="","",COUNTIF($M$2:M445,M445))</f>
        <v/>
      </c>
      <c r="O445" s="105" t="str">
        <f>IF(D445="","",VLOOKUP(D445,ENTRANTS!$A$1:$H$1000,6,0))</f>
        <v/>
      </c>
      <c r="P445" s="83" t="str">
        <f t="shared" si="115"/>
        <v/>
      </c>
      <c r="Q445" s="30"/>
      <c r="R445" s="2" t="str">
        <f t="shared" si="116"/>
        <v/>
      </c>
      <c r="S445" s="3" t="str">
        <f>IF(D445="","",COUNTIF($R$2:R445,R445))</f>
        <v/>
      </c>
      <c r="T445" s="4" t="str">
        <f t="shared" si="121"/>
        <v/>
      </c>
      <c r="U445" s="34" t="str">
        <f>IF(AND(S445=4,K445="M",NOT(O445="Unattached")),SUMIF(R$2:R445,R445,L$2:L445),"")</f>
        <v/>
      </c>
      <c r="V445" s="4" t="str">
        <f t="shared" si="122"/>
        <v/>
      </c>
      <c r="W445" s="34" t="str">
        <f>IF(AND(S445=3,K445="F",NOT(O445="Unattached")),SUMIF(R$2:R445,R445,L$2:L445),"")</f>
        <v/>
      </c>
      <c r="X445" s="5" t="str">
        <f t="shared" si="109"/>
        <v/>
      </c>
      <c r="Y445" s="5" t="str">
        <f t="shared" si="117"/>
        <v/>
      </c>
      <c r="Z445" s="32" t="str">
        <f t="shared" si="110"/>
        <v xml:space="preserve"> </v>
      </c>
      <c r="AA445" s="32" t="str">
        <f>IF(K445="M",IF(S445&lt;&gt;4,"",VLOOKUP(CONCATENATE(R445," ",(S445-3)),$Z$2:AD445,5,0)),IF(S445&lt;&gt;3,"",VLOOKUP(CONCATENATE(R445," ",(S445-2)),$Z$2:AD445,5,0)))</f>
        <v/>
      </c>
      <c r="AB445" s="32" t="str">
        <f>IF(K445="M",IF(S445&lt;&gt;4,"",VLOOKUP(CONCATENATE(R445," ",(S445-2)),$Z$2:AD445,5,0)),IF(S445&lt;&gt;3,"",VLOOKUP(CONCATENATE(R445," ",(S445-1)),$Z$2:AD445,5,0)))</f>
        <v/>
      </c>
      <c r="AC445" s="32" t="str">
        <f>IF(K445="M",IF(S445&lt;&gt;4,"",VLOOKUP(CONCATENATE(R445," ",(S445-1)),$Z$2:AD445,5,0)),IF(S445&lt;&gt;3,"",VLOOKUP(CONCATENATE(R445," ",(S445)),$Z$2:AD445,5,0)))</f>
        <v/>
      </c>
      <c r="AD445" s="32" t="str">
        <f t="shared" si="118"/>
        <v/>
      </c>
      <c r="AE445" s="32" t="str">
        <f t="shared" si="119"/>
        <v xml:space="preserve"> </v>
      </c>
      <c r="AF445" s="109">
        <f>IF($K445="M",IF($L445&gt;Params!D$3,0,Params!F$3-$L445+1)+IF($L445=1,2,0),IF($L445&gt;Params!E$3,0,Params!G$3-$L445+1)+IF($L445=1,2,0))</f>
        <v>0</v>
      </c>
      <c r="AG445" s="109">
        <f t="shared" si="111"/>
        <v>0</v>
      </c>
      <c r="AH445" s="109">
        <f>IF(LEN(M445)&gt;1,MATCH(MID(M445,2,3),Params!$A$4:$A$14,0),0)</f>
        <v>0</v>
      </c>
      <c r="AI445" s="109" cm="1">
        <f t="array" ref="AI445">IF(AH445=0,0,INDEX(Params!F$4:F$14,RESULTS!$AH445))</f>
        <v>0</v>
      </c>
      <c r="AJ445" s="109" cm="1">
        <f t="array" ref="AJ445">IF(AI445=0,0,INDEX(Params!G$4:G$14,RESULTS!$AH445))</f>
        <v>0</v>
      </c>
      <c r="AK445" s="109">
        <f t="shared" si="112"/>
        <v>0</v>
      </c>
      <c r="AL445" s="109">
        <f t="shared" si="113"/>
        <v>0</v>
      </c>
    </row>
    <row r="446" spans="1:38" x14ac:dyDescent="0.3">
      <c r="A446" s="64" t="str">
        <f t="shared" si="107"/>
        <v/>
      </c>
      <c r="B446" s="64" t="str">
        <f t="shared" si="108"/>
        <v/>
      </c>
      <c r="C446" s="100">
        <v>445</v>
      </c>
      <c r="D446" s="96"/>
      <c r="E446" s="97">
        <f t="shared" si="120"/>
        <v>1</v>
      </c>
      <c r="F446" s="97"/>
      <c r="G446" s="97"/>
      <c r="H446" s="104" t="str">
        <f t="shared" si="114"/>
        <v/>
      </c>
      <c r="I446" s="105" t="str">
        <f>IF(D446="","",VLOOKUP(D446,ENTRANTS!$A$1:$H$1000,2,0))</f>
        <v/>
      </c>
      <c r="J446" s="105" t="str">
        <f>IF(D446="","",VLOOKUP(D446,ENTRANTS!$A$1:$H$1000,3,0))</f>
        <v/>
      </c>
      <c r="K446" s="100" t="str">
        <f>IF(D446="","",LEFT(VLOOKUP(D446,ENTRANTS!$A$1:$H$1000,5,0),1))</f>
        <v/>
      </c>
      <c r="L446" s="100" t="str">
        <f>IF(D446="","",COUNTIF($K$2:K446,K446))</f>
        <v/>
      </c>
      <c r="M446" s="100" t="str">
        <f>IF(D446="","",VLOOKUP(D446,ENTRANTS!$A$1:$H$1000,4,0))</f>
        <v/>
      </c>
      <c r="N446" s="100" t="str">
        <f>IF(D446="","",COUNTIF($M$2:M446,M446))</f>
        <v/>
      </c>
      <c r="O446" s="105" t="str">
        <f>IF(D446="","",VLOOKUP(D446,ENTRANTS!$A$1:$H$1000,6,0))</f>
        <v/>
      </c>
      <c r="P446" s="83" t="str">
        <f t="shared" si="115"/>
        <v/>
      </c>
      <c r="Q446" s="30"/>
      <c r="R446" s="2" t="str">
        <f t="shared" si="116"/>
        <v/>
      </c>
      <c r="S446" s="3" t="str">
        <f>IF(D446="","",COUNTIF($R$2:R446,R446))</f>
        <v/>
      </c>
      <c r="T446" s="4" t="str">
        <f t="shared" si="121"/>
        <v/>
      </c>
      <c r="U446" s="34" t="str">
        <f>IF(AND(S446=4,K446="M",NOT(O446="Unattached")),SUMIF(R$2:R446,R446,L$2:L446),"")</f>
        <v/>
      </c>
      <c r="V446" s="4" t="str">
        <f t="shared" si="122"/>
        <v/>
      </c>
      <c r="W446" s="34" t="str">
        <f>IF(AND(S446=3,K446="F",NOT(O446="Unattached")),SUMIF(R$2:R446,R446,L$2:L446),"")</f>
        <v/>
      </c>
      <c r="X446" s="5" t="str">
        <f t="shared" si="109"/>
        <v/>
      </c>
      <c r="Y446" s="5" t="str">
        <f t="shared" si="117"/>
        <v/>
      </c>
      <c r="Z446" s="32" t="str">
        <f t="shared" si="110"/>
        <v xml:space="preserve"> </v>
      </c>
      <c r="AA446" s="32" t="str">
        <f>IF(K446="M",IF(S446&lt;&gt;4,"",VLOOKUP(CONCATENATE(R446," ",(S446-3)),$Z$2:AD446,5,0)),IF(S446&lt;&gt;3,"",VLOOKUP(CONCATENATE(R446," ",(S446-2)),$Z$2:AD446,5,0)))</f>
        <v/>
      </c>
      <c r="AB446" s="32" t="str">
        <f>IF(K446="M",IF(S446&lt;&gt;4,"",VLOOKUP(CONCATENATE(R446," ",(S446-2)),$Z$2:AD446,5,0)),IF(S446&lt;&gt;3,"",VLOOKUP(CONCATENATE(R446," ",(S446-1)),$Z$2:AD446,5,0)))</f>
        <v/>
      </c>
      <c r="AC446" s="32" t="str">
        <f>IF(K446="M",IF(S446&lt;&gt;4,"",VLOOKUP(CONCATENATE(R446," ",(S446-1)),$Z$2:AD446,5,0)),IF(S446&lt;&gt;3,"",VLOOKUP(CONCATENATE(R446," ",(S446)),$Z$2:AD446,5,0)))</f>
        <v/>
      </c>
      <c r="AD446" s="32" t="str">
        <f t="shared" si="118"/>
        <v/>
      </c>
      <c r="AE446" s="32" t="str">
        <f t="shared" si="119"/>
        <v xml:space="preserve"> </v>
      </c>
      <c r="AF446" s="109">
        <f>IF($K446="M",IF($L446&gt;Params!D$3,0,Params!F$3-$L446+1)+IF($L446=1,2,0),IF($L446&gt;Params!E$3,0,Params!G$3-$L446+1)+IF($L446=1,2,0))</f>
        <v>0</v>
      </c>
      <c r="AG446" s="109">
        <f t="shared" si="111"/>
        <v>0</v>
      </c>
      <c r="AH446" s="109">
        <f>IF(LEN(M446)&gt;1,MATCH(MID(M446,2,3),Params!$A$4:$A$14,0),0)</f>
        <v>0</v>
      </c>
      <c r="AI446" s="109" cm="1">
        <f t="array" ref="AI446">IF(AH446=0,0,INDEX(Params!F$4:F$14,RESULTS!$AH446))</f>
        <v>0</v>
      </c>
      <c r="AJ446" s="109" cm="1">
        <f t="array" ref="AJ446">IF(AI446=0,0,INDEX(Params!G$4:G$14,RESULTS!$AH446))</f>
        <v>0</v>
      </c>
      <c r="AK446" s="109">
        <f t="shared" si="112"/>
        <v>0</v>
      </c>
      <c r="AL446" s="109">
        <f t="shared" si="113"/>
        <v>0</v>
      </c>
    </row>
    <row r="447" spans="1:38" x14ac:dyDescent="0.3">
      <c r="A447" s="64" t="str">
        <f t="shared" si="107"/>
        <v/>
      </c>
      <c r="B447" s="64" t="str">
        <f t="shared" si="108"/>
        <v/>
      </c>
      <c r="C447" s="100">
        <v>446</v>
      </c>
      <c r="D447" s="96"/>
      <c r="E447" s="97">
        <f t="shared" si="120"/>
        <v>1</v>
      </c>
      <c r="F447" s="97"/>
      <c r="G447" s="97"/>
      <c r="H447" s="104" t="str">
        <f t="shared" si="114"/>
        <v/>
      </c>
      <c r="I447" s="105" t="str">
        <f>IF(D447="","",VLOOKUP(D447,ENTRANTS!$A$1:$H$1000,2,0))</f>
        <v/>
      </c>
      <c r="J447" s="105" t="str">
        <f>IF(D447="","",VLOOKUP(D447,ENTRANTS!$A$1:$H$1000,3,0))</f>
        <v/>
      </c>
      <c r="K447" s="100" t="str">
        <f>IF(D447="","",LEFT(VLOOKUP(D447,ENTRANTS!$A$1:$H$1000,5,0),1))</f>
        <v/>
      </c>
      <c r="L447" s="100" t="str">
        <f>IF(D447="","",COUNTIF($K$2:K447,K447))</f>
        <v/>
      </c>
      <c r="M447" s="100" t="str">
        <f>IF(D447="","",VLOOKUP(D447,ENTRANTS!$A$1:$H$1000,4,0))</f>
        <v/>
      </c>
      <c r="N447" s="100" t="str">
        <f>IF(D447="","",COUNTIF($M$2:M447,M447))</f>
        <v/>
      </c>
      <c r="O447" s="105" t="str">
        <f>IF(D447="","",VLOOKUP(D447,ENTRANTS!$A$1:$H$1000,6,0))</f>
        <v/>
      </c>
      <c r="P447" s="83" t="str">
        <f t="shared" si="115"/>
        <v/>
      </c>
      <c r="Q447" s="30"/>
      <c r="R447" s="2" t="str">
        <f t="shared" si="116"/>
        <v/>
      </c>
      <c r="S447" s="3" t="str">
        <f>IF(D447="","",COUNTIF($R$2:R447,R447))</f>
        <v/>
      </c>
      <c r="T447" s="4" t="str">
        <f t="shared" si="121"/>
        <v/>
      </c>
      <c r="U447" s="34" t="str">
        <f>IF(AND(S447=4,K447="M",NOT(O447="Unattached")),SUMIF(R$2:R447,R447,L$2:L447),"")</f>
        <v/>
      </c>
      <c r="V447" s="4" t="str">
        <f t="shared" si="122"/>
        <v/>
      </c>
      <c r="W447" s="34" t="str">
        <f>IF(AND(S447=3,K447="F",NOT(O447="Unattached")),SUMIF(R$2:R447,R447,L$2:L447),"")</f>
        <v/>
      </c>
      <c r="X447" s="5" t="str">
        <f t="shared" si="109"/>
        <v/>
      </c>
      <c r="Y447" s="5" t="str">
        <f t="shared" si="117"/>
        <v/>
      </c>
      <c r="Z447" s="32" t="str">
        <f t="shared" si="110"/>
        <v xml:space="preserve"> </v>
      </c>
      <c r="AA447" s="32" t="str">
        <f>IF(K447="M",IF(S447&lt;&gt;4,"",VLOOKUP(CONCATENATE(R447," ",(S447-3)),$Z$2:AD447,5,0)),IF(S447&lt;&gt;3,"",VLOOKUP(CONCATENATE(R447," ",(S447-2)),$Z$2:AD447,5,0)))</f>
        <v/>
      </c>
      <c r="AB447" s="32" t="str">
        <f>IF(K447="M",IF(S447&lt;&gt;4,"",VLOOKUP(CONCATENATE(R447," ",(S447-2)),$Z$2:AD447,5,0)),IF(S447&lt;&gt;3,"",VLOOKUP(CONCATENATE(R447," ",(S447-1)),$Z$2:AD447,5,0)))</f>
        <v/>
      </c>
      <c r="AC447" s="32" t="str">
        <f>IF(K447="M",IF(S447&lt;&gt;4,"",VLOOKUP(CONCATENATE(R447," ",(S447-1)),$Z$2:AD447,5,0)),IF(S447&lt;&gt;3,"",VLOOKUP(CONCATENATE(R447," ",(S447)),$Z$2:AD447,5,0)))</f>
        <v/>
      </c>
      <c r="AD447" s="32" t="str">
        <f t="shared" si="118"/>
        <v/>
      </c>
      <c r="AE447" s="32" t="str">
        <f t="shared" si="119"/>
        <v xml:space="preserve"> </v>
      </c>
      <c r="AF447" s="109">
        <f>IF($K447="M",IF($L447&gt;Params!D$3,0,Params!F$3-$L447+1)+IF($L447=1,2,0),IF($L447&gt;Params!E$3,0,Params!G$3-$L447+1)+IF($L447=1,2,0))</f>
        <v>0</v>
      </c>
      <c r="AG447" s="109">
        <f t="shared" si="111"/>
        <v>0</v>
      </c>
      <c r="AH447" s="109">
        <f>IF(LEN(M447)&gt;1,MATCH(MID(M447,2,3),Params!$A$4:$A$14,0),0)</f>
        <v>0</v>
      </c>
      <c r="AI447" s="109" cm="1">
        <f t="array" ref="AI447">IF(AH447=0,0,INDEX(Params!F$4:F$14,RESULTS!$AH447))</f>
        <v>0</v>
      </c>
      <c r="AJ447" s="109" cm="1">
        <f t="array" ref="AJ447">IF(AI447=0,0,INDEX(Params!G$4:G$14,RESULTS!$AH447))</f>
        <v>0</v>
      </c>
      <c r="AK447" s="109">
        <f t="shared" si="112"/>
        <v>0</v>
      </c>
      <c r="AL447" s="109">
        <f t="shared" si="113"/>
        <v>0</v>
      </c>
    </row>
    <row r="448" spans="1:38" x14ac:dyDescent="0.3">
      <c r="A448" s="64" t="str">
        <f t="shared" si="107"/>
        <v/>
      </c>
      <c r="B448" s="64" t="str">
        <f t="shared" si="108"/>
        <v/>
      </c>
      <c r="C448" s="100">
        <v>447</v>
      </c>
      <c r="D448" s="96"/>
      <c r="E448" s="97">
        <f t="shared" si="120"/>
        <v>1</v>
      </c>
      <c r="F448" s="97"/>
      <c r="G448" s="97"/>
      <c r="H448" s="104" t="str">
        <f t="shared" si="114"/>
        <v/>
      </c>
      <c r="I448" s="105" t="str">
        <f>IF(D448="","",VLOOKUP(D448,ENTRANTS!$A$1:$H$1000,2,0))</f>
        <v/>
      </c>
      <c r="J448" s="105" t="str">
        <f>IF(D448="","",VLOOKUP(D448,ENTRANTS!$A$1:$H$1000,3,0))</f>
        <v/>
      </c>
      <c r="K448" s="100" t="str">
        <f>IF(D448="","",LEFT(VLOOKUP(D448,ENTRANTS!$A$1:$H$1000,5,0),1))</f>
        <v/>
      </c>
      <c r="L448" s="100" t="str">
        <f>IF(D448="","",COUNTIF($K$2:K448,K448))</f>
        <v/>
      </c>
      <c r="M448" s="100" t="str">
        <f>IF(D448="","",VLOOKUP(D448,ENTRANTS!$A$1:$H$1000,4,0))</f>
        <v/>
      </c>
      <c r="N448" s="100" t="str">
        <f>IF(D448="","",COUNTIF($M$2:M448,M448))</f>
        <v/>
      </c>
      <c r="O448" s="105" t="str">
        <f>IF(D448="","",VLOOKUP(D448,ENTRANTS!$A$1:$H$1000,6,0))</f>
        <v/>
      </c>
      <c r="P448" s="83" t="str">
        <f t="shared" si="115"/>
        <v/>
      </c>
      <c r="Q448" s="30"/>
      <c r="R448" s="2" t="str">
        <f t="shared" si="116"/>
        <v/>
      </c>
      <c r="S448" s="3" t="str">
        <f>IF(D448="","",COUNTIF($R$2:R448,R448))</f>
        <v/>
      </c>
      <c r="T448" s="4" t="str">
        <f t="shared" si="121"/>
        <v/>
      </c>
      <c r="U448" s="34" t="str">
        <f>IF(AND(S448=4,K448="M",NOT(O448="Unattached")),SUMIF(R$2:R448,R448,L$2:L448),"")</f>
        <v/>
      </c>
      <c r="V448" s="4" t="str">
        <f t="shared" si="122"/>
        <v/>
      </c>
      <c r="W448" s="34" t="str">
        <f>IF(AND(S448=3,K448="F",NOT(O448="Unattached")),SUMIF(R$2:R448,R448,L$2:L448),"")</f>
        <v/>
      </c>
      <c r="X448" s="5" t="str">
        <f t="shared" si="109"/>
        <v/>
      </c>
      <c r="Y448" s="5" t="str">
        <f t="shared" si="117"/>
        <v/>
      </c>
      <c r="Z448" s="32" t="str">
        <f t="shared" si="110"/>
        <v xml:space="preserve"> </v>
      </c>
      <c r="AA448" s="32" t="str">
        <f>IF(K448="M",IF(S448&lt;&gt;4,"",VLOOKUP(CONCATENATE(R448," ",(S448-3)),$Z$2:AD448,5,0)),IF(S448&lt;&gt;3,"",VLOOKUP(CONCATENATE(R448," ",(S448-2)),$Z$2:AD448,5,0)))</f>
        <v/>
      </c>
      <c r="AB448" s="32" t="str">
        <f>IF(K448="M",IF(S448&lt;&gt;4,"",VLOOKUP(CONCATENATE(R448," ",(S448-2)),$Z$2:AD448,5,0)),IF(S448&lt;&gt;3,"",VLOOKUP(CONCATENATE(R448," ",(S448-1)),$Z$2:AD448,5,0)))</f>
        <v/>
      </c>
      <c r="AC448" s="32" t="str">
        <f>IF(K448="M",IF(S448&lt;&gt;4,"",VLOOKUP(CONCATENATE(R448," ",(S448-1)),$Z$2:AD448,5,0)),IF(S448&lt;&gt;3,"",VLOOKUP(CONCATENATE(R448," ",(S448)),$Z$2:AD448,5,0)))</f>
        <v/>
      </c>
      <c r="AD448" s="32" t="str">
        <f t="shared" si="118"/>
        <v/>
      </c>
      <c r="AE448" s="32" t="str">
        <f t="shared" si="119"/>
        <v xml:space="preserve"> </v>
      </c>
      <c r="AF448" s="109">
        <f>IF($K448="M",IF($L448&gt;Params!D$3,0,Params!F$3-$L448+1)+IF($L448=1,2,0),IF($L448&gt;Params!E$3,0,Params!G$3-$L448+1)+IF($L448=1,2,0))</f>
        <v>0</v>
      </c>
      <c r="AG448" s="109">
        <f t="shared" si="111"/>
        <v>0</v>
      </c>
      <c r="AH448" s="109">
        <f>IF(LEN(M448)&gt;1,MATCH(MID(M448,2,3),Params!$A$4:$A$14,0),0)</f>
        <v>0</v>
      </c>
      <c r="AI448" s="109" cm="1">
        <f t="array" ref="AI448">IF(AH448=0,0,INDEX(Params!F$4:F$14,RESULTS!$AH448))</f>
        <v>0</v>
      </c>
      <c r="AJ448" s="109" cm="1">
        <f t="array" ref="AJ448">IF(AI448=0,0,INDEX(Params!G$4:G$14,RESULTS!$AH448))</f>
        <v>0</v>
      </c>
      <c r="AK448" s="109">
        <f t="shared" si="112"/>
        <v>0</v>
      </c>
      <c r="AL448" s="109">
        <f t="shared" si="113"/>
        <v>0</v>
      </c>
    </row>
    <row r="449" spans="1:38" x14ac:dyDescent="0.3">
      <c r="A449" s="64" t="str">
        <f t="shared" si="107"/>
        <v/>
      </c>
      <c r="B449" s="64" t="str">
        <f t="shared" si="108"/>
        <v/>
      </c>
      <c r="C449" s="100">
        <v>448</v>
      </c>
      <c r="D449" s="96"/>
      <c r="E449" s="97">
        <f t="shared" si="120"/>
        <v>1</v>
      </c>
      <c r="F449" s="97"/>
      <c r="G449" s="97"/>
      <c r="H449" s="104" t="str">
        <f t="shared" si="114"/>
        <v/>
      </c>
      <c r="I449" s="105" t="str">
        <f>IF(D449="","",VLOOKUP(D449,ENTRANTS!$A$1:$H$1000,2,0))</f>
        <v/>
      </c>
      <c r="J449" s="105" t="str">
        <f>IF(D449="","",VLOOKUP(D449,ENTRANTS!$A$1:$H$1000,3,0))</f>
        <v/>
      </c>
      <c r="K449" s="100" t="str">
        <f>IF(D449="","",LEFT(VLOOKUP(D449,ENTRANTS!$A$1:$H$1000,5,0),1))</f>
        <v/>
      </c>
      <c r="L449" s="100" t="str">
        <f>IF(D449="","",COUNTIF($K$2:K449,K449))</f>
        <v/>
      </c>
      <c r="M449" s="100" t="str">
        <f>IF(D449="","",VLOOKUP(D449,ENTRANTS!$A$1:$H$1000,4,0))</f>
        <v/>
      </c>
      <c r="N449" s="100" t="str">
        <f>IF(D449="","",COUNTIF($M$2:M449,M449))</f>
        <v/>
      </c>
      <c r="O449" s="105" t="str">
        <f>IF(D449="","",VLOOKUP(D449,ENTRANTS!$A$1:$H$1000,6,0))</f>
        <v/>
      </c>
      <c r="P449" s="83" t="str">
        <f t="shared" si="115"/>
        <v/>
      </c>
      <c r="Q449" s="30"/>
      <c r="R449" s="2" t="str">
        <f t="shared" si="116"/>
        <v/>
      </c>
      <c r="S449" s="3" t="str">
        <f>IF(D449="","",COUNTIF($R$2:R449,R449))</f>
        <v/>
      </c>
      <c r="T449" s="4" t="str">
        <f t="shared" si="121"/>
        <v/>
      </c>
      <c r="U449" s="34" t="str">
        <f>IF(AND(S449=4,K449="M",NOT(O449="Unattached")),SUMIF(R$2:R449,R449,L$2:L449),"")</f>
        <v/>
      </c>
      <c r="V449" s="4" t="str">
        <f t="shared" si="122"/>
        <v/>
      </c>
      <c r="W449" s="34" t="str">
        <f>IF(AND(S449=3,K449="F",NOT(O449="Unattached")),SUMIF(R$2:R449,R449,L$2:L449),"")</f>
        <v/>
      </c>
      <c r="X449" s="5" t="str">
        <f t="shared" si="109"/>
        <v/>
      </c>
      <c r="Y449" s="5" t="str">
        <f t="shared" si="117"/>
        <v/>
      </c>
      <c r="Z449" s="32" t="str">
        <f t="shared" si="110"/>
        <v xml:space="preserve"> </v>
      </c>
      <c r="AA449" s="32" t="str">
        <f>IF(K449="M",IF(S449&lt;&gt;4,"",VLOOKUP(CONCATENATE(R449," ",(S449-3)),$Z$2:AD449,5,0)),IF(S449&lt;&gt;3,"",VLOOKUP(CONCATENATE(R449," ",(S449-2)),$Z$2:AD449,5,0)))</f>
        <v/>
      </c>
      <c r="AB449" s="32" t="str">
        <f>IF(K449="M",IF(S449&lt;&gt;4,"",VLOOKUP(CONCATENATE(R449," ",(S449-2)),$Z$2:AD449,5,0)),IF(S449&lt;&gt;3,"",VLOOKUP(CONCATENATE(R449," ",(S449-1)),$Z$2:AD449,5,0)))</f>
        <v/>
      </c>
      <c r="AC449" s="32" t="str">
        <f>IF(K449="M",IF(S449&lt;&gt;4,"",VLOOKUP(CONCATENATE(R449," ",(S449-1)),$Z$2:AD449,5,0)),IF(S449&lt;&gt;3,"",VLOOKUP(CONCATENATE(R449," ",(S449)),$Z$2:AD449,5,0)))</f>
        <v/>
      </c>
      <c r="AD449" s="32" t="str">
        <f t="shared" si="118"/>
        <v/>
      </c>
      <c r="AE449" s="32" t="str">
        <f t="shared" si="119"/>
        <v xml:space="preserve"> </v>
      </c>
      <c r="AF449" s="109">
        <f>IF($K449="M",IF($L449&gt;Params!D$3,0,Params!F$3-$L449+1)+IF($L449=1,2,0),IF($L449&gt;Params!E$3,0,Params!G$3-$L449+1)+IF($L449=1,2,0))</f>
        <v>0</v>
      </c>
      <c r="AG449" s="109">
        <f t="shared" si="111"/>
        <v>0</v>
      </c>
      <c r="AH449" s="109">
        <f>IF(LEN(M449)&gt;1,MATCH(MID(M449,2,3),Params!$A$4:$A$14,0),0)</f>
        <v>0</v>
      </c>
      <c r="AI449" s="109" cm="1">
        <f t="array" ref="AI449">IF(AH449=0,0,INDEX(Params!F$4:F$14,RESULTS!$AH449))</f>
        <v>0</v>
      </c>
      <c r="AJ449" s="109" cm="1">
        <f t="array" ref="AJ449">IF(AI449=0,0,INDEX(Params!G$4:G$14,RESULTS!$AH449))</f>
        <v>0</v>
      </c>
      <c r="AK449" s="109">
        <f t="shared" si="112"/>
        <v>0</v>
      </c>
      <c r="AL449" s="109">
        <f t="shared" si="113"/>
        <v>0</v>
      </c>
    </row>
    <row r="450" spans="1:38" x14ac:dyDescent="0.3">
      <c r="A450" s="64" t="str">
        <f t="shared" ref="A450:A513" si="123">IF(C450&lt;1,"",CONCATENATE(K450,L450))</f>
        <v/>
      </c>
      <c r="B450" s="64" t="str">
        <f t="shared" ref="B450:B513" si="124">IF(C450&lt;1,"",CONCATENATE(M450,N450))</f>
        <v/>
      </c>
      <c r="C450" s="100">
        <v>449</v>
      </c>
      <c r="D450" s="96"/>
      <c r="E450" s="97">
        <f t="shared" si="120"/>
        <v>1</v>
      </c>
      <c r="F450" s="97"/>
      <c r="G450" s="97"/>
      <c r="H450" s="104" t="str">
        <f t="shared" si="114"/>
        <v/>
      </c>
      <c r="I450" s="105" t="str">
        <f>IF(D450="","",VLOOKUP(D450,ENTRANTS!$A$1:$H$1000,2,0))</f>
        <v/>
      </c>
      <c r="J450" s="105" t="str">
        <f>IF(D450="","",VLOOKUP(D450,ENTRANTS!$A$1:$H$1000,3,0))</f>
        <v/>
      </c>
      <c r="K450" s="100" t="str">
        <f>IF(D450="","",LEFT(VLOOKUP(D450,ENTRANTS!$A$1:$H$1000,5,0),1))</f>
        <v/>
      </c>
      <c r="L450" s="100" t="str">
        <f>IF(D450="","",COUNTIF($K$2:K450,K450))</f>
        <v/>
      </c>
      <c r="M450" s="100" t="str">
        <f>IF(D450="","",VLOOKUP(D450,ENTRANTS!$A$1:$H$1000,4,0))</f>
        <v/>
      </c>
      <c r="N450" s="100" t="str">
        <f>IF(D450="","",COUNTIF($M$2:M450,M450))</f>
        <v/>
      </c>
      <c r="O450" s="105" t="str">
        <f>IF(D450="","",VLOOKUP(D450,ENTRANTS!$A$1:$H$1000,6,0))</f>
        <v/>
      </c>
      <c r="P450" s="83" t="str">
        <f t="shared" si="115"/>
        <v/>
      </c>
      <c r="Q450" s="30"/>
      <c r="R450" s="2" t="str">
        <f t="shared" si="116"/>
        <v/>
      </c>
      <c r="S450" s="3" t="str">
        <f>IF(D450="","",COUNTIF($R$2:R450,R450))</f>
        <v/>
      </c>
      <c r="T450" s="4" t="str">
        <f t="shared" si="121"/>
        <v/>
      </c>
      <c r="U450" s="34" t="str">
        <f>IF(AND(S450=4,K450="M",NOT(O450="Unattached")),SUMIF(R$2:R450,R450,L$2:L450),"")</f>
        <v/>
      </c>
      <c r="V450" s="4" t="str">
        <f t="shared" si="122"/>
        <v/>
      </c>
      <c r="W450" s="34" t="str">
        <f>IF(AND(S450=3,K450="F",NOT(O450="Unattached")),SUMIF(R$2:R450,R450,L$2:L450),"")</f>
        <v/>
      </c>
      <c r="X450" s="5" t="str">
        <f t="shared" ref="X450:X513" si="125">IF(AND(O450&lt;&gt;"Unattached",OR(T450&lt;&gt;"",V450&lt;&gt;"")),O450,"")</f>
        <v/>
      </c>
      <c r="Y450" s="5" t="str">
        <f t="shared" si="117"/>
        <v/>
      </c>
      <c r="Z450" s="32" t="str">
        <f t="shared" ref="Z450:Z513" si="126">CONCATENATE(R450," ",S450)</f>
        <v xml:space="preserve"> </v>
      </c>
      <c r="AA450" s="32" t="str">
        <f>IF(K450="M",IF(S450&lt;&gt;4,"",VLOOKUP(CONCATENATE(R450," ",(S450-3)),$Z$2:AD450,5,0)),IF(S450&lt;&gt;3,"",VLOOKUP(CONCATENATE(R450," ",(S450-2)),$Z$2:AD450,5,0)))</f>
        <v/>
      </c>
      <c r="AB450" s="32" t="str">
        <f>IF(K450="M",IF(S450&lt;&gt;4,"",VLOOKUP(CONCATENATE(R450," ",(S450-2)),$Z$2:AD450,5,0)),IF(S450&lt;&gt;3,"",VLOOKUP(CONCATENATE(R450," ",(S450-1)),$Z$2:AD450,5,0)))</f>
        <v/>
      </c>
      <c r="AC450" s="32" t="str">
        <f>IF(K450="M",IF(S450&lt;&gt;4,"",VLOOKUP(CONCATENATE(R450," ",(S450-1)),$Z$2:AD450,5,0)),IF(S450&lt;&gt;3,"",VLOOKUP(CONCATENATE(R450," ",(S450)),$Z$2:AD450,5,0)))</f>
        <v/>
      </c>
      <c r="AD450" s="32" t="str">
        <f t="shared" si="118"/>
        <v/>
      </c>
      <c r="AE450" s="32" t="str">
        <f t="shared" si="119"/>
        <v xml:space="preserve"> </v>
      </c>
      <c r="AF450" s="109">
        <f>IF($K450="M",IF($L450&gt;Params!D$3,0,Params!F$3-$L450+1)+IF($L450=1,2,0),IF($L450&gt;Params!E$3,0,Params!G$3-$L450+1)+IF($L450=1,2,0))</f>
        <v>0</v>
      </c>
      <c r="AG450" s="109">
        <f t="shared" ref="AG450:AG513" si="127">IF(AH450=0,0,IF($K450="M",IF($N450&gt;AI450,0,AI450-$N450+1)+IF($N450=1,2,0),IF($N450&gt;AJ450,0,AJ450-$N450+1)+IF($N450=1,2,0)))</f>
        <v>0</v>
      </c>
      <c r="AH450" s="109">
        <f>IF(LEN(M450)&gt;1,MATCH(MID(M450,2,3),Params!$A$4:$A$14,0),0)</f>
        <v>0</v>
      </c>
      <c r="AI450" s="109" cm="1">
        <f t="array" ref="AI450">IF(AH450=0,0,INDEX(Params!F$4:F$14,RESULTS!$AH450))</f>
        <v>0</v>
      </c>
      <c r="AJ450" s="109" cm="1">
        <f t="array" ref="AJ450">IF(AI450=0,0,INDEX(Params!G$4:G$14,RESULTS!$AH450))</f>
        <v>0</v>
      </c>
      <c r="AK450" s="109">
        <f t="shared" ref="AK450:AK513" si="128">IF(O450="Unattached",0,IF(Z450="M "&amp;O450&amp;" 1",1,0))</f>
        <v>0</v>
      </c>
      <c r="AL450" s="109">
        <f t="shared" ref="AL450:AL513" si="129">IF(O450="Unattached",0,IF(Z450="F "&amp;O450&amp;" 1",1,0))</f>
        <v>0</v>
      </c>
    </row>
    <row r="451" spans="1:38" x14ac:dyDescent="0.3">
      <c r="A451" s="64" t="str">
        <f t="shared" si="123"/>
        <v/>
      </c>
      <c r="B451" s="64" t="str">
        <f t="shared" si="124"/>
        <v/>
      </c>
      <c r="C451" s="100">
        <v>450</v>
      </c>
      <c r="D451" s="96"/>
      <c r="E451" s="97">
        <f t="shared" si="120"/>
        <v>1</v>
      </c>
      <c r="F451" s="97"/>
      <c r="G451" s="97"/>
      <c r="H451" s="104" t="str">
        <f t="shared" ref="H451:H514" si="130">IF(D451="","",($E451+$F451/60+$G451/3600)/24)</f>
        <v/>
      </c>
      <c r="I451" s="105" t="str">
        <f>IF(D451="","",VLOOKUP(D451,ENTRANTS!$A$1:$H$1000,2,0))</f>
        <v/>
      </c>
      <c r="J451" s="105" t="str">
        <f>IF(D451="","",VLOOKUP(D451,ENTRANTS!$A$1:$H$1000,3,0))</f>
        <v/>
      </c>
      <c r="K451" s="100" t="str">
        <f>IF(D451="","",LEFT(VLOOKUP(D451,ENTRANTS!$A$1:$H$1000,5,0),1))</f>
        <v/>
      </c>
      <c r="L451" s="100" t="str">
        <f>IF(D451="","",COUNTIF($K$2:K451,K451))</f>
        <v/>
      </c>
      <c r="M451" s="100" t="str">
        <f>IF(D451="","",VLOOKUP(D451,ENTRANTS!$A$1:$H$1000,4,0))</f>
        <v/>
      </c>
      <c r="N451" s="100" t="str">
        <f>IF(D451="","",COUNTIF($M$2:M451,M451))</f>
        <v/>
      </c>
      <c r="O451" s="105" t="str">
        <f>IF(D451="","",VLOOKUP(D451,ENTRANTS!$A$1:$H$1000,6,0))</f>
        <v/>
      </c>
      <c r="P451" s="83" t="str">
        <f t="shared" ref="P451:P514" si="131">IF(D451&lt;1,"",IF(COUNTIF($D$2:$D$501,D451)=1,"","DUPLICATE"))</f>
        <v/>
      </c>
      <c r="Q451" s="30"/>
      <c r="R451" s="2" t="str">
        <f t="shared" ref="R451:R514" si="132">IF(D451="","",CONCATENATE(K451," ",O451))</f>
        <v/>
      </c>
      <c r="S451" s="3" t="str">
        <f>IF(D451="","",COUNTIF($R$2:R451,R451))</f>
        <v/>
      </c>
      <c r="T451" s="4" t="str">
        <f t="shared" si="121"/>
        <v/>
      </c>
      <c r="U451" s="34" t="str">
        <f>IF(AND(S451=4,K451="M",NOT(O451="Unattached")),SUMIF(R$2:R451,R451,L$2:L451),"")</f>
        <v/>
      </c>
      <c r="V451" s="4" t="str">
        <f t="shared" si="122"/>
        <v/>
      </c>
      <c r="W451" s="34" t="str">
        <f>IF(AND(S451=3,K451="F",NOT(O451="Unattached")),SUMIF(R$2:R451,R451,L$2:L451),"")</f>
        <v/>
      </c>
      <c r="X451" s="5" t="str">
        <f t="shared" si="125"/>
        <v/>
      </c>
      <c r="Y451" s="5" t="str">
        <f t="shared" ref="Y451:Y514" si="133">IF(X451="","",IF(K451="M",CONCATENATE(X451," (",AA451,", ",AB451,", ",AC451,", ",AD451,")"),CONCATENATE(X451," (",AA451,", ",AB451,", ",AC451,")")))</f>
        <v/>
      </c>
      <c r="Z451" s="32" t="str">
        <f t="shared" si="126"/>
        <v xml:space="preserve"> </v>
      </c>
      <c r="AA451" s="32" t="str">
        <f>IF(K451="M",IF(S451&lt;&gt;4,"",VLOOKUP(CONCATENATE(R451," ",(S451-3)),$Z$2:AD451,5,0)),IF(S451&lt;&gt;3,"",VLOOKUP(CONCATENATE(R451," ",(S451-2)),$Z$2:AD451,5,0)))</f>
        <v/>
      </c>
      <c r="AB451" s="32" t="str">
        <f>IF(K451="M",IF(S451&lt;&gt;4,"",VLOOKUP(CONCATENATE(R451," ",(S451-2)),$Z$2:AD451,5,0)),IF(S451&lt;&gt;3,"",VLOOKUP(CONCATENATE(R451," ",(S451-1)),$Z$2:AD451,5,0)))</f>
        <v/>
      </c>
      <c r="AC451" s="32" t="str">
        <f>IF(K451="M",IF(S451&lt;&gt;4,"",VLOOKUP(CONCATENATE(R451," ",(S451-1)),$Z$2:AD451,5,0)),IF(S451&lt;&gt;3,"",VLOOKUP(CONCATENATE(R451," ",(S451)),$Z$2:AD451,5,0)))</f>
        <v/>
      </c>
      <c r="AD451" s="32" t="str">
        <f t="shared" ref="AD451:AD514" si="134">IF(AND(O451&lt;&gt;"Unattached",S451&lt;=4),CONCATENATE(I451," ",J451),"")</f>
        <v/>
      </c>
      <c r="AE451" s="32" t="str">
        <f t="shared" ref="AE451:AE514" si="135">TRIM(I451)&amp;" "&amp;TRIM(J451)</f>
        <v xml:space="preserve"> </v>
      </c>
      <c r="AF451" s="109">
        <f>IF($K451="M",IF($L451&gt;Params!D$3,0,Params!F$3-$L451+1)+IF($L451=1,2,0),IF($L451&gt;Params!E$3,0,Params!G$3-$L451+1)+IF($L451=1,2,0))</f>
        <v>0</v>
      </c>
      <c r="AG451" s="109">
        <f t="shared" si="127"/>
        <v>0</v>
      </c>
      <c r="AH451" s="109">
        <f>IF(LEN(M451)&gt;1,MATCH(MID(M451,2,3),Params!$A$4:$A$14,0),0)</f>
        <v>0</v>
      </c>
      <c r="AI451" s="109" cm="1">
        <f t="array" ref="AI451">IF(AH451=0,0,INDEX(Params!F$4:F$14,RESULTS!$AH451))</f>
        <v>0</v>
      </c>
      <c r="AJ451" s="109" cm="1">
        <f t="array" ref="AJ451">IF(AI451=0,0,INDEX(Params!G$4:G$14,RESULTS!$AH451))</f>
        <v>0</v>
      </c>
      <c r="AK451" s="109">
        <f t="shared" si="128"/>
        <v>0</v>
      </c>
      <c r="AL451" s="109">
        <f t="shared" si="129"/>
        <v>0</v>
      </c>
    </row>
    <row r="452" spans="1:38" x14ac:dyDescent="0.3">
      <c r="A452" s="64" t="str">
        <f t="shared" si="123"/>
        <v/>
      </c>
      <c r="B452" s="64" t="str">
        <f t="shared" si="124"/>
        <v/>
      </c>
      <c r="C452" s="100">
        <v>451</v>
      </c>
      <c r="D452" s="96"/>
      <c r="E452" s="97">
        <f t="shared" ref="E452:E515" si="136">E451</f>
        <v>1</v>
      </c>
      <c r="F452" s="97"/>
      <c r="G452" s="97"/>
      <c r="H452" s="104" t="str">
        <f t="shared" si="130"/>
        <v/>
      </c>
      <c r="I452" s="105" t="str">
        <f>IF(D452="","",VLOOKUP(D452,ENTRANTS!$A$1:$H$1000,2,0))</f>
        <v/>
      </c>
      <c r="J452" s="105" t="str">
        <f>IF(D452="","",VLOOKUP(D452,ENTRANTS!$A$1:$H$1000,3,0))</f>
        <v/>
      </c>
      <c r="K452" s="100" t="str">
        <f>IF(D452="","",LEFT(VLOOKUP(D452,ENTRANTS!$A$1:$H$1000,5,0),1))</f>
        <v/>
      </c>
      <c r="L452" s="100" t="str">
        <f>IF(D452="","",COUNTIF($K$2:K452,K452))</f>
        <v/>
      </c>
      <c r="M452" s="100" t="str">
        <f>IF(D452="","",VLOOKUP(D452,ENTRANTS!$A$1:$H$1000,4,0))</f>
        <v/>
      </c>
      <c r="N452" s="100" t="str">
        <f>IF(D452="","",COUNTIF($M$2:M452,M452))</f>
        <v/>
      </c>
      <c r="O452" s="105" t="str">
        <f>IF(D452="","",VLOOKUP(D452,ENTRANTS!$A$1:$H$1000,6,0))</f>
        <v/>
      </c>
      <c r="P452" s="83" t="str">
        <f t="shared" si="131"/>
        <v/>
      </c>
      <c r="Q452" s="30"/>
      <c r="R452" s="2" t="str">
        <f t="shared" si="132"/>
        <v/>
      </c>
      <c r="S452" s="3" t="str">
        <f>IF(D452="","",COUNTIF($R$2:R452,R452))</f>
        <v/>
      </c>
      <c r="T452" s="4" t="str">
        <f t="shared" si="121"/>
        <v/>
      </c>
      <c r="U452" s="34" t="str">
        <f>IF(AND(S452=4,K452="M",NOT(O452="Unattached")),SUMIF(R$2:R452,R452,L$2:L452),"")</f>
        <v/>
      </c>
      <c r="V452" s="4" t="str">
        <f t="shared" si="122"/>
        <v/>
      </c>
      <c r="W452" s="34" t="str">
        <f>IF(AND(S452=3,K452="F",NOT(O452="Unattached")),SUMIF(R$2:R452,R452,L$2:L452),"")</f>
        <v/>
      </c>
      <c r="X452" s="5" t="str">
        <f t="shared" si="125"/>
        <v/>
      </c>
      <c r="Y452" s="5" t="str">
        <f t="shared" si="133"/>
        <v/>
      </c>
      <c r="Z452" s="32" t="str">
        <f t="shared" si="126"/>
        <v xml:space="preserve"> </v>
      </c>
      <c r="AA452" s="32" t="str">
        <f>IF(K452="M",IF(S452&lt;&gt;4,"",VLOOKUP(CONCATENATE(R452," ",(S452-3)),$Z$2:AD452,5,0)),IF(S452&lt;&gt;3,"",VLOOKUP(CONCATENATE(R452," ",(S452-2)),$Z$2:AD452,5,0)))</f>
        <v/>
      </c>
      <c r="AB452" s="32" t="str">
        <f>IF(K452="M",IF(S452&lt;&gt;4,"",VLOOKUP(CONCATENATE(R452," ",(S452-2)),$Z$2:AD452,5,0)),IF(S452&lt;&gt;3,"",VLOOKUP(CONCATENATE(R452," ",(S452-1)),$Z$2:AD452,5,0)))</f>
        <v/>
      </c>
      <c r="AC452" s="32" t="str">
        <f>IF(K452="M",IF(S452&lt;&gt;4,"",VLOOKUP(CONCATENATE(R452," ",(S452-1)),$Z$2:AD452,5,0)),IF(S452&lt;&gt;3,"",VLOOKUP(CONCATENATE(R452," ",(S452)),$Z$2:AD452,5,0)))</f>
        <v/>
      </c>
      <c r="AD452" s="32" t="str">
        <f t="shared" si="134"/>
        <v/>
      </c>
      <c r="AE452" s="32" t="str">
        <f t="shared" si="135"/>
        <v xml:space="preserve"> </v>
      </c>
      <c r="AF452" s="109">
        <f>IF($K452="M",IF($L452&gt;Params!D$3,0,Params!F$3-$L452+1)+IF($L452=1,2,0),IF($L452&gt;Params!E$3,0,Params!G$3-$L452+1)+IF($L452=1,2,0))</f>
        <v>0</v>
      </c>
      <c r="AG452" s="109">
        <f t="shared" si="127"/>
        <v>0</v>
      </c>
      <c r="AH452" s="109">
        <f>IF(LEN(M452)&gt;1,MATCH(MID(M452,2,3),Params!$A$4:$A$14,0),0)</f>
        <v>0</v>
      </c>
      <c r="AI452" s="109" cm="1">
        <f t="array" ref="AI452">IF(AH452=0,0,INDEX(Params!F$4:F$14,RESULTS!$AH452))</f>
        <v>0</v>
      </c>
      <c r="AJ452" s="109" cm="1">
        <f t="array" ref="AJ452">IF(AI452=0,0,INDEX(Params!G$4:G$14,RESULTS!$AH452))</f>
        <v>0</v>
      </c>
      <c r="AK452" s="109">
        <f t="shared" si="128"/>
        <v>0</v>
      </c>
      <c r="AL452" s="109">
        <f t="shared" si="129"/>
        <v>0</v>
      </c>
    </row>
    <row r="453" spans="1:38" x14ac:dyDescent="0.3">
      <c r="A453" s="64" t="str">
        <f t="shared" si="123"/>
        <v/>
      </c>
      <c r="B453" s="64" t="str">
        <f t="shared" si="124"/>
        <v/>
      </c>
      <c r="C453" s="100">
        <v>452</v>
      </c>
      <c r="D453" s="96"/>
      <c r="E453" s="97">
        <f t="shared" si="136"/>
        <v>1</v>
      </c>
      <c r="F453" s="97"/>
      <c r="G453" s="97"/>
      <c r="H453" s="104" t="str">
        <f t="shared" si="130"/>
        <v/>
      </c>
      <c r="I453" s="105" t="str">
        <f>IF(D453="","",VLOOKUP(D453,ENTRANTS!$A$1:$H$1000,2,0))</f>
        <v/>
      </c>
      <c r="J453" s="105" t="str">
        <f>IF(D453="","",VLOOKUP(D453,ENTRANTS!$A$1:$H$1000,3,0))</f>
        <v/>
      </c>
      <c r="K453" s="100" t="str">
        <f>IF(D453="","",LEFT(VLOOKUP(D453,ENTRANTS!$A$1:$H$1000,5,0),1))</f>
        <v/>
      </c>
      <c r="L453" s="100" t="str">
        <f>IF(D453="","",COUNTIF($K$2:K453,K453))</f>
        <v/>
      </c>
      <c r="M453" s="100" t="str">
        <f>IF(D453="","",VLOOKUP(D453,ENTRANTS!$A$1:$H$1000,4,0))</f>
        <v/>
      </c>
      <c r="N453" s="100" t="str">
        <f>IF(D453="","",COUNTIF($M$2:M453,M453))</f>
        <v/>
      </c>
      <c r="O453" s="105" t="str">
        <f>IF(D453="","",VLOOKUP(D453,ENTRANTS!$A$1:$H$1000,6,0))</f>
        <v/>
      </c>
      <c r="P453" s="83" t="str">
        <f t="shared" si="131"/>
        <v/>
      </c>
      <c r="Q453" s="30"/>
      <c r="R453" s="2" t="str">
        <f t="shared" si="132"/>
        <v/>
      </c>
      <c r="S453" s="3" t="str">
        <f>IF(D453="","",COUNTIF($R$2:R453,R453))</f>
        <v/>
      </c>
      <c r="T453" s="4" t="str">
        <f t="shared" si="121"/>
        <v/>
      </c>
      <c r="U453" s="34" t="str">
        <f>IF(AND(S453=4,K453="M",NOT(O453="Unattached")),SUMIF(R$2:R453,R453,L$2:L453),"")</f>
        <v/>
      </c>
      <c r="V453" s="4" t="str">
        <f t="shared" si="122"/>
        <v/>
      </c>
      <c r="W453" s="34" t="str">
        <f>IF(AND(S453=3,K453="F",NOT(O453="Unattached")),SUMIF(R$2:R453,R453,L$2:L453),"")</f>
        <v/>
      </c>
      <c r="X453" s="5" t="str">
        <f t="shared" si="125"/>
        <v/>
      </c>
      <c r="Y453" s="5" t="str">
        <f t="shared" si="133"/>
        <v/>
      </c>
      <c r="Z453" s="32" t="str">
        <f t="shared" si="126"/>
        <v xml:space="preserve"> </v>
      </c>
      <c r="AA453" s="32" t="str">
        <f>IF(K453="M",IF(S453&lt;&gt;4,"",VLOOKUP(CONCATENATE(R453," ",(S453-3)),$Z$2:AD453,5,0)),IF(S453&lt;&gt;3,"",VLOOKUP(CONCATENATE(R453," ",(S453-2)),$Z$2:AD453,5,0)))</f>
        <v/>
      </c>
      <c r="AB453" s="32" t="str">
        <f>IF(K453="M",IF(S453&lt;&gt;4,"",VLOOKUP(CONCATENATE(R453," ",(S453-2)),$Z$2:AD453,5,0)),IF(S453&lt;&gt;3,"",VLOOKUP(CONCATENATE(R453," ",(S453-1)),$Z$2:AD453,5,0)))</f>
        <v/>
      </c>
      <c r="AC453" s="32" t="str">
        <f>IF(K453="M",IF(S453&lt;&gt;4,"",VLOOKUP(CONCATENATE(R453," ",(S453-1)),$Z$2:AD453,5,0)),IF(S453&lt;&gt;3,"",VLOOKUP(CONCATENATE(R453," ",(S453)),$Z$2:AD453,5,0)))</f>
        <v/>
      </c>
      <c r="AD453" s="32" t="str">
        <f t="shared" si="134"/>
        <v/>
      </c>
      <c r="AE453" s="32" t="str">
        <f t="shared" si="135"/>
        <v xml:space="preserve"> </v>
      </c>
      <c r="AF453" s="109">
        <f>IF($K453="M",IF($L453&gt;Params!D$3,0,Params!F$3-$L453+1)+IF($L453=1,2,0),IF($L453&gt;Params!E$3,0,Params!G$3-$L453+1)+IF($L453=1,2,0))</f>
        <v>0</v>
      </c>
      <c r="AG453" s="109">
        <f t="shared" si="127"/>
        <v>0</v>
      </c>
      <c r="AH453" s="109">
        <f>IF(LEN(M453)&gt;1,MATCH(MID(M453,2,3),Params!$A$4:$A$14,0),0)</f>
        <v>0</v>
      </c>
      <c r="AI453" s="109" cm="1">
        <f t="array" ref="AI453">IF(AH453=0,0,INDEX(Params!F$4:F$14,RESULTS!$AH453))</f>
        <v>0</v>
      </c>
      <c r="AJ453" s="109" cm="1">
        <f t="array" ref="AJ453">IF(AI453=0,0,INDEX(Params!G$4:G$14,RESULTS!$AH453))</f>
        <v>0</v>
      </c>
      <c r="AK453" s="109">
        <f t="shared" si="128"/>
        <v>0</v>
      </c>
      <c r="AL453" s="109">
        <f t="shared" si="129"/>
        <v>0</v>
      </c>
    </row>
    <row r="454" spans="1:38" x14ac:dyDescent="0.3">
      <c r="A454" s="64" t="str">
        <f t="shared" si="123"/>
        <v/>
      </c>
      <c r="B454" s="64" t="str">
        <f t="shared" si="124"/>
        <v/>
      </c>
      <c r="C454" s="100">
        <v>453</v>
      </c>
      <c r="D454" s="96"/>
      <c r="E454" s="97">
        <f t="shared" si="136"/>
        <v>1</v>
      </c>
      <c r="F454" s="97"/>
      <c r="G454" s="97"/>
      <c r="H454" s="104" t="str">
        <f t="shared" si="130"/>
        <v/>
      </c>
      <c r="I454" s="105" t="str">
        <f>IF(D454="","",VLOOKUP(D454,ENTRANTS!$A$1:$H$1000,2,0))</f>
        <v/>
      </c>
      <c r="J454" s="105" t="str">
        <f>IF(D454="","",VLOOKUP(D454,ENTRANTS!$A$1:$H$1000,3,0))</f>
        <v/>
      </c>
      <c r="K454" s="100" t="str">
        <f>IF(D454="","",LEFT(VLOOKUP(D454,ENTRANTS!$A$1:$H$1000,5,0),1))</f>
        <v/>
      </c>
      <c r="L454" s="100" t="str">
        <f>IF(D454="","",COUNTIF($K$2:K454,K454))</f>
        <v/>
      </c>
      <c r="M454" s="100" t="str">
        <f>IF(D454="","",VLOOKUP(D454,ENTRANTS!$A$1:$H$1000,4,0))</f>
        <v/>
      </c>
      <c r="N454" s="100" t="str">
        <f>IF(D454="","",COUNTIF($M$2:M454,M454))</f>
        <v/>
      </c>
      <c r="O454" s="105" t="str">
        <f>IF(D454="","",VLOOKUP(D454,ENTRANTS!$A$1:$H$1000,6,0))</f>
        <v/>
      </c>
      <c r="P454" s="83" t="str">
        <f t="shared" si="131"/>
        <v/>
      </c>
      <c r="Q454" s="30"/>
      <c r="R454" s="2" t="str">
        <f t="shared" si="132"/>
        <v/>
      </c>
      <c r="S454" s="3" t="str">
        <f>IF(D454="","",COUNTIF($R$2:R454,R454))</f>
        <v/>
      </c>
      <c r="T454" s="4" t="str">
        <f t="shared" si="121"/>
        <v/>
      </c>
      <c r="U454" s="34" t="str">
        <f>IF(AND(S454=4,K454="M",NOT(O454="Unattached")),SUMIF(R$2:R454,R454,L$2:L454),"")</f>
        <v/>
      </c>
      <c r="V454" s="4" t="str">
        <f t="shared" si="122"/>
        <v/>
      </c>
      <c r="W454" s="34" t="str">
        <f>IF(AND(S454=3,K454="F",NOT(O454="Unattached")),SUMIF(R$2:R454,R454,L$2:L454),"")</f>
        <v/>
      </c>
      <c r="X454" s="5" t="str">
        <f t="shared" si="125"/>
        <v/>
      </c>
      <c r="Y454" s="5" t="str">
        <f t="shared" si="133"/>
        <v/>
      </c>
      <c r="Z454" s="32" t="str">
        <f t="shared" si="126"/>
        <v xml:space="preserve"> </v>
      </c>
      <c r="AA454" s="32" t="str">
        <f>IF(K454="M",IF(S454&lt;&gt;4,"",VLOOKUP(CONCATENATE(R454," ",(S454-3)),$Z$2:AD454,5,0)),IF(S454&lt;&gt;3,"",VLOOKUP(CONCATENATE(R454," ",(S454-2)),$Z$2:AD454,5,0)))</f>
        <v/>
      </c>
      <c r="AB454" s="32" t="str">
        <f>IF(K454="M",IF(S454&lt;&gt;4,"",VLOOKUP(CONCATENATE(R454," ",(S454-2)),$Z$2:AD454,5,0)),IF(S454&lt;&gt;3,"",VLOOKUP(CONCATENATE(R454," ",(S454-1)),$Z$2:AD454,5,0)))</f>
        <v/>
      </c>
      <c r="AC454" s="32" t="str">
        <f>IF(K454="M",IF(S454&lt;&gt;4,"",VLOOKUP(CONCATENATE(R454," ",(S454-1)),$Z$2:AD454,5,0)),IF(S454&lt;&gt;3,"",VLOOKUP(CONCATENATE(R454," ",(S454)),$Z$2:AD454,5,0)))</f>
        <v/>
      </c>
      <c r="AD454" s="32" t="str">
        <f t="shared" si="134"/>
        <v/>
      </c>
      <c r="AE454" s="32" t="str">
        <f t="shared" si="135"/>
        <v xml:space="preserve"> </v>
      </c>
      <c r="AF454" s="109">
        <f>IF($K454="M",IF($L454&gt;Params!D$3,0,Params!F$3-$L454+1)+IF($L454=1,2,0),IF($L454&gt;Params!E$3,0,Params!G$3-$L454+1)+IF($L454=1,2,0))</f>
        <v>0</v>
      </c>
      <c r="AG454" s="109">
        <f t="shared" si="127"/>
        <v>0</v>
      </c>
      <c r="AH454" s="109">
        <f>IF(LEN(M454)&gt;1,MATCH(MID(M454,2,3),Params!$A$4:$A$14,0),0)</f>
        <v>0</v>
      </c>
      <c r="AI454" s="109" cm="1">
        <f t="array" ref="AI454">IF(AH454=0,0,INDEX(Params!F$4:F$14,RESULTS!$AH454))</f>
        <v>0</v>
      </c>
      <c r="AJ454" s="109" cm="1">
        <f t="array" ref="AJ454">IF(AI454=0,0,INDEX(Params!G$4:G$14,RESULTS!$AH454))</f>
        <v>0</v>
      </c>
      <c r="AK454" s="109">
        <f t="shared" si="128"/>
        <v>0</v>
      </c>
      <c r="AL454" s="109">
        <f t="shared" si="129"/>
        <v>0</v>
      </c>
    </row>
    <row r="455" spans="1:38" x14ac:dyDescent="0.3">
      <c r="A455" s="64" t="str">
        <f t="shared" si="123"/>
        <v/>
      </c>
      <c r="B455" s="64" t="str">
        <f t="shared" si="124"/>
        <v/>
      </c>
      <c r="C455" s="100">
        <v>454</v>
      </c>
      <c r="D455" s="96"/>
      <c r="E455" s="97">
        <f t="shared" si="136"/>
        <v>1</v>
      </c>
      <c r="F455" s="97"/>
      <c r="G455" s="97"/>
      <c r="H455" s="104" t="str">
        <f t="shared" si="130"/>
        <v/>
      </c>
      <c r="I455" s="105" t="str">
        <f>IF(D455="","",VLOOKUP(D455,ENTRANTS!$A$1:$H$1000,2,0))</f>
        <v/>
      </c>
      <c r="J455" s="105" t="str">
        <f>IF(D455="","",VLOOKUP(D455,ENTRANTS!$A$1:$H$1000,3,0))</f>
        <v/>
      </c>
      <c r="K455" s="100" t="str">
        <f>IF(D455="","",LEFT(VLOOKUP(D455,ENTRANTS!$A$1:$H$1000,5,0),1))</f>
        <v/>
      </c>
      <c r="L455" s="100" t="str">
        <f>IF(D455="","",COUNTIF($K$2:K455,K455))</f>
        <v/>
      </c>
      <c r="M455" s="100" t="str">
        <f>IF(D455="","",VLOOKUP(D455,ENTRANTS!$A$1:$H$1000,4,0))</f>
        <v/>
      </c>
      <c r="N455" s="100" t="str">
        <f>IF(D455="","",COUNTIF($M$2:M455,M455))</f>
        <v/>
      </c>
      <c r="O455" s="105" t="str">
        <f>IF(D455="","",VLOOKUP(D455,ENTRANTS!$A$1:$H$1000,6,0))</f>
        <v/>
      </c>
      <c r="P455" s="83" t="str">
        <f t="shared" si="131"/>
        <v/>
      </c>
      <c r="Q455" s="30"/>
      <c r="R455" s="2" t="str">
        <f t="shared" si="132"/>
        <v/>
      </c>
      <c r="S455" s="3" t="str">
        <f>IF(D455="","",COUNTIF($R$2:R455,R455))</f>
        <v/>
      </c>
      <c r="T455" s="4" t="str">
        <f t="shared" si="121"/>
        <v/>
      </c>
      <c r="U455" s="34" t="str">
        <f>IF(AND(S455=4,K455="M",NOT(O455="Unattached")),SUMIF(R$2:R455,R455,L$2:L455),"")</f>
        <v/>
      </c>
      <c r="V455" s="4" t="str">
        <f t="shared" si="122"/>
        <v/>
      </c>
      <c r="W455" s="34" t="str">
        <f>IF(AND(S455=3,K455="F",NOT(O455="Unattached")),SUMIF(R$2:R455,R455,L$2:L455),"")</f>
        <v/>
      </c>
      <c r="X455" s="5" t="str">
        <f t="shared" si="125"/>
        <v/>
      </c>
      <c r="Y455" s="5" t="str">
        <f t="shared" si="133"/>
        <v/>
      </c>
      <c r="Z455" s="32" t="str">
        <f t="shared" si="126"/>
        <v xml:space="preserve"> </v>
      </c>
      <c r="AA455" s="32" t="str">
        <f>IF(K455="M",IF(S455&lt;&gt;4,"",VLOOKUP(CONCATENATE(R455," ",(S455-3)),$Z$2:AD455,5,0)),IF(S455&lt;&gt;3,"",VLOOKUP(CONCATENATE(R455," ",(S455-2)),$Z$2:AD455,5,0)))</f>
        <v/>
      </c>
      <c r="AB455" s="32" t="str">
        <f>IF(K455="M",IF(S455&lt;&gt;4,"",VLOOKUP(CONCATENATE(R455," ",(S455-2)),$Z$2:AD455,5,0)),IF(S455&lt;&gt;3,"",VLOOKUP(CONCATENATE(R455," ",(S455-1)),$Z$2:AD455,5,0)))</f>
        <v/>
      </c>
      <c r="AC455" s="32" t="str">
        <f>IF(K455="M",IF(S455&lt;&gt;4,"",VLOOKUP(CONCATENATE(R455," ",(S455-1)),$Z$2:AD455,5,0)),IF(S455&lt;&gt;3,"",VLOOKUP(CONCATENATE(R455," ",(S455)),$Z$2:AD455,5,0)))</f>
        <v/>
      </c>
      <c r="AD455" s="32" t="str">
        <f t="shared" si="134"/>
        <v/>
      </c>
      <c r="AE455" s="32" t="str">
        <f t="shared" si="135"/>
        <v xml:space="preserve"> </v>
      </c>
      <c r="AF455" s="109">
        <f>IF($K455="M",IF($L455&gt;Params!D$3,0,Params!F$3-$L455+1)+IF($L455=1,2,0),IF($L455&gt;Params!E$3,0,Params!G$3-$L455+1)+IF($L455=1,2,0))</f>
        <v>0</v>
      </c>
      <c r="AG455" s="109">
        <f t="shared" si="127"/>
        <v>0</v>
      </c>
      <c r="AH455" s="109">
        <f>IF(LEN(M455)&gt;1,MATCH(MID(M455,2,3),Params!$A$4:$A$14,0),0)</f>
        <v>0</v>
      </c>
      <c r="AI455" s="109" cm="1">
        <f t="array" ref="AI455">IF(AH455=0,0,INDEX(Params!F$4:F$14,RESULTS!$AH455))</f>
        <v>0</v>
      </c>
      <c r="AJ455" s="109" cm="1">
        <f t="array" ref="AJ455">IF(AI455=0,0,INDEX(Params!G$4:G$14,RESULTS!$AH455))</f>
        <v>0</v>
      </c>
      <c r="AK455" s="109">
        <f t="shared" si="128"/>
        <v>0</v>
      </c>
      <c r="AL455" s="109">
        <f t="shared" si="129"/>
        <v>0</v>
      </c>
    </row>
    <row r="456" spans="1:38" x14ac:dyDescent="0.3">
      <c r="A456" s="64" t="str">
        <f t="shared" si="123"/>
        <v/>
      </c>
      <c r="B456" s="64" t="str">
        <f t="shared" si="124"/>
        <v/>
      </c>
      <c r="C456" s="100">
        <v>455</v>
      </c>
      <c r="D456" s="96"/>
      <c r="E456" s="97">
        <f t="shared" si="136"/>
        <v>1</v>
      </c>
      <c r="F456" s="97"/>
      <c r="G456" s="97"/>
      <c r="H456" s="104" t="str">
        <f t="shared" si="130"/>
        <v/>
      </c>
      <c r="I456" s="105" t="str">
        <f>IF(D456="","",VLOOKUP(D456,ENTRANTS!$A$1:$H$1000,2,0))</f>
        <v/>
      </c>
      <c r="J456" s="105" t="str">
        <f>IF(D456="","",VLOOKUP(D456,ENTRANTS!$A$1:$H$1000,3,0))</f>
        <v/>
      </c>
      <c r="K456" s="100" t="str">
        <f>IF(D456="","",LEFT(VLOOKUP(D456,ENTRANTS!$A$1:$H$1000,5,0),1))</f>
        <v/>
      </c>
      <c r="L456" s="100" t="str">
        <f>IF(D456="","",COUNTIF($K$2:K456,K456))</f>
        <v/>
      </c>
      <c r="M456" s="100" t="str">
        <f>IF(D456="","",VLOOKUP(D456,ENTRANTS!$A$1:$H$1000,4,0))</f>
        <v/>
      </c>
      <c r="N456" s="100" t="str">
        <f>IF(D456="","",COUNTIF($M$2:M456,M456))</f>
        <v/>
      </c>
      <c r="O456" s="105" t="str">
        <f>IF(D456="","",VLOOKUP(D456,ENTRANTS!$A$1:$H$1000,6,0))</f>
        <v/>
      </c>
      <c r="P456" s="83" t="str">
        <f t="shared" si="131"/>
        <v/>
      </c>
      <c r="Q456" s="30"/>
      <c r="R456" s="2" t="str">
        <f t="shared" si="132"/>
        <v/>
      </c>
      <c r="S456" s="3" t="str">
        <f>IF(D456="","",COUNTIF($R$2:R456,R456))</f>
        <v/>
      </c>
      <c r="T456" s="4" t="str">
        <f t="shared" si="121"/>
        <v/>
      </c>
      <c r="U456" s="34" t="str">
        <f>IF(AND(S456=4,K456="M",NOT(O456="Unattached")),SUMIF(R$2:R456,R456,L$2:L456),"")</f>
        <v/>
      </c>
      <c r="V456" s="4" t="str">
        <f t="shared" si="122"/>
        <v/>
      </c>
      <c r="W456" s="34" t="str">
        <f>IF(AND(S456=3,K456="F",NOT(O456="Unattached")),SUMIF(R$2:R456,R456,L$2:L456),"")</f>
        <v/>
      </c>
      <c r="X456" s="5" t="str">
        <f t="shared" si="125"/>
        <v/>
      </c>
      <c r="Y456" s="5" t="str">
        <f t="shared" si="133"/>
        <v/>
      </c>
      <c r="Z456" s="32" t="str">
        <f t="shared" si="126"/>
        <v xml:space="preserve"> </v>
      </c>
      <c r="AA456" s="32" t="str">
        <f>IF(K456="M",IF(S456&lt;&gt;4,"",VLOOKUP(CONCATENATE(R456," ",(S456-3)),$Z$2:AD456,5,0)),IF(S456&lt;&gt;3,"",VLOOKUP(CONCATENATE(R456," ",(S456-2)),$Z$2:AD456,5,0)))</f>
        <v/>
      </c>
      <c r="AB456" s="32" t="str">
        <f>IF(K456="M",IF(S456&lt;&gt;4,"",VLOOKUP(CONCATENATE(R456," ",(S456-2)),$Z$2:AD456,5,0)),IF(S456&lt;&gt;3,"",VLOOKUP(CONCATENATE(R456," ",(S456-1)),$Z$2:AD456,5,0)))</f>
        <v/>
      </c>
      <c r="AC456" s="32" t="str">
        <f>IF(K456="M",IF(S456&lt;&gt;4,"",VLOOKUP(CONCATENATE(R456," ",(S456-1)),$Z$2:AD456,5,0)),IF(S456&lt;&gt;3,"",VLOOKUP(CONCATENATE(R456," ",(S456)),$Z$2:AD456,5,0)))</f>
        <v/>
      </c>
      <c r="AD456" s="32" t="str">
        <f t="shared" si="134"/>
        <v/>
      </c>
      <c r="AE456" s="32" t="str">
        <f t="shared" si="135"/>
        <v xml:space="preserve"> </v>
      </c>
      <c r="AF456" s="109">
        <f>IF($K456="M",IF($L456&gt;Params!D$3,0,Params!F$3-$L456+1)+IF($L456=1,2,0),IF($L456&gt;Params!E$3,0,Params!G$3-$L456+1)+IF($L456=1,2,0))</f>
        <v>0</v>
      </c>
      <c r="AG456" s="109">
        <f t="shared" si="127"/>
        <v>0</v>
      </c>
      <c r="AH456" s="109">
        <f>IF(LEN(M456)&gt;1,MATCH(MID(M456,2,3),Params!$A$4:$A$14,0),0)</f>
        <v>0</v>
      </c>
      <c r="AI456" s="109" cm="1">
        <f t="array" ref="AI456">IF(AH456=0,0,INDEX(Params!F$4:F$14,RESULTS!$AH456))</f>
        <v>0</v>
      </c>
      <c r="AJ456" s="109" cm="1">
        <f t="array" ref="AJ456">IF(AI456=0,0,INDEX(Params!G$4:G$14,RESULTS!$AH456))</f>
        <v>0</v>
      </c>
      <c r="AK456" s="109">
        <f t="shared" si="128"/>
        <v>0</v>
      </c>
      <c r="AL456" s="109">
        <f t="shared" si="129"/>
        <v>0</v>
      </c>
    </row>
    <row r="457" spans="1:38" x14ac:dyDescent="0.3">
      <c r="A457" s="64" t="str">
        <f t="shared" si="123"/>
        <v/>
      </c>
      <c r="B457" s="64" t="str">
        <f t="shared" si="124"/>
        <v/>
      </c>
      <c r="C457" s="100">
        <v>456</v>
      </c>
      <c r="D457" s="96"/>
      <c r="E457" s="97">
        <f t="shared" si="136"/>
        <v>1</v>
      </c>
      <c r="F457" s="97"/>
      <c r="G457" s="97"/>
      <c r="H457" s="104" t="str">
        <f t="shared" si="130"/>
        <v/>
      </c>
      <c r="I457" s="105" t="str">
        <f>IF(D457="","",VLOOKUP(D457,ENTRANTS!$A$1:$H$1000,2,0))</f>
        <v/>
      </c>
      <c r="J457" s="105" t="str">
        <f>IF(D457="","",VLOOKUP(D457,ENTRANTS!$A$1:$H$1000,3,0))</f>
        <v/>
      </c>
      <c r="K457" s="100" t="str">
        <f>IF(D457="","",LEFT(VLOOKUP(D457,ENTRANTS!$A$1:$H$1000,5,0),1))</f>
        <v/>
      </c>
      <c r="L457" s="100" t="str">
        <f>IF(D457="","",COUNTIF($K$2:K457,K457))</f>
        <v/>
      </c>
      <c r="M457" s="100" t="str">
        <f>IF(D457="","",VLOOKUP(D457,ENTRANTS!$A$1:$H$1000,4,0))</f>
        <v/>
      </c>
      <c r="N457" s="100" t="str">
        <f>IF(D457="","",COUNTIF($M$2:M457,M457))</f>
        <v/>
      </c>
      <c r="O457" s="105" t="str">
        <f>IF(D457="","",VLOOKUP(D457,ENTRANTS!$A$1:$H$1000,6,0))</f>
        <v/>
      </c>
      <c r="P457" s="83" t="str">
        <f t="shared" si="131"/>
        <v/>
      </c>
      <c r="Q457" s="30"/>
      <c r="R457" s="2" t="str">
        <f t="shared" si="132"/>
        <v/>
      </c>
      <c r="S457" s="3" t="str">
        <f>IF(D457="","",COUNTIF($R$2:R457,R457))</f>
        <v/>
      </c>
      <c r="T457" s="4" t="str">
        <f t="shared" si="121"/>
        <v/>
      </c>
      <c r="U457" s="34" t="str">
        <f>IF(AND(S457=4,K457="M",NOT(O457="Unattached")),SUMIF(R$2:R457,R457,L$2:L457),"")</f>
        <v/>
      </c>
      <c r="V457" s="4" t="str">
        <f t="shared" si="122"/>
        <v/>
      </c>
      <c r="W457" s="34" t="str">
        <f>IF(AND(S457=3,K457="F",NOT(O457="Unattached")),SUMIF(R$2:R457,R457,L$2:L457),"")</f>
        <v/>
      </c>
      <c r="X457" s="5" t="str">
        <f t="shared" si="125"/>
        <v/>
      </c>
      <c r="Y457" s="5" t="str">
        <f t="shared" si="133"/>
        <v/>
      </c>
      <c r="Z457" s="32" t="str">
        <f t="shared" si="126"/>
        <v xml:space="preserve"> </v>
      </c>
      <c r="AA457" s="32" t="str">
        <f>IF(K457="M",IF(S457&lt;&gt;4,"",VLOOKUP(CONCATENATE(R457," ",(S457-3)),$Z$2:AD457,5,0)),IF(S457&lt;&gt;3,"",VLOOKUP(CONCATENATE(R457," ",(S457-2)),$Z$2:AD457,5,0)))</f>
        <v/>
      </c>
      <c r="AB457" s="32" t="str">
        <f>IF(K457="M",IF(S457&lt;&gt;4,"",VLOOKUP(CONCATENATE(R457," ",(S457-2)),$Z$2:AD457,5,0)),IF(S457&lt;&gt;3,"",VLOOKUP(CONCATENATE(R457," ",(S457-1)),$Z$2:AD457,5,0)))</f>
        <v/>
      </c>
      <c r="AC457" s="32" t="str">
        <f>IF(K457="M",IF(S457&lt;&gt;4,"",VLOOKUP(CONCATENATE(R457," ",(S457-1)),$Z$2:AD457,5,0)),IF(S457&lt;&gt;3,"",VLOOKUP(CONCATENATE(R457," ",(S457)),$Z$2:AD457,5,0)))</f>
        <v/>
      </c>
      <c r="AD457" s="32" t="str">
        <f t="shared" si="134"/>
        <v/>
      </c>
      <c r="AE457" s="32" t="str">
        <f t="shared" si="135"/>
        <v xml:space="preserve"> </v>
      </c>
      <c r="AF457" s="109">
        <f>IF($K457="M",IF($L457&gt;Params!D$3,0,Params!F$3-$L457+1)+IF($L457=1,2,0),IF($L457&gt;Params!E$3,0,Params!G$3-$L457+1)+IF($L457=1,2,0))</f>
        <v>0</v>
      </c>
      <c r="AG457" s="109">
        <f t="shared" si="127"/>
        <v>0</v>
      </c>
      <c r="AH457" s="109">
        <f>IF(LEN(M457)&gt;1,MATCH(MID(M457,2,3),Params!$A$4:$A$14,0),0)</f>
        <v>0</v>
      </c>
      <c r="AI457" s="109" cm="1">
        <f t="array" ref="AI457">IF(AH457=0,0,INDEX(Params!F$4:F$14,RESULTS!$AH457))</f>
        <v>0</v>
      </c>
      <c r="AJ457" s="109" cm="1">
        <f t="array" ref="AJ457">IF(AI457=0,0,INDEX(Params!G$4:G$14,RESULTS!$AH457))</f>
        <v>0</v>
      </c>
      <c r="AK457" s="109">
        <f t="shared" si="128"/>
        <v>0</v>
      </c>
      <c r="AL457" s="109">
        <f t="shared" si="129"/>
        <v>0</v>
      </c>
    </row>
    <row r="458" spans="1:38" x14ac:dyDescent="0.3">
      <c r="A458" s="64" t="str">
        <f t="shared" si="123"/>
        <v/>
      </c>
      <c r="B458" s="64" t="str">
        <f t="shared" si="124"/>
        <v/>
      </c>
      <c r="C458" s="100">
        <v>457</v>
      </c>
      <c r="D458" s="96"/>
      <c r="E458" s="97">
        <f t="shared" si="136"/>
        <v>1</v>
      </c>
      <c r="F458" s="97"/>
      <c r="G458" s="97"/>
      <c r="H458" s="104" t="str">
        <f t="shared" si="130"/>
        <v/>
      </c>
      <c r="I458" s="105" t="str">
        <f>IF(D458="","",VLOOKUP(D458,ENTRANTS!$A$1:$H$1000,2,0))</f>
        <v/>
      </c>
      <c r="J458" s="105" t="str">
        <f>IF(D458="","",VLOOKUP(D458,ENTRANTS!$A$1:$H$1000,3,0))</f>
        <v/>
      </c>
      <c r="K458" s="100" t="str">
        <f>IF(D458="","",LEFT(VLOOKUP(D458,ENTRANTS!$A$1:$H$1000,5,0),1))</f>
        <v/>
      </c>
      <c r="L458" s="100" t="str">
        <f>IF(D458="","",COUNTIF($K$2:K458,K458))</f>
        <v/>
      </c>
      <c r="M458" s="100" t="str">
        <f>IF(D458="","",VLOOKUP(D458,ENTRANTS!$A$1:$H$1000,4,0))</f>
        <v/>
      </c>
      <c r="N458" s="100" t="str">
        <f>IF(D458="","",COUNTIF($M$2:M458,M458))</f>
        <v/>
      </c>
      <c r="O458" s="105" t="str">
        <f>IF(D458="","",VLOOKUP(D458,ENTRANTS!$A$1:$H$1000,6,0))</f>
        <v/>
      </c>
      <c r="P458" s="83" t="str">
        <f t="shared" si="131"/>
        <v/>
      </c>
      <c r="Q458" s="30"/>
      <c r="R458" s="2" t="str">
        <f t="shared" si="132"/>
        <v/>
      </c>
      <c r="S458" s="3" t="str">
        <f>IF(D458="","",COUNTIF($R$2:R458,R458))</f>
        <v/>
      </c>
      <c r="T458" s="4" t="str">
        <f t="shared" si="121"/>
        <v/>
      </c>
      <c r="U458" s="34" t="str">
        <f>IF(AND(S458=4,K458="M",NOT(O458="Unattached")),SUMIF(R$2:R458,R458,L$2:L458),"")</f>
        <v/>
      </c>
      <c r="V458" s="4" t="str">
        <f t="shared" si="122"/>
        <v/>
      </c>
      <c r="W458" s="34" t="str">
        <f>IF(AND(S458=3,K458="F",NOT(O458="Unattached")),SUMIF(R$2:R458,R458,L$2:L458),"")</f>
        <v/>
      </c>
      <c r="X458" s="5" t="str">
        <f t="shared" si="125"/>
        <v/>
      </c>
      <c r="Y458" s="5" t="str">
        <f t="shared" si="133"/>
        <v/>
      </c>
      <c r="Z458" s="32" t="str">
        <f t="shared" si="126"/>
        <v xml:space="preserve"> </v>
      </c>
      <c r="AA458" s="32" t="str">
        <f>IF(K458="M",IF(S458&lt;&gt;4,"",VLOOKUP(CONCATENATE(R458," ",(S458-3)),$Z$2:AD458,5,0)),IF(S458&lt;&gt;3,"",VLOOKUP(CONCATENATE(R458," ",(S458-2)),$Z$2:AD458,5,0)))</f>
        <v/>
      </c>
      <c r="AB458" s="32" t="str">
        <f>IF(K458="M",IF(S458&lt;&gt;4,"",VLOOKUP(CONCATENATE(R458," ",(S458-2)),$Z$2:AD458,5,0)),IF(S458&lt;&gt;3,"",VLOOKUP(CONCATENATE(R458," ",(S458-1)),$Z$2:AD458,5,0)))</f>
        <v/>
      </c>
      <c r="AC458" s="32" t="str">
        <f>IF(K458="M",IF(S458&lt;&gt;4,"",VLOOKUP(CONCATENATE(R458," ",(S458-1)),$Z$2:AD458,5,0)),IF(S458&lt;&gt;3,"",VLOOKUP(CONCATENATE(R458," ",(S458)),$Z$2:AD458,5,0)))</f>
        <v/>
      </c>
      <c r="AD458" s="32" t="str">
        <f t="shared" si="134"/>
        <v/>
      </c>
      <c r="AE458" s="32" t="str">
        <f t="shared" si="135"/>
        <v xml:space="preserve"> </v>
      </c>
      <c r="AF458" s="109">
        <f>IF($K458="M",IF($L458&gt;Params!D$3,0,Params!F$3-$L458+1)+IF($L458=1,2,0),IF($L458&gt;Params!E$3,0,Params!G$3-$L458+1)+IF($L458=1,2,0))</f>
        <v>0</v>
      </c>
      <c r="AG458" s="109">
        <f t="shared" si="127"/>
        <v>0</v>
      </c>
      <c r="AH458" s="109">
        <f>IF(LEN(M458)&gt;1,MATCH(MID(M458,2,3),Params!$A$4:$A$14,0),0)</f>
        <v>0</v>
      </c>
      <c r="AI458" s="109" cm="1">
        <f t="array" ref="AI458">IF(AH458=0,0,INDEX(Params!F$4:F$14,RESULTS!$AH458))</f>
        <v>0</v>
      </c>
      <c r="AJ458" s="109" cm="1">
        <f t="array" ref="AJ458">IF(AI458=0,0,INDEX(Params!G$4:G$14,RESULTS!$AH458))</f>
        <v>0</v>
      </c>
      <c r="AK458" s="109">
        <f t="shared" si="128"/>
        <v>0</v>
      </c>
      <c r="AL458" s="109">
        <f t="shared" si="129"/>
        <v>0</v>
      </c>
    </row>
    <row r="459" spans="1:38" x14ac:dyDescent="0.3">
      <c r="A459" s="64" t="str">
        <f t="shared" si="123"/>
        <v/>
      </c>
      <c r="B459" s="64" t="str">
        <f t="shared" si="124"/>
        <v/>
      </c>
      <c r="C459" s="100">
        <v>458</v>
      </c>
      <c r="D459" s="96"/>
      <c r="E459" s="97">
        <f t="shared" si="136"/>
        <v>1</v>
      </c>
      <c r="F459" s="97"/>
      <c r="G459" s="97"/>
      <c r="H459" s="104" t="str">
        <f t="shared" si="130"/>
        <v/>
      </c>
      <c r="I459" s="105" t="str">
        <f>IF(D459="","",VLOOKUP(D459,ENTRANTS!$A$1:$H$1000,2,0))</f>
        <v/>
      </c>
      <c r="J459" s="105" t="str">
        <f>IF(D459="","",VLOOKUP(D459,ENTRANTS!$A$1:$H$1000,3,0))</f>
        <v/>
      </c>
      <c r="K459" s="100" t="str">
        <f>IF(D459="","",LEFT(VLOOKUP(D459,ENTRANTS!$A$1:$H$1000,5,0),1))</f>
        <v/>
      </c>
      <c r="L459" s="100" t="str">
        <f>IF(D459="","",COUNTIF($K$2:K459,K459))</f>
        <v/>
      </c>
      <c r="M459" s="100" t="str">
        <f>IF(D459="","",VLOOKUP(D459,ENTRANTS!$A$1:$H$1000,4,0))</f>
        <v/>
      </c>
      <c r="N459" s="100" t="str">
        <f>IF(D459="","",COUNTIF($M$2:M459,M459))</f>
        <v/>
      </c>
      <c r="O459" s="105" t="str">
        <f>IF(D459="","",VLOOKUP(D459,ENTRANTS!$A$1:$H$1000,6,0))</f>
        <v/>
      </c>
      <c r="P459" s="83" t="str">
        <f t="shared" si="131"/>
        <v/>
      </c>
      <c r="Q459" s="30"/>
      <c r="R459" s="2" t="str">
        <f t="shared" si="132"/>
        <v/>
      </c>
      <c r="S459" s="3" t="str">
        <f>IF(D459="","",COUNTIF($R$2:R459,R459))</f>
        <v/>
      </c>
      <c r="T459" s="4" t="str">
        <f t="shared" si="121"/>
        <v/>
      </c>
      <c r="U459" s="34" t="str">
        <f>IF(AND(S459=4,K459="M",NOT(O459="Unattached")),SUMIF(R$2:R459,R459,L$2:L459),"")</f>
        <v/>
      </c>
      <c r="V459" s="4" t="str">
        <f t="shared" si="122"/>
        <v/>
      </c>
      <c r="W459" s="34" t="str">
        <f>IF(AND(S459=3,K459="F",NOT(O459="Unattached")),SUMIF(R$2:R459,R459,L$2:L459),"")</f>
        <v/>
      </c>
      <c r="X459" s="5" t="str">
        <f t="shared" si="125"/>
        <v/>
      </c>
      <c r="Y459" s="5" t="str">
        <f t="shared" si="133"/>
        <v/>
      </c>
      <c r="Z459" s="32" t="str">
        <f t="shared" si="126"/>
        <v xml:space="preserve"> </v>
      </c>
      <c r="AA459" s="32" t="str">
        <f>IF(K459="M",IF(S459&lt;&gt;4,"",VLOOKUP(CONCATENATE(R459," ",(S459-3)),$Z$2:AD459,5,0)),IF(S459&lt;&gt;3,"",VLOOKUP(CONCATENATE(R459," ",(S459-2)),$Z$2:AD459,5,0)))</f>
        <v/>
      </c>
      <c r="AB459" s="32" t="str">
        <f>IF(K459="M",IF(S459&lt;&gt;4,"",VLOOKUP(CONCATENATE(R459," ",(S459-2)),$Z$2:AD459,5,0)),IF(S459&lt;&gt;3,"",VLOOKUP(CONCATENATE(R459," ",(S459-1)),$Z$2:AD459,5,0)))</f>
        <v/>
      </c>
      <c r="AC459" s="32" t="str">
        <f>IF(K459="M",IF(S459&lt;&gt;4,"",VLOOKUP(CONCATENATE(R459," ",(S459-1)),$Z$2:AD459,5,0)),IF(S459&lt;&gt;3,"",VLOOKUP(CONCATENATE(R459," ",(S459)),$Z$2:AD459,5,0)))</f>
        <v/>
      </c>
      <c r="AD459" s="32" t="str">
        <f t="shared" si="134"/>
        <v/>
      </c>
      <c r="AE459" s="32" t="str">
        <f t="shared" si="135"/>
        <v xml:space="preserve"> </v>
      </c>
      <c r="AF459" s="109">
        <f>IF($K459="M",IF($L459&gt;Params!D$3,0,Params!F$3-$L459+1)+IF($L459=1,2,0),IF($L459&gt;Params!E$3,0,Params!G$3-$L459+1)+IF($L459=1,2,0))</f>
        <v>0</v>
      </c>
      <c r="AG459" s="109">
        <f t="shared" si="127"/>
        <v>0</v>
      </c>
      <c r="AH459" s="109">
        <f>IF(LEN(M459)&gt;1,MATCH(MID(M459,2,3),Params!$A$4:$A$14,0),0)</f>
        <v>0</v>
      </c>
      <c r="AI459" s="109" cm="1">
        <f t="array" ref="AI459">IF(AH459=0,0,INDEX(Params!F$4:F$14,RESULTS!$AH459))</f>
        <v>0</v>
      </c>
      <c r="AJ459" s="109" cm="1">
        <f t="array" ref="AJ459">IF(AI459=0,0,INDEX(Params!G$4:G$14,RESULTS!$AH459))</f>
        <v>0</v>
      </c>
      <c r="AK459" s="109">
        <f t="shared" si="128"/>
        <v>0</v>
      </c>
      <c r="AL459" s="109">
        <f t="shared" si="129"/>
        <v>0</v>
      </c>
    </row>
    <row r="460" spans="1:38" x14ac:dyDescent="0.3">
      <c r="A460" s="64" t="str">
        <f t="shared" si="123"/>
        <v/>
      </c>
      <c r="B460" s="64" t="str">
        <f t="shared" si="124"/>
        <v/>
      </c>
      <c r="C460" s="100">
        <v>459</v>
      </c>
      <c r="D460" s="96"/>
      <c r="E460" s="97">
        <f t="shared" si="136"/>
        <v>1</v>
      </c>
      <c r="F460" s="97"/>
      <c r="G460" s="97"/>
      <c r="H460" s="104" t="str">
        <f t="shared" si="130"/>
        <v/>
      </c>
      <c r="I460" s="105" t="str">
        <f>IF(D460="","",VLOOKUP(D460,ENTRANTS!$A$1:$H$1000,2,0))</f>
        <v/>
      </c>
      <c r="J460" s="105" t="str">
        <f>IF(D460="","",VLOOKUP(D460,ENTRANTS!$A$1:$H$1000,3,0))</f>
        <v/>
      </c>
      <c r="K460" s="100" t="str">
        <f>IF(D460="","",LEFT(VLOOKUP(D460,ENTRANTS!$A$1:$H$1000,5,0),1))</f>
        <v/>
      </c>
      <c r="L460" s="100" t="str">
        <f>IF(D460="","",COUNTIF($K$2:K460,K460))</f>
        <v/>
      </c>
      <c r="M460" s="100" t="str">
        <f>IF(D460="","",VLOOKUP(D460,ENTRANTS!$A$1:$H$1000,4,0))</f>
        <v/>
      </c>
      <c r="N460" s="100" t="str">
        <f>IF(D460="","",COUNTIF($M$2:M460,M460))</f>
        <v/>
      </c>
      <c r="O460" s="105" t="str">
        <f>IF(D460="","",VLOOKUP(D460,ENTRANTS!$A$1:$H$1000,6,0))</f>
        <v/>
      </c>
      <c r="P460" s="83" t="str">
        <f t="shared" si="131"/>
        <v/>
      </c>
      <c r="Q460" s="30"/>
      <c r="R460" s="2" t="str">
        <f t="shared" si="132"/>
        <v/>
      </c>
      <c r="S460" s="3" t="str">
        <f>IF(D460="","",COUNTIF($R$2:R460,R460))</f>
        <v/>
      </c>
      <c r="T460" s="4" t="str">
        <f t="shared" si="121"/>
        <v/>
      </c>
      <c r="U460" s="34" t="str">
        <f>IF(AND(S460=4,K460="M",NOT(O460="Unattached")),SUMIF(R$2:R460,R460,L$2:L460),"")</f>
        <v/>
      </c>
      <c r="V460" s="4" t="str">
        <f t="shared" si="122"/>
        <v/>
      </c>
      <c r="W460" s="34" t="str">
        <f>IF(AND(S460=3,K460="F",NOT(O460="Unattached")),SUMIF(R$2:R460,R460,L$2:L460),"")</f>
        <v/>
      </c>
      <c r="X460" s="5" t="str">
        <f t="shared" si="125"/>
        <v/>
      </c>
      <c r="Y460" s="5" t="str">
        <f t="shared" si="133"/>
        <v/>
      </c>
      <c r="Z460" s="32" t="str">
        <f t="shared" si="126"/>
        <v xml:space="preserve"> </v>
      </c>
      <c r="AA460" s="32" t="str">
        <f>IF(K460="M",IF(S460&lt;&gt;4,"",VLOOKUP(CONCATENATE(R460," ",(S460-3)),$Z$2:AD460,5,0)),IF(S460&lt;&gt;3,"",VLOOKUP(CONCATENATE(R460," ",(S460-2)),$Z$2:AD460,5,0)))</f>
        <v/>
      </c>
      <c r="AB460" s="32" t="str">
        <f>IF(K460="M",IF(S460&lt;&gt;4,"",VLOOKUP(CONCATENATE(R460," ",(S460-2)),$Z$2:AD460,5,0)),IF(S460&lt;&gt;3,"",VLOOKUP(CONCATENATE(R460," ",(S460-1)),$Z$2:AD460,5,0)))</f>
        <v/>
      </c>
      <c r="AC460" s="32" t="str">
        <f>IF(K460="M",IF(S460&lt;&gt;4,"",VLOOKUP(CONCATENATE(R460," ",(S460-1)),$Z$2:AD460,5,0)),IF(S460&lt;&gt;3,"",VLOOKUP(CONCATENATE(R460," ",(S460)),$Z$2:AD460,5,0)))</f>
        <v/>
      </c>
      <c r="AD460" s="32" t="str">
        <f t="shared" si="134"/>
        <v/>
      </c>
      <c r="AE460" s="32" t="str">
        <f t="shared" si="135"/>
        <v xml:space="preserve"> </v>
      </c>
      <c r="AF460" s="109">
        <f>IF($K460="M",IF($L460&gt;Params!D$3,0,Params!F$3-$L460+1)+IF($L460=1,2,0),IF($L460&gt;Params!E$3,0,Params!G$3-$L460+1)+IF($L460=1,2,0))</f>
        <v>0</v>
      </c>
      <c r="AG460" s="109">
        <f t="shared" si="127"/>
        <v>0</v>
      </c>
      <c r="AH460" s="109">
        <f>IF(LEN(M460)&gt;1,MATCH(MID(M460,2,3),Params!$A$4:$A$14,0),0)</f>
        <v>0</v>
      </c>
      <c r="AI460" s="109" cm="1">
        <f t="array" ref="AI460">IF(AH460=0,0,INDEX(Params!F$4:F$14,RESULTS!$AH460))</f>
        <v>0</v>
      </c>
      <c r="AJ460" s="109" cm="1">
        <f t="array" ref="AJ460">IF(AI460=0,0,INDEX(Params!G$4:G$14,RESULTS!$AH460))</f>
        <v>0</v>
      </c>
      <c r="AK460" s="109">
        <f t="shared" si="128"/>
        <v>0</v>
      </c>
      <c r="AL460" s="109">
        <f t="shared" si="129"/>
        <v>0</v>
      </c>
    </row>
    <row r="461" spans="1:38" x14ac:dyDescent="0.3">
      <c r="A461" s="64" t="str">
        <f t="shared" si="123"/>
        <v/>
      </c>
      <c r="B461" s="64" t="str">
        <f t="shared" si="124"/>
        <v/>
      </c>
      <c r="C461" s="100">
        <v>460</v>
      </c>
      <c r="D461" s="96"/>
      <c r="E461" s="97">
        <f t="shared" si="136"/>
        <v>1</v>
      </c>
      <c r="F461" s="97"/>
      <c r="G461" s="97"/>
      <c r="H461" s="104" t="str">
        <f t="shared" si="130"/>
        <v/>
      </c>
      <c r="I461" s="105" t="str">
        <f>IF(D461="","",VLOOKUP(D461,ENTRANTS!$A$1:$H$1000,2,0))</f>
        <v/>
      </c>
      <c r="J461" s="105" t="str">
        <f>IF(D461="","",VLOOKUP(D461,ENTRANTS!$A$1:$H$1000,3,0))</f>
        <v/>
      </c>
      <c r="K461" s="100" t="str">
        <f>IF(D461="","",LEFT(VLOOKUP(D461,ENTRANTS!$A$1:$H$1000,5,0),1))</f>
        <v/>
      </c>
      <c r="L461" s="100" t="str">
        <f>IF(D461="","",COUNTIF($K$2:K461,K461))</f>
        <v/>
      </c>
      <c r="M461" s="100" t="str">
        <f>IF(D461="","",VLOOKUP(D461,ENTRANTS!$A$1:$H$1000,4,0))</f>
        <v/>
      </c>
      <c r="N461" s="100" t="str">
        <f>IF(D461="","",COUNTIF($M$2:M461,M461))</f>
        <v/>
      </c>
      <c r="O461" s="105" t="str">
        <f>IF(D461="","",VLOOKUP(D461,ENTRANTS!$A$1:$H$1000,6,0))</f>
        <v/>
      </c>
      <c r="P461" s="83" t="str">
        <f t="shared" si="131"/>
        <v/>
      </c>
      <c r="Q461" s="30"/>
      <c r="R461" s="2" t="str">
        <f t="shared" si="132"/>
        <v/>
      </c>
      <c r="S461" s="3" t="str">
        <f>IF(D461="","",COUNTIF($R$2:R461,R461))</f>
        <v/>
      </c>
      <c r="T461" s="4" t="str">
        <f t="shared" si="121"/>
        <v/>
      </c>
      <c r="U461" s="34" t="str">
        <f>IF(AND(S461=4,K461="M",NOT(O461="Unattached")),SUMIF(R$2:R461,R461,L$2:L461),"")</f>
        <v/>
      </c>
      <c r="V461" s="4" t="str">
        <f t="shared" si="122"/>
        <v/>
      </c>
      <c r="W461" s="34" t="str">
        <f>IF(AND(S461=3,K461="F",NOT(O461="Unattached")),SUMIF(R$2:R461,R461,L$2:L461),"")</f>
        <v/>
      </c>
      <c r="X461" s="5" t="str">
        <f t="shared" si="125"/>
        <v/>
      </c>
      <c r="Y461" s="5" t="str">
        <f t="shared" si="133"/>
        <v/>
      </c>
      <c r="Z461" s="32" t="str">
        <f t="shared" si="126"/>
        <v xml:space="preserve"> </v>
      </c>
      <c r="AA461" s="32" t="str">
        <f>IF(K461="M",IF(S461&lt;&gt;4,"",VLOOKUP(CONCATENATE(R461," ",(S461-3)),$Z$2:AD461,5,0)),IF(S461&lt;&gt;3,"",VLOOKUP(CONCATENATE(R461," ",(S461-2)),$Z$2:AD461,5,0)))</f>
        <v/>
      </c>
      <c r="AB461" s="32" t="str">
        <f>IF(K461="M",IF(S461&lt;&gt;4,"",VLOOKUP(CONCATENATE(R461," ",(S461-2)),$Z$2:AD461,5,0)),IF(S461&lt;&gt;3,"",VLOOKUP(CONCATENATE(R461," ",(S461-1)),$Z$2:AD461,5,0)))</f>
        <v/>
      </c>
      <c r="AC461" s="32" t="str">
        <f>IF(K461="M",IF(S461&lt;&gt;4,"",VLOOKUP(CONCATENATE(R461," ",(S461-1)),$Z$2:AD461,5,0)),IF(S461&lt;&gt;3,"",VLOOKUP(CONCATENATE(R461," ",(S461)),$Z$2:AD461,5,0)))</f>
        <v/>
      </c>
      <c r="AD461" s="32" t="str">
        <f t="shared" si="134"/>
        <v/>
      </c>
      <c r="AE461" s="32" t="str">
        <f t="shared" si="135"/>
        <v xml:space="preserve"> </v>
      </c>
      <c r="AF461" s="109">
        <f>IF($K461="M",IF($L461&gt;Params!D$3,0,Params!F$3-$L461+1)+IF($L461=1,2,0),IF($L461&gt;Params!E$3,0,Params!G$3-$L461+1)+IF($L461=1,2,0))</f>
        <v>0</v>
      </c>
      <c r="AG461" s="109">
        <f t="shared" si="127"/>
        <v>0</v>
      </c>
      <c r="AH461" s="109">
        <f>IF(LEN(M461)&gt;1,MATCH(MID(M461,2,3),Params!$A$4:$A$14,0),0)</f>
        <v>0</v>
      </c>
      <c r="AI461" s="109" cm="1">
        <f t="array" ref="AI461">IF(AH461=0,0,INDEX(Params!F$4:F$14,RESULTS!$AH461))</f>
        <v>0</v>
      </c>
      <c r="AJ461" s="109" cm="1">
        <f t="array" ref="AJ461">IF(AI461=0,0,INDEX(Params!G$4:G$14,RESULTS!$AH461))</f>
        <v>0</v>
      </c>
      <c r="AK461" s="109">
        <f t="shared" si="128"/>
        <v>0</v>
      </c>
      <c r="AL461" s="109">
        <f t="shared" si="129"/>
        <v>0</v>
      </c>
    </row>
    <row r="462" spans="1:38" x14ac:dyDescent="0.3">
      <c r="A462" s="64" t="str">
        <f t="shared" si="123"/>
        <v/>
      </c>
      <c r="B462" s="64" t="str">
        <f t="shared" si="124"/>
        <v/>
      </c>
      <c r="C462" s="100">
        <v>461</v>
      </c>
      <c r="D462" s="96"/>
      <c r="E462" s="97">
        <f t="shared" si="136"/>
        <v>1</v>
      </c>
      <c r="F462" s="97"/>
      <c r="G462" s="97"/>
      <c r="H462" s="104" t="str">
        <f t="shared" si="130"/>
        <v/>
      </c>
      <c r="I462" s="105" t="str">
        <f>IF(D462="","",VLOOKUP(D462,ENTRANTS!$A$1:$H$1000,2,0))</f>
        <v/>
      </c>
      <c r="J462" s="105" t="str">
        <f>IF(D462="","",VLOOKUP(D462,ENTRANTS!$A$1:$H$1000,3,0))</f>
        <v/>
      </c>
      <c r="K462" s="100" t="str">
        <f>IF(D462="","",LEFT(VLOOKUP(D462,ENTRANTS!$A$1:$H$1000,5,0),1))</f>
        <v/>
      </c>
      <c r="L462" s="100" t="str">
        <f>IF(D462="","",COUNTIF($K$2:K462,K462))</f>
        <v/>
      </c>
      <c r="M462" s="100" t="str">
        <f>IF(D462="","",VLOOKUP(D462,ENTRANTS!$A$1:$H$1000,4,0))</f>
        <v/>
      </c>
      <c r="N462" s="100" t="str">
        <f>IF(D462="","",COUNTIF($M$2:M462,M462))</f>
        <v/>
      </c>
      <c r="O462" s="105" t="str">
        <f>IF(D462="","",VLOOKUP(D462,ENTRANTS!$A$1:$H$1000,6,0))</f>
        <v/>
      </c>
      <c r="P462" s="83" t="str">
        <f t="shared" si="131"/>
        <v/>
      </c>
      <c r="Q462" s="30"/>
      <c r="R462" s="2" t="str">
        <f t="shared" si="132"/>
        <v/>
      </c>
      <c r="S462" s="3" t="str">
        <f>IF(D462="","",COUNTIF($R$2:R462,R462))</f>
        <v/>
      </c>
      <c r="T462" s="4" t="str">
        <f t="shared" si="121"/>
        <v/>
      </c>
      <c r="U462" s="34" t="str">
        <f>IF(AND(S462=4,K462="M",NOT(O462="Unattached")),SUMIF(R$2:R462,R462,L$2:L462),"")</f>
        <v/>
      </c>
      <c r="V462" s="4" t="str">
        <f t="shared" si="122"/>
        <v/>
      </c>
      <c r="W462" s="34" t="str">
        <f>IF(AND(S462=3,K462="F",NOT(O462="Unattached")),SUMIF(R$2:R462,R462,L$2:L462),"")</f>
        <v/>
      </c>
      <c r="X462" s="5" t="str">
        <f t="shared" si="125"/>
        <v/>
      </c>
      <c r="Y462" s="5" t="str">
        <f t="shared" si="133"/>
        <v/>
      </c>
      <c r="Z462" s="32" t="str">
        <f t="shared" si="126"/>
        <v xml:space="preserve"> </v>
      </c>
      <c r="AA462" s="32" t="str">
        <f>IF(K462="M",IF(S462&lt;&gt;4,"",VLOOKUP(CONCATENATE(R462," ",(S462-3)),$Z$2:AD462,5,0)),IF(S462&lt;&gt;3,"",VLOOKUP(CONCATENATE(R462," ",(S462-2)),$Z$2:AD462,5,0)))</f>
        <v/>
      </c>
      <c r="AB462" s="32" t="str">
        <f>IF(K462="M",IF(S462&lt;&gt;4,"",VLOOKUP(CONCATENATE(R462," ",(S462-2)),$Z$2:AD462,5,0)),IF(S462&lt;&gt;3,"",VLOOKUP(CONCATENATE(R462," ",(S462-1)),$Z$2:AD462,5,0)))</f>
        <v/>
      </c>
      <c r="AC462" s="32" t="str">
        <f>IF(K462="M",IF(S462&lt;&gt;4,"",VLOOKUP(CONCATENATE(R462," ",(S462-1)),$Z$2:AD462,5,0)),IF(S462&lt;&gt;3,"",VLOOKUP(CONCATENATE(R462," ",(S462)),$Z$2:AD462,5,0)))</f>
        <v/>
      </c>
      <c r="AD462" s="32" t="str">
        <f t="shared" si="134"/>
        <v/>
      </c>
      <c r="AE462" s="32" t="str">
        <f t="shared" si="135"/>
        <v xml:space="preserve"> </v>
      </c>
      <c r="AF462" s="109">
        <f>IF($K462="M",IF($L462&gt;Params!D$3,0,Params!F$3-$L462+1)+IF($L462=1,2,0),IF($L462&gt;Params!E$3,0,Params!G$3-$L462+1)+IF($L462=1,2,0))</f>
        <v>0</v>
      </c>
      <c r="AG462" s="109">
        <f t="shared" si="127"/>
        <v>0</v>
      </c>
      <c r="AH462" s="109">
        <f>IF(LEN(M462)&gt;1,MATCH(MID(M462,2,3),Params!$A$4:$A$14,0),0)</f>
        <v>0</v>
      </c>
      <c r="AI462" s="109" cm="1">
        <f t="array" ref="AI462">IF(AH462=0,0,INDEX(Params!F$4:F$14,RESULTS!$AH462))</f>
        <v>0</v>
      </c>
      <c r="AJ462" s="109" cm="1">
        <f t="array" ref="AJ462">IF(AI462=0,0,INDEX(Params!G$4:G$14,RESULTS!$AH462))</f>
        <v>0</v>
      </c>
      <c r="AK462" s="109">
        <f t="shared" si="128"/>
        <v>0</v>
      </c>
      <c r="AL462" s="109">
        <f t="shared" si="129"/>
        <v>0</v>
      </c>
    </row>
    <row r="463" spans="1:38" x14ac:dyDescent="0.3">
      <c r="A463" s="64" t="str">
        <f t="shared" si="123"/>
        <v/>
      </c>
      <c r="B463" s="64" t="str">
        <f t="shared" si="124"/>
        <v/>
      </c>
      <c r="C463" s="100">
        <v>462</v>
      </c>
      <c r="D463" s="96"/>
      <c r="E463" s="97">
        <f t="shared" si="136"/>
        <v>1</v>
      </c>
      <c r="F463" s="97"/>
      <c r="G463" s="97"/>
      <c r="H463" s="104" t="str">
        <f t="shared" si="130"/>
        <v/>
      </c>
      <c r="I463" s="105" t="str">
        <f>IF(D463="","",VLOOKUP(D463,ENTRANTS!$A$1:$H$1000,2,0))</f>
        <v/>
      </c>
      <c r="J463" s="105" t="str">
        <f>IF(D463="","",VLOOKUP(D463,ENTRANTS!$A$1:$H$1000,3,0))</f>
        <v/>
      </c>
      <c r="K463" s="100" t="str">
        <f>IF(D463="","",LEFT(VLOOKUP(D463,ENTRANTS!$A$1:$H$1000,5,0),1))</f>
        <v/>
      </c>
      <c r="L463" s="100" t="str">
        <f>IF(D463="","",COUNTIF($K$2:K463,K463))</f>
        <v/>
      </c>
      <c r="M463" s="100" t="str">
        <f>IF(D463="","",VLOOKUP(D463,ENTRANTS!$A$1:$H$1000,4,0))</f>
        <v/>
      </c>
      <c r="N463" s="100" t="str">
        <f>IF(D463="","",COUNTIF($M$2:M463,M463))</f>
        <v/>
      </c>
      <c r="O463" s="105" t="str">
        <f>IF(D463="","",VLOOKUP(D463,ENTRANTS!$A$1:$H$1000,6,0))</f>
        <v/>
      </c>
      <c r="P463" s="83" t="str">
        <f t="shared" si="131"/>
        <v/>
      </c>
      <c r="Q463" s="30"/>
      <c r="R463" s="2" t="str">
        <f t="shared" si="132"/>
        <v/>
      </c>
      <c r="S463" s="3" t="str">
        <f>IF(D463="","",COUNTIF($R$2:R463,R463))</f>
        <v/>
      </c>
      <c r="T463" s="4" t="str">
        <f t="shared" si="121"/>
        <v/>
      </c>
      <c r="U463" s="34" t="str">
        <f>IF(AND(S463=4,K463="M",NOT(O463="Unattached")),SUMIF(R$2:R463,R463,L$2:L463),"")</f>
        <v/>
      </c>
      <c r="V463" s="4" t="str">
        <f t="shared" si="122"/>
        <v/>
      </c>
      <c r="W463" s="34" t="str">
        <f>IF(AND(S463=3,K463="F",NOT(O463="Unattached")),SUMIF(R$2:R463,R463,L$2:L463),"")</f>
        <v/>
      </c>
      <c r="X463" s="5" t="str">
        <f t="shared" si="125"/>
        <v/>
      </c>
      <c r="Y463" s="5" t="str">
        <f t="shared" si="133"/>
        <v/>
      </c>
      <c r="Z463" s="32" t="str">
        <f t="shared" si="126"/>
        <v xml:space="preserve"> </v>
      </c>
      <c r="AA463" s="32" t="str">
        <f>IF(K463="M",IF(S463&lt;&gt;4,"",VLOOKUP(CONCATENATE(R463," ",(S463-3)),$Z$2:AD463,5,0)),IF(S463&lt;&gt;3,"",VLOOKUP(CONCATENATE(R463," ",(S463-2)),$Z$2:AD463,5,0)))</f>
        <v/>
      </c>
      <c r="AB463" s="32" t="str">
        <f>IF(K463="M",IF(S463&lt;&gt;4,"",VLOOKUP(CONCATENATE(R463," ",(S463-2)),$Z$2:AD463,5,0)),IF(S463&lt;&gt;3,"",VLOOKUP(CONCATENATE(R463," ",(S463-1)),$Z$2:AD463,5,0)))</f>
        <v/>
      </c>
      <c r="AC463" s="32" t="str">
        <f>IF(K463="M",IF(S463&lt;&gt;4,"",VLOOKUP(CONCATENATE(R463," ",(S463-1)),$Z$2:AD463,5,0)),IF(S463&lt;&gt;3,"",VLOOKUP(CONCATENATE(R463," ",(S463)),$Z$2:AD463,5,0)))</f>
        <v/>
      </c>
      <c r="AD463" s="32" t="str">
        <f t="shared" si="134"/>
        <v/>
      </c>
      <c r="AE463" s="32" t="str">
        <f t="shared" si="135"/>
        <v xml:space="preserve"> </v>
      </c>
      <c r="AF463" s="109">
        <f>IF($K463="M",IF($L463&gt;Params!D$3,0,Params!F$3-$L463+1)+IF($L463=1,2,0),IF($L463&gt;Params!E$3,0,Params!G$3-$L463+1)+IF($L463=1,2,0))</f>
        <v>0</v>
      </c>
      <c r="AG463" s="109">
        <f t="shared" si="127"/>
        <v>0</v>
      </c>
      <c r="AH463" s="109">
        <f>IF(LEN(M463)&gt;1,MATCH(MID(M463,2,3),Params!$A$4:$A$14,0),0)</f>
        <v>0</v>
      </c>
      <c r="AI463" s="109" cm="1">
        <f t="array" ref="AI463">IF(AH463=0,0,INDEX(Params!F$4:F$14,RESULTS!$AH463))</f>
        <v>0</v>
      </c>
      <c r="AJ463" s="109" cm="1">
        <f t="array" ref="AJ463">IF(AI463=0,0,INDEX(Params!G$4:G$14,RESULTS!$AH463))</f>
        <v>0</v>
      </c>
      <c r="AK463" s="109">
        <f t="shared" si="128"/>
        <v>0</v>
      </c>
      <c r="AL463" s="109">
        <f t="shared" si="129"/>
        <v>0</v>
      </c>
    </row>
    <row r="464" spans="1:38" x14ac:dyDescent="0.3">
      <c r="A464" s="64" t="str">
        <f t="shared" si="123"/>
        <v/>
      </c>
      <c r="B464" s="64" t="str">
        <f t="shared" si="124"/>
        <v/>
      </c>
      <c r="C464" s="100">
        <v>463</v>
      </c>
      <c r="D464" s="96"/>
      <c r="E464" s="97">
        <f t="shared" si="136"/>
        <v>1</v>
      </c>
      <c r="F464" s="97"/>
      <c r="G464" s="97"/>
      <c r="H464" s="104" t="str">
        <f t="shared" si="130"/>
        <v/>
      </c>
      <c r="I464" s="105" t="str">
        <f>IF(D464="","",VLOOKUP(D464,ENTRANTS!$A$1:$H$1000,2,0))</f>
        <v/>
      </c>
      <c r="J464" s="105" t="str">
        <f>IF(D464="","",VLOOKUP(D464,ENTRANTS!$A$1:$H$1000,3,0))</f>
        <v/>
      </c>
      <c r="K464" s="100" t="str">
        <f>IF(D464="","",LEFT(VLOOKUP(D464,ENTRANTS!$A$1:$H$1000,5,0),1))</f>
        <v/>
      </c>
      <c r="L464" s="100" t="str">
        <f>IF(D464="","",COUNTIF($K$2:K464,K464))</f>
        <v/>
      </c>
      <c r="M464" s="100" t="str">
        <f>IF(D464="","",VLOOKUP(D464,ENTRANTS!$A$1:$H$1000,4,0))</f>
        <v/>
      </c>
      <c r="N464" s="100" t="str">
        <f>IF(D464="","",COUNTIF($M$2:M464,M464))</f>
        <v/>
      </c>
      <c r="O464" s="105" t="str">
        <f>IF(D464="","",VLOOKUP(D464,ENTRANTS!$A$1:$H$1000,6,0))</f>
        <v/>
      </c>
      <c r="P464" s="83" t="str">
        <f t="shared" si="131"/>
        <v/>
      </c>
      <c r="Q464" s="30"/>
      <c r="R464" s="2" t="str">
        <f t="shared" si="132"/>
        <v/>
      </c>
      <c r="S464" s="3" t="str">
        <f>IF(D464="","",COUNTIF($R$2:R464,R464))</f>
        <v/>
      </c>
      <c r="T464" s="4" t="str">
        <f t="shared" si="121"/>
        <v/>
      </c>
      <c r="U464" s="34" t="str">
        <f>IF(AND(S464=4,K464="M",NOT(O464="Unattached")),SUMIF(R$2:R464,R464,L$2:L464),"")</f>
        <v/>
      </c>
      <c r="V464" s="4" t="str">
        <f t="shared" si="122"/>
        <v/>
      </c>
      <c r="W464" s="34" t="str">
        <f>IF(AND(S464=3,K464="F",NOT(O464="Unattached")),SUMIF(R$2:R464,R464,L$2:L464),"")</f>
        <v/>
      </c>
      <c r="X464" s="5" t="str">
        <f t="shared" si="125"/>
        <v/>
      </c>
      <c r="Y464" s="5" t="str">
        <f t="shared" si="133"/>
        <v/>
      </c>
      <c r="Z464" s="32" t="str">
        <f t="shared" si="126"/>
        <v xml:space="preserve"> </v>
      </c>
      <c r="AA464" s="32" t="str">
        <f>IF(K464="M",IF(S464&lt;&gt;4,"",VLOOKUP(CONCATENATE(R464," ",(S464-3)),$Z$2:AD464,5,0)),IF(S464&lt;&gt;3,"",VLOOKUP(CONCATENATE(R464," ",(S464-2)),$Z$2:AD464,5,0)))</f>
        <v/>
      </c>
      <c r="AB464" s="32" t="str">
        <f>IF(K464="M",IF(S464&lt;&gt;4,"",VLOOKUP(CONCATENATE(R464," ",(S464-2)),$Z$2:AD464,5,0)),IF(S464&lt;&gt;3,"",VLOOKUP(CONCATENATE(R464," ",(S464-1)),$Z$2:AD464,5,0)))</f>
        <v/>
      </c>
      <c r="AC464" s="32" t="str">
        <f>IF(K464="M",IF(S464&lt;&gt;4,"",VLOOKUP(CONCATENATE(R464," ",(S464-1)),$Z$2:AD464,5,0)),IF(S464&lt;&gt;3,"",VLOOKUP(CONCATENATE(R464," ",(S464)),$Z$2:AD464,5,0)))</f>
        <v/>
      </c>
      <c r="AD464" s="32" t="str">
        <f t="shared" si="134"/>
        <v/>
      </c>
      <c r="AE464" s="32" t="str">
        <f t="shared" si="135"/>
        <v xml:space="preserve"> </v>
      </c>
      <c r="AF464" s="109">
        <f>IF($K464="M",IF($L464&gt;Params!D$3,0,Params!F$3-$L464+1)+IF($L464=1,2,0),IF($L464&gt;Params!E$3,0,Params!G$3-$L464+1)+IF($L464=1,2,0))</f>
        <v>0</v>
      </c>
      <c r="AG464" s="109">
        <f t="shared" si="127"/>
        <v>0</v>
      </c>
      <c r="AH464" s="109">
        <f>IF(LEN(M464)&gt;1,MATCH(MID(M464,2,3),Params!$A$4:$A$14,0),0)</f>
        <v>0</v>
      </c>
      <c r="AI464" s="109" cm="1">
        <f t="array" ref="AI464">IF(AH464=0,0,INDEX(Params!F$4:F$14,RESULTS!$AH464))</f>
        <v>0</v>
      </c>
      <c r="AJ464" s="109" cm="1">
        <f t="array" ref="AJ464">IF(AI464=0,0,INDEX(Params!G$4:G$14,RESULTS!$AH464))</f>
        <v>0</v>
      </c>
      <c r="AK464" s="109">
        <f t="shared" si="128"/>
        <v>0</v>
      </c>
      <c r="AL464" s="109">
        <f t="shared" si="129"/>
        <v>0</v>
      </c>
    </row>
    <row r="465" spans="1:38" x14ac:dyDescent="0.3">
      <c r="A465" s="64" t="str">
        <f t="shared" si="123"/>
        <v/>
      </c>
      <c r="B465" s="64" t="str">
        <f t="shared" si="124"/>
        <v/>
      </c>
      <c r="C465" s="100">
        <v>464</v>
      </c>
      <c r="D465" s="96"/>
      <c r="E465" s="97">
        <f t="shared" si="136"/>
        <v>1</v>
      </c>
      <c r="F465" s="97"/>
      <c r="G465" s="97"/>
      <c r="H465" s="104" t="str">
        <f t="shared" si="130"/>
        <v/>
      </c>
      <c r="I465" s="105" t="str">
        <f>IF(D465="","",VLOOKUP(D465,ENTRANTS!$A$1:$H$1000,2,0))</f>
        <v/>
      </c>
      <c r="J465" s="105" t="str">
        <f>IF(D465="","",VLOOKUP(D465,ENTRANTS!$A$1:$H$1000,3,0))</f>
        <v/>
      </c>
      <c r="K465" s="100" t="str">
        <f>IF(D465="","",LEFT(VLOOKUP(D465,ENTRANTS!$A$1:$H$1000,5,0),1))</f>
        <v/>
      </c>
      <c r="L465" s="100" t="str">
        <f>IF(D465="","",COUNTIF($K$2:K465,K465))</f>
        <v/>
      </c>
      <c r="M465" s="100" t="str">
        <f>IF(D465="","",VLOOKUP(D465,ENTRANTS!$A$1:$H$1000,4,0))</f>
        <v/>
      </c>
      <c r="N465" s="100" t="str">
        <f>IF(D465="","",COUNTIF($M$2:M465,M465))</f>
        <v/>
      </c>
      <c r="O465" s="105" t="str">
        <f>IF(D465="","",VLOOKUP(D465,ENTRANTS!$A$1:$H$1000,6,0))</f>
        <v/>
      </c>
      <c r="P465" s="83" t="str">
        <f t="shared" si="131"/>
        <v/>
      </c>
      <c r="Q465" s="30"/>
      <c r="R465" s="2" t="str">
        <f t="shared" si="132"/>
        <v/>
      </c>
      <c r="S465" s="3" t="str">
        <f>IF(D465="","",COUNTIF($R$2:R465,R465))</f>
        <v/>
      </c>
      <c r="T465" s="4" t="str">
        <f t="shared" si="121"/>
        <v/>
      </c>
      <c r="U465" s="34" t="str">
        <f>IF(AND(S465=4,K465="M",NOT(O465="Unattached")),SUMIF(R$2:R465,R465,L$2:L465),"")</f>
        <v/>
      </c>
      <c r="V465" s="4" t="str">
        <f t="shared" si="122"/>
        <v/>
      </c>
      <c r="W465" s="34" t="str">
        <f>IF(AND(S465=3,K465="F",NOT(O465="Unattached")),SUMIF(R$2:R465,R465,L$2:L465),"")</f>
        <v/>
      </c>
      <c r="X465" s="5" t="str">
        <f t="shared" si="125"/>
        <v/>
      </c>
      <c r="Y465" s="5" t="str">
        <f t="shared" si="133"/>
        <v/>
      </c>
      <c r="Z465" s="32" t="str">
        <f t="shared" si="126"/>
        <v xml:space="preserve"> </v>
      </c>
      <c r="AA465" s="32" t="str">
        <f>IF(K465="M",IF(S465&lt;&gt;4,"",VLOOKUP(CONCATENATE(R465," ",(S465-3)),$Z$2:AD465,5,0)),IF(S465&lt;&gt;3,"",VLOOKUP(CONCATENATE(R465," ",(S465-2)),$Z$2:AD465,5,0)))</f>
        <v/>
      </c>
      <c r="AB465" s="32" t="str">
        <f>IF(K465="M",IF(S465&lt;&gt;4,"",VLOOKUP(CONCATENATE(R465," ",(S465-2)),$Z$2:AD465,5,0)),IF(S465&lt;&gt;3,"",VLOOKUP(CONCATENATE(R465," ",(S465-1)),$Z$2:AD465,5,0)))</f>
        <v/>
      </c>
      <c r="AC465" s="32" t="str">
        <f>IF(K465="M",IF(S465&lt;&gt;4,"",VLOOKUP(CONCATENATE(R465," ",(S465-1)),$Z$2:AD465,5,0)),IF(S465&lt;&gt;3,"",VLOOKUP(CONCATENATE(R465," ",(S465)),$Z$2:AD465,5,0)))</f>
        <v/>
      </c>
      <c r="AD465" s="32" t="str">
        <f t="shared" si="134"/>
        <v/>
      </c>
      <c r="AE465" s="32" t="str">
        <f t="shared" si="135"/>
        <v xml:space="preserve"> </v>
      </c>
      <c r="AF465" s="109">
        <f>IF($K465="M",IF($L465&gt;Params!D$3,0,Params!F$3-$L465+1)+IF($L465=1,2,0),IF($L465&gt;Params!E$3,0,Params!G$3-$L465+1)+IF($L465=1,2,0))</f>
        <v>0</v>
      </c>
      <c r="AG465" s="109">
        <f t="shared" si="127"/>
        <v>0</v>
      </c>
      <c r="AH465" s="109">
        <f>IF(LEN(M465)&gt;1,MATCH(MID(M465,2,3),Params!$A$4:$A$14,0),0)</f>
        <v>0</v>
      </c>
      <c r="AI465" s="109" cm="1">
        <f t="array" ref="AI465">IF(AH465=0,0,INDEX(Params!F$4:F$14,RESULTS!$AH465))</f>
        <v>0</v>
      </c>
      <c r="AJ465" s="109" cm="1">
        <f t="array" ref="AJ465">IF(AI465=0,0,INDEX(Params!G$4:G$14,RESULTS!$AH465))</f>
        <v>0</v>
      </c>
      <c r="AK465" s="109">
        <f t="shared" si="128"/>
        <v>0</v>
      </c>
      <c r="AL465" s="109">
        <f t="shared" si="129"/>
        <v>0</v>
      </c>
    </row>
    <row r="466" spans="1:38" x14ac:dyDescent="0.3">
      <c r="A466" s="64" t="str">
        <f t="shared" si="123"/>
        <v/>
      </c>
      <c r="B466" s="64" t="str">
        <f t="shared" si="124"/>
        <v/>
      </c>
      <c r="C466" s="100">
        <v>465</v>
      </c>
      <c r="D466" s="96"/>
      <c r="E466" s="97">
        <f t="shared" si="136"/>
        <v>1</v>
      </c>
      <c r="F466" s="97"/>
      <c r="G466" s="97"/>
      <c r="H466" s="104" t="str">
        <f t="shared" si="130"/>
        <v/>
      </c>
      <c r="I466" s="105" t="str">
        <f>IF(D466="","",VLOOKUP(D466,ENTRANTS!$A$1:$H$1000,2,0))</f>
        <v/>
      </c>
      <c r="J466" s="105" t="str">
        <f>IF(D466="","",VLOOKUP(D466,ENTRANTS!$A$1:$H$1000,3,0))</f>
        <v/>
      </c>
      <c r="K466" s="100" t="str">
        <f>IF(D466="","",LEFT(VLOOKUP(D466,ENTRANTS!$A$1:$H$1000,5,0),1))</f>
        <v/>
      </c>
      <c r="L466" s="100" t="str">
        <f>IF(D466="","",COUNTIF($K$2:K466,K466))</f>
        <v/>
      </c>
      <c r="M466" s="100" t="str">
        <f>IF(D466="","",VLOOKUP(D466,ENTRANTS!$A$1:$H$1000,4,0))</f>
        <v/>
      </c>
      <c r="N466" s="100" t="str">
        <f>IF(D466="","",COUNTIF($M$2:M466,M466))</f>
        <v/>
      </c>
      <c r="O466" s="105" t="str">
        <f>IF(D466="","",VLOOKUP(D466,ENTRANTS!$A$1:$H$1000,6,0))</f>
        <v/>
      </c>
      <c r="P466" s="83" t="str">
        <f t="shared" si="131"/>
        <v/>
      </c>
      <c r="Q466" s="30"/>
      <c r="R466" s="2" t="str">
        <f t="shared" si="132"/>
        <v/>
      </c>
      <c r="S466" s="3" t="str">
        <f>IF(D466="","",COUNTIF($R$2:R466,R466))</f>
        <v/>
      </c>
      <c r="T466" s="4" t="str">
        <f t="shared" si="121"/>
        <v/>
      </c>
      <c r="U466" s="34" t="str">
        <f>IF(AND(S466=4,K466="M",NOT(O466="Unattached")),SUMIF(R$2:R466,R466,L$2:L466),"")</f>
        <v/>
      </c>
      <c r="V466" s="4" t="str">
        <f t="shared" si="122"/>
        <v/>
      </c>
      <c r="W466" s="34" t="str">
        <f>IF(AND(S466=3,K466="F",NOT(O466="Unattached")),SUMIF(R$2:R466,R466,L$2:L466),"")</f>
        <v/>
      </c>
      <c r="X466" s="5" t="str">
        <f t="shared" si="125"/>
        <v/>
      </c>
      <c r="Y466" s="5" t="str">
        <f t="shared" si="133"/>
        <v/>
      </c>
      <c r="Z466" s="32" t="str">
        <f t="shared" si="126"/>
        <v xml:space="preserve"> </v>
      </c>
      <c r="AA466" s="32" t="str">
        <f>IF(K466="M",IF(S466&lt;&gt;4,"",VLOOKUP(CONCATENATE(R466," ",(S466-3)),$Z$2:AD466,5,0)),IF(S466&lt;&gt;3,"",VLOOKUP(CONCATENATE(R466," ",(S466-2)),$Z$2:AD466,5,0)))</f>
        <v/>
      </c>
      <c r="AB466" s="32" t="str">
        <f>IF(K466="M",IF(S466&lt;&gt;4,"",VLOOKUP(CONCATENATE(R466," ",(S466-2)),$Z$2:AD466,5,0)),IF(S466&lt;&gt;3,"",VLOOKUP(CONCATENATE(R466," ",(S466-1)),$Z$2:AD466,5,0)))</f>
        <v/>
      </c>
      <c r="AC466" s="32" t="str">
        <f>IF(K466="M",IF(S466&lt;&gt;4,"",VLOOKUP(CONCATENATE(R466," ",(S466-1)),$Z$2:AD466,5,0)),IF(S466&lt;&gt;3,"",VLOOKUP(CONCATENATE(R466," ",(S466)),$Z$2:AD466,5,0)))</f>
        <v/>
      </c>
      <c r="AD466" s="32" t="str">
        <f t="shared" si="134"/>
        <v/>
      </c>
      <c r="AE466" s="32" t="str">
        <f t="shared" si="135"/>
        <v xml:space="preserve"> </v>
      </c>
      <c r="AF466" s="109">
        <f>IF($K466="M",IF($L466&gt;Params!D$3,0,Params!F$3-$L466+1)+IF($L466=1,2,0),IF($L466&gt;Params!E$3,0,Params!G$3-$L466+1)+IF($L466=1,2,0))</f>
        <v>0</v>
      </c>
      <c r="AG466" s="109">
        <f t="shared" si="127"/>
        <v>0</v>
      </c>
      <c r="AH466" s="109">
        <f>IF(LEN(M466)&gt;1,MATCH(MID(M466,2,3),Params!$A$4:$A$14,0),0)</f>
        <v>0</v>
      </c>
      <c r="AI466" s="109" cm="1">
        <f t="array" ref="AI466">IF(AH466=0,0,INDEX(Params!F$4:F$14,RESULTS!$AH466))</f>
        <v>0</v>
      </c>
      <c r="AJ466" s="109" cm="1">
        <f t="array" ref="AJ466">IF(AI466=0,0,INDEX(Params!G$4:G$14,RESULTS!$AH466))</f>
        <v>0</v>
      </c>
      <c r="AK466" s="109">
        <f t="shared" si="128"/>
        <v>0</v>
      </c>
      <c r="AL466" s="109">
        <f t="shared" si="129"/>
        <v>0</v>
      </c>
    </row>
    <row r="467" spans="1:38" x14ac:dyDescent="0.3">
      <c r="A467" s="64" t="str">
        <f t="shared" si="123"/>
        <v/>
      </c>
      <c r="B467" s="64" t="str">
        <f t="shared" si="124"/>
        <v/>
      </c>
      <c r="C467" s="100">
        <v>466</v>
      </c>
      <c r="D467" s="96"/>
      <c r="E467" s="97">
        <f t="shared" si="136"/>
        <v>1</v>
      </c>
      <c r="F467" s="97"/>
      <c r="G467" s="97"/>
      <c r="H467" s="104" t="str">
        <f t="shared" si="130"/>
        <v/>
      </c>
      <c r="I467" s="105" t="str">
        <f>IF(D467="","",VLOOKUP(D467,ENTRANTS!$A$1:$H$1000,2,0))</f>
        <v/>
      </c>
      <c r="J467" s="105" t="str">
        <f>IF(D467="","",VLOOKUP(D467,ENTRANTS!$A$1:$H$1000,3,0))</f>
        <v/>
      </c>
      <c r="K467" s="100" t="str">
        <f>IF(D467="","",LEFT(VLOOKUP(D467,ENTRANTS!$A$1:$H$1000,5,0),1))</f>
        <v/>
      </c>
      <c r="L467" s="100" t="str">
        <f>IF(D467="","",COUNTIF($K$2:K467,K467))</f>
        <v/>
      </c>
      <c r="M467" s="100" t="str">
        <f>IF(D467="","",VLOOKUP(D467,ENTRANTS!$A$1:$H$1000,4,0))</f>
        <v/>
      </c>
      <c r="N467" s="100" t="str">
        <f>IF(D467="","",COUNTIF($M$2:M467,M467))</f>
        <v/>
      </c>
      <c r="O467" s="105" t="str">
        <f>IF(D467="","",VLOOKUP(D467,ENTRANTS!$A$1:$H$1000,6,0))</f>
        <v/>
      </c>
      <c r="P467" s="83" t="str">
        <f t="shared" si="131"/>
        <v/>
      </c>
      <c r="Q467" s="30"/>
      <c r="R467" s="2" t="str">
        <f t="shared" si="132"/>
        <v/>
      </c>
      <c r="S467" s="3" t="str">
        <f>IF(D467="","",COUNTIF($R$2:R467,R467))</f>
        <v/>
      </c>
      <c r="T467" s="4" t="str">
        <f t="shared" si="121"/>
        <v/>
      </c>
      <c r="U467" s="34" t="str">
        <f>IF(AND(S467=4,K467="M",NOT(O467="Unattached")),SUMIF(R$2:R467,R467,L$2:L467),"")</f>
        <v/>
      </c>
      <c r="V467" s="4" t="str">
        <f t="shared" si="122"/>
        <v/>
      </c>
      <c r="W467" s="34" t="str">
        <f>IF(AND(S467=3,K467="F",NOT(O467="Unattached")),SUMIF(R$2:R467,R467,L$2:L467),"")</f>
        <v/>
      </c>
      <c r="X467" s="5" t="str">
        <f t="shared" si="125"/>
        <v/>
      </c>
      <c r="Y467" s="5" t="str">
        <f t="shared" si="133"/>
        <v/>
      </c>
      <c r="Z467" s="32" t="str">
        <f t="shared" si="126"/>
        <v xml:space="preserve"> </v>
      </c>
      <c r="AA467" s="32" t="str">
        <f>IF(K467="M",IF(S467&lt;&gt;4,"",VLOOKUP(CONCATENATE(R467," ",(S467-3)),$Z$2:AD467,5,0)),IF(S467&lt;&gt;3,"",VLOOKUP(CONCATENATE(R467," ",(S467-2)),$Z$2:AD467,5,0)))</f>
        <v/>
      </c>
      <c r="AB467" s="32" t="str">
        <f>IF(K467="M",IF(S467&lt;&gt;4,"",VLOOKUP(CONCATENATE(R467," ",(S467-2)),$Z$2:AD467,5,0)),IF(S467&lt;&gt;3,"",VLOOKUP(CONCATENATE(R467," ",(S467-1)),$Z$2:AD467,5,0)))</f>
        <v/>
      </c>
      <c r="AC467" s="32" t="str">
        <f>IF(K467="M",IF(S467&lt;&gt;4,"",VLOOKUP(CONCATENATE(R467," ",(S467-1)),$Z$2:AD467,5,0)),IF(S467&lt;&gt;3,"",VLOOKUP(CONCATENATE(R467," ",(S467)),$Z$2:AD467,5,0)))</f>
        <v/>
      </c>
      <c r="AD467" s="32" t="str">
        <f t="shared" si="134"/>
        <v/>
      </c>
      <c r="AE467" s="32" t="str">
        <f t="shared" si="135"/>
        <v xml:space="preserve"> </v>
      </c>
      <c r="AF467" s="109">
        <f>IF($K467="M",IF($L467&gt;Params!D$3,0,Params!F$3-$L467+1)+IF($L467=1,2,0),IF($L467&gt;Params!E$3,0,Params!G$3-$L467+1)+IF($L467=1,2,0))</f>
        <v>0</v>
      </c>
      <c r="AG467" s="109">
        <f t="shared" si="127"/>
        <v>0</v>
      </c>
      <c r="AH467" s="109">
        <f>IF(LEN(M467)&gt;1,MATCH(MID(M467,2,3),Params!$A$4:$A$14,0),0)</f>
        <v>0</v>
      </c>
      <c r="AI467" s="109" cm="1">
        <f t="array" ref="AI467">IF(AH467=0,0,INDEX(Params!F$4:F$14,RESULTS!$AH467))</f>
        <v>0</v>
      </c>
      <c r="AJ467" s="109" cm="1">
        <f t="array" ref="AJ467">IF(AI467=0,0,INDEX(Params!G$4:G$14,RESULTS!$AH467))</f>
        <v>0</v>
      </c>
      <c r="AK467" s="109">
        <f t="shared" si="128"/>
        <v>0</v>
      </c>
      <c r="AL467" s="109">
        <f t="shared" si="129"/>
        <v>0</v>
      </c>
    </row>
    <row r="468" spans="1:38" x14ac:dyDescent="0.3">
      <c r="A468" s="64" t="str">
        <f t="shared" si="123"/>
        <v/>
      </c>
      <c r="B468" s="64" t="str">
        <f t="shared" si="124"/>
        <v/>
      </c>
      <c r="C468" s="100">
        <v>467</v>
      </c>
      <c r="D468" s="96"/>
      <c r="E468" s="97">
        <f t="shared" si="136"/>
        <v>1</v>
      </c>
      <c r="F468" s="97"/>
      <c r="G468" s="97"/>
      <c r="H468" s="104" t="str">
        <f t="shared" si="130"/>
        <v/>
      </c>
      <c r="I468" s="105" t="str">
        <f>IF(D468="","",VLOOKUP(D468,ENTRANTS!$A$1:$H$1000,2,0))</f>
        <v/>
      </c>
      <c r="J468" s="105" t="str">
        <f>IF(D468="","",VLOOKUP(D468,ENTRANTS!$A$1:$H$1000,3,0))</f>
        <v/>
      </c>
      <c r="K468" s="100" t="str">
        <f>IF(D468="","",LEFT(VLOOKUP(D468,ENTRANTS!$A$1:$H$1000,5,0),1))</f>
        <v/>
      </c>
      <c r="L468" s="100" t="str">
        <f>IF(D468="","",COUNTIF($K$2:K468,K468))</f>
        <v/>
      </c>
      <c r="M468" s="100" t="str">
        <f>IF(D468="","",VLOOKUP(D468,ENTRANTS!$A$1:$H$1000,4,0))</f>
        <v/>
      </c>
      <c r="N468" s="100" t="str">
        <f>IF(D468="","",COUNTIF($M$2:M468,M468))</f>
        <v/>
      </c>
      <c r="O468" s="105" t="str">
        <f>IF(D468="","",VLOOKUP(D468,ENTRANTS!$A$1:$H$1000,6,0))</f>
        <v/>
      </c>
      <c r="P468" s="83" t="str">
        <f t="shared" si="131"/>
        <v/>
      </c>
      <c r="Q468" s="30"/>
      <c r="R468" s="2" t="str">
        <f t="shared" si="132"/>
        <v/>
      </c>
      <c r="S468" s="3" t="str">
        <f>IF(D468="","",COUNTIF($R$2:R468,R468))</f>
        <v/>
      </c>
      <c r="T468" s="4" t="str">
        <f t="shared" si="121"/>
        <v/>
      </c>
      <c r="U468" s="34" t="str">
        <f>IF(AND(S468=4,K468="M",NOT(O468="Unattached")),SUMIF(R$2:R468,R468,L$2:L468),"")</f>
        <v/>
      </c>
      <c r="V468" s="4" t="str">
        <f t="shared" si="122"/>
        <v/>
      </c>
      <c r="W468" s="34" t="str">
        <f>IF(AND(S468=3,K468="F",NOT(O468="Unattached")),SUMIF(R$2:R468,R468,L$2:L468),"")</f>
        <v/>
      </c>
      <c r="X468" s="5" t="str">
        <f t="shared" si="125"/>
        <v/>
      </c>
      <c r="Y468" s="5" t="str">
        <f t="shared" si="133"/>
        <v/>
      </c>
      <c r="Z468" s="32" t="str">
        <f t="shared" si="126"/>
        <v xml:space="preserve"> </v>
      </c>
      <c r="AA468" s="32" t="str">
        <f>IF(K468="M",IF(S468&lt;&gt;4,"",VLOOKUP(CONCATENATE(R468," ",(S468-3)),$Z$2:AD468,5,0)),IF(S468&lt;&gt;3,"",VLOOKUP(CONCATENATE(R468," ",(S468-2)),$Z$2:AD468,5,0)))</f>
        <v/>
      </c>
      <c r="AB468" s="32" t="str">
        <f>IF(K468="M",IF(S468&lt;&gt;4,"",VLOOKUP(CONCATENATE(R468," ",(S468-2)),$Z$2:AD468,5,0)),IF(S468&lt;&gt;3,"",VLOOKUP(CONCATENATE(R468," ",(S468-1)),$Z$2:AD468,5,0)))</f>
        <v/>
      </c>
      <c r="AC468" s="32" t="str">
        <f>IF(K468="M",IF(S468&lt;&gt;4,"",VLOOKUP(CONCATENATE(R468," ",(S468-1)),$Z$2:AD468,5,0)),IF(S468&lt;&gt;3,"",VLOOKUP(CONCATENATE(R468," ",(S468)),$Z$2:AD468,5,0)))</f>
        <v/>
      </c>
      <c r="AD468" s="32" t="str">
        <f t="shared" si="134"/>
        <v/>
      </c>
      <c r="AE468" s="32" t="str">
        <f t="shared" si="135"/>
        <v xml:space="preserve"> </v>
      </c>
      <c r="AF468" s="109">
        <f>IF($K468="M",IF($L468&gt;Params!D$3,0,Params!F$3-$L468+1)+IF($L468=1,2,0),IF($L468&gt;Params!E$3,0,Params!G$3-$L468+1)+IF($L468=1,2,0))</f>
        <v>0</v>
      </c>
      <c r="AG468" s="109">
        <f t="shared" si="127"/>
        <v>0</v>
      </c>
      <c r="AH468" s="109">
        <f>IF(LEN(M468)&gt;1,MATCH(MID(M468,2,3),Params!$A$4:$A$14,0),0)</f>
        <v>0</v>
      </c>
      <c r="AI468" s="109" cm="1">
        <f t="array" ref="AI468">IF(AH468=0,0,INDEX(Params!F$4:F$14,RESULTS!$AH468))</f>
        <v>0</v>
      </c>
      <c r="AJ468" s="109" cm="1">
        <f t="array" ref="AJ468">IF(AI468=0,0,INDEX(Params!G$4:G$14,RESULTS!$AH468))</f>
        <v>0</v>
      </c>
      <c r="AK468" s="109">
        <f t="shared" si="128"/>
        <v>0</v>
      </c>
      <c r="AL468" s="109">
        <f t="shared" si="129"/>
        <v>0</v>
      </c>
    </row>
    <row r="469" spans="1:38" x14ac:dyDescent="0.3">
      <c r="A469" s="64" t="str">
        <f t="shared" si="123"/>
        <v/>
      </c>
      <c r="B469" s="64" t="str">
        <f t="shared" si="124"/>
        <v/>
      </c>
      <c r="C469" s="100">
        <v>468</v>
      </c>
      <c r="D469" s="96"/>
      <c r="E469" s="97">
        <f t="shared" si="136"/>
        <v>1</v>
      </c>
      <c r="F469" s="97"/>
      <c r="G469" s="97"/>
      <c r="H469" s="104" t="str">
        <f t="shared" si="130"/>
        <v/>
      </c>
      <c r="I469" s="105" t="str">
        <f>IF(D469="","",VLOOKUP(D469,ENTRANTS!$A$1:$H$1000,2,0))</f>
        <v/>
      </c>
      <c r="J469" s="105" t="str">
        <f>IF(D469="","",VLOOKUP(D469,ENTRANTS!$A$1:$H$1000,3,0))</f>
        <v/>
      </c>
      <c r="K469" s="100" t="str">
        <f>IF(D469="","",LEFT(VLOOKUP(D469,ENTRANTS!$A$1:$H$1000,5,0),1))</f>
        <v/>
      </c>
      <c r="L469" s="100" t="str">
        <f>IF(D469="","",COUNTIF($K$2:K469,K469))</f>
        <v/>
      </c>
      <c r="M469" s="100" t="str">
        <f>IF(D469="","",VLOOKUP(D469,ENTRANTS!$A$1:$H$1000,4,0))</f>
        <v/>
      </c>
      <c r="N469" s="100" t="str">
        <f>IF(D469="","",COUNTIF($M$2:M469,M469))</f>
        <v/>
      </c>
      <c r="O469" s="105" t="str">
        <f>IF(D469="","",VLOOKUP(D469,ENTRANTS!$A$1:$H$1000,6,0))</f>
        <v/>
      </c>
      <c r="P469" s="83" t="str">
        <f t="shared" si="131"/>
        <v/>
      </c>
      <c r="Q469" s="30"/>
      <c r="R469" s="2" t="str">
        <f t="shared" si="132"/>
        <v/>
      </c>
      <c r="S469" s="3" t="str">
        <f>IF(D469="","",COUNTIF($R$2:R469,R469))</f>
        <v/>
      </c>
      <c r="T469" s="4" t="str">
        <f t="shared" si="121"/>
        <v/>
      </c>
      <c r="U469" s="34" t="str">
        <f>IF(AND(S469=4,K469="M",NOT(O469="Unattached")),SUMIF(R$2:R469,R469,L$2:L469),"")</f>
        <v/>
      </c>
      <c r="V469" s="4" t="str">
        <f t="shared" si="122"/>
        <v/>
      </c>
      <c r="W469" s="34" t="str">
        <f>IF(AND(S469=3,K469="F",NOT(O469="Unattached")),SUMIF(R$2:R469,R469,L$2:L469),"")</f>
        <v/>
      </c>
      <c r="X469" s="5" t="str">
        <f t="shared" si="125"/>
        <v/>
      </c>
      <c r="Y469" s="5" t="str">
        <f t="shared" si="133"/>
        <v/>
      </c>
      <c r="Z469" s="32" t="str">
        <f t="shared" si="126"/>
        <v xml:space="preserve"> </v>
      </c>
      <c r="AA469" s="32" t="str">
        <f>IF(K469="M",IF(S469&lt;&gt;4,"",VLOOKUP(CONCATENATE(R469," ",(S469-3)),$Z$2:AD469,5,0)),IF(S469&lt;&gt;3,"",VLOOKUP(CONCATENATE(R469," ",(S469-2)),$Z$2:AD469,5,0)))</f>
        <v/>
      </c>
      <c r="AB469" s="32" t="str">
        <f>IF(K469="M",IF(S469&lt;&gt;4,"",VLOOKUP(CONCATENATE(R469," ",(S469-2)),$Z$2:AD469,5,0)),IF(S469&lt;&gt;3,"",VLOOKUP(CONCATENATE(R469," ",(S469-1)),$Z$2:AD469,5,0)))</f>
        <v/>
      </c>
      <c r="AC469" s="32" t="str">
        <f>IF(K469="M",IF(S469&lt;&gt;4,"",VLOOKUP(CONCATENATE(R469," ",(S469-1)),$Z$2:AD469,5,0)),IF(S469&lt;&gt;3,"",VLOOKUP(CONCATENATE(R469," ",(S469)),$Z$2:AD469,5,0)))</f>
        <v/>
      </c>
      <c r="AD469" s="32" t="str">
        <f t="shared" si="134"/>
        <v/>
      </c>
      <c r="AE469" s="32" t="str">
        <f t="shared" si="135"/>
        <v xml:space="preserve"> </v>
      </c>
      <c r="AF469" s="109">
        <f>IF($K469="M",IF($L469&gt;Params!D$3,0,Params!F$3-$L469+1)+IF($L469=1,2,0),IF($L469&gt;Params!E$3,0,Params!G$3-$L469+1)+IF($L469=1,2,0))</f>
        <v>0</v>
      </c>
      <c r="AG469" s="109">
        <f t="shared" si="127"/>
        <v>0</v>
      </c>
      <c r="AH469" s="109">
        <f>IF(LEN(M469)&gt;1,MATCH(MID(M469,2,3),Params!$A$4:$A$14,0),0)</f>
        <v>0</v>
      </c>
      <c r="AI469" s="109" cm="1">
        <f t="array" ref="AI469">IF(AH469=0,0,INDEX(Params!F$4:F$14,RESULTS!$AH469))</f>
        <v>0</v>
      </c>
      <c r="AJ469" s="109" cm="1">
        <f t="array" ref="AJ469">IF(AI469=0,0,INDEX(Params!G$4:G$14,RESULTS!$AH469))</f>
        <v>0</v>
      </c>
      <c r="AK469" s="109">
        <f t="shared" si="128"/>
        <v>0</v>
      </c>
      <c r="AL469" s="109">
        <f t="shared" si="129"/>
        <v>0</v>
      </c>
    </row>
    <row r="470" spans="1:38" x14ac:dyDescent="0.3">
      <c r="A470" s="64" t="str">
        <f t="shared" si="123"/>
        <v/>
      </c>
      <c r="B470" s="64" t="str">
        <f t="shared" si="124"/>
        <v/>
      </c>
      <c r="C470" s="100">
        <v>469</v>
      </c>
      <c r="D470" s="96"/>
      <c r="E470" s="97">
        <f t="shared" si="136"/>
        <v>1</v>
      </c>
      <c r="F470" s="97"/>
      <c r="G470" s="97"/>
      <c r="H470" s="104" t="str">
        <f t="shared" si="130"/>
        <v/>
      </c>
      <c r="I470" s="105" t="str">
        <f>IF(D470="","",VLOOKUP(D470,ENTRANTS!$A$1:$H$1000,2,0))</f>
        <v/>
      </c>
      <c r="J470" s="105" t="str">
        <f>IF(D470="","",VLOOKUP(D470,ENTRANTS!$A$1:$H$1000,3,0))</f>
        <v/>
      </c>
      <c r="K470" s="100" t="str">
        <f>IF(D470="","",LEFT(VLOOKUP(D470,ENTRANTS!$A$1:$H$1000,5,0),1))</f>
        <v/>
      </c>
      <c r="L470" s="100" t="str">
        <f>IF(D470="","",COUNTIF($K$2:K470,K470))</f>
        <v/>
      </c>
      <c r="M470" s="100" t="str">
        <f>IF(D470="","",VLOOKUP(D470,ENTRANTS!$A$1:$H$1000,4,0))</f>
        <v/>
      </c>
      <c r="N470" s="100" t="str">
        <f>IF(D470="","",COUNTIF($M$2:M470,M470))</f>
        <v/>
      </c>
      <c r="O470" s="105" t="str">
        <f>IF(D470="","",VLOOKUP(D470,ENTRANTS!$A$1:$H$1000,6,0))</f>
        <v/>
      </c>
      <c r="P470" s="83" t="str">
        <f t="shared" si="131"/>
        <v/>
      </c>
      <c r="Q470" s="30"/>
      <c r="R470" s="2" t="str">
        <f t="shared" si="132"/>
        <v/>
      </c>
      <c r="S470" s="3" t="str">
        <f>IF(D470="","",COUNTIF($R$2:R470,R470))</f>
        <v/>
      </c>
      <c r="T470" s="4" t="str">
        <f t="shared" ref="T470:T533" si="137">IF(U470="","",RANK(U470,$U$2:$U$1000,1))</f>
        <v/>
      </c>
      <c r="U470" s="34" t="str">
        <f>IF(AND(S470=4,K470="M",NOT(O470="Unattached")),SUMIF(R$2:R470,R470,L$2:L470),"")</f>
        <v/>
      </c>
      <c r="V470" s="4" t="str">
        <f t="shared" ref="V470:V533" si="138">IF(W470="","",RANK(W470,$W$2:$W$1000,1))</f>
        <v/>
      </c>
      <c r="W470" s="34" t="str">
        <f>IF(AND(S470=3,K470="F",NOT(O470="Unattached")),SUMIF(R$2:R470,R470,L$2:L470),"")</f>
        <v/>
      </c>
      <c r="X470" s="5" t="str">
        <f t="shared" si="125"/>
        <v/>
      </c>
      <c r="Y470" s="5" t="str">
        <f t="shared" si="133"/>
        <v/>
      </c>
      <c r="Z470" s="32" t="str">
        <f t="shared" si="126"/>
        <v xml:space="preserve"> </v>
      </c>
      <c r="AA470" s="32" t="str">
        <f>IF(K470="M",IF(S470&lt;&gt;4,"",VLOOKUP(CONCATENATE(R470," ",(S470-3)),$Z$2:AD470,5,0)),IF(S470&lt;&gt;3,"",VLOOKUP(CONCATENATE(R470," ",(S470-2)),$Z$2:AD470,5,0)))</f>
        <v/>
      </c>
      <c r="AB470" s="32" t="str">
        <f>IF(K470="M",IF(S470&lt;&gt;4,"",VLOOKUP(CONCATENATE(R470," ",(S470-2)),$Z$2:AD470,5,0)),IF(S470&lt;&gt;3,"",VLOOKUP(CONCATENATE(R470," ",(S470-1)),$Z$2:AD470,5,0)))</f>
        <v/>
      </c>
      <c r="AC470" s="32" t="str">
        <f>IF(K470="M",IF(S470&lt;&gt;4,"",VLOOKUP(CONCATENATE(R470," ",(S470-1)),$Z$2:AD470,5,0)),IF(S470&lt;&gt;3,"",VLOOKUP(CONCATENATE(R470," ",(S470)),$Z$2:AD470,5,0)))</f>
        <v/>
      </c>
      <c r="AD470" s="32" t="str">
        <f t="shared" si="134"/>
        <v/>
      </c>
      <c r="AE470" s="32" t="str">
        <f t="shared" si="135"/>
        <v xml:space="preserve"> </v>
      </c>
      <c r="AF470" s="109">
        <f>IF($K470="M",IF($L470&gt;Params!D$3,0,Params!F$3-$L470+1)+IF($L470=1,2,0),IF($L470&gt;Params!E$3,0,Params!G$3-$L470+1)+IF($L470=1,2,0))</f>
        <v>0</v>
      </c>
      <c r="AG470" s="109">
        <f t="shared" si="127"/>
        <v>0</v>
      </c>
      <c r="AH470" s="109">
        <f>IF(LEN(M470)&gt;1,MATCH(MID(M470,2,3),Params!$A$4:$A$14,0),0)</f>
        <v>0</v>
      </c>
      <c r="AI470" s="109" cm="1">
        <f t="array" ref="AI470">IF(AH470=0,0,INDEX(Params!F$4:F$14,RESULTS!$AH470))</f>
        <v>0</v>
      </c>
      <c r="AJ470" s="109" cm="1">
        <f t="array" ref="AJ470">IF(AI470=0,0,INDEX(Params!G$4:G$14,RESULTS!$AH470))</f>
        <v>0</v>
      </c>
      <c r="AK470" s="109">
        <f t="shared" si="128"/>
        <v>0</v>
      </c>
      <c r="AL470" s="109">
        <f t="shared" si="129"/>
        <v>0</v>
      </c>
    </row>
    <row r="471" spans="1:38" x14ac:dyDescent="0.3">
      <c r="A471" s="64" t="str">
        <f t="shared" si="123"/>
        <v/>
      </c>
      <c r="B471" s="64" t="str">
        <f t="shared" si="124"/>
        <v/>
      </c>
      <c r="C471" s="100">
        <v>470</v>
      </c>
      <c r="D471" s="96"/>
      <c r="E471" s="97">
        <f t="shared" si="136"/>
        <v>1</v>
      </c>
      <c r="F471" s="97"/>
      <c r="G471" s="97"/>
      <c r="H471" s="104" t="str">
        <f t="shared" si="130"/>
        <v/>
      </c>
      <c r="I471" s="105" t="str">
        <f>IF(D471="","",VLOOKUP(D471,ENTRANTS!$A$1:$H$1000,2,0))</f>
        <v/>
      </c>
      <c r="J471" s="105" t="str">
        <f>IF(D471="","",VLOOKUP(D471,ENTRANTS!$A$1:$H$1000,3,0))</f>
        <v/>
      </c>
      <c r="K471" s="100" t="str">
        <f>IF(D471="","",LEFT(VLOOKUP(D471,ENTRANTS!$A$1:$H$1000,5,0),1))</f>
        <v/>
      </c>
      <c r="L471" s="100" t="str">
        <f>IF(D471="","",COUNTIF($K$2:K471,K471))</f>
        <v/>
      </c>
      <c r="M471" s="100" t="str">
        <f>IF(D471="","",VLOOKUP(D471,ENTRANTS!$A$1:$H$1000,4,0))</f>
        <v/>
      </c>
      <c r="N471" s="100" t="str">
        <f>IF(D471="","",COUNTIF($M$2:M471,M471))</f>
        <v/>
      </c>
      <c r="O471" s="105" t="str">
        <f>IF(D471="","",VLOOKUP(D471,ENTRANTS!$A$1:$H$1000,6,0))</f>
        <v/>
      </c>
      <c r="P471" s="83" t="str">
        <f t="shared" si="131"/>
        <v/>
      </c>
      <c r="Q471" s="30"/>
      <c r="R471" s="2" t="str">
        <f t="shared" si="132"/>
        <v/>
      </c>
      <c r="S471" s="3" t="str">
        <f>IF(D471="","",COUNTIF($R$2:R471,R471))</f>
        <v/>
      </c>
      <c r="T471" s="4" t="str">
        <f t="shared" si="137"/>
        <v/>
      </c>
      <c r="U471" s="34" t="str">
        <f>IF(AND(S471=4,K471="M",NOT(O471="Unattached")),SUMIF(R$2:R471,R471,L$2:L471),"")</f>
        <v/>
      </c>
      <c r="V471" s="4" t="str">
        <f t="shared" si="138"/>
        <v/>
      </c>
      <c r="W471" s="34" t="str">
        <f>IF(AND(S471=3,K471="F",NOT(O471="Unattached")),SUMIF(R$2:R471,R471,L$2:L471),"")</f>
        <v/>
      </c>
      <c r="X471" s="5" t="str">
        <f t="shared" si="125"/>
        <v/>
      </c>
      <c r="Y471" s="5" t="str">
        <f t="shared" si="133"/>
        <v/>
      </c>
      <c r="Z471" s="32" t="str">
        <f t="shared" si="126"/>
        <v xml:space="preserve"> </v>
      </c>
      <c r="AA471" s="32" t="str">
        <f>IF(K471="M",IF(S471&lt;&gt;4,"",VLOOKUP(CONCATENATE(R471," ",(S471-3)),$Z$2:AD471,5,0)),IF(S471&lt;&gt;3,"",VLOOKUP(CONCATENATE(R471," ",(S471-2)),$Z$2:AD471,5,0)))</f>
        <v/>
      </c>
      <c r="AB471" s="32" t="str">
        <f>IF(K471="M",IF(S471&lt;&gt;4,"",VLOOKUP(CONCATENATE(R471," ",(S471-2)),$Z$2:AD471,5,0)),IF(S471&lt;&gt;3,"",VLOOKUP(CONCATENATE(R471," ",(S471-1)),$Z$2:AD471,5,0)))</f>
        <v/>
      </c>
      <c r="AC471" s="32" t="str">
        <f>IF(K471="M",IF(S471&lt;&gt;4,"",VLOOKUP(CONCATENATE(R471," ",(S471-1)),$Z$2:AD471,5,0)),IF(S471&lt;&gt;3,"",VLOOKUP(CONCATENATE(R471," ",(S471)),$Z$2:AD471,5,0)))</f>
        <v/>
      </c>
      <c r="AD471" s="32" t="str">
        <f t="shared" si="134"/>
        <v/>
      </c>
      <c r="AE471" s="32" t="str">
        <f t="shared" si="135"/>
        <v xml:space="preserve"> </v>
      </c>
      <c r="AF471" s="109">
        <f>IF($K471="M",IF($L471&gt;Params!D$3,0,Params!F$3-$L471+1)+IF($L471=1,2,0),IF($L471&gt;Params!E$3,0,Params!G$3-$L471+1)+IF($L471=1,2,0))</f>
        <v>0</v>
      </c>
      <c r="AG471" s="109">
        <f t="shared" si="127"/>
        <v>0</v>
      </c>
      <c r="AH471" s="109">
        <f>IF(LEN(M471)&gt;1,MATCH(MID(M471,2,3),Params!$A$4:$A$14,0),0)</f>
        <v>0</v>
      </c>
      <c r="AI471" s="109" cm="1">
        <f t="array" ref="AI471">IF(AH471=0,0,INDEX(Params!F$4:F$14,RESULTS!$AH471))</f>
        <v>0</v>
      </c>
      <c r="AJ471" s="109" cm="1">
        <f t="array" ref="AJ471">IF(AI471=0,0,INDEX(Params!G$4:G$14,RESULTS!$AH471))</f>
        <v>0</v>
      </c>
      <c r="AK471" s="109">
        <f t="shared" si="128"/>
        <v>0</v>
      </c>
      <c r="AL471" s="109">
        <f t="shared" si="129"/>
        <v>0</v>
      </c>
    </row>
    <row r="472" spans="1:38" x14ac:dyDescent="0.3">
      <c r="A472" s="64" t="str">
        <f t="shared" si="123"/>
        <v/>
      </c>
      <c r="B472" s="64" t="str">
        <f t="shared" si="124"/>
        <v/>
      </c>
      <c r="C472" s="100">
        <v>471</v>
      </c>
      <c r="D472" s="96"/>
      <c r="E472" s="97">
        <f t="shared" si="136"/>
        <v>1</v>
      </c>
      <c r="F472" s="97"/>
      <c r="G472" s="97"/>
      <c r="H472" s="104" t="str">
        <f t="shared" si="130"/>
        <v/>
      </c>
      <c r="I472" s="105" t="str">
        <f>IF(D472="","",VLOOKUP(D472,ENTRANTS!$A$1:$H$1000,2,0))</f>
        <v/>
      </c>
      <c r="J472" s="105" t="str">
        <f>IF(D472="","",VLOOKUP(D472,ENTRANTS!$A$1:$H$1000,3,0))</f>
        <v/>
      </c>
      <c r="K472" s="100" t="str">
        <f>IF(D472="","",LEFT(VLOOKUP(D472,ENTRANTS!$A$1:$H$1000,5,0),1))</f>
        <v/>
      </c>
      <c r="L472" s="100" t="str">
        <f>IF(D472="","",COUNTIF($K$2:K472,K472))</f>
        <v/>
      </c>
      <c r="M472" s="100" t="str">
        <f>IF(D472="","",VLOOKUP(D472,ENTRANTS!$A$1:$H$1000,4,0))</f>
        <v/>
      </c>
      <c r="N472" s="100" t="str">
        <f>IF(D472="","",COUNTIF($M$2:M472,M472))</f>
        <v/>
      </c>
      <c r="O472" s="105" t="str">
        <f>IF(D472="","",VLOOKUP(D472,ENTRANTS!$A$1:$H$1000,6,0))</f>
        <v/>
      </c>
      <c r="P472" s="83" t="str">
        <f t="shared" si="131"/>
        <v/>
      </c>
      <c r="Q472" s="30"/>
      <c r="R472" s="2" t="str">
        <f t="shared" si="132"/>
        <v/>
      </c>
      <c r="S472" s="3" t="str">
        <f>IF(D472="","",COUNTIF($R$2:R472,R472))</f>
        <v/>
      </c>
      <c r="T472" s="4" t="str">
        <f t="shared" si="137"/>
        <v/>
      </c>
      <c r="U472" s="34" t="str">
        <f>IF(AND(S472=4,K472="M",NOT(O472="Unattached")),SUMIF(R$2:R472,R472,L$2:L472),"")</f>
        <v/>
      </c>
      <c r="V472" s="4" t="str">
        <f t="shared" si="138"/>
        <v/>
      </c>
      <c r="W472" s="34" t="str">
        <f>IF(AND(S472=3,K472="F",NOT(O472="Unattached")),SUMIF(R$2:R472,R472,L$2:L472),"")</f>
        <v/>
      </c>
      <c r="X472" s="5" t="str">
        <f t="shared" si="125"/>
        <v/>
      </c>
      <c r="Y472" s="5" t="str">
        <f t="shared" si="133"/>
        <v/>
      </c>
      <c r="Z472" s="32" t="str">
        <f t="shared" si="126"/>
        <v xml:space="preserve"> </v>
      </c>
      <c r="AA472" s="32" t="str">
        <f>IF(K472="M",IF(S472&lt;&gt;4,"",VLOOKUP(CONCATENATE(R472," ",(S472-3)),$Z$2:AD472,5,0)),IF(S472&lt;&gt;3,"",VLOOKUP(CONCATENATE(R472," ",(S472-2)),$Z$2:AD472,5,0)))</f>
        <v/>
      </c>
      <c r="AB472" s="32" t="str">
        <f>IF(K472="M",IF(S472&lt;&gt;4,"",VLOOKUP(CONCATENATE(R472," ",(S472-2)),$Z$2:AD472,5,0)),IF(S472&lt;&gt;3,"",VLOOKUP(CONCATENATE(R472," ",(S472-1)),$Z$2:AD472,5,0)))</f>
        <v/>
      </c>
      <c r="AC472" s="32" t="str">
        <f>IF(K472="M",IF(S472&lt;&gt;4,"",VLOOKUP(CONCATENATE(R472," ",(S472-1)),$Z$2:AD472,5,0)),IF(S472&lt;&gt;3,"",VLOOKUP(CONCATENATE(R472," ",(S472)),$Z$2:AD472,5,0)))</f>
        <v/>
      </c>
      <c r="AD472" s="32" t="str">
        <f t="shared" si="134"/>
        <v/>
      </c>
      <c r="AE472" s="32" t="str">
        <f t="shared" si="135"/>
        <v xml:space="preserve"> </v>
      </c>
      <c r="AF472" s="109">
        <f>IF($K472="M",IF($L472&gt;Params!D$3,0,Params!F$3-$L472+1)+IF($L472=1,2,0),IF($L472&gt;Params!E$3,0,Params!G$3-$L472+1)+IF($L472=1,2,0))</f>
        <v>0</v>
      </c>
      <c r="AG472" s="109">
        <f t="shared" si="127"/>
        <v>0</v>
      </c>
      <c r="AH472" s="109">
        <f>IF(LEN(M472)&gt;1,MATCH(MID(M472,2,3),Params!$A$4:$A$14,0),0)</f>
        <v>0</v>
      </c>
      <c r="AI472" s="109" cm="1">
        <f t="array" ref="AI472">IF(AH472=0,0,INDEX(Params!F$4:F$14,RESULTS!$AH472))</f>
        <v>0</v>
      </c>
      <c r="AJ472" s="109" cm="1">
        <f t="array" ref="AJ472">IF(AI472=0,0,INDEX(Params!G$4:G$14,RESULTS!$AH472))</f>
        <v>0</v>
      </c>
      <c r="AK472" s="109">
        <f t="shared" si="128"/>
        <v>0</v>
      </c>
      <c r="AL472" s="109">
        <f t="shared" si="129"/>
        <v>0</v>
      </c>
    </row>
    <row r="473" spans="1:38" x14ac:dyDescent="0.3">
      <c r="A473" s="64" t="str">
        <f t="shared" si="123"/>
        <v/>
      </c>
      <c r="B473" s="64" t="str">
        <f t="shared" si="124"/>
        <v/>
      </c>
      <c r="C473" s="100">
        <v>472</v>
      </c>
      <c r="D473" s="96"/>
      <c r="E473" s="97">
        <f t="shared" si="136"/>
        <v>1</v>
      </c>
      <c r="F473" s="97"/>
      <c r="G473" s="97"/>
      <c r="H473" s="104" t="str">
        <f t="shared" si="130"/>
        <v/>
      </c>
      <c r="I473" s="105" t="str">
        <f>IF(D473="","",VLOOKUP(D473,ENTRANTS!$A$1:$H$1000,2,0))</f>
        <v/>
      </c>
      <c r="J473" s="105" t="str">
        <f>IF(D473="","",VLOOKUP(D473,ENTRANTS!$A$1:$H$1000,3,0))</f>
        <v/>
      </c>
      <c r="K473" s="100" t="str">
        <f>IF(D473="","",LEFT(VLOOKUP(D473,ENTRANTS!$A$1:$H$1000,5,0),1))</f>
        <v/>
      </c>
      <c r="L473" s="100" t="str">
        <f>IF(D473="","",COUNTIF($K$2:K473,K473))</f>
        <v/>
      </c>
      <c r="M473" s="100" t="str">
        <f>IF(D473="","",VLOOKUP(D473,ENTRANTS!$A$1:$H$1000,4,0))</f>
        <v/>
      </c>
      <c r="N473" s="100" t="str">
        <f>IF(D473="","",COUNTIF($M$2:M473,M473))</f>
        <v/>
      </c>
      <c r="O473" s="105" t="str">
        <f>IF(D473="","",VLOOKUP(D473,ENTRANTS!$A$1:$H$1000,6,0))</f>
        <v/>
      </c>
      <c r="P473" s="83" t="str">
        <f t="shared" si="131"/>
        <v/>
      </c>
      <c r="Q473" s="30"/>
      <c r="R473" s="2" t="str">
        <f t="shared" si="132"/>
        <v/>
      </c>
      <c r="S473" s="3" t="str">
        <f>IF(D473="","",COUNTIF($R$2:R473,R473))</f>
        <v/>
      </c>
      <c r="T473" s="4" t="str">
        <f t="shared" si="137"/>
        <v/>
      </c>
      <c r="U473" s="34" t="str">
        <f>IF(AND(S473=4,K473="M",NOT(O473="Unattached")),SUMIF(R$2:R473,R473,L$2:L473),"")</f>
        <v/>
      </c>
      <c r="V473" s="4" t="str">
        <f t="shared" si="138"/>
        <v/>
      </c>
      <c r="W473" s="34" t="str">
        <f>IF(AND(S473=3,K473="F",NOT(O473="Unattached")),SUMIF(R$2:R473,R473,L$2:L473),"")</f>
        <v/>
      </c>
      <c r="X473" s="5" t="str">
        <f t="shared" si="125"/>
        <v/>
      </c>
      <c r="Y473" s="5" t="str">
        <f t="shared" si="133"/>
        <v/>
      </c>
      <c r="Z473" s="32" t="str">
        <f t="shared" si="126"/>
        <v xml:space="preserve"> </v>
      </c>
      <c r="AA473" s="32" t="str">
        <f>IF(K473="M",IF(S473&lt;&gt;4,"",VLOOKUP(CONCATENATE(R473," ",(S473-3)),$Z$2:AD473,5,0)),IF(S473&lt;&gt;3,"",VLOOKUP(CONCATENATE(R473," ",(S473-2)),$Z$2:AD473,5,0)))</f>
        <v/>
      </c>
      <c r="AB473" s="32" t="str">
        <f>IF(K473="M",IF(S473&lt;&gt;4,"",VLOOKUP(CONCATENATE(R473," ",(S473-2)),$Z$2:AD473,5,0)),IF(S473&lt;&gt;3,"",VLOOKUP(CONCATENATE(R473," ",(S473-1)),$Z$2:AD473,5,0)))</f>
        <v/>
      </c>
      <c r="AC473" s="32" t="str">
        <f>IF(K473="M",IF(S473&lt;&gt;4,"",VLOOKUP(CONCATENATE(R473," ",(S473-1)),$Z$2:AD473,5,0)),IF(S473&lt;&gt;3,"",VLOOKUP(CONCATENATE(R473," ",(S473)),$Z$2:AD473,5,0)))</f>
        <v/>
      </c>
      <c r="AD473" s="32" t="str">
        <f t="shared" si="134"/>
        <v/>
      </c>
      <c r="AE473" s="32" t="str">
        <f t="shared" si="135"/>
        <v xml:space="preserve"> </v>
      </c>
      <c r="AF473" s="109">
        <f>IF($K473="M",IF($L473&gt;Params!D$3,0,Params!F$3-$L473+1)+IF($L473=1,2,0),IF($L473&gt;Params!E$3,0,Params!G$3-$L473+1)+IF($L473=1,2,0))</f>
        <v>0</v>
      </c>
      <c r="AG473" s="109">
        <f t="shared" si="127"/>
        <v>0</v>
      </c>
      <c r="AH473" s="109">
        <f>IF(LEN(M473)&gt;1,MATCH(MID(M473,2,3),Params!$A$4:$A$14,0),0)</f>
        <v>0</v>
      </c>
      <c r="AI473" s="109" cm="1">
        <f t="array" ref="AI473">IF(AH473=0,0,INDEX(Params!F$4:F$14,RESULTS!$AH473))</f>
        <v>0</v>
      </c>
      <c r="AJ473" s="109" cm="1">
        <f t="array" ref="AJ473">IF(AI473=0,0,INDEX(Params!G$4:G$14,RESULTS!$AH473))</f>
        <v>0</v>
      </c>
      <c r="AK473" s="109">
        <f t="shared" si="128"/>
        <v>0</v>
      </c>
      <c r="AL473" s="109">
        <f t="shared" si="129"/>
        <v>0</v>
      </c>
    </row>
    <row r="474" spans="1:38" x14ac:dyDescent="0.3">
      <c r="A474" s="64" t="str">
        <f t="shared" si="123"/>
        <v/>
      </c>
      <c r="B474" s="64" t="str">
        <f t="shared" si="124"/>
        <v/>
      </c>
      <c r="C474" s="100">
        <v>473</v>
      </c>
      <c r="D474" s="96"/>
      <c r="E474" s="97">
        <f t="shared" si="136"/>
        <v>1</v>
      </c>
      <c r="F474" s="97"/>
      <c r="G474" s="97"/>
      <c r="H474" s="104" t="str">
        <f t="shared" si="130"/>
        <v/>
      </c>
      <c r="I474" s="105" t="str">
        <f>IF(D474="","",VLOOKUP(D474,ENTRANTS!$A$1:$H$1000,2,0))</f>
        <v/>
      </c>
      <c r="J474" s="105" t="str">
        <f>IF(D474="","",VLOOKUP(D474,ENTRANTS!$A$1:$H$1000,3,0))</f>
        <v/>
      </c>
      <c r="K474" s="100" t="str">
        <f>IF(D474="","",LEFT(VLOOKUP(D474,ENTRANTS!$A$1:$H$1000,5,0),1))</f>
        <v/>
      </c>
      <c r="L474" s="100" t="str">
        <f>IF(D474="","",COUNTIF($K$2:K474,K474))</f>
        <v/>
      </c>
      <c r="M474" s="100" t="str">
        <f>IF(D474="","",VLOOKUP(D474,ENTRANTS!$A$1:$H$1000,4,0))</f>
        <v/>
      </c>
      <c r="N474" s="100" t="str">
        <f>IF(D474="","",COUNTIF($M$2:M474,M474))</f>
        <v/>
      </c>
      <c r="O474" s="105" t="str">
        <f>IF(D474="","",VLOOKUP(D474,ENTRANTS!$A$1:$H$1000,6,0))</f>
        <v/>
      </c>
      <c r="P474" s="83" t="str">
        <f t="shared" si="131"/>
        <v/>
      </c>
      <c r="Q474" s="30"/>
      <c r="R474" s="2" t="str">
        <f t="shared" si="132"/>
        <v/>
      </c>
      <c r="S474" s="3" t="str">
        <f>IF(D474="","",COUNTIF($R$2:R474,R474))</f>
        <v/>
      </c>
      <c r="T474" s="4" t="str">
        <f t="shared" si="137"/>
        <v/>
      </c>
      <c r="U474" s="34" t="str">
        <f>IF(AND(S474=4,K474="M",NOT(O474="Unattached")),SUMIF(R$2:R474,R474,L$2:L474),"")</f>
        <v/>
      </c>
      <c r="V474" s="4" t="str">
        <f t="shared" si="138"/>
        <v/>
      </c>
      <c r="W474" s="34" t="str">
        <f>IF(AND(S474=3,K474="F",NOT(O474="Unattached")),SUMIF(R$2:R474,R474,L$2:L474),"")</f>
        <v/>
      </c>
      <c r="X474" s="5" t="str">
        <f t="shared" si="125"/>
        <v/>
      </c>
      <c r="Y474" s="5" t="str">
        <f t="shared" si="133"/>
        <v/>
      </c>
      <c r="Z474" s="32" t="str">
        <f t="shared" si="126"/>
        <v xml:space="preserve"> </v>
      </c>
      <c r="AA474" s="32" t="str">
        <f>IF(K474="M",IF(S474&lt;&gt;4,"",VLOOKUP(CONCATENATE(R474," ",(S474-3)),$Z$2:AD474,5,0)),IF(S474&lt;&gt;3,"",VLOOKUP(CONCATENATE(R474," ",(S474-2)),$Z$2:AD474,5,0)))</f>
        <v/>
      </c>
      <c r="AB474" s="32" t="str">
        <f>IF(K474="M",IF(S474&lt;&gt;4,"",VLOOKUP(CONCATENATE(R474," ",(S474-2)),$Z$2:AD474,5,0)),IF(S474&lt;&gt;3,"",VLOOKUP(CONCATENATE(R474," ",(S474-1)),$Z$2:AD474,5,0)))</f>
        <v/>
      </c>
      <c r="AC474" s="32" t="str">
        <f>IF(K474="M",IF(S474&lt;&gt;4,"",VLOOKUP(CONCATENATE(R474," ",(S474-1)),$Z$2:AD474,5,0)),IF(S474&lt;&gt;3,"",VLOOKUP(CONCATENATE(R474," ",(S474)),$Z$2:AD474,5,0)))</f>
        <v/>
      </c>
      <c r="AD474" s="32" t="str">
        <f t="shared" si="134"/>
        <v/>
      </c>
      <c r="AE474" s="32" t="str">
        <f t="shared" si="135"/>
        <v xml:space="preserve"> </v>
      </c>
      <c r="AF474" s="109">
        <f>IF($K474="M",IF($L474&gt;Params!D$3,0,Params!F$3-$L474+1)+IF($L474=1,2,0),IF($L474&gt;Params!E$3,0,Params!G$3-$L474+1)+IF($L474=1,2,0))</f>
        <v>0</v>
      </c>
      <c r="AG474" s="109">
        <f t="shared" si="127"/>
        <v>0</v>
      </c>
      <c r="AH474" s="109">
        <f>IF(LEN(M474)&gt;1,MATCH(MID(M474,2,3),Params!$A$4:$A$14,0),0)</f>
        <v>0</v>
      </c>
      <c r="AI474" s="109" cm="1">
        <f t="array" ref="AI474">IF(AH474=0,0,INDEX(Params!F$4:F$14,RESULTS!$AH474))</f>
        <v>0</v>
      </c>
      <c r="AJ474" s="109" cm="1">
        <f t="array" ref="AJ474">IF(AI474=0,0,INDEX(Params!G$4:G$14,RESULTS!$AH474))</f>
        <v>0</v>
      </c>
      <c r="AK474" s="109">
        <f t="shared" si="128"/>
        <v>0</v>
      </c>
      <c r="AL474" s="109">
        <f t="shared" si="129"/>
        <v>0</v>
      </c>
    </row>
    <row r="475" spans="1:38" x14ac:dyDescent="0.3">
      <c r="A475" s="64" t="str">
        <f t="shared" si="123"/>
        <v/>
      </c>
      <c r="B475" s="64" t="str">
        <f t="shared" si="124"/>
        <v/>
      </c>
      <c r="C475" s="100">
        <v>474</v>
      </c>
      <c r="D475" s="96"/>
      <c r="E475" s="97">
        <f t="shared" si="136"/>
        <v>1</v>
      </c>
      <c r="F475" s="97"/>
      <c r="G475" s="97"/>
      <c r="H475" s="104" t="str">
        <f t="shared" si="130"/>
        <v/>
      </c>
      <c r="I475" s="105" t="str">
        <f>IF(D475="","",VLOOKUP(D475,ENTRANTS!$A$1:$H$1000,2,0))</f>
        <v/>
      </c>
      <c r="J475" s="105" t="str">
        <f>IF(D475="","",VLOOKUP(D475,ENTRANTS!$A$1:$H$1000,3,0))</f>
        <v/>
      </c>
      <c r="K475" s="100" t="str">
        <f>IF(D475="","",LEFT(VLOOKUP(D475,ENTRANTS!$A$1:$H$1000,5,0),1))</f>
        <v/>
      </c>
      <c r="L475" s="100" t="str">
        <f>IF(D475="","",COUNTIF($K$2:K475,K475))</f>
        <v/>
      </c>
      <c r="M475" s="100" t="str">
        <f>IF(D475="","",VLOOKUP(D475,ENTRANTS!$A$1:$H$1000,4,0))</f>
        <v/>
      </c>
      <c r="N475" s="100" t="str">
        <f>IF(D475="","",COUNTIF($M$2:M475,M475))</f>
        <v/>
      </c>
      <c r="O475" s="105" t="str">
        <f>IF(D475="","",VLOOKUP(D475,ENTRANTS!$A$1:$H$1000,6,0))</f>
        <v/>
      </c>
      <c r="P475" s="83" t="str">
        <f t="shared" si="131"/>
        <v/>
      </c>
      <c r="Q475" s="30"/>
      <c r="R475" s="2" t="str">
        <f t="shared" si="132"/>
        <v/>
      </c>
      <c r="S475" s="3" t="str">
        <f>IF(D475="","",COUNTIF($R$2:R475,R475))</f>
        <v/>
      </c>
      <c r="T475" s="4" t="str">
        <f t="shared" si="137"/>
        <v/>
      </c>
      <c r="U475" s="34" t="str">
        <f>IF(AND(S475=4,K475="M",NOT(O475="Unattached")),SUMIF(R$2:R475,R475,L$2:L475),"")</f>
        <v/>
      </c>
      <c r="V475" s="4" t="str">
        <f t="shared" si="138"/>
        <v/>
      </c>
      <c r="W475" s="34" t="str">
        <f>IF(AND(S475=3,K475="F",NOT(O475="Unattached")),SUMIF(R$2:R475,R475,L$2:L475),"")</f>
        <v/>
      </c>
      <c r="X475" s="5" t="str">
        <f t="shared" si="125"/>
        <v/>
      </c>
      <c r="Y475" s="5" t="str">
        <f t="shared" si="133"/>
        <v/>
      </c>
      <c r="Z475" s="32" t="str">
        <f t="shared" si="126"/>
        <v xml:space="preserve"> </v>
      </c>
      <c r="AA475" s="32" t="str">
        <f>IF(K475="M",IF(S475&lt;&gt;4,"",VLOOKUP(CONCATENATE(R475," ",(S475-3)),$Z$2:AD475,5,0)),IF(S475&lt;&gt;3,"",VLOOKUP(CONCATENATE(R475," ",(S475-2)),$Z$2:AD475,5,0)))</f>
        <v/>
      </c>
      <c r="AB475" s="32" t="str">
        <f>IF(K475="M",IF(S475&lt;&gt;4,"",VLOOKUP(CONCATENATE(R475," ",(S475-2)),$Z$2:AD475,5,0)),IF(S475&lt;&gt;3,"",VLOOKUP(CONCATENATE(R475," ",(S475-1)),$Z$2:AD475,5,0)))</f>
        <v/>
      </c>
      <c r="AC475" s="32" t="str">
        <f>IF(K475="M",IF(S475&lt;&gt;4,"",VLOOKUP(CONCATENATE(R475," ",(S475-1)),$Z$2:AD475,5,0)),IF(S475&lt;&gt;3,"",VLOOKUP(CONCATENATE(R475," ",(S475)),$Z$2:AD475,5,0)))</f>
        <v/>
      </c>
      <c r="AD475" s="32" t="str">
        <f t="shared" si="134"/>
        <v/>
      </c>
      <c r="AE475" s="32" t="str">
        <f t="shared" si="135"/>
        <v xml:space="preserve"> </v>
      </c>
      <c r="AF475" s="109">
        <f>IF($K475="M",IF($L475&gt;Params!D$3,0,Params!F$3-$L475+1)+IF($L475=1,2,0),IF($L475&gt;Params!E$3,0,Params!G$3-$L475+1)+IF($L475=1,2,0))</f>
        <v>0</v>
      </c>
      <c r="AG475" s="109">
        <f t="shared" si="127"/>
        <v>0</v>
      </c>
      <c r="AH475" s="109">
        <f>IF(LEN(M475)&gt;1,MATCH(MID(M475,2,3),Params!$A$4:$A$14,0),0)</f>
        <v>0</v>
      </c>
      <c r="AI475" s="109" cm="1">
        <f t="array" ref="AI475">IF(AH475=0,0,INDEX(Params!F$4:F$14,RESULTS!$AH475))</f>
        <v>0</v>
      </c>
      <c r="AJ475" s="109" cm="1">
        <f t="array" ref="AJ475">IF(AI475=0,0,INDEX(Params!G$4:G$14,RESULTS!$AH475))</f>
        <v>0</v>
      </c>
      <c r="AK475" s="109">
        <f t="shared" si="128"/>
        <v>0</v>
      </c>
      <c r="AL475" s="109">
        <f t="shared" si="129"/>
        <v>0</v>
      </c>
    </row>
    <row r="476" spans="1:38" x14ac:dyDescent="0.3">
      <c r="A476" s="64" t="str">
        <f t="shared" si="123"/>
        <v/>
      </c>
      <c r="B476" s="64" t="str">
        <f t="shared" si="124"/>
        <v/>
      </c>
      <c r="C476" s="100">
        <v>475</v>
      </c>
      <c r="D476" s="96"/>
      <c r="E476" s="97">
        <f t="shared" si="136"/>
        <v>1</v>
      </c>
      <c r="F476" s="97"/>
      <c r="G476" s="97"/>
      <c r="H476" s="104" t="str">
        <f t="shared" si="130"/>
        <v/>
      </c>
      <c r="I476" s="105" t="str">
        <f>IF(D476="","",VLOOKUP(D476,ENTRANTS!$A$1:$H$1000,2,0))</f>
        <v/>
      </c>
      <c r="J476" s="105" t="str">
        <f>IF(D476="","",VLOOKUP(D476,ENTRANTS!$A$1:$H$1000,3,0))</f>
        <v/>
      </c>
      <c r="K476" s="100" t="str">
        <f>IF(D476="","",LEFT(VLOOKUP(D476,ENTRANTS!$A$1:$H$1000,5,0),1))</f>
        <v/>
      </c>
      <c r="L476" s="100" t="str">
        <f>IF(D476="","",COUNTIF($K$2:K476,K476))</f>
        <v/>
      </c>
      <c r="M476" s="100" t="str">
        <f>IF(D476="","",VLOOKUP(D476,ENTRANTS!$A$1:$H$1000,4,0))</f>
        <v/>
      </c>
      <c r="N476" s="100" t="str">
        <f>IF(D476="","",COUNTIF($M$2:M476,M476))</f>
        <v/>
      </c>
      <c r="O476" s="105" t="str">
        <f>IF(D476="","",VLOOKUP(D476,ENTRANTS!$A$1:$H$1000,6,0))</f>
        <v/>
      </c>
      <c r="P476" s="83" t="str">
        <f t="shared" si="131"/>
        <v/>
      </c>
      <c r="Q476" s="30"/>
      <c r="R476" s="2" t="str">
        <f t="shared" si="132"/>
        <v/>
      </c>
      <c r="S476" s="3" t="str">
        <f>IF(D476="","",COUNTIF($R$2:R476,R476))</f>
        <v/>
      </c>
      <c r="T476" s="4" t="str">
        <f t="shared" si="137"/>
        <v/>
      </c>
      <c r="U476" s="34" t="str">
        <f>IF(AND(S476=4,K476="M",NOT(O476="Unattached")),SUMIF(R$2:R476,R476,L$2:L476),"")</f>
        <v/>
      </c>
      <c r="V476" s="4" t="str">
        <f t="shared" si="138"/>
        <v/>
      </c>
      <c r="W476" s="34" t="str">
        <f>IF(AND(S476=3,K476="F",NOT(O476="Unattached")),SUMIF(R$2:R476,R476,L$2:L476),"")</f>
        <v/>
      </c>
      <c r="X476" s="5" t="str">
        <f t="shared" si="125"/>
        <v/>
      </c>
      <c r="Y476" s="5" t="str">
        <f t="shared" si="133"/>
        <v/>
      </c>
      <c r="Z476" s="32" t="str">
        <f t="shared" si="126"/>
        <v xml:space="preserve"> </v>
      </c>
      <c r="AA476" s="32" t="str">
        <f>IF(K476="M",IF(S476&lt;&gt;4,"",VLOOKUP(CONCATENATE(R476," ",(S476-3)),$Z$2:AD476,5,0)),IF(S476&lt;&gt;3,"",VLOOKUP(CONCATENATE(R476," ",(S476-2)),$Z$2:AD476,5,0)))</f>
        <v/>
      </c>
      <c r="AB476" s="32" t="str">
        <f>IF(K476="M",IF(S476&lt;&gt;4,"",VLOOKUP(CONCATENATE(R476," ",(S476-2)),$Z$2:AD476,5,0)),IF(S476&lt;&gt;3,"",VLOOKUP(CONCATENATE(R476," ",(S476-1)),$Z$2:AD476,5,0)))</f>
        <v/>
      </c>
      <c r="AC476" s="32" t="str">
        <f>IF(K476="M",IF(S476&lt;&gt;4,"",VLOOKUP(CONCATENATE(R476," ",(S476-1)),$Z$2:AD476,5,0)),IF(S476&lt;&gt;3,"",VLOOKUP(CONCATENATE(R476," ",(S476)),$Z$2:AD476,5,0)))</f>
        <v/>
      </c>
      <c r="AD476" s="32" t="str">
        <f t="shared" si="134"/>
        <v/>
      </c>
      <c r="AE476" s="32" t="str">
        <f t="shared" si="135"/>
        <v xml:space="preserve"> </v>
      </c>
      <c r="AF476" s="109">
        <f>IF($K476="M",IF($L476&gt;Params!D$3,0,Params!F$3-$L476+1)+IF($L476=1,2,0),IF($L476&gt;Params!E$3,0,Params!G$3-$L476+1)+IF($L476=1,2,0))</f>
        <v>0</v>
      </c>
      <c r="AG476" s="109">
        <f t="shared" si="127"/>
        <v>0</v>
      </c>
      <c r="AH476" s="109">
        <f>IF(LEN(M476)&gt;1,MATCH(MID(M476,2,3),Params!$A$4:$A$14,0),0)</f>
        <v>0</v>
      </c>
      <c r="AI476" s="109" cm="1">
        <f t="array" ref="AI476">IF(AH476=0,0,INDEX(Params!F$4:F$14,RESULTS!$AH476))</f>
        <v>0</v>
      </c>
      <c r="AJ476" s="109" cm="1">
        <f t="array" ref="AJ476">IF(AI476=0,0,INDEX(Params!G$4:G$14,RESULTS!$AH476))</f>
        <v>0</v>
      </c>
      <c r="AK476" s="109">
        <f t="shared" si="128"/>
        <v>0</v>
      </c>
      <c r="AL476" s="109">
        <f t="shared" si="129"/>
        <v>0</v>
      </c>
    </row>
    <row r="477" spans="1:38" x14ac:dyDescent="0.3">
      <c r="A477" s="64" t="str">
        <f t="shared" si="123"/>
        <v/>
      </c>
      <c r="B477" s="64" t="str">
        <f t="shared" si="124"/>
        <v/>
      </c>
      <c r="C477" s="100">
        <v>476</v>
      </c>
      <c r="D477" s="96"/>
      <c r="E477" s="97">
        <f t="shared" si="136"/>
        <v>1</v>
      </c>
      <c r="F477" s="97"/>
      <c r="G477" s="97"/>
      <c r="H477" s="104" t="str">
        <f t="shared" si="130"/>
        <v/>
      </c>
      <c r="I477" s="105" t="str">
        <f>IF(D477="","",VLOOKUP(D477,ENTRANTS!$A$1:$H$1000,2,0))</f>
        <v/>
      </c>
      <c r="J477" s="105" t="str">
        <f>IF(D477="","",VLOOKUP(D477,ENTRANTS!$A$1:$H$1000,3,0))</f>
        <v/>
      </c>
      <c r="K477" s="100" t="str">
        <f>IF(D477="","",LEFT(VLOOKUP(D477,ENTRANTS!$A$1:$H$1000,5,0),1))</f>
        <v/>
      </c>
      <c r="L477" s="100" t="str">
        <f>IF(D477="","",COUNTIF($K$2:K477,K477))</f>
        <v/>
      </c>
      <c r="M477" s="100" t="str">
        <f>IF(D477="","",VLOOKUP(D477,ENTRANTS!$A$1:$H$1000,4,0))</f>
        <v/>
      </c>
      <c r="N477" s="100" t="str">
        <f>IF(D477="","",COUNTIF($M$2:M477,M477))</f>
        <v/>
      </c>
      <c r="O477" s="105" t="str">
        <f>IF(D477="","",VLOOKUP(D477,ENTRANTS!$A$1:$H$1000,6,0))</f>
        <v/>
      </c>
      <c r="P477" s="83" t="str">
        <f t="shared" si="131"/>
        <v/>
      </c>
      <c r="Q477" s="30"/>
      <c r="R477" s="2" t="str">
        <f t="shared" si="132"/>
        <v/>
      </c>
      <c r="S477" s="3" t="str">
        <f>IF(D477="","",COUNTIF($R$2:R477,R477))</f>
        <v/>
      </c>
      <c r="T477" s="4" t="str">
        <f t="shared" si="137"/>
        <v/>
      </c>
      <c r="U477" s="34" t="str">
        <f>IF(AND(S477=4,K477="M",NOT(O477="Unattached")),SUMIF(R$2:R477,R477,L$2:L477),"")</f>
        <v/>
      </c>
      <c r="V477" s="4" t="str">
        <f t="shared" si="138"/>
        <v/>
      </c>
      <c r="W477" s="34" t="str">
        <f>IF(AND(S477=3,K477="F",NOT(O477="Unattached")),SUMIF(R$2:R477,R477,L$2:L477),"")</f>
        <v/>
      </c>
      <c r="X477" s="5" t="str">
        <f t="shared" si="125"/>
        <v/>
      </c>
      <c r="Y477" s="5" t="str">
        <f t="shared" si="133"/>
        <v/>
      </c>
      <c r="Z477" s="32" t="str">
        <f t="shared" si="126"/>
        <v xml:space="preserve"> </v>
      </c>
      <c r="AA477" s="32" t="str">
        <f>IF(K477="M",IF(S477&lt;&gt;4,"",VLOOKUP(CONCATENATE(R477," ",(S477-3)),$Z$2:AD477,5,0)),IF(S477&lt;&gt;3,"",VLOOKUP(CONCATENATE(R477," ",(S477-2)),$Z$2:AD477,5,0)))</f>
        <v/>
      </c>
      <c r="AB477" s="32" t="str">
        <f>IF(K477="M",IF(S477&lt;&gt;4,"",VLOOKUP(CONCATENATE(R477," ",(S477-2)),$Z$2:AD477,5,0)),IF(S477&lt;&gt;3,"",VLOOKUP(CONCATENATE(R477," ",(S477-1)),$Z$2:AD477,5,0)))</f>
        <v/>
      </c>
      <c r="AC477" s="32" t="str">
        <f>IF(K477="M",IF(S477&lt;&gt;4,"",VLOOKUP(CONCATENATE(R477," ",(S477-1)),$Z$2:AD477,5,0)),IF(S477&lt;&gt;3,"",VLOOKUP(CONCATENATE(R477," ",(S477)),$Z$2:AD477,5,0)))</f>
        <v/>
      </c>
      <c r="AD477" s="32" t="str">
        <f t="shared" si="134"/>
        <v/>
      </c>
      <c r="AE477" s="32" t="str">
        <f t="shared" si="135"/>
        <v xml:space="preserve"> </v>
      </c>
      <c r="AF477" s="109">
        <f>IF($K477="M",IF($L477&gt;Params!D$3,0,Params!F$3-$L477+1)+IF($L477=1,2,0),IF($L477&gt;Params!E$3,0,Params!G$3-$L477+1)+IF($L477=1,2,0))</f>
        <v>0</v>
      </c>
      <c r="AG477" s="109">
        <f t="shared" si="127"/>
        <v>0</v>
      </c>
      <c r="AH477" s="109">
        <f>IF(LEN(M477)&gt;1,MATCH(MID(M477,2,3),Params!$A$4:$A$14,0),0)</f>
        <v>0</v>
      </c>
      <c r="AI477" s="109" cm="1">
        <f t="array" ref="AI477">IF(AH477=0,0,INDEX(Params!F$4:F$14,RESULTS!$AH477))</f>
        <v>0</v>
      </c>
      <c r="AJ477" s="109" cm="1">
        <f t="array" ref="AJ477">IF(AI477=0,0,INDEX(Params!G$4:G$14,RESULTS!$AH477))</f>
        <v>0</v>
      </c>
      <c r="AK477" s="109">
        <f t="shared" si="128"/>
        <v>0</v>
      </c>
      <c r="AL477" s="109">
        <f t="shared" si="129"/>
        <v>0</v>
      </c>
    </row>
    <row r="478" spans="1:38" x14ac:dyDescent="0.3">
      <c r="A478" s="64" t="str">
        <f t="shared" si="123"/>
        <v/>
      </c>
      <c r="B478" s="64" t="str">
        <f t="shared" si="124"/>
        <v/>
      </c>
      <c r="C478" s="100">
        <v>477</v>
      </c>
      <c r="D478" s="96"/>
      <c r="E478" s="97">
        <f t="shared" si="136"/>
        <v>1</v>
      </c>
      <c r="F478" s="97"/>
      <c r="G478" s="97"/>
      <c r="H478" s="104" t="str">
        <f t="shared" si="130"/>
        <v/>
      </c>
      <c r="I478" s="105" t="str">
        <f>IF(D478="","",VLOOKUP(D478,ENTRANTS!$A$1:$H$1000,2,0))</f>
        <v/>
      </c>
      <c r="J478" s="105" t="str">
        <f>IF(D478="","",VLOOKUP(D478,ENTRANTS!$A$1:$H$1000,3,0))</f>
        <v/>
      </c>
      <c r="K478" s="100" t="str">
        <f>IF(D478="","",LEFT(VLOOKUP(D478,ENTRANTS!$A$1:$H$1000,5,0),1))</f>
        <v/>
      </c>
      <c r="L478" s="100" t="str">
        <f>IF(D478="","",COUNTIF($K$2:K478,K478))</f>
        <v/>
      </c>
      <c r="M478" s="100" t="str">
        <f>IF(D478="","",VLOOKUP(D478,ENTRANTS!$A$1:$H$1000,4,0))</f>
        <v/>
      </c>
      <c r="N478" s="100" t="str">
        <f>IF(D478="","",COUNTIF($M$2:M478,M478))</f>
        <v/>
      </c>
      <c r="O478" s="105" t="str">
        <f>IF(D478="","",VLOOKUP(D478,ENTRANTS!$A$1:$H$1000,6,0))</f>
        <v/>
      </c>
      <c r="P478" s="83" t="str">
        <f t="shared" si="131"/>
        <v/>
      </c>
      <c r="Q478" s="30"/>
      <c r="R478" s="2" t="str">
        <f t="shared" si="132"/>
        <v/>
      </c>
      <c r="S478" s="3" t="str">
        <f>IF(D478="","",COUNTIF($R$2:R478,R478))</f>
        <v/>
      </c>
      <c r="T478" s="4" t="str">
        <f t="shared" si="137"/>
        <v/>
      </c>
      <c r="U478" s="34" t="str">
        <f>IF(AND(S478=4,K478="M",NOT(O478="Unattached")),SUMIF(R$2:R478,R478,L$2:L478),"")</f>
        <v/>
      </c>
      <c r="V478" s="4" t="str">
        <f t="shared" si="138"/>
        <v/>
      </c>
      <c r="W478" s="34" t="str">
        <f>IF(AND(S478=3,K478="F",NOT(O478="Unattached")),SUMIF(R$2:R478,R478,L$2:L478),"")</f>
        <v/>
      </c>
      <c r="X478" s="5" t="str">
        <f t="shared" si="125"/>
        <v/>
      </c>
      <c r="Y478" s="5" t="str">
        <f t="shared" si="133"/>
        <v/>
      </c>
      <c r="Z478" s="32" t="str">
        <f t="shared" si="126"/>
        <v xml:space="preserve"> </v>
      </c>
      <c r="AA478" s="32" t="str">
        <f>IF(K478="M",IF(S478&lt;&gt;4,"",VLOOKUP(CONCATENATE(R478," ",(S478-3)),$Z$2:AD478,5,0)),IF(S478&lt;&gt;3,"",VLOOKUP(CONCATENATE(R478," ",(S478-2)),$Z$2:AD478,5,0)))</f>
        <v/>
      </c>
      <c r="AB478" s="32" t="str">
        <f>IF(K478="M",IF(S478&lt;&gt;4,"",VLOOKUP(CONCATENATE(R478," ",(S478-2)),$Z$2:AD478,5,0)),IF(S478&lt;&gt;3,"",VLOOKUP(CONCATENATE(R478," ",(S478-1)),$Z$2:AD478,5,0)))</f>
        <v/>
      </c>
      <c r="AC478" s="32" t="str">
        <f>IF(K478="M",IF(S478&lt;&gt;4,"",VLOOKUP(CONCATENATE(R478," ",(S478-1)),$Z$2:AD478,5,0)),IF(S478&lt;&gt;3,"",VLOOKUP(CONCATENATE(R478," ",(S478)),$Z$2:AD478,5,0)))</f>
        <v/>
      </c>
      <c r="AD478" s="32" t="str">
        <f t="shared" si="134"/>
        <v/>
      </c>
      <c r="AE478" s="32" t="str">
        <f t="shared" si="135"/>
        <v xml:space="preserve"> </v>
      </c>
      <c r="AF478" s="109">
        <f>IF($K478="M",IF($L478&gt;Params!D$3,0,Params!F$3-$L478+1)+IF($L478=1,2,0),IF($L478&gt;Params!E$3,0,Params!G$3-$L478+1)+IF($L478=1,2,0))</f>
        <v>0</v>
      </c>
      <c r="AG478" s="109">
        <f t="shared" si="127"/>
        <v>0</v>
      </c>
      <c r="AH478" s="109">
        <f>IF(LEN(M478)&gt;1,MATCH(MID(M478,2,3),Params!$A$4:$A$14,0),0)</f>
        <v>0</v>
      </c>
      <c r="AI478" s="109" cm="1">
        <f t="array" ref="AI478">IF(AH478=0,0,INDEX(Params!F$4:F$14,RESULTS!$AH478))</f>
        <v>0</v>
      </c>
      <c r="AJ478" s="109" cm="1">
        <f t="array" ref="AJ478">IF(AI478=0,0,INDEX(Params!G$4:G$14,RESULTS!$AH478))</f>
        <v>0</v>
      </c>
      <c r="AK478" s="109">
        <f t="shared" si="128"/>
        <v>0</v>
      </c>
      <c r="AL478" s="109">
        <f t="shared" si="129"/>
        <v>0</v>
      </c>
    </row>
    <row r="479" spans="1:38" x14ac:dyDescent="0.3">
      <c r="A479" s="64" t="str">
        <f t="shared" si="123"/>
        <v/>
      </c>
      <c r="B479" s="64" t="str">
        <f t="shared" si="124"/>
        <v/>
      </c>
      <c r="C479" s="100">
        <v>478</v>
      </c>
      <c r="D479" s="96"/>
      <c r="E479" s="97">
        <f t="shared" si="136"/>
        <v>1</v>
      </c>
      <c r="F479" s="97"/>
      <c r="G479" s="97"/>
      <c r="H479" s="104" t="str">
        <f t="shared" si="130"/>
        <v/>
      </c>
      <c r="I479" s="105" t="str">
        <f>IF(D479="","",VLOOKUP(D479,ENTRANTS!$A$1:$H$1000,2,0))</f>
        <v/>
      </c>
      <c r="J479" s="105" t="str">
        <f>IF(D479="","",VLOOKUP(D479,ENTRANTS!$A$1:$H$1000,3,0))</f>
        <v/>
      </c>
      <c r="K479" s="100" t="str">
        <f>IF(D479="","",LEFT(VLOOKUP(D479,ENTRANTS!$A$1:$H$1000,5,0),1))</f>
        <v/>
      </c>
      <c r="L479" s="100" t="str">
        <f>IF(D479="","",COUNTIF($K$2:K479,K479))</f>
        <v/>
      </c>
      <c r="M479" s="100" t="str">
        <f>IF(D479="","",VLOOKUP(D479,ENTRANTS!$A$1:$H$1000,4,0))</f>
        <v/>
      </c>
      <c r="N479" s="100" t="str">
        <f>IF(D479="","",COUNTIF($M$2:M479,M479))</f>
        <v/>
      </c>
      <c r="O479" s="105" t="str">
        <f>IF(D479="","",VLOOKUP(D479,ENTRANTS!$A$1:$H$1000,6,0))</f>
        <v/>
      </c>
      <c r="P479" s="83" t="str">
        <f t="shared" si="131"/>
        <v/>
      </c>
      <c r="Q479" s="30"/>
      <c r="R479" s="2" t="str">
        <f t="shared" si="132"/>
        <v/>
      </c>
      <c r="S479" s="3" t="str">
        <f>IF(D479="","",COUNTIF($R$2:R479,R479))</f>
        <v/>
      </c>
      <c r="T479" s="4" t="str">
        <f t="shared" si="137"/>
        <v/>
      </c>
      <c r="U479" s="34" t="str">
        <f>IF(AND(S479=4,K479="M",NOT(O479="Unattached")),SUMIF(R$2:R479,R479,L$2:L479),"")</f>
        <v/>
      </c>
      <c r="V479" s="4" t="str">
        <f t="shared" si="138"/>
        <v/>
      </c>
      <c r="W479" s="34" t="str">
        <f>IF(AND(S479=3,K479="F",NOT(O479="Unattached")),SUMIF(R$2:R479,R479,L$2:L479),"")</f>
        <v/>
      </c>
      <c r="X479" s="5" t="str">
        <f t="shared" si="125"/>
        <v/>
      </c>
      <c r="Y479" s="5" t="str">
        <f t="shared" si="133"/>
        <v/>
      </c>
      <c r="Z479" s="32" t="str">
        <f t="shared" si="126"/>
        <v xml:space="preserve"> </v>
      </c>
      <c r="AA479" s="32" t="str">
        <f>IF(K479="M",IF(S479&lt;&gt;4,"",VLOOKUP(CONCATENATE(R479," ",(S479-3)),$Z$2:AD479,5,0)),IF(S479&lt;&gt;3,"",VLOOKUP(CONCATENATE(R479," ",(S479-2)),$Z$2:AD479,5,0)))</f>
        <v/>
      </c>
      <c r="AB479" s="32" t="str">
        <f>IF(K479="M",IF(S479&lt;&gt;4,"",VLOOKUP(CONCATENATE(R479," ",(S479-2)),$Z$2:AD479,5,0)),IF(S479&lt;&gt;3,"",VLOOKUP(CONCATENATE(R479," ",(S479-1)),$Z$2:AD479,5,0)))</f>
        <v/>
      </c>
      <c r="AC479" s="32" t="str">
        <f>IF(K479="M",IF(S479&lt;&gt;4,"",VLOOKUP(CONCATENATE(R479," ",(S479-1)),$Z$2:AD479,5,0)),IF(S479&lt;&gt;3,"",VLOOKUP(CONCATENATE(R479," ",(S479)),$Z$2:AD479,5,0)))</f>
        <v/>
      </c>
      <c r="AD479" s="32" t="str">
        <f t="shared" si="134"/>
        <v/>
      </c>
      <c r="AE479" s="32" t="str">
        <f t="shared" si="135"/>
        <v xml:space="preserve"> </v>
      </c>
      <c r="AF479" s="109">
        <f>IF($K479="M",IF($L479&gt;Params!D$3,0,Params!F$3-$L479+1)+IF($L479=1,2,0),IF($L479&gt;Params!E$3,0,Params!G$3-$L479+1)+IF($L479=1,2,0))</f>
        <v>0</v>
      </c>
      <c r="AG479" s="109">
        <f t="shared" si="127"/>
        <v>0</v>
      </c>
      <c r="AH479" s="109">
        <f>IF(LEN(M479)&gt;1,MATCH(MID(M479,2,3),Params!$A$4:$A$14,0),0)</f>
        <v>0</v>
      </c>
      <c r="AI479" s="109" cm="1">
        <f t="array" ref="AI479">IF(AH479=0,0,INDEX(Params!F$4:F$14,RESULTS!$AH479))</f>
        <v>0</v>
      </c>
      <c r="AJ479" s="109" cm="1">
        <f t="array" ref="AJ479">IF(AI479=0,0,INDEX(Params!G$4:G$14,RESULTS!$AH479))</f>
        <v>0</v>
      </c>
      <c r="AK479" s="109">
        <f t="shared" si="128"/>
        <v>0</v>
      </c>
      <c r="AL479" s="109">
        <f t="shared" si="129"/>
        <v>0</v>
      </c>
    </row>
    <row r="480" spans="1:38" x14ac:dyDescent="0.3">
      <c r="A480" s="64" t="str">
        <f t="shared" si="123"/>
        <v/>
      </c>
      <c r="B480" s="64" t="str">
        <f t="shared" si="124"/>
        <v/>
      </c>
      <c r="C480" s="100">
        <v>479</v>
      </c>
      <c r="D480" s="96"/>
      <c r="E480" s="97">
        <f t="shared" si="136"/>
        <v>1</v>
      </c>
      <c r="F480" s="97"/>
      <c r="G480" s="97"/>
      <c r="H480" s="104" t="str">
        <f t="shared" si="130"/>
        <v/>
      </c>
      <c r="I480" s="105" t="str">
        <f>IF(D480="","",VLOOKUP(D480,ENTRANTS!$A$1:$H$1000,2,0))</f>
        <v/>
      </c>
      <c r="J480" s="105" t="str">
        <f>IF(D480="","",VLOOKUP(D480,ENTRANTS!$A$1:$H$1000,3,0))</f>
        <v/>
      </c>
      <c r="K480" s="100" t="str">
        <f>IF(D480="","",LEFT(VLOOKUP(D480,ENTRANTS!$A$1:$H$1000,5,0),1))</f>
        <v/>
      </c>
      <c r="L480" s="100" t="str">
        <f>IF(D480="","",COUNTIF($K$2:K480,K480))</f>
        <v/>
      </c>
      <c r="M480" s="100" t="str">
        <f>IF(D480="","",VLOOKUP(D480,ENTRANTS!$A$1:$H$1000,4,0))</f>
        <v/>
      </c>
      <c r="N480" s="100" t="str">
        <f>IF(D480="","",COUNTIF($M$2:M480,M480))</f>
        <v/>
      </c>
      <c r="O480" s="105" t="str">
        <f>IF(D480="","",VLOOKUP(D480,ENTRANTS!$A$1:$H$1000,6,0))</f>
        <v/>
      </c>
      <c r="P480" s="83" t="str">
        <f t="shared" si="131"/>
        <v/>
      </c>
      <c r="Q480" s="30"/>
      <c r="R480" s="2" t="str">
        <f t="shared" si="132"/>
        <v/>
      </c>
      <c r="S480" s="3" t="str">
        <f>IF(D480="","",COUNTIF($R$2:R480,R480))</f>
        <v/>
      </c>
      <c r="T480" s="4" t="str">
        <f t="shared" si="137"/>
        <v/>
      </c>
      <c r="U480" s="34" t="str">
        <f>IF(AND(S480=4,K480="M",NOT(O480="Unattached")),SUMIF(R$2:R480,R480,L$2:L480),"")</f>
        <v/>
      </c>
      <c r="V480" s="4" t="str">
        <f t="shared" si="138"/>
        <v/>
      </c>
      <c r="W480" s="34" t="str">
        <f>IF(AND(S480=3,K480="F",NOT(O480="Unattached")),SUMIF(R$2:R480,R480,L$2:L480),"")</f>
        <v/>
      </c>
      <c r="X480" s="5" t="str">
        <f t="shared" si="125"/>
        <v/>
      </c>
      <c r="Y480" s="5" t="str">
        <f t="shared" si="133"/>
        <v/>
      </c>
      <c r="Z480" s="32" t="str">
        <f t="shared" si="126"/>
        <v xml:space="preserve"> </v>
      </c>
      <c r="AA480" s="32" t="str">
        <f>IF(K480="M",IF(S480&lt;&gt;4,"",VLOOKUP(CONCATENATE(R480," ",(S480-3)),$Z$2:AD480,5,0)),IF(S480&lt;&gt;3,"",VLOOKUP(CONCATENATE(R480," ",(S480-2)),$Z$2:AD480,5,0)))</f>
        <v/>
      </c>
      <c r="AB480" s="32" t="str">
        <f>IF(K480="M",IF(S480&lt;&gt;4,"",VLOOKUP(CONCATENATE(R480," ",(S480-2)),$Z$2:AD480,5,0)),IF(S480&lt;&gt;3,"",VLOOKUP(CONCATENATE(R480," ",(S480-1)),$Z$2:AD480,5,0)))</f>
        <v/>
      </c>
      <c r="AC480" s="32" t="str">
        <f>IF(K480="M",IF(S480&lt;&gt;4,"",VLOOKUP(CONCATENATE(R480," ",(S480-1)),$Z$2:AD480,5,0)),IF(S480&lt;&gt;3,"",VLOOKUP(CONCATENATE(R480," ",(S480)),$Z$2:AD480,5,0)))</f>
        <v/>
      </c>
      <c r="AD480" s="32" t="str">
        <f t="shared" si="134"/>
        <v/>
      </c>
      <c r="AE480" s="32" t="str">
        <f t="shared" si="135"/>
        <v xml:space="preserve"> </v>
      </c>
      <c r="AF480" s="109">
        <f>IF($K480="M",IF($L480&gt;Params!D$3,0,Params!F$3-$L480+1)+IF($L480=1,2,0),IF($L480&gt;Params!E$3,0,Params!G$3-$L480+1)+IF($L480=1,2,0))</f>
        <v>0</v>
      </c>
      <c r="AG480" s="109">
        <f t="shared" si="127"/>
        <v>0</v>
      </c>
      <c r="AH480" s="109">
        <f>IF(LEN(M480)&gt;1,MATCH(MID(M480,2,3),Params!$A$4:$A$14,0),0)</f>
        <v>0</v>
      </c>
      <c r="AI480" s="109" cm="1">
        <f t="array" ref="AI480">IF(AH480=0,0,INDEX(Params!F$4:F$14,RESULTS!$AH480))</f>
        <v>0</v>
      </c>
      <c r="AJ480" s="109" cm="1">
        <f t="array" ref="AJ480">IF(AI480=0,0,INDEX(Params!G$4:G$14,RESULTS!$AH480))</f>
        <v>0</v>
      </c>
      <c r="AK480" s="109">
        <f t="shared" si="128"/>
        <v>0</v>
      </c>
      <c r="AL480" s="109">
        <f t="shared" si="129"/>
        <v>0</v>
      </c>
    </row>
    <row r="481" spans="1:38" x14ac:dyDescent="0.3">
      <c r="A481" s="64" t="str">
        <f t="shared" si="123"/>
        <v/>
      </c>
      <c r="B481" s="64" t="str">
        <f t="shared" si="124"/>
        <v/>
      </c>
      <c r="C481" s="100">
        <v>480</v>
      </c>
      <c r="D481" s="96"/>
      <c r="E481" s="97">
        <f t="shared" si="136"/>
        <v>1</v>
      </c>
      <c r="F481" s="97"/>
      <c r="G481" s="97"/>
      <c r="H481" s="104" t="str">
        <f t="shared" si="130"/>
        <v/>
      </c>
      <c r="I481" s="105" t="str">
        <f>IF(D481="","",VLOOKUP(D481,ENTRANTS!$A$1:$H$1000,2,0))</f>
        <v/>
      </c>
      <c r="J481" s="105" t="str">
        <f>IF(D481="","",VLOOKUP(D481,ENTRANTS!$A$1:$H$1000,3,0))</f>
        <v/>
      </c>
      <c r="K481" s="100" t="str">
        <f>IF(D481="","",LEFT(VLOOKUP(D481,ENTRANTS!$A$1:$H$1000,5,0),1))</f>
        <v/>
      </c>
      <c r="L481" s="100" t="str">
        <f>IF(D481="","",COUNTIF($K$2:K481,K481))</f>
        <v/>
      </c>
      <c r="M481" s="100" t="str">
        <f>IF(D481="","",VLOOKUP(D481,ENTRANTS!$A$1:$H$1000,4,0))</f>
        <v/>
      </c>
      <c r="N481" s="100" t="str">
        <f>IF(D481="","",COUNTIF($M$2:M481,M481))</f>
        <v/>
      </c>
      <c r="O481" s="105" t="str">
        <f>IF(D481="","",VLOOKUP(D481,ENTRANTS!$A$1:$H$1000,6,0))</f>
        <v/>
      </c>
      <c r="P481" s="83" t="str">
        <f t="shared" si="131"/>
        <v/>
      </c>
      <c r="Q481" s="30"/>
      <c r="R481" s="2" t="str">
        <f t="shared" si="132"/>
        <v/>
      </c>
      <c r="S481" s="3" t="str">
        <f>IF(D481="","",COUNTIF($R$2:R481,R481))</f>
        <v/>
      </c>
      <c r="T481" s="4" t="str">
        <f t="shared" si="137"/>
        <v/>
      </c>
      <c r="U481" s="34" t="str">
        <f>IF(AND(S481=4,K481="M",NOT(O481="Unattached")),SUMIF(R$2:R481,R481,L$2:L481),"")</f>
        <v/>
      </c>
      <c r="V481" s="4" t="str">
        <f t="shared" si="138"/>
        <v/>
      </c>
      <c r="W481" s="34" t="str">
        <f>IF(AND(S481=3,K481="F",NOT(O481="Unattached")),SUMIF(R$2:R481,R481,L$2:L481),"")</f>
        <v/>
      </c>
      <c r="X481" s="5" t="str">
        <f t="shared" si="125"/>
        <v/>
      </c>
      <c r="Y481" s="5" t="str">
        <f t="shared" si="133"/>
        <v/>
      </c>
      <c r="Z481" s="32" t="str">
        <f t="shared" si="126"/>
        <v xml:space="preserve"> </v>
      </c>
      <c r="AA481" s="32" t="str">
        <f>IF(K481="M",IF(S481&lt;&gt;4,"",VLOOKUP(CONCATENATE(R481," ",(S481-3)),$Z$2:AD481,5,0)),IF(S481&lt;&gt;3,"",VLOOKUP(CONCATENATE(R481," ",(S481-2)),$Z$2:AD481,5,0)))</f>
        <v/>
      </c>
      <c r="AB481" s="32" t="str">
        <f>IF(K481="M",IF(S481&lt;&gt;4,"",VLOOKUP(CONCATENATE(R481," ",(S481-2)),$Z$2:AD481,5,0)),IF(S481&lt;&gt;3,"",VLOOKUP(CONCATENATE(R481," ",(S481-1)),$Z$2:AD481,5,0)))</f>
        <v/>
      </c>
      <c r="AC481" s="32" t="str">
        <f>IF(K481="M",IF(S481&lt;&gt;4,"",VLOOKUP(CONCATENATE(R481," ",(S481-1)),$Z$2:AD481,5,0)),IF(S481&lt;&gt;3,"",VLOOKUP(CONCATENATE(R481," ",(S481)),$Z$2:AD481,5,0)))</f>
        <v/>
      </c>
      <c r="AD481" s="32" t="str">
        <f t="shared" si="134"/>
        <v/>
      </c>
      <c r="AE481" s="32" t="str">
        <f t="shared" si="135"/>
        <v xml:space="preserve"> </v>
      </c>
      <c r="AF481" s="109">
        <f>IF($K481="M",IF($L481&gt;Params!D$3,0,Params!F$3-$L481+1)+IF($L481=1,2,0),IF($L481&gt;Params!E$3,0,Params!G$3-$L481+1)+IF($L481=1,2,0))</f>
        <v>0</v>
      </c>
      <c r="AG481" s="109">
        <f t="shared" si="127"/>
        <v>0</v>
      </c>
      <c r="AH481" s="109">
        <f>IF(LEN(M481)&gt;1,MATCH(MID(M481,2,3),Params!$A$4:$A$14,0),0)</f>
        <v>0</v>
      </c>
      <c r="AI481" s="109" cm="1">
        <f t="array" ref="AI481">IF(AH481=0,0,INDEX(Params!F$4:F$14,RESULTS!$AH481))</f>
        <v>0</v>
      </c>
      <c r="AJ481" s="109" cm="1">
        <f t="array" ref="AJ481">IF(AI481=0,0,INDEX(Params!G$4:G$14,RESULTS!$AH481))</f>
        <v>0</v>
      </c>
      <c r="AK481" s="109">
        <f t="shared" si="128"/>
        <v>0</v>
      </c>
      <c r="AL481" s="109">
        <f t="shared" si="129"/>
        <v>0</v>
      </c>
    </row>
    <row r="482" spans="1:38" x14ac:dyDescent="0.3">
      <c r="A482" s="64" t="str">
        <f t="shared" si="123"/>
        <v/>
      </c>
      <c r="B482" s="64" t="str">
        <f t="shared" si="124"/>
        <v/>
      </c>
      <c r="C482" s="100">
        <v>481</v>
      </c>
      <c r="D482" s="96"/>
      <c r="E482" s="97">
        <f t="shared" si="136"/>
        <v>1</v>
      </c>
      <c r="F482" s="97"/>
      <c r="G482" s="97"/>
      <c r="H482" s="104" t="str">
        <f t="shared" si="130"/>
        <v/>
      </c>
      <c r="I482" s="105" t="str">
        <f>IF(D482="","",VLOOKUP(D482,ENTRANTS!$A$1:$H$1000,2,0))</f>
        <v/>
      </c>
      <c r="J482" s="105" t="str">
        <f>IF(D482="","",VLOOKUP(D482,ENTRANTS!$A$1:$H$1000,3,0))</f>
        <v/>
      </c>
      <c r="K482" s="100" t="str">
        <f>IF(D482="","",LEFT(VLOOKUP(D482,ENTRANTS!$A$1:$H$1000,5,0),1))</f>
        <v/>
      </c>
      <c r="L482" s="100" t="str">
        <f>IF(D482="","",COUNTIF($K$2:K482,K482))</f>
        <v/>
      </c>
      <c r="M482" s="100" t="str">
        <f>IF(D482="","",VLOOKUP(D482,ENTRANTS!$A$1:$H$1000,4,0))</f>
        <v/>
      </c>
      <c r="N482" s="100" t="str">
        <f>IF(D482="","",COUNTIF($M$2:M482,M482))</f>
        <v/>
      </c>
      <c r="O482" s="105" t="str">
        <f>IF(D482="","",VLOOKUP(D482,ENTRANTS!$A$1:$H$1000,6,0))</f>
        <v/>
      </c>
      <c r="P482" s="83" t="str">
        <f t="shared" si="131"/>
        <v/>
      </c>
      <c r="Q482" s="30"/>
      <c r="R482" s="2" t="str">
        <f t="shared" si="132"/>
        <v/>
      </c>
      <c r="S482" s="3" t="str">
        <f>IF(D482="","",COUNTIF($R$2:R482,R482))</f>
        <v/>
      </c>
      <c r="T482" s="4" t="str">
        <f t="shared" si="137"/>
        <v/>
      </c>
      <c r="U482" s="34" t="str">
        <f>IF(AND(S482=4,K482="M",NOT(O482="Unattached")),SUMIF(R$2:R482,R482,L$2:L482),"")</f>
        <v/>
      </c>
      <c r="V482" s="4" t="str">
        <f t="shared" si="138"/>
        <v/>
      </c>
      <c r="W482" s="34" t="str">
        <f>IF(AND(S482=3,K482="F",NOT(O482="Unattached")),SUMIF(R$2:R482,R482,L$2:L482),"")</f>
        <v/>
      </c>
      <c r="X482" s="5" t="str">
        <f t="shared" si="125"/>
        <v/>
      </c>
      <c r="Y482" s="5" t="str">
        <f t="shared" si="133"/>
        <v/>
      </c>
      <c r="Z482" s="32" t="str">
        <f t="shared" si="126"/>
        <v xml:space="preserve"> </v>
      </c>
      <c r="AA482" s="32" t="str">
        <f>IF(K482="M",IF(S482&lt;&gt;4,"",VLOOKUP(CONCATENATE(R482," ",(S482-3)),$Z$2:AD482,5,0)),IF(S482&lt;&gt;3,"",VLOOKUP(CONCATENATE(R482," ",(S482-2)),$Z$2:AD482,5,0)))</f>
        <v/>
      </c>
      <c r="AB482" s="32" t="str">
        <f>IF(K482="M",IF(S482&lt;&gt;4,"",VLOOKUP(CONCATENATE(R482," ",(S482-2)),$Z$2:AD482,5,0)),IF(S482&lt;&gt;3,"",VLOOKUP(CONCATENATE(R482," ",(S482-1)),$Z$2:AD482,5,0)))</f>
        <v/>
      </c>
      <c r="AC482" s="32" t="str">
        <f>IF(K482="M",IF(S482&lt;&gt;4,"",VLOOKUP(CONCATENATE(R482," ",(S482-1)),$Z$2:AD482,5,0)),IF(S482&lt;&gt;3,"",VLOOKUP(CONCATENATE(R482," ",(S482)),$Z$2:AD482,5,0)))</f>
        <v/>
      </c>
      <c r="AD482" s="32" t="str">
        <f t="shared" si="134"/>
        <v/>
      </c>
      <c r="AE482" s="32" t="str">
        <f t="shared" si="135"/>
        <v xml:space="preserve"> </v>
      </c>
      <c r="AF482" s="109">
        <f>IF($K482="M",IF($L482&gt;Params!D$3,0,Params!F$3-$L482+1)+IF($L482=1,2,0),IF($L482&gt;Params!E$3,0,Params!G$3-$L482+1)+IF($L482=1,2,0))</f>
        <v>0</v>
      </c>
      <c r="AG482" s="109">
        <f t="shared" si="127"/>
        <v>0</v>
      </c>
      <c r="AH482" s="109">
        <f>IF(LEN(M482)&gt;1,MATCH(MID(M482,2,3),Params!$A$4:$A$14,0),0)</f>
        <v>0</v>
      </c>
      <c r="AI482" s="109" cm="1">
        <f t="array" ref="AI482">IF(AH482=0,0,INDEX(Params!F$4:F$14,RESULTS!$AH482))</f>
        <v>0</v>
      </c>
      <c r="AJ482" s="109" cm="1">
        <f t="array" ref="AJ482">IF(AI482=0,0,INDEX(Params!G$4:G$14,RESULTS!$AH482))</f>
        <v>0</v>
      </c>
      <c r="AK482" s="109">
        <f t="shared" si="128"/>
        <v>0</v>
      </c>
      <c r="AL482" s="109">
        <f t="shared" si="129"/>
        <v>0</v>
      </c>
    </row>
    <row r="483" spans="1:38" x14ac:dyDescent="0.3">
      <c r="A483" s="64" t="str">
        <f t="shared" si="123"/>
        <v/>
      </c>
      <c r="B483" s="64" t="str">
        <f t="shared" si="124"/>
        <v/>
      </c>
      <c r="C483" s="100">
        <v>482</v>
      </c>
      <c r="D483" s="96"/>
      <c r="E483" s="97">
        <f t="shared" si="136"/>
        <v>1</v>
      </c>
      <c r="F483" s="97"/>
      <c r="G483" s="97"/>
      <c r="H483" s="104" t="str">
        <f t="shared" si="130"/>
        <v/>
      </c>
      <c r="I483" s="105" t="str">
        <f>IF(D483="","",VLOOKUP(D483,ENTRANTS!$A$1:$H$1000,2,0))</f>
        <v/>
      </c>
      <c r="J483" s="105" t="str">
        <f>IF(D483="","",VLOOKUP(D483,ENTRANTS!$A$1:$H$1000,3,0))</f>
        <v/>
      </c>
      <c r="K483" s="100" t="str">
        <f>IF(D483="","",LEFT(VLOOKUP(D483,ENTRANTS!$A$1:$H$1000,5,0),1))</f>
        <v/>
      </c>
      <c r="L483" s="100" t="str">
        <f>IF(D483="","",COUNTIF($K$2:K483,K483))</f>
        <v/>
      </c>
      <c r="M483" s="100" t="str">
        <f>IF(D483="","",VLOOKUP(D483,ENTRANTS!$A$1:$H$1000,4,0))</f>
        <v/>
      </c>
      <c r="N483" s="100" t="str">
        <f>IF(D483="","",COUNTIF($M$2:M483,M483))</f>
        <v/>
      </c>
      <c r="O483" s="105" t="str">
        <f>IF(D483="","",VLOOKUP(D483,ENTRANTS!$A$1:$H$1000,6,0))</f>
        <v/>
      </c>
      <c r="P483" s="83" t="str">
        <f t="shared" si="131"/>
        <v/>
      </c>
      <c r="Q483" s="30"/>
      <c r="R483" s="2" t="str">
        <f t="shared" si="132"/>
        <v/>
      </c>
      <c r="S483" s="3" t="str">
        <f>IF(D483="","",COUNTIF($R$2:R483,R483))</f>
        <v/>
      </c>
      <c r="T483" s="4" t="str">
        <f t="shared" si="137"/>
        <v/>
      </c>
      <c r="U483" s="34" t="str">
        <f>IF(AND(S483=4,K483="M",NOT(O483="Unattached")),SUMIF(R$2:R483,R483,L$2:L483),"")</f>
        <v/>
      </c>
      <c r="V483" s="4" t="str">
        <f t="shared" si="138"/>
        <v/>
      </c>
      <c r="W483" s="34" t="str">
        <f>IF(AND(S483=3,K483="F",NOT(O483="Unattached")),SUMIF(R$2:R483,R483,L$2:L483),"")</f>
        <v/>
      </c>
      <c r="X483" s="5" t="str">
        <f t="shared" si="125"/>
        <v/>
      </c>
      <c r="Y483" s="5" t="str">
        <f t="shared" si="133"/>
        <v/>
      </c>
      <c r="Z483" s="32" t="str">
        <f t="shared" si="126"/>
        <v xml:space="preserve"> </v>
      </c>
      <c r="AA483" s="32" t="str">
        <f>IF(K483="M",IF(S483&lt;&gt;4,"",VLOOKUP(CONCATENATE(R483," ",(S483-3)),$Z$2:AD483,5,0)),IF(S483&lt;&gt;3,"",VLOOKUP(CONCATENATE(R483," ",(S483-2)),$Z$2:AD483,5,0)))</f>
        <v/>
      </c>
      <c r="AB483" s="32" t="str">
        <f>IF(K483="M",IF(S483&lt;&gt;4,"",VLOOKUP(CONCATENATE(R483," ",(S483-2)),$Z$2:AD483,5,0)),IF(S483&lt;&gt;3,"",VLOOKUP(CONCATENATE(R483," ",(S483-1)),$Z$2:AD483,5,0)))</f>
        <v/>
      </c>
      <c r="AC483" s="32" t="str">
        <f>IF(K483="M",IF(S483&lt;&gt;4,"",VLOOKUP(CONCATENATE(R483," ",(S483-1)),$Z$2:AD483,5,0)),IF(S483&lt;&gt;3,"",VLOOKUP(CONCATENATE(R483," ",(S483)),$Z$2:AD483,5,0)))</f>
        <v/>
      </c>
      <c r="AD483" s="32" t="str">
        <f t="shared" si="134"/>
        <v/>
      </c>
      <c r="AE483" s="32" t="str">
        <f t="shared" si="135"/>
        <v xml:space="preserve"> </v>
      </c>
      <c r="AF483" s="109">
        <f>IF($K483="M",IF($L483&gt;Params!D$3,0,Params!F$3-$L483+1)+IF($L483=1,2,0),IF($L483&gt;Params!E$3,0,Params!G$3-$L483+1)+IF($L483=1,2,0))</f>
        <v>0</v>
      </c>
      <c r="AG483" s="109">
        <f t="shared" si="127"/>
        <v>0</v>
      </c>
      <c r="AH483" s="109">
        <f>IF(LEN(M483)&gt;1,MATCH(MID(M483,2,3),Params!$A$4:$A$14,0),0)</f>
        <v>0</v>
      </c>
      <c r="AI483" s="109" cm="1">
        <f t="array" ref="AI483">IF(AH483=0,0,INDEX(Params!F$4:F$14,RESULTS!$AH483))</f>
        <v>0</v>
      </c>
      <c r="AJ483" s="109" cm="1">
        <f t="array" ref="AJ483">IF(AI483=0,0,INDEX(Params!G$4:G$14,RESULTS!$AH483))</f>
        <v>0</v>
      </c>
      <c r="AK483" s="109">
        <f t="shared" si="128"/>
        <v>0</v>
      </c>
      <c r="AL483" s="109">
        <f t="shared" si="129"/>
        <v>0</v>
      </c>
    </row>
    <row r="484" spans="1:38" x14ac:dyDescent="0.3">
      <c r="A484" s="64" t="str">
        <f t="shared" si="123"/>
        <v/>
      </c>
      <c r="B484" s="64" t="str">
        <f t="shared" si="124"/>
        <v/>
      </c>
      <c r="C484" s="100">
        <v>483</v>
      </c>
      <c r="D484" s="96"/>
      <c r="E484" s="97">
        <f t="shared" si="136"/>
        <v>1</v>
      </c>
      <c r="F484" s="97"/>
      <c r="G484" s="97"/>
      <c r="H484" s="104" t="str">
        <f t="shared" si="130"/>
        <v/>
      </c>
      <c r="I484" s="105" t="str">
        <f>IF(D484="","",VLOOKUP(D484,ENTRANTS!$A$1:$H$1000,2,0))</f>
        <v/>
      </c>
      <c r="J484" s="105" t="str">
        <f>IF(D484="","",VLOOKUP(D484,ENTRANTS!$A$1:$H$1000,3,0))</f>
        <v/>
      </c>
      <c r="K484" s="100" t="str">
        <f>IF(D484="","",LEFT(VLOOKUP(D484,ENTRANTS!$A$1:$H$1000,5,0),1))</f>
        <v/>
      </c>
      <c r="L484" s="100" t="str">
        <f>IF(D484="","",COUNTIF($K$2:K484,K484))</f>
        <v/>
      </c>
      <c r="M484" s="100" t="str">
        <f>IF(D484="","",VLOOKUP(D484,ENTRANTS!$A$1:$H$1000,4,0))</f>
        <v/>
      </c>
      <c r="N484" s="100" t="str">
        <f>IF(D484="","",COUNTIF($M$2:M484,M484))</f>
        <v/>
      </c>
      <c r="O484" s="105" t="str">
        <f>IF(D484="","",VLOOKUP(D484,ENTRANTS!$A$1:$H$1000,6,0))</f>
        <v/>
      </c>
      <c r="P484" s="83" t="str">
        <f t="shared" si="131"/>
        <v/>
      </c>
      <c r="Q484" s="30"/>
      <c r="R484" s="2" t="str">
        <f t="shared" si="132"/>
        <v/>
      </c>
      <c r="S484" s="3" t="str">
        <f>IF(D484="","",COUNTIF($R$2:R484,R484))</f>
        <v/>
      </c>
      <c r="T484" s="4" t="str">
        <f t="shared" si="137"/>
        <v/>
      </c>
      <c r="U484" s="34" t="str">
        <f>IF(AND(S484=4,K484="M",NOT(O484="Unattached")),SUMIF(R$2:R484,R484,L$2:L484),"")</f>
        <v/>
      </c>
      <c r="V484" s="4" t="str">
        <f t="shared" si="138"/>
        <v/>
      </c>
      <c r="W484" s="34" t="str">
        <f>IF(AND(S484=3,K484="F",NOT(O484="Unattached")),SUMIF(R$2:R484,R484,L$2:L484),"")</f>
        <v/>
      </c>
      <c r="X484" s="5" t="str">
        <f t="shared" si="125"/>
        <v/>
      </c>
      <c r="Y484" s="5" t="str">
        <f t="shared" si="133"/>
        <v/>
      </c>
      <c r="Z484" s="32" t="str">
        <f t="shared" si="126"/>
        <v xml:space="preserve"> </v>
      </c>
      <c r="AA484" s="32" t="str">
        <f>IF(K484="M",IF(S484&lt;&gt;4,"",VLOOKUP(CONCATENATE(R484," ",(S484-3)),$Z$2:AD484,5,0)),IF(S484&lt;&gt;3,"",VLOOKUP(CONCATENATE(R484," ",(S484-2)),$Z$2:AD484,5,0)))</f>
        <v/>
      </c>
      <c r="AB484" s="32" t="str">
        <f>IF(K484="M",IF(S484&lt;&gt;4,"",VLOOKUP(CONCATENATE(R484," ",(S484-2)),$Z$2:AD484,5,0)),IF(S484&lt;&gt;3,"",VLOOKUP(CONCATENATE(R484," ",(S484-1)),$Z$2:AD484,5,0)))</f>
        <v/>
      </c>
      <c r="AC484" s="32" t="str">
        <f>IF(K484="M",IF(S484&lt;&gt;4,"",VLOOKUP(CONCATENATE(R484," ",(S484-1)),$Z$2:AD484,5,0)),IF(S484&lt;&gt;3,"",VLOOKUP(CONCATENATE(R484," ",(S484)),$Z$2:AD484,5,0)))</f>
        <v/>
      </c>
      <c r="AD484" s="32" t="str">
        <f t="shared" si="134"/>
        <v/>
      </c>
      <c r="AE484" s="32" t="str">
        <f t="shared" si="135"/>
        <v xml:space="preserve"> </v>
      </c>
      <c r="AF484" s="109">
        <f>IF($K484="M",IF($L484&gt;Params!D$3,0,Params!F$3-$L484+1)+IF($L484=1,2,0),IF($L484&gt;Params!E$3,0,Params!G$3-$L484+1)+IF($L484=1,2,0))</f>
        <v>0</v>
      </c>
      <c r="AG484" s="109">
        <f t="shared" si="127"/>
        <v>0</v>
      </c>
      <c r="AH484" s="109">
        <f>IF(LEN(M484)&gt;1,MATCH(MID(M484,2,3),Params!$A$4:$A$14,0),0)</f>
        <v>0</v>
      </c>
      <c r="AI484" s="109" cm="1">
        <f t="array" ref="AI484">IF(AH484=0,0,INDEX(Params!F$4:F$14,RESULTS!$AH484))</f>
        <v>0</v>
      </c>
      <c r="AJ484" s="109" cm="1">
        <f t="array" ref="AJ484">IF(AI484=0,0,INDEX(Params!G$4:G$14,RESULTS!$AH484))</f>
        <v>0</v>
      </c>
      <c r="AK484" s="109">
        <f t="shared" si="128"/>
        <v>0</v>
      </c>
      <c r="AL484" s="109">
        <f t="shared" si="129"/>
        <v>0</v>
      </c>
    </row>
    <row r="485" spans="1:38" x14ac:dyDescent="0.3">
      <c r="A485" s="64" t="str">
        <f t="shared" si="123"/>
        <v/>
      </c>
      <c r="B485" s="64" t="str">
        <f t="shared" si="124"/>
        <v/>
      </c>
      <c r="C485" s="100">
        <v>484</v>
      </c>
      <c r="D485" s="96"/>
      <c r="E485" s="97">
        <f t="shared" si="136"/>
        <v>1</v>
      </c>
      <c r="F485" s="97"/>
      <c r="G485" s="97"/>
      <c r="H485" s="104" t="str">
        <f t="shared" si="130"/>
        <v/>
      </c>
      <c r="I485" s="105" t="str">
        <f>IF(D485="","",VLOOKUP(D485,ENTRANTS!$A$1:$H$1000,2,0))</f>
        <v/>
      </c>
      <c r="J485" s="105" t="str">
        <f>IF(D485="","",VLOOKUP(D485,ENTRANTS!$A$1:$H$1000,3,0))</f>
        <v/>
      </c>
      <c r="K485" s="100" t="str">
        <f>IF(D485="","",LEFT(VLOOKUP(D485,ENTRANTS!$A$1:$H$1000,5,0),1))</f>
        <v/>
      </c>
      <c r="L485" s="100" t="str">
        <f>IF(D485="","",COUNTIF($K$2:K485,K485))</f>
        <v/>
      </c>
      <c r="M485" s="100" t="str">
        <f>IF(D485="","",VLOOKUP(D485,ENTRANTS!$A$1:$H$1000,4,0))</f>
        <v/>
      </c>
      <c r="N485" s="100" t="str">
        <f>IF(D485="","",COUNTIF($M$2:M485,M485))</f>
        <v/>
      </c>
      <c r="O485" s="105" t="str">
        <f>IF(D485="","",VLOOKUP(D485,ENTRANTS!$A$1:$H$1000,6,0))</f>
        <v/>
      </c>
      <c r="P485" s="83" t="str">
        <f t="shared" si="131"/>
        <v/>
      </c>
      <c r="Q485" s="30"/>
      <c r="R485" s="2" t="str">
        <f t="shared" si="132"/>
        <v/>
      </c>
      <c r="S485" s="3" t="str">
        <f>IF(D485="","",COUNTIF($R$2:R485,R485))</f>
        <v/>
      </c>
      <c r="T485" s="4" t="str">
        <f t="shared" si="137"/>
        <v/>
      </c>
      <c r="U485" s="34" t="str">
        <f>IF(AND(S485=4,K485="M",NOT(O485="Unattached")),SUMIF(R$2:R485,R485,L$2:L485),"")</f>
        <v/>
      </c>
      <c r="V485" s="4" t="str">
        <f t="shared" si="138"/>
        <v/>
      </c>
      <c r="W485" s="34" t="str">
        <f>IF(AND(S485=3,K485="F",NOT(O485="Unattached")),SUMIF(R$2:R485,R485,L$2:L485),"")</f>
        <v/>
      </c>
      <c r="X485" s="5" t="str">
        <f t="shared" si="125"/>
        <v/>
      </c>
      <c r="Y485" s="5" t="str">
        <f t="shared" si="133"/>
        <v/>
      </c>
      <c r="Z485" s="32" t="str">
        <f t="shared" si="126"/>
        <v xml:space="preserve"> </v>
      </c>
      <c r="AA485" s="32" t="str">
        <f>IF(K485="M",IF(S485&lt;&gt;4,"",VLOOKUP(CONCATENATE(R485," ",(S485-3)),$Z$2:AD485,5,0)),IF(S485&lt;&gt;3,"",VLOOKUP(CONCATENATE(R485," ",(S485-2)),$Z$2:AD485,5,0)))</f>
        <v/>
      </c>
      <c r="AB485" s="32" t="str">
        <f>IF(K485="M",IF(S485&lt;&gt;4,"",VLOOKUP(CONCATENATE(R485," ",(S485-2)),$Z$2:AD485,5,0)),IF(S485&lt;&gt;3,"",VLOOKUP(CONCATENATE(R485," ",(S485-1)),$Z$2:AD485,5,0)))</f>
        <v/>
      </c>
      <c r="AC485" s="32" t="str">
        <f>IF(K485="M",IF(S485&lt;&gt;4,"",VLOOKUP(CONCATENATE(R485," ",(S485-1)),$Z$2:AD485,5,0)),IF(S485&lt;&gt;3,"",VLOOKUP(CONCATENATE(R485," ",(S485)),$Z$2:AD485,5,0)))</f>
        <v/>
      </c>
      <c r="AD485" s="32" t="str">
        <f t="shared" si="134"/>
        <v/>
      </c>
      <c r="AE485" s="32" t="str">
        <f t="shared" si="135"/>
        <v xml:space="preserve"> </v>
      </c>
      <c r="AF485" s="109">
        <f>IF($K485="M",IF($L485&gt;Params!D$3,0,Params!F$3-$L485+1)+IF($L485=1,2,0),IF($L485&gt;Params!E$3,0,Params!G$3-$L485+1)+IF($L485=1,2,0))</f>
        <v>0</v>
      </c>
      <c r="AG485" s="109">
        <f t="shared" si="127"/>
        <v>0</v>
      </c>
      <c r="AH485" s="109">
        <f>IF(LEN(M485)&gt;1,MATCH(MID(M485,2,3),Params!$A$4:$A$14,0),0)</f>
        <v>0</v>
      </c>
      <c r="AI485" s="109" cm="1">
        <f t="array" ref="AI485">IF(AH485=0,0,INDEX(Params!F$4:F$14,RESULTS!$AH485))</f>
        <v>0</v>
      </c>
      <c r="AJ485" s="109" cm="1">
        <f t="array" ref="AJ485">IF(AI485=0,0,INDEX(Params!G$4:G$14,RESULTS!$AH485))</f>
        <v>0</v>
      </c>
      <c r="AK485" s="109">
        <f t="shared" si="128"/>
        <v>0</v>
      </c>
      <c r="AL485" s="109">
        <f t="shared" si="129"/>
        <v>0</v>
      </c>
    </row>
    <row r="486" spans="1:38" x14ac:dyDescent="0.3">
      <c r="A486" s="64" t="str">
        <f t="shared" si="123"/>
        <v/>
      </c>
      <c r="B486" s="64" t="str">
        <f t="shared" si="124"/>
        <v/>
      </c>
      <c r="C486" s="100">
        <v>485</v>
      </c>
      <c r="D486" s="96"/>
      <c r="E486" s="97">
        <f t="shared" si="136"/>
        <v>1</v>
      </c>
      <c r="F486" s="97"/>
      <c r="G486" s="97"/>
      <c r="H486" s="104" t="str">
        <f t="shared" si="130"/>
        <v/>
      </c>
      <c r="I486" s="105" t="str">
        <f>IF(D486="","",VLOOKUP(D486,ENTRANTS!$A$1:$H$1000,2,0))</f>
        <v/>
      </c>
      <c r="J486" s="105" t="str">
        <f>IF(D486="","",VLOOKUP(D486,ENTRANTS!$A$1:$H$1000,3,0))</f>
        <v/>
      </c>
      <c r="K486" s="100" t="str">
        <f>IF(D486="","",LEFT(VLOOKUP(D486,ENTRANTS!$A$1:$H$1000,5,0),1))</f>
        <v/>
      </c>
      <c r="L486" s="100" t="str">
        <f>IF(D486="","",COUNTIF($K$2:K486,K486))</f>
        <v/>
      </c>
      <c r="M486" s="100" t="str">
        <f>IF(D486="","",VLOOKUP(D486,ENTRANTS!$A$1:$H$1000,4,0))</f>
        <v/>
      </c>
      <c r="N486" s="100" t="str">
        <f>IF(D486="","",COUNTIF($M$2:M486,M486))</f>
        <v/>
      </c>
      <c r="O486" s="105" t="str">
        <f>IF(D486="","",VLOOKUP(D486,ENTRANTS!$A$1:$H$1000,6,0))</f>
        <v/>
      </c>
      <c r="P486" s="83" t="str">
        <f t="shared" si="131"/>
        <v/>
      </c>
      <c r="Q486" s="30"/>
      <c r="R486" s="2" t="str">
        <f t="shared" si="132"/>
        <v/>
      </c>
      <c r="S486" s="3" t="str">
        <f>IF(D486="","",COUNTIF($R$2:R486,R486))</f>
        <v/>
      </c>
      <c r="T486" s="4" t="str">
        <f t="shared" si="137"/>
        <v/>
      </c>
      <c r="U486" s="34" t="str">
        <f>IF(AND(S486=4,K486="M",NOT(O486="Unattached")),SUMIF(R$2:R486,R486,L$2:L486),"")</f>
        <v/>
      </c>
      <c r="V486" s="4" t="str">
        <f t="shared" si="138"/>
        <v/>
      </c>
      <c r="W486" s="34" t="str">
        <f>IF(AND(S486=3,K486="F",NOT(O486="Unattached")),SUMIF(R$2:R486,R486,L$2:L486),"")</f>
        <v/>
      </c>
      <c r="X486" s="5" t="str">
        <f t="shared" si="125"/>
        <v/>
      </c>
      <c r="Y486" s="5" t="str">
        <f t="shared" si="133"/>
        <v/>
      </c>
      <c r="Z486" s="32" t="str">
        <f t="shared" si="126"/>
        <v xml:space="preserve"> </v>
      </c>
      <c r="AA486" s="32" t="str">
        <f>IF(K486="M",IF(S486&lt;&gt;4,"",VLOOKUP(CONCATENATE(R486," ",(S486-3)),$Z$2:AD486,5,0)),IF(S486&lt;&gt;3,"",VLOOKUP(CONCATENATE(R486," ",(S486-2)),$Z$2:AD486,5,0)))</f>
        <v/>
      </c>
      <c r="AB486" s="32" t="str">
        <f>IF(K486="M",IF(S486&lt;&gt;4,"",VLOOKUP(CONCATENATE(R486," ",(S486-2)),$Z$2:AD486,5,0)),IF(S486&lt;&gt;3,"",VLOOKUP(CONCATENATE(R486," ",(S486-1)),$Z$2:AD486,5,0)))</f>
        <v/>
      </c>
      <c r="AC486" s="32" t="str">
        <f>IF(K486="M",IF(S486&lt;&gt;4,"",VLOOKUP(CONCATENATE(R486," ",(S486-1)),$Z$2:AD486,5,0)),IF(S486&lt;&gt;3,"",VLOOKUP(CONCATENATE(R486," ",(S486)),$Z$2:AD486,5,0)))</f>
        <v/>
      </c>
      <c r="AD486" s="32" t="str">
        <f t="shared" si="134"/>
        <v/>
      </c>
      <c r="AE486" s="32" t="str">
        <f t="shared" si="135"/>
        <v xml:space="preserve"> </v>
      </c>
      <c r="AF486" s="109">
        <f>IF($K486="M",IF($L486&gt;Params!D$3,0,Params!F$3-$L486+1)+IF($L486=1,2,0),IF($L486&gt;Params!E$3,0,Params!G$3-$L486+1)+IF($L486=1,2,0))</f>
        <v>0</v>
      </c>
      <c r="AG486" s="109">
        <f t="shared" si="127"/>
        <v>0</v>
      </c>
      <c r="AH486" s="109">
        <f>IF(LEN(M486)&gt;1,MATCH(MID(M486,2,3),Params!$A$4:$A$14,0),0)</f>
        <v>0</v>
      </c>
      <c r="AI486" s="109" cm="1">
        <f t="array" ref="AI486">IF(AH486=0,0,INDEX(Params!F$4:F$14,RESULTS!$AH486))</f>
        <v>0</v>
      </c>
      <c r="AJ486" s="109" cm="1">
        <f t="array" ref="AJ486">IF(AI486=0,0,INDEX(Params!G$4:G$14,RESULTS!$AH486))</f>
        <v>0</v>
      </c>
      <c r="AK486" s="109">
        <f t="shared" si="128"/>
        <v>0</v>
      </c>
      <c r="AL486" s="109">
        <f t="shared" si="129"/>
        <v>0</v>
      </c>
    </row>
    <row r="487" spans="1:38" x14ac:dyDescent="0.3">
      <c r="A487" s="64" t="str">
        <f t="shared" si="123"/>
        <v/>
      </c>
      <c r="B487" s="64" t="str">
        <f t="shared" si="124"/>
        <v/>
      </c>
      <c r="C487" s="100">
        <v>486</v>
      </c>
      <c r="D487" s="96"/>
      <c r="E487" s="97">
        <f t="shared" si="136"/>
        <v>1</v>
      </c>
      <c r="F487" s="97"/>
      <c r="G487" s="97"/>
      <c r="H487" s="104" t="str">
        <f t="shared" si="130"/>
        <v/>
      </c>
      <c r="I487" s="105" t="str">
        <f>IF(D487="","",VLOOKUP(D487,ENTRANTS!$A$1:$H$1000,2,0))</f>
        <v/>
      </c>
      <c r="J487" s="105" t="str">
        <f>IF(D487="","",VLOOKUP(D487,ENTRANTS!$A$1:$H$1000,3,0))</f>
        <v/>
      </c>
      <c r="K487" s="100" t="str">
        <f>IF(D487="","",LEFT(VLOOKUP(D487,ENTRANTS!$A$1:$H$1000,5,0),1))</f>
        <v/>
      </c>
      <c r="L487" s="100" t="str">
        <f>IF(D487="","",COUNTIF($K$2:K487,K487))</f>
        <v/>
      </c>
      <c r="M487" s="100" t="str">
        <f>IF(D487="","",VLOOKUP(D487,ENTRANTS!$A$1:$H$1000,4,0))</f>
        <v/>
      </c>
      <c r="N487" s="100" t="str">
        <f>IF(D487="","",COUNTIF($M$2:M487,M487))</f>
        <v/>
      </c>
      <c r="O487" s="105" t="str">
        <f>IF(D487="","",VLOOKUP(D487,ENTRANTS!$A$1:$H$1000,6,0))</f>
        <v/>
      </c>
      <c r="P487" s="83" t="str">
        <f t="shared" si="131"/>
        <v/>
      </c>
      <c r="Q487" s="30"/>
      <c r="R487" s="2" t="str">
        <f t="shared" si="132"/>
        <v/>
      </c>
      <c r="S487" s="3" t="str">
        <f>IF(D487="","",COUNTIF($R$2:R487,R487))</f>
        <v/>
      </c>
      <c r="T487" s="4" t="str">
        <f t="shared" si="137"/>
        <v/>
      </c>
      <c r="U487" s="34" t="str">
        <f>IF(AND(S487=4,K487="M",NOT(O487="Unattached")),SUMIF(R$2:R487,R487,L$2:L487),"")</f>
        <v/>
      </c>
      <c r="V487" s="4" t="str">
        <f t="shared" si="138"/>
        <v/>
      </c>
      <c r="W487" s="34" t="str">
        <f>IF(AND(S487=3,K487="F",NOT(O487="Unattached")),SUMIF(R$2:R487,R487,L$2:L487),"")</f>
        <v/>
      </c>
      <c r="X487" s="5" t="str">
        <f t="shared" si="125"/>
        <v/>
      </c>
      <c r="Y487" s="5" t="str">
        <f t="shared" si="133"/>
        <v/>
      </c>
      <c r="Z487" s="32" t="str">
        <f t="shared" si="126"/>
        <v xml:space="preserve"> </v>
      </c>
      <c r="AA487" s="32" t="str">
        <f>IF(K487="M",IF(S487&lt;&gt;4,"",VLOOKUP(CONCATENATE(R487," ",(S487-3)),$Z$2:AD487,5,0)),IF(S487&lt;&gt;3,"",VLOOKUP(CONCATENATE(R487," ",(S487-2)),$Z$2:AD487,5,0)))</f>
        <v/>
      </c>
      <c r="AB487" s="32" t="str">
        <f>IF(K487="M",IF(S487&lt;&gt;4,"",VLOOKUP(CONCATENATE(R487," ",(S487-2)),$Z$2:AD487,5,0)),IF(S487&lt;&gt;3,"",VLOOKUP(CONCATENATE(R487," ",(S487-1)),$Z$2:AD487,5,0)))</f>
        <v/>
      </c>
      <c r="AC487" s="32" t="str">
        <f>IF(K487="M",IF(S487&lt;&gt;4,"",VLOOKUP(CONCATENATE(R487," ",(S487-1)),$Z$2:AD487,5,0)),IF(S487&lt;&gt;3,"",VLOOKUP(CONCATENATE(R487," ",(S487)),$Z$2:AD487,5,0)))</f>
        <v/>
      </c>
      <c r="AD487" s="32" t="str">
        <f t="shared" si="134"/>
        <v/>
      </c>
      <c r="AE487" s="32" t="str">
        <f t="shared" si="135"/>
        <v xml:space="preserve"> </v>
      </c>
      <c r="AF487" s="109">
        <f>IF($K487="M",IF($L487&gt;Params!D$3,0,Params!F$3-$L487+1)+IF($L487=1,2,0),IF($L487&gt;Params!E$3,0,Params!G$3-$L487+1)+IF($L487=1,2,0))</f>
        <v>0</v>
      </c>
      <c r="AG487" s="109">
        <f t="shared" si="127"/>
        <v>0</v>
      </c>
      <c r="AH487" s="109">
        <f>IF(LEN(M487)&gt;1,MATCH(MID(M487,2,3),Params!$A$4:$A$14,0),0)</f>
        <v>0</v>
      </c>
      <c r="AI487" s="109" cm="1">
        <f t="array" ref="AI487">IF(AH487=0,0,INDEX(Params!F$4:F$14,RESULTS!$AH487))</f>
        <v>0</v>
      </c>
      <c r="AJ487" s="109" cm="1">
        <f t="array" ref="AJ487">IF(AI487=0,0,INDEX(Params!G$4:G$14,RESULTS!$AH487))</f>
        <v>0</v>
      </c>
      <c r="AK487" s="109">
        <f t="shared" si="128"/>
        <v>0</v>
      </c>
      <c r="AL487" s="109">
        <f t="shared" si="129"/>
        <v>0</v>
      </c>
    </row>
    <row r="488" spans="1:38" x14ac:dyDescent="0.3">
      <c r="A488" s="64" t="str">
        <f t="shared" si="123"/>
        <v/>
      </c>
      <c r="B488" s="64" t="str">
        <f t="shared" si="124"/>
        <v/>
      </c>
      <c r="C488" s="100">
        <v>487</v>
      </c>
      <c r="D488" s="96"/>
      <c r="E488" s="97">
        <f t="shared" si="136"/>
        <v>1</v>
      </c>
      <c r="F488" s="97"/>
      <c r="G488" s="97"/>
      <c r="H488" s="104" t="str">
        <f t="shared" si="130"/>
        <v/>
      </c>
      <c r="I488" s="105" t="str">
        <f>IF(D488="","",VLOOKUP(D488,ENTRANTS!$A$1:$H$1000,2,0))</f>
        <v/>
      </c>
      <c r="J488" s="105" t="str">
        <f>IF(D488="","",VLOOKUP(D488,ENTRANTS!$A$1:$H$1000,3,0))</f>
        <v/>
      </c>
      <c r="K488" s="100" t="str">
        <f>IF(D488="","",LEFT(VLOOKUP(D488,ENTRANTS!$A$1:$H$1000,5,0),1))</f>
        <v/>
      </c>
      <c r="L488" s="100" t="str">
        <f>IF(D488="","",COUNTIF($K$2:K488,K488))</f>
        <v/>
      </c>
      <c r="M488" s="100" t="str">
        <f>IF(D488="","",VLOOKUP(D488,ENTRANTS!$A$1:$H$1000,4,0))</f>
        <v/>
      </c>
      <c r="N488" s="100" t="str">
        <f>IF(D488="","",COUNTIF($M$2:M488,M488))</f>
        <v/>
      </c>
      <c r="O488" s="105" t="str">
        <f>IF(D488="","",VLOOKUP(D488,ENTRANTS!$A$1:$H$1000,6,0))</f>
        <v/>
      </c>
      <c r="P488" s="83" t="str">
        <f t="shared" si="131"/>
        <v/>
      </c>
      <c r="Q488" s="30"/>
      <c r="R488" s="2" t="str">
        <f t="shared" si="132"/>
        <v/>
      </c>
      <c r="S488" s="3" t="str">
        <f>IF(D488="","",COUNTIF($R$2:R488,R488))</f>
        <v/>
      </c>
      <c r="T488" s="4" t="str">
        <f t="shared" si="137"/>
        <v/>
      </c>
      <c r="U488" s="34" t="str">
        <f>IF(AND(S488=4,K488="M",NOT(O488="Unattached")),SUMIF(R$2:R488,R488,L$2:L488),"")</f>
        <v/>
      </c>
      <c r="V488" s="4" t="str">
        <f t="shared" si="138"/>
        <v/>
      </c>
      <c r="W488" s="34" t="str">
        <f>IF(AND(S488=3,K488="F",NOT(O488="Unattached")),SUMIF(R$2:R488,R488,L$2:L488),"")</f>
        <v/>
      </c>
      <c r="X488" s="5" t="str">
        <f t="shared" si="125"/>
        <v/>
      </c>
      <c r="Y488" s="5" t="str">
        <f t="shared" si="133"/>
        <v/>
      </c>
      <c r="Z488" s="32" t="str">
        <f t="shared" si="126"/>
        <v xml:space="preserve"> </v>
      </c>
      <c r="AA488" s="32" t="str">
        <f>IF(K488="M",IF(S488&lt;&gt;4,"",VLOOKUP(CONCATENATE(R488," ",(S488-3)),$Z$2:AD488,5,0)),IF(S488&lt;&gt;3,"",VLOOKUP(CONCATENATE(R488," ",(S488-2)),$Z$2:AD488,5,0)))</f>
        <v/>
      </c>
      <c r="AB488" s="32" t="str">
        <f>IF(K488="M",IF(S488&lt;&gt;4,"",VLOOKUP(CONCATENATE(R488," ",(S488-2)),$Z$2:AD488,5,0)),IF(S488&lt;&gt;3,"",VLOOKUP(CONCATENATE(R488," ",(S488-1)),$Z$2:AD488,5,0)))</f>
        <v/>
      </c>
      <c r="AC488" s="32" t="str">
        <f>IF(K488="M",IF(S488&lt;&gt;4,"",VLOOKUP(CONCATENATE(R488," ",(S488-1)),$Z$2:AD488,5,0)),IF(S488&lt;&gt;3,"",VLOOKUP(CONCATENATE(R488," ",(S488)),$Z$2:AD488,5,0)))</f>
        <v/>
      </c>
      <c r="AD488" s="32" t="str">
        <f t="shared" si="134"/>
        <v/>
      </c>
      <c r="AE488" s="32" t="str">
        <f t="shared" si="135"/>
        <v xml:space="preserve"> </v>
      </c>
      <c r="AF488" s="109">
        <f>IF($K488="M",IF($L488&gt;Params!D$3,0,Params!F$3-$L488+1)+IF($L488=1,2,0),IF($L488&gt;Params!E$3,0,Params!G$3-$L488+1)+IF($L488=1,2,0))</f>
        <v>0</v>
      </c>
      <c r="AG488" s="109">
        <f t="shared" si="127"/>
        <v>0</v>
      </c>
      <c r="AH488" s="109">
        <f>IF(LEN(M488)&gt;1,MATCH(MID(M488,2,3),Params!$A$4:$A$14,0),0)</f>
        <v>0</v>
      </c>
      <c r="AI488" s="109" cm="1">
        <f t="array" ref="AI488">IF(AH488=0,0,INDEX(Params!F$4:F$14,RESULTS!$AH488))</f>
        <v>0</v>
      </c>
      <c r="AJ488" s="109" cm="1">
        <f t="array" ref="AJ488">IF(AI488=0,0,INDEX(Params!G$4:G$14,RESULTS!$AH488))</f>
        <v>0</v>
      </c>
      <c r="AK488" s="109">
        <f t="shared" si="128"/>
        <v>0</v>
      </c>
      <c r="AL488" s="109">
        <f t="shared" si="129"/>
        <v>0</v>
      </c>
    </row>
    <row r="489" spans="1:38" x14ac:dyDescent="0.3">
      <c r="A489" s="64" t="str">
        <f t="shared" si="123"/>
        <v/>
      </c>
      <c r="B489" s="64" t="str">
        <f t="shared" si="124"/>
        <v/>
      </c>
      <c r="C489" s="100">
        <v>488</v>
      </c>
      <c r="D489" s="96"/>
      <c r="E489" s="97">
        <f t="shared" si="136"/>
        <v>1</v>
      </c>
      <c r="F489" s="97"/>
      <c r="G489" s="97"/>
      <c r="H489" s="104" t="str">
        <f t="shared" si="130"/>
        <v/>
      </c>
      <c r="I489" s="105" t="str">
        <f>IF(D489="","",VLOOKUP(D489,ENTRANTS!$A$1:$H$1000,2,0))</f>
        <v/>
      </c>
      <c r="J489" s="105" t="str">
        <f>IF(D489="","",VLOOKUP(D489,ENTRANTS!$A$1:$H$1000,3,0))</f>
        <v/>
      </c>
      <c r="K489" s="100" t="str">
        <f>IF(D489="","",LEFT(VLOOKUP(D489,ENTRANTS!$A$1:$H$1000,5,0),1))</f>
        <v/>
      </c>
      <c r="L489" s="100" t="str">
        <f>IF(D489="","",COUNTIF($K$2:K489,K489))</f>
        <v/>
      </c>
      <c r="M489" s="100" t="str">
        <f>IF(D489="","",VLOOKUP(D489,ENTRANTS!$A$1:$H$1000,4,0))</f>
        <v/>
      </c>
      <c r="N489" s="100" t="str">
        <f>IF(D489="","",COUNTIF($M$2:M489,M489))</f>
        <v/>
      </c>
      <c r="O489" s="105" t="str">
        <f>IF(D489="","",VLOOKUP(D489,ENTRANTS!$A$1:$H$1000,6,0))</f>
        <v/>
      </c>
      <c r="P489" s="83" t="str">
        <f t="shared" si="131"/>
        <v/>
      </c>
      <c r="Q489" s="30"/>
      <c r="R489" s="2" t="str">
        <f t="shared" si="132"/>
        <v/>
      </c>
      <c r="S489" s="3" t="str">
        <f>IF(D489="","",COUNTIF($R$2:R489,R489))</f>
        <v/>
      </c>
      <c r="T489" s="4" t="str">
        <f t="shared" si="137"/>
        <v/>
      </c>
      <c r="U489" s="34" t="str">
        <f>IF(AND(S489=4,K489="M",NOT(O489="Unattached")),SUMIF(R$2:R489,R489,L$2:L489),"")</f>
        <v/>
      </c>
      <c r="V489" s="4" t="str">
        <f t="shared" si="138"/>
        <v/>
      </c>
      <c r="W489" s="34" t="str">
        <f>IF(AND(S489=3,K489="F",NOT(O489="Unattached")),SUMIF(R$2:R489,R489,L$2:L489),"")</f>
        <v/>
      </c>
      <c r="X489" s="5" t="str">
        <f t="shared" si="125"/>
        <v/>
      </c>
      <c r="Y489" s="5" t="str">
        <f t="shared" si="133"/>
        <v/>
      </c>
      <c r="Z489" s="32" t="str">
        <f t="shared" si="126"/>
        <v xml:space="preserve"> </v>
      </c>
      <c r="AA489" s="32" t="str">
        <f>IF(K489="M",IF(S489&lt;&gt;4,"",VLOOKUP(CONCATENATE(R489," ",(S489-3)),$Z$2:AD489,5,0)),IF(S489&lt;&gt;3,"",VLOOKUP(CONCATENATE(R489," ",(S489-2)),$Z$2:AD489,5,0)))</f>
        <v/>
      </c>
      <c r="AB489" s="32" t="str">
        <f>IF(K489="M",IF(S489&lt;&gt;4,"",VLOOKUP(CONCATENATE(R489," ",(S489-2)),$Z$2:AD489,5,0)),IF(S489&lt;&gt;3,"",VLOOKUP(CONCATENATE(R489," ",(S489-1)),$Z$2:AD489,5,0)))</f>
        <v/>
      </c>
      <c r="AC489" s="32" t="str">
        <f>IF(K489="M",IF(S489&lt;&gt;4,"",VLOOKUP(CONCATENATE(R489," ",(S489-1)),$Z$2:AD489,5,0)),IF(S489&lt;&gt;3,"",VLOOKUP(CONCATENATE(R489," ",(S489)),$Z$2:AD489,5,0)))</f>
        <v/>
      </c>
      <c r="AD489" s="32" t="str">
        <f t="shared" si="134"/>
        <v/>
      </c>
      <c r="AE489" s="32" t="str">
        <f t="shared" si="135"/>
        <v xml:space="preserve"> </v>
      </c>
      <c r="AF489" s="109">
        <f>IF($K489="M",IF($L489&gt;Params!D$3,0,Params!F$3-$L489+1)+IF($L489=1,2,0),IF($L489&gt;Params!E$3,0,Params!G$3-$L489+1)+IF($L489=1,2,0))</f>
        <v>0</v>
      </c>
      <c r="AG489" s="109">
        <f t="shared" si="127"/>
        <v>0</v>
      </c>
      <c r="AH489" s="109">
        <f>IF(LEN(M489)&gt;1,MATCH(MID(M489,2,3),Params!$A$4:$A$14,0),0)</f>
        <v>0</v>
      </c>
      <c r="AI489" s="109" cm="1">
        <f t="array" ref="AI489">IF(AH489=0,0,INDEX(Params!F$4:F$14,RESULTS!$AH489))</f>
        <v>0</v>
      </c>
      <c r="AJ489" s="109" cm="1">
        <f t="array" ref="AJ489">IF(AI489=0,0,INDEX(Params!G$4:G$14,RESULTS!$AH489))</f>
        <v>0</v>
      </c>
      <c r="AK489" s="109">
        <f t="shared" si="128"/>
        <v>0</v>
      </c>
      <c r="AL489" s="109">
        <f t="shared" si="129"/>
        <v>0</v>
      </c>
    </row>
    <row r="490" spans="1:38" x14ac:dyDescent="0.3">
      <c r="A490" s="64" t="str">
        <f t="shared" si="123"/>
        <v/>
      </c>
      <c r="B490" s="64" t="str">
        <f t="shared" si="124"/>
        <v/>
      </c>
      <c r="C490" s="100">
        <v>489</v>
      </c>
      <c r="D490" s="96"/>
      <c r="E490" s="97">
        <f t="shared" si="136"/>
        <v>1</v>
      </c>
      <c r="F490" s="97"/>
      <c r="G490" s="97"/>
      <c r="H490" s="104" t="str">
        <f t="shared" si="130"/>
        <v/>
      </c>
      <c r="I490" s="105" t="str">
        <f>IF(D490="","",VLOOKUP(D490,ENTRANTS!$A$1:$H$1000,2,0))</f>
        <v/>
      </c>
      <c r="J490" s="105" t="str">
        <f>IF(D490="","",VLOOKUP(D490,ENTRANTS!$A$1:$H$1000,3,0))</f>
        <v/>
      </c>
      <c r="K490" s="100" t="str">
        <f>IF(D490="","",LEFT(VLOOKUP(D490,ENTRANTS!$A$1:$H$1000,5,0),1))</f>
        <v/>
      </c>
      <c r="L490" s="100" t="str">
        <f>IF(D490="","",COUNTIF($K$2:K490,K490))</f>
        <v/>
      </c>
      <c r="M490" s="100" t="str">
        <f>IF(D490="","",VLOOKUP(D490,ENTRANTS!$A$1:$H$1000,4,0))</f>
        <v/>
      </c>
      <c r="N490" s="100" t="str">
        <f>IF(D490="","",COUNTIF($M$2:M490,M490))</f>
        <v/>
      </c>
      <c r="O490" s="105" t="str">
        <f>IF(D490="","",VLOOKUP(D490,ENTRANTS!$A$1:$H$1000,6,0))</f>
        <v/>
      </c>
      <c r="P490" s="83" t="str">
        <f t="shared" si="131"/>
        <v/>
      </c>
      <c r="Q490" s="30"/>
      <c r="R490" s="2" t="str">
        <f t="shared" si="132"/>
        <v/>
      </c>
      <c r="S490" s="3" t="str">
        <f>IF(D490="","",COUNTIF($R$2:R490,R490))</f>
        <v/>
      </c>
      <c r="T490" s="4" t="str">
        <f t="shared" si="137"/>
        <v/>
      </c>
      <c r="U490" s="34" t="str">
        <f>IF(AND(S490=4,K490="M",NOT(O490="Unattached")),SUMIF(R$2:R490,R490,L$2:L490),"")</f>
        <v/>
      </c>
      <c r="V490" s="4" t="str">
        <f t="shared" si="138"/>
        <v/>
      </c>
      <c r="W490" s="34" t="str">
        <f>IF(AND(S490=3,K490="F",NOT(O490="Unattached")),SUMIF(R$2:R490,R490,L$2:L490),"")</f>
        <v/>
      </c>
      <c r="X490" s="5" t="str">
        <f t="shared" si="125"/>
        <v/>
      </c>
      <c r="Y490" s="5" t="str">
        <f t="shared" si="133"/>
        <v/>
      </c>
      <c r="Z490" s="32" t="str">
        <f t="shared" si="126"/>
        <v xml:space="preserve"> </v>
      </c>
      <c r="AA490" s="32" t="str">
        <f>IF(K490="M",IF(S490&lt;&gt;4,"",VLOOKUP(CONCATENATE(R490," ",(S490-3)),$Z$2:AD490,5,0)),IF(S490&lt;&gt;3,"",VLOOKUP(CONCATENATE(R490," ",(S490-2)),$Z$2:AD490,5,0)))</f>
        <v/>
      </c>
      <c r="AB490" s="32" t="str">
        <f>IF(K490="M",IF(S490&lt;&gt;4,"",VLOOKUP(CONCATENATE(R490," ",(S490-2)),$Z$2:AD490,5,0)),IF(S490&lt;&gt;3,"",VLOOKUP(CONCATENATE(R490," ",(S490-1)),$Z$2:AD490,5,0)))</f>
        <v/>
      </c>
      <c r="AC490" s="32" t="str">
        <f>IF(K490="M",IF(S490&lt;&gt;4,"",VLOOKUP(CONCATENATE(R490," ",(S490-1)),$Z$2:AD490,5,0)),IF(S490&lt;&gt;3,"",VLOOKUP(CONCATENATE(R490," ",(S490)),$Z$2:AD490,5,0)))</f>
        <v/>
      </c>
      <c r="AD490" s="32" t="str">
        <f t="shared" si="134"/>
        <v/>
      </c>
      <c r="AE490" s="32" t="str">
        <f t="shared" si="135"/>
        <v xml:space="preserve"> </v>
      </c>
      <c r="AF490" s="109">
        <f>IF($K490="M",IF($L490&gt;Params!D$3,0,Params!F$3-$L490+1)+IF($L490=1,2,0),IF($L490&gt;Params!E$3,0,Params!G$3-$L490+1)+IF($L490=1,2,0))</f>
        <v>0</v>
      </c>
      <c r="AG490" s="109">
        <f t="shared" si="127"/>
        <v>0</v>
      </c>
      <c r="AH490" s="109">
        <f>IF(LEN(M490)&gt;1,MATCH(MID(M490,2,3),Params!$A$4:$A$14,0),0)</f>
        <v>0</v>
      </c>
      <c r="AI490" s="109" cm="1">
        <f t="array" ref="AI490">IF(AH490=0,0,INDEX(Params!F$4:F$14,RESULTS!$AH490))</f>
        <v>0</v>
      </c>
      <c r="AJ490" s="109" cm="1">
        <f t="array" ref="AJ490">IF(AI490=0,0,INDEX(Params!G$4:G$14,RESULTS!$AH490))</f>
        <v>0</v>
      </c>
      <c r="AK490" s="109">
        <f t="shared" si="128"/>
        <v>0</v>
      </c>
      <c r="AL490" s="109">
        <f t="shared" si="129"/>
        <v>0</v>
      </c>
    </row>
    <row r="491" spans="1:38" x14ac:dyDescent="0.3">
      <c r="A491" s="64" t="str">
        <f t="shared" si="123"/>
        <v/>
      </c>
      <c r="B491" s="64" t="str">
        <f t="shared" si="124"/>
        <v/>
      </c>
      <c r="C491" s="100">
        <v>490</v>
      </c>
      <c r="D491" s="96"/>
      <c r="E491" s="97">
        <f t="shared" si="136"/>
        <v>1</v>
      </c>
      <c r="F491" s="97"/>
      <c r="G491" s="97"/>
      <c r="H491" s="104" t="str">
        <f t="shared" si="130"/>
        <v/>
      </c>
      <c r="I491" s="105" t="str">
        <f>IF(D491="","",VLOOKUP(D491,ENTRANTS!$A$1:$H$1000,2,0))</f>
        <v/>
      </c>
      <c r="J491" s="105" t="str">
        <f>IF(D491="","",VLOOKUP(D491,ENTRANTS!$A$1:$H$1000,3,0))</f>
        <v/>
      </c>
      <c r="K491" s="100" t="str">
        <f>IF(D491="","",LEFT(VLOOKUP(D491,ENTRANTS!$A$1:$H$1000,5,0),1))</f>
        <v/>
      </c>
      <c r="L491" s="100" t="str">
        <f>IF(D491="","",COUNTIF($K$2:K491,K491))</f>
        <v/>
      </c>
      <c r="M491" s="100" t="str">
        <f>IF(D491="","",VLOOKUP(D491,ENTRANTS!$A$1:$H$1000,4,0))</f>
        <v/>
      </c>
      <c r="N491" s="100" t="str">
        <f>IF(D491="","",COUNTIF($M$2:M491,M491))</f>
        <v/>
      </c>
      <c r="O491" s="105" t="str">
        <f>IF(D491="","",VLOOKUP(D491,ENTRANTS!$A$1:$H$1000,6,0))</f>
        <v/>
      </c>
      <c r="P491" s="83" t="str">
        <f t="shared" si="131"/>
        <v/>
      </c>
      <c r="Q491" s="30"/>
      <c r="R491" s="2" t="str">
        <f t="shared" si="132"/>
        <v/>
      </c>
      <c r="S491" s="3" t="str">
        <f>IF(D491="","",COUNTIF($R$2:R491,R491))</f>
        <v/>
      </c>
      <c r="T491" s="4" t="str">
        <f t="shared" si="137"/>
        <v/>
      </c>
      <c r="U491" s="34" t="str">
        <f>IF(AND(S491=4,K491="M",NOT(O491="Unattached")),SUMIF(R$2:R491,R491,L$2:L491),"")</f>
        <v/>
      </c>
      <c r="V491" s="4" t="str">
        <f t="shared" si="138"/>
        <v/>
      </c>
      <c r="W491" s="34" t="str">
        <f>IF(AND(S491=3,K491="F",NOT(O491="Unattached")),SUMIF(R$2:R491,R491,L$2:L491),"")</f>
        <v/>
      </c>
      <c r="X491" s="5" t="str">
        <f t="shared" si="125"/>
        <v/>
      </c>
      <c r="Y491" s="5" t="str">
        <f t="shared" si="133"/>
        <v/>
      </c>
      <c r="Z491" s="32" t="str">
        <f t="shared" si="126"/>
        <v xml:space="preserve"> </v>
      </c>
      <c r="AA491" s="32" t="str">
        <f>IF(K491="M",IF(S491&lt;&gt;4,"",VLOOKUP(CONCATENATE(R491," ",(S491-3)),$Z$2:AD491,5,0)),IF(S491&lt;&gt;3,"",VLOOKUP(CONCATENATE(R491," ",(S491-2)),$Z$2:AD491,5,0)))</f>
        <v/>
      </c>
      <c r="AB491" s="32" t="str">
        <f>IF(K491="M",IF(S491&lt;&gt;4,"",VLOOKUP(CONCATENATE(R491," ",(S491-2)),$Z$2:AD491,5,0)),IF(S491&lt;&gt;3,"",VLOOKUP(CONCATENATE(R491," ",(S491-1)),$Z$2:AD491,5,0)))</f>
        <v/>
      </c>
      <c r="AC491" s="32" t="str">
        <f>IF(K491="M",IF(S491&lt;&gt;4,"",VLOOKUP(CONCATENATE(R491," ",(S491-1)),$Z$2:AD491,5,0)),IF(S491&lt;&gt;3,"",VLOOKUP(CONCATENATE(R491," ",(S491)),$Z$2:AD491,5,0)))</f>
        <v/>
      </c>
      <c r="AD491" s="32" t="str">
        <f t="shared" si="134"/>
        <v/>
      </c>
      <c r="AE491" s="32" t="str">
        <f t="shared" si="135"/>
        <v xml:space="preserve"> </v>
      </c>
      <c r="AF491" s="109">
        <f>IF($K491="M",IF($L491&gt;Params!D$3,0,Params!F$3-$L491+1)+IF($L491=1,2,0),IF($L491&gt;Params!E$3,0,Params!G$3-$L491+1)+IF($L491=1,2,0))</f>
        <v>0</v>
      </c>
      <c r="AG491" s="109">
        <f t="shared" si="127"/>
        <v>0</v>
      </c>
      <c r="AH491" s="109">
        <f>IF(LEN(M491)&gt;1,MATCH(MID(M491,2,3),Params!$A$4:$A$14,0),0)</f>
        <v>0</v>
      </c>
      <c r="AI491" s="109" cm="1">
        <f t="array" ref="AI491">IF(AH491=0,0,INDEX(Params!F$4:F$14,RESULTS!$AH491))</f>
        <v>0</v>
      </c>
      <c r="AJ491" s="109" cm="1">
        <f t="array" ref="AJ491">IF(AI491=0,0,INDEX(Params!G$4:G$14,RESULTS!$AH491))</f>
        <v>0</v>
      </c>
      <c r="AK491" s="109">
        <f t="shared" si="128"/>
        <v>0</v>
      </c>
      <c r="AL491" s="109">
        <f t="shared" si="129"/>
        <v>0</v>
      </c>
    </row>
    <row r="492" spans="1:38" x14ac:dyDescent="0.3">
      <c r="A492" s="64" t="str">
        <f t="shared" si="123"/>
        <v/>
      </c>
      <c r="B492" s="64" t="str">
        <f t="shared" si="124"/>
        <v/>
      </c>
      <c r="C492" s="100">
        <v>491</v>
      </c>
      <c r="D492" s="96"/>
      <c r="E492" s="97">
        <f t="shared" si="136"/>
        <v>1</v>
      </c>
      <c r="F492" s="97"/>
      <c r="G492" s="97"/>
      <c r="H492" s="104" t="str">
        <f t="shared" si="130"/>
        <v/>
      </c>
      <c r="I492" s="105" t="str">
        <f>IF(D492="","",VLOOKUP(D492,ENTRANTS!$A$1:$H$1000,2,0))</f>
        <v/>
      </c>
      <c r="J492" s="105" t="str">
        <f>IF(D492="","",VLOOKUP(D492,ENTRANTS!$A$1:$H$1000,3,0))</f>
        <v/>
      </c>
      <c r="K492" s="100" t="str">
        <f>IF(D492="","",LEFT(VLOOKUP(D492,ENTRANTS!$A$1:$H$1000,5,0),1))</f>
        <v/>
      </c>
      <c r="L492" s="100" t="str">
        <f>IF(D492="","",COUNTIF($K$2:K492,K492))</f>
        <v/>
      </c>
      <c r="M492" s="100" t="str">
        <f>IF(D492="","",VLOOKUP(D492,ENTRANTS!$A$1:$H$1000,4,0))</f>
        <v/>
      </c>
      <c r="N492" s="100" t="str">
        <f>IF(D492="","",COUNTIF($M$2:M492,M492))</f>
        <v/>
      </c>
      <c r="O492" s="105" t="str">
        <f>IF(D492="","",VLOOKUP(D492,ENTRANTS!$A$1:$H$1000,6,0))</f>
        <v/>
      </c>
      <c r="P492" s="83" t="str">
        <f t="shared" si="131"/>
        <v/>
      </c>
      <c r="Q492" s="30"/>
      <c r="R492" s="2" t="str">
        <f t="shared" si="132"/>
        <v/>
      </c>
      <c r="S492" s="3" t="str">
        <f>IF(D492="","",COUNTIF($R$2:R492,R492))</f>
        <v/>
      </c>
      <c r="T492" s="4" t="str">
        <f t="shared" si="137"/>
        <v/>
      </c>
      <c r="U492" s="34" t="str">
        <f>IF(AND(S492=4,K492="M",NOT(O492="Unattached")),SUMIF(R$2:R492,R492,L$2:L492),"")</f>
        <v/>
      </c>
      <c r="V492" s="4" t="str">
        <f t="shared" si="138"/>
        <v/>
      </c>
      <c r="W492" s="34" t="str">
        <f>IF(AND(S492=3,K492="F",NOT(O492="Unattached")),SUMIF(R$2:R492,R492,L$2:L492),"")</f>
        <v/>
      </c>
      <c r="X492" s="5" t="str">
        <f t="shared" si="125"/>
        <v/>
      </c>
      <c r="Y492" s="5" t="str">
        <f t="shared" si="133"/>
        <v/>
      </c>
      <c r="Z492" s="32" t="str">
        <f t="shared" si="126"/>
        <v xml:space="preserve"> </v>
      </c>
      <c r="AA492" s="32" t="str">
        <f>IF(K492="M",IF(S492&lt;&gt;4,"",VLOOKUP(CONCATENATE(R492," ",(S492-3)),$Z$2:AD492,5,0)),IF(S492&lt;&gt;3,"",VLOOKUP(CONCATENATE(R492," ",(S492-2)),$Z$2:AD492,5,0)))</f>
        <v/>
      </c>
      <c r="AB492" s="32" t="str">
        <f>IF(K492="M",IF(S492&lt;&gt;4,"",VLOOKUP(CONCATENATE(R492," ",(S492-2)),$Z$2:AD492,5,0)),IF(S492&lt;&gt;3,"",VLOOKUP(CONCATENATE(R492," ",(S492-1)),$Z$2:AD492,5,0)))</f>
        <v/>
      </c>
      <c r="AC492" s="32" t="str">
        <f>IF(K492="M",IF(S492&lt;&gt;4,"",VLOOKUP(CONCATENATE(R492," ",(S492-1)),$Z$2:AD492,5,0)),IF(S492&lt;&gt;3,"",VLOOKUP(CONCATENATE(R492," ",(S492)),$Z$2:AD492,5,0)))</f>
        <v/>
      </c>
      <c r="AD492" s="32" t="str">
        <f t="shared" si="134"/>
        <v/>
      </c>
      <c r="AE492" s="32" t="str">
        <f t="shared" si="135"/>
        <v xml:space="preserve"> </v>
      </c>
      <c r="AF492" s="109">
        <f>IF($K492="M",IF($L492&gt;Params!D$3,0,Params!F$3-$L492+1)+IF($L492=1,2,0),IF($L492&gt;Params!E$3,0,Params!G$3-$L492+1)+IF($L492=1,2,0))</f>
        <v>0</v>
      </c>
      <c r="AG492" s="109">
        <f t="shared" si="127"/>
        <v>0</v>
      </c>
      <c r="AH492" s="109">
        <f>IF(LEN(M492)&gt;1,MATCH(MID(M492,2,3),Params!$A$4:$A$14,0),0)</f>
        <v>0</v>
      </c>
      <c r="AI492" s="109" cm="1">
        <f t="array" ref="AI492">IF(AH492=0,0,INDEX(Params!F$4:F$14,RESULTS!$AH492))</f>
        <v>0</v>
      </c>
      <c r="AJ492" s="109" cm="1">
        <f t="array" ref="AJ492">IF(AI492=0,0,INDEX(Params!G$4:G$14,RESULTS!$AH492))</f>
        <v>0</v>
      </c>
      <c r="AK492" s="109">
        <f t="shared" si="128"/>
        <v>0</v>
      </c>
      <c r="AL492" s="109">
        <f t="shared" si="129"/>
        <v>0</v>
      </c>
    </row>
    <row r="493" spans="1:38" x14ac:dyDescent="0.3">
      <c r="A493" s="64" t="str">
        <f t="shared" si="123"/>
        <v/>
      </c>
      <c r="B493" s="64" t="str">
        <f t="shared" si="124"/>
        <v/>
      </c>
      <c r="C493" s="100">
        <v>492</v>
      </c>
      <c r="D493" s="96"/>
      <c r="E493" s="97">
        <f t="shared" si="136"/>
        <v>1</v>
      </c>
      <c r="F493" s="97"/>
      <c r="G493" s="97"/>
      <c r="H493" s="104" t="str">
        <f t="shared" si="130"/>
        <v/>
      </c>
      <c r="I493" s="105" t="str">
        <f>IF(D493="","",VLOOKUP(D493,ENTRANTS!$A$1:$H$1000,2,0))</f>
        <v/>
      </c>
      <c r="J493" s="105" t="str">
        <f>IF(D493="","",VLOOKUP(D493,ENTRANTS!$A$1:$H$1000,3,0))</f>
        <v/>
      </c>
      <c r="K493" s="100" t="str">
        <f>IF(D493="","",LEFT(VLOOKUP(D493,ENTRANTS!$A$1:$H$1000,5,0),1))</f>
        <v/>
      </c>
      <c r="L493" s="100" t="str">
        <f>IF(D493="","",COUNTIF($K$2:K493,K493))</f>
        <v/>
      </c>
      <c r="M493" s="100" t="str">
        <f>IF(D493="","",VLOOKUP(D493,ENTRANTS!$A$1:$H$1000,4,0))</f>
        <v/>
      </c>
      <c r="N493" s="100" t="str">
        <f>IF(D493="","",COUNTIF($M$2:M493,M493))</f>
        <v/>
      </c>
      <c r="O493" s="105" t="str">
        <f>IF(D493="","",VLOOKUP(D493,ENTRANTS!$A$1:$H$1000,6,0))</f>
        <v/>
      </c>
      <c r="P493" s="83" t="str">
        <f t="shared" si="131"/>
        <v/>
      </c>
      <c r="Q493" s="30"/>
      <c r="R493" s="2" t="str">
        <f t="shared" si="132"/>
        <v/>
      </c>
      <c r="S493" s="3" t="str">
        <f>IF(D493="","",COUNTIF($R$2:R493,R493))</f>
        <v/>
      </c>
      <c r="T493" s="4" t="str">
        <f t="shared" si="137"/>
        <v/>
      </c>
      <c r="U493" s="34" t="str">
        <f>IF(AND(S493=4,K493="M",NOT(O493="Unattached")),SUMIF(R$2:R493,R493,L$2:L493),"")</f>
        <v/>
      </c>
      <c r="V493" s="4" t="str">
        <f t="shared" si="138"/>
        <v/>
      </c>
      <c r="W493" s="34" t="str">
        <f>IF(AND(S493=3,K493="F",NOT(O493="Unattached")),SUMIF(R$2:R493,R493,L$2:L493),"")</f>
        <v/>
      </c>
      <c r="X493" s="5" t="str">
        <f t="shared" si="125"/>
        <v/>
      </c>
      <c r="Y493" s="5" t="str">
        <f t="shared" si="133"/>
        <v/>
      </c>
      <c r="Z493" s="32" t="str">
        <f t="shared" si="126"/>
        <v xml:space="preserve"> </v>
      </c>
      <c r="AA493" s="32" t="str">
        <f>IF(K493="M",IF(S493&lt;&gt;4,"",VLOOKUP(CONCATENATE(R493," ",(S493-3)),$Z$2:AD493,5,0)),IF(S493&lt;&gt;3,"",VLOOKUP(CONCATENATE(R493," ",(S493-2)),$Z$2:AD493,5,0)))</f>
        <v/>
      </c>
      <c r="AB493" s="32" t="str">
        <f>IF(K493="M",IF(S493&lt;&gt;4,"",VLOOKUP(CONCATENATE(R493," ",(S493-2)),$Z$2:AD493,5,0)),IF(S493&lt;&gt;3,"",VLOOKUP(CONCATENATE(R493," ",(S493-1)),$Z$2:AD493,5,0)))</f>
        <v/>
      </c>
      <c r="AC493" s="32" t="str">
        <f>IF(K493="M",IF(S493&lt;&gt;4,"",VLOOKUP(CONCATENATE(R493," ",(S493-1)),$Z$2:AD493,5,0)),IF(S493&lt;&gt;3,"",VLOOKUP(CONCATENATE(R493," ",(S493)),$Z$2:AD493,5,0)))</f>
        <v/>
      </c>
      <c r="AD493" s="32" t="str">
        <f t="shared" si="134"/>
        <v/>
      </c>
      <c r="AE493" s="32" t="str">
        <f t="shared" si="135"/>
        <v xml:space="preserve"> </v>
      </c>
      <c r="AF493" s="109">
        <f>IF($K493="M",IF($L493&gt;Params!D$3,0,Params!F$3-$L493+1)+IF($L493=1,2,0),IF($L493&gt;Params!E$3,0,Params!G$3-$L493+1)+IF($L493=1,2,0))</f>
        <v>0</v>
      </c>
      <c r="AG493" s="109">
        <f t="shared" si="127"/>
        <v>0</v>
      </c>
      <c r="AH493" s="109">
        <f>IF(LEN(M493)&gt;1,MATCH(MID(M493,2,3),Params!$A$4:$A$14,0),0)</f>
        <v>0</v>
      </c>
      <c r="AI493" s="109" cm="1">
        <f t="array" ref="AI493">IF(AH493=0,0,INDEX(Params!F$4:F$14,RESULTS!$AH493))</f>
        <v>0</v>
      </c>
      <c r="AJ493" s="109" cm="1">
        <f t="array" ref="AJ493">IF(AI493=0,0,INDEX(Params!G$4:G$14,RESULTS!$AH493))</f>
        <v>0</v>
      </c>
      <c r="AK493" s="109">
        <f t="shared" si="128"/>
        <v>0</v>
      </c>
      <c r="AL493" s="109">
        <f t="shared" si="129"/>
        <v>0</v>
      </c>
    </row>
    <row r="494" spans="1:38" x14ac:dyDescent="0.3">
      <c r="A494" s="64" t="str">
        <f t="shared" si="123"/>
        <v/>
      </c>
      <c r="B494" s="64" t="str">
        <f t="shared" si="124"/>
        <v/>
      </c>
      <c r="C494" s="100">
        <v>493</v>
      </c>
      <c r="D494" s="96"/>
      <c r="E494" s="97">
        <f t="shared" si="136"/>
        <v>1</v>
      </c>
      <c r="F494" s="97"/>
      <c r="G494" s="97"/>
      <c r="H494" s="104" t="str">
        <f t="shared" si="130"/>
        <v/>
      </c>
      <c r="I494" s="105" t="str">
        <f>IF(D494="","",VLOOKUP(D494,ENTRANTS!$A$1:$H$1000,2,0))</f>
        <v/>
      </c>
      <c r="J494" s="105" t="str">
        <f>IF(D494="","",VLOOKUP(D494,ENTRANTS!$A$1:$H$1000,3,0))</f>
        <v/>
      </c>
      <c r="K494" s="100" t="str">
        <f>IF(D494="","",LEFT(VLOOKUP(D494,ENTRANTS!$A$1:$H$1000,5,0),1))</f>
        <v/>
      </c>
      <c r="L494" s="100" t="str">
        <f>IF(D494="","",COUNTIF($K$2:K494,K494))</f>
        <v/>
      </c>
      <c r="M494" s="100" t="str">
        <f>IF(D494="","",VLOOKUP(D494,ENTRANTS!$A$1:$H$1000,4,0))</f>
        <v/>
      </c>
      <c r="N494" s="100" t="str">
        <f>IF(D494="","",COUNTIF($M$2:M494,M494))</f>
        <v/>
      </c>
      <c r="O494" s="105" t="str">
        <f>IF(D494="","",VLOOKUP(D494,ENTRANTS!$A$1:$H$1000,6,0))</f>
        <v/>
      </c>
      <c r="P494" s="83" t="str">
        <f t="shared" si="131"/>
        <v/>
      </c>
      <c r="Q494" s="30"/>
      <c r="R494" s="2" t="str">
        <f t="shared" si="132"/>
        <v/>
      </c>
      <c r="S494" s="3" t="str">
        <f>IF(D494="","",COUNTIF($R$2:R494,R494))</f>
        <v/>
      </c>
      <c r="T494" s="4" t="str">
        <f t="shared" si="137"/>
        <v/>
      </c>
      <c r="U494" s="34" t="str">
        <f>IF(AND(S494=4,K494="M",NOT(O494="Unattached")),SUMIF(R$2:R494,R494,L$2:L494),"")</f>
        <v/>
      </c>
      <c r="V494" s="4" t="str">
        <f t="shared" si="138"/>
        <v/>
      </c>
      <c r="W494" s="34" t="str">
        <f>IF(AND(S494=3,K494="F",NOT(O494="Unattached")),SUMIF(R$2:R494,R494,L$2:L494),"")</f>
        <v/>
      </c>
      <c r="X494" s="5" t="str">
        <f t="shared" si="125"/>
        <v/>
      </c>
      <c r="Y494" s="5" t="str">
        <f t="shared" si="133"/>
        <v/>
      </c>
      <c r="Z494" s="32" t="str">
        <f t="shared" si="126"/>
        <v xml:space="preserve"> </v>
      </c>
      <c r="AA494" s="32" t="str">
        <f>IF(K494="M",IF(S494&lt;&gt;4,"",VLOOKUP(CONCATENATE(R494," ",(S494-3)),$Z$2:AD494,5,0)),IF(S494&lt;&gt;3,"",VLOOKUP(CONCATENATE(R494," ",(S494-2)),$Z$2:AD494,5,0)))</f>
        <v/>
      </c>
      <c r="AB494" s="32" t="str">
        <f>IF(K494="M",IF(S494&lt;&gt;4,"",VLOOKUP(CONCATENATE(R494," ",(S494-2)),$Z$2:AD494,5,0)),IF(S494&lt;&gt;3,"",VLOOKUP(CONCATENATE(R494," ",(S494-1)),$Z$2:AD494,5,0)))</f>
        <v/>
      </c>
      <c r="AC494" s="32" t="str">
        <f>IF(K494="M",IF(S494&lt;&gt;4,"",VLOOKUP(CONCATENATE(R494," ",(S494-1)),$Z$2:AD494,5,0)),IF(S494&lt;&gt;3,"",VLOOKUP(CONCATENATE(R494," ",(S494)),$Z$2:AD494,5,0)))</f>
        <v/>
      </c>
      <c r="AD494" s="32" t="str">
        <f t="shared" si="134"/>
        <v/>
      </c>
      <c r="AE494" s="32" t="str">
        <f t="shared" si="135"/>
        <v xml:space="preserve"> </v>
      </c>
      <c r="AF494" s="109">
        <f>IF($K494="M",IF($L494&gt;Params!D$3,0,Params!F$3-$L494+1)+IF($L494=1,2,0),IF($L494&gt;Params!E$3,0,Params!G$3-$L494+1)+IF($L494=1,2,0))</f>
        <v>0</v>
      </c>
      <c r="AG494" s="109">
        <f t="shared" si="127"/>
        <v>0</v>
      </c>
      <c r="AH494" s="109">
        <f>IF(LEN(M494)&gt;1,MATCH(MID(M494,2,3),Params!$A$4:$A$14,0),0)</f>
        <v>0</v>
      </c>
      <c r="AI494" s="109" cm="1">
        <f t="array" ref="AI494">IF(AH494=0,0,INDEX(Params!F$4:F$14,RESULTS!$AH494))</f>
        <v>0</v>
      </c>
      <c r="AJ494" s="109" cm="1">
        <f t="array" ref="AJ494">IF(AI494=0,0,INDEX(Params!G$4:G$14,RESULTS!$AH494))</f>
        <v>0</v>
      </c>
      <c r="AK494" s="109">
        <f t="shared" si="128"/>
        <v>0</v>
      </c>
      <c r="AL494" s="109">
        <f t="shared" si="129"/>
        <v>0</v>
      </c>
    </row>
    <row r="495" spans="1:38" x14ac:dyDescent="0.3">
      <c r="A495" s="64" t="str">
        <f t="shared" si="123"/>
        <v/>
      </c>
      <c r="B495" s="64" t="str">
        <f t="shared" si="124"/>
        <v/>
      </c>
      <c r="C495" s="100">
        <v>494</v>
      </c>
      <c r="D495" s="96"/>
      <c r="E495" s="97">
        <f t="shared" si="136"/>
        <v>1</v>
      </c>
      <c r="F495" s="97"/>
      <c r="G495" s="97"/>
      <c r="H495" s="104" t="str">
        <f t="shared" si="130"/>
        <v/>
      </c>
      <c r="I495" s="105" t="str">
        <f>IF(D495="","",VLOOKUP(D495,ENTRANTS!$A$1:$H$1000,2,0))</f>
        <v/>
      </c>
      <c r="J495" s="105" t="str">
        <f>IF(D495="","",VLOOKUP(D495,ENTRANTS!$A$1:$H$1000,3,0))</f>
        <v/>
      </c>
      <c r="K495" s="100" t="str">
        <f>IF(D495="","",LEFT(VLOOKUP(D495,ENTRANTS!$A$1:$H$1000,5,0),1))</f>
        <v/>
      </c>
      <c r="L495" s="100" t="str">
        <f>IF(D495="","",COUNTIF($K$2:K495,K495))</f>
        <v/>
      </c>
      <c r="M495" s="100" t="str">
        <f>IF(D495="","",VLOOKUP(D495,ENTRANTS!$A$1:$H$1000,4,0))</f>
        <v/>
      </c>
      <c r="N495" s="100" t="str">
        <f>IF(D495="","",COUNTIF($M$2:M495,M495))</f>
        <v/>
      </c>
      <c r="O495" s="105" t="str">
        <f>IF(D495="","",VLOOKUP(D495,ENTRANTS!$A$1:$H$1000,6,0))</f>
        <v/>
      </c>
      <c r="P495" s="83" t="str">
        <f t="shared" si="131"/>
        <v/>
      </c>
      <c r="Q495" s="30"/>
      <c r="R495" s="2" t="str">
        <f t="shared" si="132"/>
        <v/>
      </c>
      <c r="S495" s="3" t="str">
        <f>IF(D495="","",COUNTIF($R$2:R495,R495))</f>
        <v/>
      </c>
      <c r="T495" s="4" t="str">
        <f t="shared" si="137"/>
        <v/>
      </c>
      <c r="U495" s="34" t="str">
        <f>IF(AND(S495=4,K495="M",NOT(O495="Unattached")),SUMIF(R$2:R495,R495,L$2:L495),"")</f>
        <v/>
      </c>
      <c r="V495" s="4" t="str">
        <f t="shared" si="138"/>
        <v/>
      </c>
      <c r="W495" s="34" t="str">
        <f>IF(AND(S495=3,K495="F",NOT(O495="Unattached")),SUMIF(R$2:R495,R495,L$2:L495),"")</f>
        <v/>
      </c>
      <c r="X495" s="5" t="str">
        <f t="shared" si="125"/>
        <v/>
      </c>
      <c r="Y495" s="5" t="str">
        <f t="shared" si="133"/>
        <v/>
      </c>
      <c r="Z495" s="32" t="str">
        <f t="shared" si="126"/>
        <v xml:space="preserve"> </v>
      </c>
      <c r="AA495" s="32" t="str">
        <f>IF(K495="M",IF(S495&lt;&gt;4,"",VLOOKUP(CONCATENATE(R495," ",(S495-3)),$Z$2:AD495,5,0)),IF(S495&lt;&gt;3,"",VLOOKUP(CONCATENATE(R495," ",(S495-2)),$Z$2:AD495,5,0)))</f>
        <v/>
      </c>
      <c r="AB495" s="32" t="str">
        <f>IF(K495="M",IF(S495&lt;&gt;4,"",VLOOKUP(CONCATENATE(R495," ",(S495-2)),$Z$2:AD495,5,0)),IF(S495&lt;&gt;3,"",VLOOKUP(CONCATENATE(R495," ",(S495-1)),$Z$2:AD495,5,0)))</f>
        <v/>
      </c>
      <c r="AC495" s="32" t="str">
        <f>IF(K495="M",IF(S495&lt;&gt;4,"",VLOOKUP(CONCATENATE(R495," ",(S495-1)),$Z$2:AD495,5,0)),IF(S495&lt;&gt;3,"",VLOOKUP(CONCATENATE(R495," ",(S495)),$Z$2:AD495,5,0)))</f>
        <v/>
      </c>
      <c r="AD495" s="32" t="str">
        <f t="shared" si="134"/>
        <v/>
      </c>
      <c r="AE495" s="32" t="str">
        <f t="shared" si="135"/>
        <v xml:space="preserve"> </v>
      </c>
      <c r="AF495" s="109">
        <f>IF($K495="M",IF($L495&gt;Params!D$3,0,Params!F$3-$L495+1)+IF($L495=1,2,0),IF($L495&gt;Params!E$3,0,Params!G$3-$L495+1)+IF($L495=1,2,0))</f>
        <v>0</v>
      </c>
      <c r="AG495" s="109">
        <f t="shared" si="127"/>
        <v>0</v>
      </c>
      <c r="AH495" s="109">
        <f>IF(LEN(M495)&gt;1,MATCH(MID(M495,2,3),Params!$A$4:$A$14,0),0)</f>
        <v>0</v>
      </c>
      <c r="AI495" s="109" cm="1">
        <f t="array" ref="AI495">IF(AH495=0,0,INDEX(Params!F$4:F$14,RESULTS!$AH495))</f>
        <v>0</v>
      </c>
      <c r="AJ495" s="109" cm="1">
        <f t="array" ref="AJ495">IF(AI495=0,0,INDEX(Params!G$4:G$14,RESULTS!$AH495))</f>
        <v>0</v>
      </c>
      <c r="AK495" s="109">
        <f t="shared" si="128"/>
        <v>0</v>
      </c>
      <c r="AL495" s="109">
        <f t="shared" si="129"/>
        <v>0</v>
      </c>
    </row>
    <row r="496" spans="1:38" x14ac:dyDescent="0.3">
      <c r="A496" s="64" t="str">
        <f t="shared" si="123"/>
        <v/>
      </c>
      <c r="B496" s="64" t="str">
        <f t="shared" si="124"/>
        <v/>
      </c>
      <c r="C496" s="100">
        <v>495</v>
      </c>
      <c r="D496" s="96"/>
      <c r="E496" s="97">
        <f t="shared" si="136"/>
        <v>1</v>
      </c>
      <c r="F496" s="97"/>
      <c r="G496" s="97"/>
      <c r="H496" s="104" t="str">
        <f t="shared" si="130"/>
        <v/>
      </c>
      <c r="I496" s="105" t="str">
        <f>IF(D496="","",VLOOKUP(D496,ENTRANTS!$A$1:$H$1000,2,0))</f>
        <v/>
      </c>
      <c r="J496" s="105" t="str">
        <f>IF(D496="","",VLOOKUP(D496,ENTRANTS!$A$1:$H$1000,3,0))</f>
        <v/>
      </c>
      <c r="K496" s="100" t="str">
        <f>IF(D496="","",LEFT(VLOOKUP(D496,ENTRANTS!$A$1:$H$1000,5,0),1))</f>
        <v/>
      </c>
      <c r="L496" s="100" t="str">
        <f>IF(D496="","",COUNTIF($K$2:K496,K496))</f>
        <v/>
      </c>
      <c r="M496" s="100" t="str">
        <f>IF(D496="","",VLOOKUP(D496,ENTRANTS!$A$1:$H$1000,4,0))</f>
        <v/>
      </c>
      <c r="N496" s="100" t="str">
        <f>IF(D496="","",COUNTIF($M$2:M496,M496))</f>
        <v/>
      </c>
      <c r="O496" s="105" t="str">
        <f>IF(D496="","",VLOOKUP(D496,ENTRANTS!$A$1:$H$1000,6,0))</f>
        <v/>
      </c>
      <c r="P496" s="83" t="str">
        <f t="shared" si="131"/>
        <v/>
      </c>
      <c r="Q496" s="30"/>
      <c r="R496" s="2" t="str">
        <f t="shared" si="132"/>
        <v/>
      </c>
      <c r="S496" s="3" t="str">
        <f>IF(D496="","",COUNTIF($R$2:R496,R496))</f>
        <v/>
      </c>
      <c r="T496" s="4" t="str">
        <f t="shared" si="137"/>
        <v/>
      </c>
      <c r="U496" s="34" t="str">
        <f>IF(AND(S496=4,K496="M",NOT(O496="Unattached")),SUMIF(R$2:R496,R496,L$2:L496),"")</f>
        <v/>
      </c>
      <c r="V496" s="4" t="str">
        <f t="shared" si="138"/>
        <v/>
      </c>
      <c r="W496" s="34" t="str">
        <f>IF(AND(S496=3,K496="F",NOT(O496="Unattached")),SUMIF(R$2:R496,R496,L$2:L496),"")</f>
        <v/>
      </c>
      <c r="X496" s="5" t="str">
        <f t="shared" si="125"/>
        <v/>
      </c>
      <c r="Y496" s="5" t="str">
        <f t="shared" si="133"/>
        <v/>
      </c>
      <c r="Z496" s="32" t="str">
        <f t="shared" si="126"/>
        <v xml:space="preserve"> </v>
      </c>
      <c r="AA496" s="32" t="str">
        <f>IF(K496="M",IF(S496&lt;&gt;4,"",VLOOKUP(CONCATENATE(R496," ",(S496-3)),$Z$2:AD496,5,0)),IF(S496&lt;&gt;3,"",VLOOKUP(CONCATENATE(R496," ",(S496-2)),$Z$2:AD496,5,0)))</f>
        <v/>
      </c>
      <c r="AB496" s="32" t="str">
        <f>IF(K496="M",IF(S496&lt;&gt;4,"",VLOOKUP(CONCATENATE(R496," ",(S496-2)),$Z$2:AD496,5,0)),IF(S496&lt;&gt;3,"",VLOOKUP(CONCATENATE(R496," ",(S496-1)),$Z$2:AD496,5,0)))</f>
        <v/>
      </c>
      <c r="AC496" s="32" t="str">
        <f>IF(K496="M",IF(S496&lt;&gt;4,"",VLOOKUP(CONCATENATE(R496," ",(S496-1)),$Z$2:AD496,5,0)),IF(S496&lt;&gt;3,"",VLOOKUP(CONCATENATE(R496," ",(S496)),$Z$2:AD496,5,0)))</f>
        <v/>
      </c>
      <c r="AD496" s="32" t="str">
        <f t="shared" si="134"/>
        <v/>
      </c>
      <c r="AE496" s="32" t="str">
        <f t="shared" si="135"/>
        <v xml:space="preserve"> </v>
      </c>
      <c r="AF496" s="109">
        <f>IF($K496="M",IF($L496&gt;Params!D$3,0,Params!F$3-$L496+1)+IF($L496=1,2,0),IF($L496&gt;Params!E$3,0,Params!G$3-$L496+1)+IF($L496=1,2,0))</f>
        <v>0</v>
      </c>
      <c r="AG496" s="109">
        <f t="shared" si="127"/>
        <v>0</v>
      </c>
      <c r="AH496" s="109">
        <f>IF(LEN(M496)&gt;1,MATCH(MID(M496,2,3),Params!$A$4:$A$14,0),0)</f>
        <v>0</v>
      </c>
      <c r="AI496" s="109" cm="1">
        <f t="array" ref="AI496">IF(AH496=0,0,INDEX(Params!F$4:F$14,RESULTS!$AH496))</f>
        <v>0</v>
      </c>
      <c r="AJ496" s="109" cm="1">
        <f t="array" ref="AJ496">IF(AI496=0,0,INDEX(Params!G$4:G$14,RESULTS!$AH496))</f>
        <v>0</v>
      </c>
      <c r="AK496" s="109">
        <f t="shared" si="128"/>
        <v>0</v>
      </c>
      <c r="AL496" s="109">
        <f t="shared" si="129"/>
        <v>0</v>
      </c>
    </row>
    <row r="497" spans="1:38" x14ac:dyDescent="0.3">
      <c r="A497" s="64" t="str">
        <f t="shared" si="123"/>
        <v/>
      </c>
      <c r="B497" s="64" t="str">
        <f t="shared" si="124"/>
        <v/>
      </c>
      <c r="C497" s="100">
        <v>496</v>
      </c>
      <c r="D497" s="96"/>
      <c r="E497" s="97">
        <f t="shared" si="136"/>
        <v>1</v>
      </c>
      <c r="F497" s="97"/>
      <c r="G497" s="97"/>
      <c r="H497" s="104" t="str">
        <f t="shared" si="130"/>
        <v/>
      </c>
      <c r="I497" s="105" t="str">
        <f>IF(D497="","",VLOOKUP(D497,ENTRANTS!$A$1:$H$1000,2,0))</f>
        <v/>
      </c>
      <c r="J497" s="105" t="str">
        <f>IF(D497="","",VLOOKUP(D497,ENTRANTS!$A$1:$H$1000,3,0))</f>
        <v/>
      </c>
      <c r="K497" s="100" t="str">
        <f>IF(D497="","",LEFT(VLOOKUP(D497,ENTRANTS!$A$1:$H$1000,5,0),1))</f>
        <v/>
      </c>
      <c r="L497" s="100" t="str">
        <f>IF(D497="","",COUNTIF($K$2:K497,K497))</f>
        <v/>
      </c>
      <c r="M497" s="100" t="str">
        <f>IF(D497="","",VLOOKUP(D497,ENTRANTS!$A$1:$H$1000,4,0))</f>
        <v/>
      </c>
      <c r="N497" s="100" t="str">
        <f>IF(D497="","",COUNTIF($M$2:M497,M497))</f>
        <v/>
      </c>
      <c r="O497" s="105" t="str">
        <f>IF(D497="","",VLOOKUP(D497,ENTRANTS!$A$1:$H$1000,6,0))</f>
        <v/>
      </c>
      <c r="P497" s="83" t="str">
        <f t="shared" si="131"/>
        <v/>
      </c>
      <c r="Q497" s="30"/>
      <c r="R497" s="2" t="str">
        <f t="shared" si="132"/>
        <v/>
      </c>
      <c r="S497" s="3" t="str">
        <f>IF(D497="","",COUNTIF($R$2:R497,R497))</f>
        <v/>
      </c>
      <c r="T497" s="4" t="str">
        <f t="shared" si="137"/>
        <v/>
      </c>
      <c r="U497" s="34" t="str">
        <f>IF(AND(S497=4,K497="M",NOT(O497="Unattached")),SUMIF(R$2:R497,R497,L$2:L497),"")</f>
        <v/>
      </c>
      <c r="V497" s="4" t="str">
        <f t="shared" si="138"/>
        <v/>
      </c>
      <c r="W497" s="34" t="str">
        <f>IF(AND(S497=3,K497="F",NOT(O497="Unattached")),SUMIF(R$2:R497,R497,L$2:L497),"")</f>
        <v/>
      </c>
      <c r="X497" s="5" t="str">
        <f t="shared" si="125"/>
        <v/>
      </c>
      <c r="Y497" s="5" t="str">
        <f t="shared" si="133"/>
        <v/>
      </c>
      <c r="Z497" s="32" t="str">
        <f t="shared" si="126"/>
        <v xml:space="preserve"> </v>
      </c>
      <c r="AA497" s="32" t="str">
        <f>IF(K497="M",IF(S497&lt;&gt;4,"",VLOOKUP(CONCATENATE(R497," ",(S497-3)),$Z$2:AD497,5,0)),IF(S497&lt;&gt;3,"",VLOOKUP(CONCATENATE(R497," ",(S497-2)),$Z$2:AD497,5,0)))</f>
        <v/>
      </c>
      <c r="AB497" s="32" t="str">
        <f>IF(K497="M",IF(S497&lt;&gt;4,"",VLOOKUP(CONCATENATE(R497," ",(S497-2)),$Z$2:AD497,5,0)),IF(S497&lt;&gt;3,"",VLOOKUP(CONCATENATE(R497," ",(S497-1)),$Z$2:AD497,5,0)))</f>
        <v/>
      </c>
      <c r="AC497" s="32" t="str">
        <f>IF(K497="M",IF(S497&lt;&gt;4,"",VLOOKUP(CONCATENATE(R497," ",(S497-1)),$Z$2:AD497,5,0)),IF(S497&lt;&gt;3,"",VLOOKUP(CONCATENATE(R497," ",(S497)),$Z$2:AD497,5,0)))</f>
        <v/>
      </c>
      <c r="AD497" s="32" t="str">
        <f t="shared" si="134"/>
        <v/>
      </c>
      <c r="AE497" s="32" t="str">
        <f t="shared" si="135"/>
        <v xml:space="preserve"> </v>
      </c>
      <c r="AF497" s="109">
        <f>IF($K497="M",IF($L497&gt;Params!D$3,0,Params!F$3-$L497+1)+IF($L497=1,2,0),IF($L497&gt;Params!E$3,0,Params!G$3-$L497+1)+IF($L497=1,2,0))</f>
        <v>0</v>
      </c>
      <c r="AG497" s="109">
        <f t="shared" si="127"/>
        <v>0</v>
      </c>
      <c r="AH497" s="109">
        <f>IF(LEN(M497)&gt;1,MATCH(MID(M497,2,3),Params!$A$4:$A$14,0),0)</f>
        <v>0</v>
      </c>
      <c r="AI497" s="109" cm="1">
        <f t="array" ref="AI497">IF(AH497=0,0,INDEX(Params!F$4:F$14,RESULTS!$AH497))</f>
        <v>0</v>
      </c>
      <c r="AJ497" s="109" cm="1">
        <f t="array" ref="AJ497">IF(AI497=0,0,INDEX(Params!G$4:G$14,RESULTS!$AH497))</f>
        <v>0</v>
      </c>
      <c r="AK497" s="109">
        <f t="shared" si="128"/>
        <v>0</v>
      </c>
      <c r="AL497" s="109">
        <f t="shared" si="129"/>
        <v>0</v>
      </c>
    </row>
    <row r="498" spans="1:38" x14ac:dyDescent="0.3">
      <c r="A498" s="64" t="str">
        <f t="shared" si="123"/>
        <v/>
      </c>
      <c r="B498" s="64" t="str">
        <f t="shared" si="124"/>
        <v/>
      </c>
      <c r="C498" s="100">
        <v>497</v>
      </c>
      <c r="D498" s="96"/>
      <c r="E498" s="97">
        <f t="shared" si="136"/>
        <v>1</v>
      </c>
      <c r="F498" s="97"/>
      <c r="G498" s="97"/>
      <c r="H498" s="104" t="str">
        <f t="shared" si="130"/>
        <v/>
      </c>
      <c r="I498" s="105" t="str">
        <f>IF(D498="","",VLOOKUP(D498,ENTRANTS!$A$1:$H$1000,2,0))</f>
        <v/>
      </c>
      <c r="J498" s="105" t="str">
        <f>IF(D498="","",VLOOKUP(D498,ENTRANTS!$A$1:$H$1000,3,0))</f>
        <v/>
      </c>
      <c r="K498" s="100" t="str">
        <f>IF(D498="","",LEFT(VLOOKUP(D498,ENTRANTS!$A$1:$H$1000,5,0),1))</f>
        <v/>
      </c>
      <c r="L498" s="100" t="str">
        <f>IF(D498="","",COUNTIF($K$2:K498,K498))</f>
        <v/>
      </c>
      <c r="M498" s="100" t="str">
        <f>IF(D498="","",VLOOKUP(D498,ENTRANTS!$A$1:$H$1000,4,0))</f>
        <v/>
      </c>
      <c r="N498" s="100" t="str">
        <f>IF(D498="","",COUNTIF($M$2:M498,M498))</f>
        <v/>
      </c>
      <c r="O498" s="105" t="str">
        <f>IF(D498="","",VLOOKUP(D498,ENTRANTS!$A$1:$H$1000,6,0))</f>
        <v/>
      </c>
      <c r="P498" s="83" t="str">
        <f t="shared" si="131"/>
        <v/>
      </c>
      <c r="Q498" s="30"/>
      <c r="R498" s="2" t="str">
        <f t="shared" si="132"/>
        <v/>
      </c>
      <c r="S498" s="3" t="str">
        <f>IF(D498="","",COUNTIF($R$2:R498,R498))</f>
        <v/>
      </c>
      <c r="T498" s="4" t="str">
        <f t="shared" si="137"/>
        <v/>
      </c>
      <c r="U498" s="34" t="str">
        <f>IF(AND(S498=4,K498="M",NOT(O498="Unattached")),SUMIF(R$2:R498,R498,L$2:L498),"")</f>
        <v/>
      </c>
      <c r="V498" s="4" t="str">
        <f t="shared" si="138"/>
        <v/>
      </c>
      <c r="W498" s="34" t="str">
        <f>IF(AND(S498=3,K498="F",NOT(O498="Unattached")),SUMIF(R$2:R498,R498,L$2:L498),"")</f>
        <v/>
      </c>
      <c r="X498" s="5" t="str">
        <f t="shared" si="125"/>
        <v/>
      </c>
      <c r="Y498" s="5" t="str">
        <f t="shared" si="133"/>
        <v/>
      </c>
      <c r="Z498" s="32" t="str">
        <f t="shared" si="126"/>
        <v xml:space="preserve"> </v>
      </c>
      <c r="AA498" s="32" t="str">
        <f>IF(K498="M",IF(S498&lt;&gt;4,"",VLOOKUP(CONCATENATE(R498," ",(S498-3)),$Z$2:AD498,5,0)),IF(S498&lt;&gt;3,"",VLOOKUP(CONCATENATE(R498," ",(S498-2)),$Z$2:AD498,5,0)))</f>
        <v/>
      </c>
      <c r="AB498" s="32" t="str">
        <f>IF(K498="M",IF(S498&lt;&gt;4,"",VLOOKUP(CONCATENATE(R498," ",(S498-2)),$Z$2:AD498,5,0)),IF(S498&lt;&gt;3,"",VLOOKUP(CONCATENATE(R498," ",(S498-1)),$Z$2:AD498,5,0)))</f>
        <v/>
      </c>
      <c r="AC498" s="32" t="str">
        <f>IF(K498="M",IF(S498&lt;&gt;4,"",VLOOKUP(CONCATENATE(R498," ",(S498-1)),$Z$2:AD498,5,0)),IF(S498&lt;&gt;3,"",VLOOKUP(CONCATENATE(R498," ",(S498)),$Z$2:AD498,5,0)))</f>
        <v/>
      </c>
      <c r="AD498" s="32" t="str">
        <f t="shared" si="134"/>
        <v/>
      </c>
      <c r="AE498" s="32" t="str">
        <f t="shared" si="135"/>
        <v xml:space="preserve"> </v>
      </c>
      <c r="AF498" s="109">
        <f>IF($K498="M",IF($L498&gt;Params!D$3,0,Params!F$3-$L498+1)+IF($L498=1,2,0),IF($L498&gt;Params!E$3,0,Params!G$3-$L498+1)+IF($L498=1,2,0))</f>
        <v>0</v>
      </c>
      <c r="AG498" s="109">
        <f t="shared" si="127"/>
        <v>0</v>
      </c>
      <c r="AH498" s="109">
        <f>IF(LEN(M498)&gt;1,MATCH(MID(M498,2,3),Params!$A$4:$A$14,0),0)</f>
        <v>0</v>
      </c>
      <c r="AI498" s="109" cm="1">
        <f t="array" ref="AI498">IF(AH498=0,0,INDEX(Params!F$4:F$14,RESULTS!$AH498))</f>
        <v>0</v>
      </c>
      <c r="AJ498" s="109" cm="1">
        <f t="array" ref="AJ498">IF(AI498=0,0,INDEX(Params!G$4:G$14,RESULTS!$AH498))</f>
        <v>0</v>
      </c>
      <c r="AK498" s="109">
        <f t="shared" si="128"/>
        <v>0</v>
      </c>
      <c r="AL498" s="109">
        <f t="shared" si="129"/>
        <v>0</v>
      </c>
    </row>
    <row r="499" spans="1:38" x14ac:dyDescent="0.3">
      <c r="A499" s="64" t="str">
        <f t="shared" si="123"/>
        <v/>
      </c>
      <c r="B499" s="64" t="str">
        <f t="shared" si="124"/>
        <v/>
      </c>
      <c r="C499" s="100">
        <v>498</v>
      </c>
      <c r="D499" s="96"/>
      <c r="E499" s="97">
        <f t="shared" si="136"/>
        <v>1</v>
      </c>
      <c r="F499" s="97"/>
      <c r="G499" s="97"/>
      <c r="H499" s="104" t="str">
        <f t="shared" si="130"/>
        <v/>
      </c>
      <c r="I499" s="105" t="str">
        <f>IF(D499="","",VLOOKUP(D499,ENTRANTS!$A$1:$H$1000,2,0))</f>
        <v/>
      </c>
      <c r="J499" s="105" t="str">
        <f>IF(D499="","",VLOOKUP(D499,ENTRANTS!$A$1:$H$1000,3,0))</f>
        <v/>
      </c>
      <c r="K499" s="100" t="str">
        <f>IF(D499="","",LEFT(VLOOKUP(D499,ENTRANTS!$A$1:$H$1000,5,0),1))</f>
        <v/>
      </c>
      <c r="L499" s="100" t="str">
        <f>IF(D499="","",COUNTIF($K$2:K499,K499))</f>
        <v/>
      </c>
      <c r="M499" s="100" t="str">
        <f>IF(D499="","",VLOOKUP(D499,ENTRANTS!$A$1:$H$1000,4,0))</f>
        <v/>
      </c>
      <c r="N499" s="100" t="str">
        <f>IF(D499="","",COUNTIF($M$2:M499,M499))</f>
        <v/>
      </c>
      <c r="O499" s="105" t="str">
        <f>IF(D499="","",VLOOKUP(D499,ENTRANTS!$A$1:$H$1000,6,0))</f>
        <v/>
      </c>
      <c r="P499" s="83" t="str">
        <f t="shared" si="131"/>
        <v/>
      </c>
      <c r="Q499" s="30"/>
      <c r="R499" s="2" t="str">
        <f t="shared" si="132"/>
        <v/>
      </c>
      <c r="S499" s="3" t="str">
        <f>IF(D499="","",COUNTIF($R$2:R499,R499))</f>
        <v/>
      </c>
      <c r="T499" s="4" t="str">
        <f t="shared" si="137"/>
        <v/>
      </c>
      <c r="U499" s="34" t="str">
        <f>IF(AND(S499=4,K499="M",NOT(O499="Unattached")),SUMIF(R$2:R499,R499,L$2:L499),"")</f>
        <v/>
      </c>
      <c r="V499" s="4" t="str">
        <f t="shared" si="138"/>
        <v/>
      </c>
      <c r="W499" s="34" t="str">
        <f>IF(AND(S499=3,K499="F",NOT(O499="Unattached")),SUMIF(R$2:R499,R499,L$2:L499),"")</f>
        <v/>
      </c>
      <c r="X499" s="5" t="str">
        <f t="shared" si="125"/>
        <v/>
      </c>
      <c r="Y499" s="5" t="str">
        <f t="shared" si="133"/>
        <v/>
      </c>
      <c r="Z499" s="32" t="str">
        <f t="shared" si="126"/>
        <v xml:space="preserve"> </v>
      </c>
      <c r="AA499" s="32" t="str">
        <f>IF(K499="M",IF(S499&lt;&gt;4,"",VLOOKUP(CONCATENATE(R499," ",(S499-3)),$Z$2:AD499,5,0)),IF(S499&lt;&gt;3,"",VLOOKUP(CONCATENATE(R499," ",(S499-2)),$Z$2:AD499,5,0)))</f>
        <v/>
      </c>
      <c r="AB499" s="32" t="str">
        <f>IF(K499="M",IF(S499&lt;&gt;4,"",VLOOKUP(CONCATENATE(R499," ",(S499-2)),$Z$2:AD499,5,0)),IF(S499&lt;&gt;3,"",VLOOKUP(CONCATENATE(R499," ",(S499-1)),$Z$2:AD499,5,0)))</f>
        <v/>
      </c>
      <c r="AC499" s="32" t="str">
        <f>IF(K499="M",IF(S499&lt;&gt;4,"",VLOOKUP(CONCATENATE(R499," ",(S499-1)),$Z$2:AD499,5,0)),IF(S499&lt;&gt;3,"",VLOOKUP(CONCATENATE(R499," ",(S499)),$Z$2:AD499,5,0)))</f>
        <v/>
      </c>
      <c r="AD499" s="32" t="str">
        <f t="shared" si="134"/>
        <v/>
      </c>
      <c r="AE499" s="32" t="str">
        <f t="shared" si="135"/>
        <v xml:space="preserve"> </v>
      </c>
      <c r="AF499" s="109">
        <f>IF($K499="M",IF($L499&gt;Params!D$3,0,Params!F$3-$L499+1)+IF($L499=1,2,0),IF($L499&gt;Params!E$3,0,Params!G$3-$L499+1)+IF($L499=1,2,0))</f>
        <v>0</v>
      </c>
      <c r="AG499" s="109">
        <f t="shared" si="127"/>
        <v>0</v>
      </c>
      <c r="AH499" s="109">
        <f>IF(LEN(M499)&gt;1,MATCH(MID(M499,2,3),Params!$A$4:$A$14,0),0)</f>
        <v>0</v>
      </c>
      <c r="AI499" s="109" cm="1">
        <f t="array" ref="AI499">IF(AH499=0,0,INDEX(Params!F$4:F$14,RESULTS!$AH499))</f>
        <v>0</v>
      </c>
      <c r="AJ499" s="109" cm="1">
        <f t="array" ref="AJ499">IF(AI499=0,0,INDEX(Params!G$4:G$14,RESULTS!$AH499))</f>
        <v>0</v>
      </c>
      <c r="AK499" s="109">
        <f t="shared" si="128"/>
        <v>0</v>
      </c>
      <c r="AL499" s="109">
        <f t="shared" si="129"/>
        <v>0</v>
      </c>
    </row>
    <row r="500" spans="1:38" x14ac:dyDescent="0.3">
      <c r="A500" s="64" t="str">
        <f t="shared" si="123"/>
        <v/>
      </c>
      <c r="B500" s="64" t="str">
        <f t="shared" si="124"/>
        <v/>
      </c>
      <c r="C500" s="100">
        <v>499</v>
      </c>
      <c r="D500" s="96"/>
      <c r="E500" s="97">
        <f t="shared" si="136"/>
        <v>1</v>
      </c>
      <c r="F500" s="97"/>
      <c r="G500" s="97"/>
      <c r="H500" s="104" t="str">
        <f t="shared" si="130"/>
        <v/>
      </c>
      <c r="I500" s="105" t="str">
        <f>IF(D500="","",VLOOKUP(D500,ENTRANTS!$A$1:$H$1000,2,0))</f>
        <v/>
      </c>
      <c r="J500" s="105" t="str">
        <f>IF(D500="","",VLOOKUP(D500,ENTRANTS!$A$1:$H$1000,3,0))</f>
        <v/>
      </c>
      <c r="K500" s="100" t="str">
        <f>IF(D500="","",LEFT(VLOOKUP(D500,ENTRANTS!$A$1:$H$1000,5,0),1))</f>
        <v/>
      </c>
      <c r="L500" s="100" t="str">
        <f>IF(D500="","",COUNTIF($K$2:K500,K500))</f>
        <v/>
      </c>
      <c r="M500" s="100" t="str">
        <f>IF(D500="","",VLOOKUP(D500,ENTRANTS!$A$1:$H$1000,4,0))</f>
        <v/>
      </c>
      <c r="N500" s="100" t="str">
        <f>IF(D500="","",COUNTIF($M$2:M500,M500))</f>
        <v/>
      </c>
      <c r="O500" s="105" t="str">
        <f>IF(D500="","",VLOOKUP(D500,ENTRANTS!$A$1:$H$1000,6,0))</f>
        <v/>
      </c>
      <c r="P500" s="83" t="str">
        <f t="shared" si="131"/>
        <v/>
      </c>
      <c r="Q500" s="30"/>
      <c r="R500" s="2" t="str">
        <f t="shared" si="132"/>
        <v/>
      </c>
      <c r="S500" s="3" t="str">
        <f>IF(D500="","",COUNTIF($R$2:R500,R500))</f>
        <v/>
      </c>
      <c r="T500" s="4" t="str">
        <f t="shared" si="137"/>
        <v/>
      </c>
      <c r="U500" s="34" t="str">
        <f>IF(AND(S500=4,K500="M",NOT(O500="Unattached")),SUMIF(R$2:R500,R500,L$2:L500),"")</f>
        <v/>
      </c>
      <c r="V500" s="4" t="str">
        <f t="shared" si="138"/>
        <v/>
      </c>
      <c r="W500" s="34" t="str">
        <f>IF(AND(S500=3,K500="F",NOT(O500="Unattached")),SUMIF(R$2:R500,R500,L$2:L500),"")</f>
        <v/>
      </c>
      <c r="X500" s="5" t="str">
        <f t="shared" si="125"/>
        <v/>
      </c>
      <c r="Y500" s="5" t="str">
        <f t="shared" si="133"/>
        <v/>
      </c>
      <c r="Z500" s="32" t="str">
        <f t="shared" si="126"/>
        <v xml:space="preserve"> </v>
      </c>
      <c r="AA500" s="32" t="str">
        <f>IF(K500="M",IF(S500&lt;&gt;4,"",VLOOKUP(CONCATENATE(R500," ",(S500-3)),$Z$2:AD500,5,0)),IF(S500&lt;&gt;3,"",VLOOKUP(CONCATENATE(R500," ",(S500-2)),$Z$2:AD500,5,0)))</f>
        <v/>
      </c>
      <c r="AB500" s="32" t="str">
        <f>IF(K500="M",IF(S500&lt;&gt;4,"",VLOOKUP(CONCATENATE(R500," ",(S500-2)),$Z$2:AD500,5,0)),IF(S500&lt;&gt;3,"",VLOOKUP(CONCATENATE(R500," ",(S500-1)),$Z$2:AD500,5,0)))</f>
        <v/>
      </c>
      <c r="AC500" s="32" t="str">
        <f>IF(K500="M",IF(S500&lt;&gt;4,"",VLOOKUP(CONCATENATE(R500," ",(S500-1)),$Z$2:AD500,5,0)),IF(S500&lt;&gt;3,"",VLOOKUP(CONCATENATE(R500," ",(S500)),$Z$2:AD500,5,0)))</f>
        <v/>
      </c>
      <c r="AD500" s="32" t="str">
        <f t="shared" si="134"/>
        <v/>
      </c>
      <c r="AE500" s="32" t="str">
        <f t="shared" si="135"/>
        <v xml:space="preserve"> </v>
      </c>
      <c r="AF500" s="109">
        <f>IF($K500="M",IF($L500&gt;Params!D$3,0,Params!F$3-$L500+1)+IF($L500=1,2,0),IF($L500&gt;Params!E$3,0,Params!G$3-$L500+1)+IF($L500=1,2,0))</f>
        <v>0</v>
      </c>
      <c r="AG500" s="109">
        <f t="shared" si="127"/>
        <v>0</v>
      </c>
      <c r="AH500" s="109">
        <f>IF(LEN(M500)&gt;1,MATCH(MID(M500,2,3),Params!$A$4:$A$14,0),0)</f>
        <v>0</v>
      </c>
      <c r="AI500" s="109" cm="1">
        <f t="array" ref="AI500">IF(AH500=0,0,INDEX(Params!F$4:F$14,RESULTS!$AH500))</f>
        <v>0</v>
      </c>
      <c r="AJ500" s="109" cm="1">
        <f t="array" ref="AJ500">IF(AI500=0,0,INDEX(Params!G$4:G$14,RESULTS!$AH500))</f>
        <v>0</v>
      </c>
      <c r="AK500" s="109">
        <f t="shared" si="128"/>
        <v>0</v>
      </c>
      <c r="AL500" s="109">
        <f t="shared" si="129"/>
        <v>0</v>
      </c>
    </row>
    <row r="501" spans="1:38" x14ac:dyDescent="0.3">
      <c r="A501" s="64" t="str">
        <f t="shared" si="123"/>
        <v/>
      </c>
      <c r="B501" s="64" t="str">
        <f t="shared" si="124"/>
        <v/>
      </c>
      <c r="C501" s="100">
        <v>500</v>
      </c>
      <c r="D501" s="96"/>
      <c r="E501" s="97">
        <f t="shared" si="136"/>
        <v>1</v>
      </c>
      <c r="F501" s="97"/>
      <c r="G501" s="97"/>
      <c r="H501" s="104" t="str">
        <f t="shared" si="130"/>
        <v/>
      </c>
      <c r="I501" s="105" t="str">
        <f>IF(D501="","",VLOOKUP(D501,ENTRANTS!$A$1:$H$1000,2,0))</f>
        <v/>
      </c>
      <c r="J501" s="105" t="str">
        <f>IF(D501="","",VLOOKUP(D501,ENTRANTS!$A$1:$H$1000,3,0))</f>
        <v/>
      </c>
      <c r="K501" s="100" t="str">
        <f>IF(D501="","",LEFT(VLOOKUP(D501,ENTRANTS!$A$1:$H$1000,5,0),1))</f>
        <v/>
      </c>
      <c r="L501" s="100" t="str">
        <f>IF(D501="","",COUNTIF($K$2:K501,K501))</f>
        <v/>
      </c>
      <c r="M501" s="100" t="str">
        <f>IF(D501="","",VLOOKUP(D501,ENTRANTS!$A$1:$H$1000,4,0))</f>
        <v/>
      </c>
      <c r="N501" s="100" t="str">
        <f>IF(D501="","",COUNTIF($M$2:M501,M501))</f>
        <v/>
      </c>
      <c r="O501" s="105" t="str">
        <f>IF(D501="","",VLOOKUP(D501,ENTRANTS!$A$1:$H$1000,6,0))</f>
        <v/>
      </c>
      <c r="P501" s="83" t="str">
        <f t="shared" si="131"/>
        <v/>
      </c>
      <c r="Q501" s="30"/>
      <c r="R501" s="2" t="str">
        <f t="shared" si="132"/>
        <v/>
      </c>
      <c r="S501" s="3" t="str">
        <f>IF(D501="","",COUNTIF($R$2:R501,R501))</f>
        <v/>
      </c>
      <c r="T501" s="4" t="str">
        <f t="shared" si="137"/>
        <v/>
      </c>
      <c r="U501" s="34" t="str">
        <f>IF(AND(S501=4,K501="M",NOT(O501="Unattached")),SUMIF(R$2:R501,R501,L$2:L501),"")</f>
        <v/>
      </c>
      <c r="V501" s="4" t="str">
        <f t="shared" si="138"/>
        <v/>
      </c>
      <c r="W501" s="34" t="str">
        <f>IF(AND(S501=3,K501="F",NOT(O501="Unattached")),SUMIF(R$2:R501,R501,L$2:L501),"")</f>
        <v/>
      </c>
      <c r="X501" s="5" t="str">
        <f t="shared" si="125"/>
        <v/>
      </c>
      <c r="Y501" s="5" t="str">
        <f t="shared" si="133"/>
        <v/>
      </c>
      <c r="Z501" s="32" t="str">
        <f t="shared" si="126"/>
        <v xml:space="preserve"> </v>
      </c>
      <c r="AA501" s="32" t="str">
        <f>IF(K501="M",IF(S501&lt;&gt;4,"",VLOOKUP(CONCATENATE(R501," ",(S501-3)),$Z$2:AD501,5,0)),IF(S501&lt;&gt;3,"",VLOOKUP(CONCATENATE(R501," ",(S501-2)),$Z$2:AD501,5,0)))</f>
        <v/>
      </c>
      <c r="AB501" s="32" t="str">
        <f>IF(K501="M",IF(S501&lt;&gt;4,"",VLOOKUP(CONCATENATE(R501," ",(S501-2)),$Z$2:AD501,5,0)),IF(S501&lt;&gt;3,"",VLOOKUP(CONCATENATE(R501," ",(S501-1)),$Z$2:AD501,5,0)))</f>
        <v/>
      </c>
      <c r="AC501" s="32" t="str">
        <f>IF(K501="M",IF(S501&lt;&gt;4,"",VLOOKUP(CONCATENATE(R501," ",(S501-1)),$Z$2:AD501,5,0)),IF(S501&lt;&gt;3,"",VLOOKUP(CONCATENATE(R501," ",(S501)),$Z$2:AD501,5,0)))</f>
        <v/>
      </c>
      <c r="AD501" s="32" t="str">
        <f t="shared" si="134"/>
        <v/>
      </c>
      <c r="AE501" s="32" t="str">
        <f t="shared" si="135"/>
        <v xml:space="preserve"> </v>
      </c>
      <c r="AF501" s="109">
        <f>IF($K501="M",IF($L501&gt;Params!D$3,0,Params!F$3-$L501+1)+IF($L501=1,2,0),IF($L501&gt;Params!E$3,0,Params!G$3-$L501+1)+IF($L501=1,2,0))</f>
        <v>0</v>
      </c>
      <c r="AG501" s="109">
        <f t="shared" si="127"/>
        <v>0</v>
      </c>
      <c r="AH501" s="109">
        <f>IF(LEN(M501)&gt;1,MATCH(MID(M501,2,3),Params!$A$4:$A$14,0),0)</f>
        <v>0</v>
      </c>
      <c r="AI501" s="109" cm="1">
        <f t="array" ref="AI501">IF(AH501=0,0,INDEX(Params!F$4:F$14,RESULTS!$AH501))</f>
        <v>0</v>
      </c>
      <c r="AJ501" s="109" cm="1">
        <f t="array" ref="AJ501">IF(AI501=0,0,INDEX(Params!G$4:G$14,RESULTS!$AH501))</f>
        <v>0</v>
      </c>
      <c r="AK501" s="109">
        <f t="shared" si="128"/>
        <v>0</v>
      </c>
      <c r="AL501" s="109">
        <f t="shared" si="129"/>
        <v>0</v>
      </c>
    </row>
    <row r="502" spans="1:38" x14ac:dyDescent="0.3">
      <c r="A502" s="64" t="str">
        <f t="shared" si="123"/>
        <v/>
      </c>
      <c r="B502" s="64" t="str">
        <f t="shared" si="124"/>
        <v/>
      </c>
      <c r="C502" s="100">
        <v>501</v>
      </c>
      <c r="D502" s="96"/>
      <c r="E502" s="97">
        <f t="shared" si="136"/>
        <v>1</v>
      </c>
      <c r="F502" s="97"/>
      <c r="G502" s="97"/>
      <c r="H502" s="104" t="str">
        <f t="shared" si="130"/>
        <v/>
      </c>
      <c r="I502" s="105" t="str">
        <f>IF(D502="","",VLOOKUP(D502,ENTRANTS!$A$1:$H$1000,2,0))</f>
        <v/>
      </c>
      <c r="J502" s="105" t="str">
        <f>IF(D502="","",VLOOKUP(D502,ENTRANTS!$A$1:$H$1000,3,0))</f>
        <v/>
      </c>
      <c r="K502" s="100" t="str">
        <f>IF(D502="","",LEFT(VLOOKUP(D502,ENTRANTS!$A$1:$H$1000,5,0),1))</f>
        <v/>
      </c>
      <c r="L502" s="100" t="str">
        <f>IF(D502="","",COUNTIF($K$2:K502,K502))</f>
        <v/>
      </c>
      <c r="M502" s="100" t="str">
        <f>IF(D502="","",VLOOKUP(D502,ENTRANTS!$A$1:$H$1000,4,0))</f>
        <v/>
      </c>
      <c r="N502" s="100" t="str">
        <f>IF(D502="","",COUNTIF($M$2:M502,M502))</f>
        <v/>
      </c>
      <c r="O502" s="105" t="str">
        <f>IF(D502="","",VLOOKUP(D502,ENTRANTS!$A$1:$H$1000,6,0))</f>
        <v/>
      </c>
      <c r="P502" s="83" t="str">
        <f t="shared" si="131"/>
        <v/>
      </c>
      <c r="Q502" s="30"/>
      <c r="R502" s="2" t="str">
        <f t="shared" si="132"/>
        <v/>
      </c>
      <c r="S502" s="3" t="str">
        <f>IF(D502="","",COUNTIF($R$2:R502,R502))</f>
        <v/>
      </c>
      <c r="T502" s="4" t="str">
        <f t="shared" si="137"/>
        <v/>
      </c>
      <c r="U502" s="34" t="str">
        <f>IF(AND(S502=4,K502="M",NOT(O502="Unattached")),SUMIF(R$2:R502,R502,L$2:L502),"")</f>
        <v/>
      </c>
      <c r="V502" s="4" t="str">
        <f t="shared" si="138"/>
        <v/>
      </c>
      <c r="W502" s="34" t="str">
        <f>IF(AND(S502=3,K502="F",NOT(O502="Unattached")),SUMIF(R$2:R502,R502,L$2:L502),"")</f>
        <v/>
      </c>
      <c r="X502" s="5" t="str">
        <f t="shared" si="125"/>
        <v/>
      </c>
      <c r="Y502" s="5" t="str">
        <f t="shared" si="133"/>
        <v/>
      </c>
      <c r="Z502" s="32" t="str">
        <f t="shared" si="126"/>
        <v xml:space="preserve"> </v>
      </c>
      <c r="AA502" s="32" t="str">
        <f>IF(K502="M",IF(S502&lt;&gt;4,"",VLOOKUP(CONCATENATE(R502," ",(S502-3)),$Z$2:AD502,5,0)),IF(S502&lt;&gt;3,"",VLOOKUP(CONCATENATE(R502," ",(S502-2)),$Z$2:AD502,5,0)))</f>
        <v/>
      </c>
      <c r="AB502" s="32" t="str">
        <f>IF(K502="M",IF(S502&lt;&gt;4,"",VLOOKUP(CONCATENATE(R502," ",(S502-2)),$Z$2:AD502,5,0)),IF(S502&lt;&gt;3,"",VLOOKUP(CONCATENATE(R502," ",(S502-1)),$Z$2:AD502,5,0)))</f>
        <v/>
      </c>
      <c r="AC502" s="32" t="str">
        <f>IF(K502="M",IF(S502&lt;&gt;4,"",VLOOKUP(CONCATENATE(R502," ",(S502-1)),$Z$2:AD502,5,0)),IF(S502&lt;&gt;3,"",VLOOKUP(CONCATENATE(R502," ",(S502)),$Z$2:AD502,5,0)))</f>
        <v/>
      </c>
      <c r="AD502" s="32" t="str">
        <f t="shared" si="134"/>
        <v/>
      </c>
      <c r="AE502" s="32" t="str">
        <f t="shared" si="135"/>
        <v xml:space="preserve"> </v>
      </c>
      <c r="AF502" s="109">
        <f>IF($K502="M",IF($L502&gt;Params!D$3,0,Params!F$3-$L502+1)+IF($L502=1,2,0),IF($L502&gt;Params!E$3,0,Params!G$3-$L502+1)+IF($L502=1,2,0))</f>
        <v>0</v>
      </c>
      <c r="AG502" s="109">
        <f t="shared" si="127"/>
        <v>0</v>
      </c>
      <c r="AH502" s="109">
        <f>IF(LEN(M502)&gt;1,MATCH(MID(M502,2,3),Params!$A$4:$A$14,0),0)</f>
        <v>0</v>
      </c>
      <c r="AI502" s="109" cm="1">
        <f t="array" ref="AI502">IF(AH502=0,0,INDEX(Params!F$4:F$14,RESULTS!$AH502))</f>
        <v>0</v>
      </c>
      <c r="AJ502" s="109" cm="1">
        <f t="array" ref="AJ502">IF(AI502=0,0,INDEX(Params!G$4:G$14,RESULTS!$AH502))</f>
        <v>0</v>
      </c>
      <c r="AK502" s="109">
        <f t="shared" si="128"/>
        <v>0</v>
      </c>
      <c r="AL502" s="109">
        <f t="shared" si="129"/>
        <v>0</v>
      </c>
    </row>
    <row r="503" spans="1:38" x14ac:dyDescent="0.3">
      <c r="A503" s="64" t="str">
        <f t="shared" si="123"/>
        <v/>
      </c>
      <c r="B503" s="64" t="str">
        <f t="shared" si="124"/>
        <v/>
      </c>
      <c r="C503" s="100">
        <v>502</v>
      </c>
      <c r="D503" s="96"/>
      <c r="E503" s="97">
        <f t="shared" si="136"/>
        <v>1</v>
      </c>
      <c r="F503" s="97"/>
      <c r="G503" s="97"/>
      <c r="H503" s="104" t="str">
        <f t="shared" si="130"/>
        <v/>
      </c>
      <c r="I503" s="105" t="str">
        <f>IF(D503="","",VLOOKUP(D503,ENTRANTS!$A$1:$H$1000,2,0))</f>
        <v/>
      </c>
      <c r="J503" s="105" t="str">
        <f>IF(D503="","",VLOOKUP(D503,ENTRANTS!$A$1:$H$1000,3,0))</f>
        <v/>
      </c>
      <c r="K503" s="100" t="str">
        <f>IF(D503="","",LEFT(VLOOKUP(D503,ENTRANTS!$A$1:$H$1000,5,0),1))</f>
        <v/>
      </c>
      <c r="L503" s="100" t="str">
        <f>IF(D503="","",COUNTIF($K$2:K503,K503))</f>
        <v/>
      </c>
      <c r="M503" s="100" t="str">
        <f>IF(D503="","",VLOOKUP(D503,ENTRANTS!$A$1:$H$1000,4,0))</f>
        <v/>
      </c>
      <c r="N503" s="100" t="str">
        <f>IF(D503="","",COUNTIF($M$2:M503,M503))</f>
        <v/>
      </c>
      <c r="O503" s="105" t="str">
        <f>IF(D503="","",VLOOKUP(D503,ENTRANTS!$A$1:$H$1000,6,0))</f>
        <v/>
      </c>
      <c r="P503" s="83" t="str">
        <f t="shared" si="131"/>
        <v/>
      </c>
      <c r="Q503" s="30"/>
      <c r="R503" s="2" t="str">
        <f t="shared" si="132"/>
        <v/>
      </c>
      <c r="S503" s="3" t="str">
        <f>IF(D503="","",COUNTIF($R$2:R503,R503))</f>
        <v/>
      </c>
      <c r="T503" s="4" t="str">
        <f t="shared" si="137"/>
        <v/>
      </c>
      <c r="U503" s="34" t="str">
        <f>IF(AND(S503=4,K503="M",NOT(O503="Unattached")),SUMIF(R$2:R503,R503,L$2:L503),"")</f>
        <v/>
      </c>
      <c r="V503" s="4" t="str">
        <f t="shared" si="138"/>
        <v/>
      </c>
      <c r="W503" s="34" t="str">
        <f>IF(AND(S503=3,K503="F",NOT(O503="Unattached")),SUMIF(R$2:R503,R503,L$2:L503),"")</f>
        <v/>
      </c>
      <c r="X503" s="5" t="str">
        <f t="shared" si="125"/>
        <v/>
      </c>
      <c r="Y503" s="5" t="str">
        <f t="shared" si="133"/>
        <v/>
      </c>
      <c r="Z503" s="32" t="str">
        <f t="shared" si="126"/>
        <v xml:space="preserve"> </v>
      </c>
      <c r="AA503" s="32" t="str">
        <f>IF(K503="M",IF(S503&lt;&gt;4,"",VLOOKUP(CONCATENATE(R503," ",(S503-3)),$Z$2:AD503,5,0)),IF(S503&lt;&gt;3,"",VLOOKUP(CONCATENATE(R503," ",(S503-2)),$Z$2:AD503,5,0)))</f>
        <v/>
      </c>
      <c r="AB503" s="32" t="str">
        <f>IF(K503="M",IF(S503&lt;&gt;4,"",VLOOKUP(CONCATENATE(R503," ",(S503-2)),$Z$2:AD503,5,0)),IF(S503&lt;&gt;3,"",VLOOKUP(CONCATENATE(R503," ",(S503-1)),$Z$2:AD503,5,0)))</f>
        <v/>
      </c>
      <c r="AC503" s="32" t="str">
        <f>IF(K503="M",IF(S503&lt;&gt;4,"",VLOOKUP(CONCATENATE(R503," ",(S503-1)),$Z$2:AD503,5,0)),IF(S503&lt;&gt;3,"",VLOOKUP(CONCATENATE(R503," ",(S503)),$Z$2:AD503,5,0)))</f>
        <v/>
      </c>
      <c r="AD503" s="32" t="str">
        <f t="shared" si="134"/>
        <v/>
      </c>
      <c r="AE503" s="32" t="str">
        <f t="shared" si="135"/>
        <v xml:space="preserve"> </v>
      </c>
      <c r="AF503" s="109">
        <f>IF($K503="M",IF($L503&gt;Params!D$3,0,Params!F$3-$L503+1)+IF($L503=1,2,0),IF($L503&gt;Params!E$3,0,Params!G$3-$L503+1)+IF($L503=1,2,0))</f>
        <v>0</v>
      </c>
      <c r="AG503" s="109">
        <f t="shared" si="127"/>
        <v>0</v>
      </c>
      <c r="AH503" s="109">
        <f>IF(LEN(M503)&gt;1,MATCH(MID(M503,2,3),Params!$A$4:$A$14,0),0)</f>
        <v>0</v>
      </c>
      <c r="AI503" s="109" cm="1">
        <f t="array" ref="AI503">IF(AH503=0,0,INDEX(Params!F$4:F$14,RESULTS!$AH503))</f>
        <v>0</v>
      </c>
      <c r="AJ503" s="109" cm="1">
        <f t="array" ref="AJ503">IF(AI503=0,0,INDEX(Params!G$4:G$14,RESULTS!$AH503))</f>
        <v>0</v>
      </c>
      <c r="AK503" s="109">
        <f t="shared" si="128"/>
        <v>0</v>
      </c>
      <c r="AL503" s="109">
        <f t="shared" si="129"/>
        <v>0</v>
      </c>
    </row>
    <row r="504" spans="1:38" x14ac:dyDescent="0.3">
      <c r="A504" s="64" t="str">
        <f t="shared" si="123"/>
        <v/>
      </c>
      <c r="B504" s="64" t="str">
        <f t="shared" si="124"/>
        <v/>
      </c>
      <c r="C504" s="100">
        <v>503</v>
      </c>
      <c r="D504" s="96"/>
      <c r="E504" s="97">
        <f t="shared" si="136"/>
        <v>1</v>
      </c>
      <c r="F504" s="97"/>
      <c r="G504" s="97"/>
      <c r="H504" s="104" t="str">
        <f t="shared" si="130"/>
        <v/>
      </c>
      <c r="I504" s="105" t="str">
        <f>IF(D504="","",VLOOKUP(D504,ENTRANTS!$A$1:$H$1000,2,0))</f>
        <v/>
      </c>
      <c r="J504" s="105" t="str">
        <f>IF(D504="","",VLOOKUP(D504,ENTRANTS!$A$1:$H$1000,3,0))</f>
        <v/>
      </c>
      <c r="K504" s="100" t="str">
        <f>IF(D504="","",LEFT(VLOOKUP(D504,ENTRANTS!$A$1:$H$1000,5,0),1))</f>
        <v/>
      </c>
      <c r="L504" s="100" t="str">
        <f>IF(D504="","",COUNTIF($K$2:K504,K504))</f>
        <v/>
      </c>
      <c r="M504" s="100" t="str">
        <f>IF(D504="","",VLOOKUP(D504,ENTRANTS!$A$1:$H$1000,4,0))</f>
        <v/>
      </c>
      <c r="N504" s="100" t="str">
        <f>IF(D504="","",COUNTIF($M$2:M504,M504))</f>
        <v/>
      </c>
      <c r="O504" s="105" t="str">
        <f>IF(D504="","",VLOOKUP(D504,ENTRANTS!$A$1:$H$1000,6,0))</f>
        <v/>
      </c>
      <c r="P504" s="83" t="str">
        <f t="shared" si="131"/>
        <v/>
      </c>
      <c r="Q504" s="30"/>
      <c r="R504" s="2" t="str">
        <f t="shared" si="132"/>
        <v/>
      </c>
      <c r="S504" s="3" t="str">
        <f>IF(D504="","",COUNTIF($R$2:R504,R504))</f>
        <v/>
      </c>
      <c r="T504" s="4" t="str">
        <f t="shared" si="137"/>
        <v/>
      </c>
      <c r="U504" s="34" t="str">
        <f>IF(AND(S504=4,K504="M",NOT(O504="Unattached")),SUMIF(R$2:R504,R504,L$2:L504),"")</f>
        <v/>
      </c>
      <c r="V504" s="4" t="str">
        <f t="shared" si="138"/>
        <v/>
      </c>
      <c r="W504" s="34" t="str">
        <f>IF(AND(S504=3,K504="F",NOT(O504="Unattached")),SUMIF(R$2:R504,R504,L$2:L504),"")</f>
        <v/>
      </c>
      <c r="X504" s="5" t="str">
        <f t="shared" si="125"/>
        <v/>
      </c>
      <c r="Y504" s="5" t="str">
        <f t="shared" si="133"/>
        <v/>
      </c>
      <c r="Z504" s="32" t="str">
        <f t="shared" si="126"/>
        <v xml:space="preserve"> </v>
      </c>
      <c r="AA504" s="32" t="str">
        <f>IF(K504="M",IF(S504&lt;&gt;4,"",VLOOKUP(CONCATENATE(R504," ",(S504-3)),$Z$2:AD504,5,0)),IF(S504&lt;&gt;3,"",VLOOKUP(CONCATENATE(R504," ",(S504-2)),$Z$2:AD504,5,0)))</f>
        <v/>
      </c>
      <c r="AB504" s="32" t="str">
        <f>IF(K504="M",IF(S504&lt;&gt;4,"",VLOOKUP(CONCATENATE(R504," ",(S504-2)),$Z$2:AD504,5,0)),IF(S504&lt;&gt;3,"",VLOOKUP(CONCATENATE(R504," ",(S504-1)),$Z$2:AD504,5,0)))</f>
        <v/>
      </c>
      <c r="AC504" s="32" t="str">
        <f>IF(K504="M",IF(S504&lt;&gt;4,"",VLOOKUP(CONCATENATE(R504," ",(S504-1)),$Z$2:AD504,5,0)),IF(S504&lt;&gt;3,"",VLOOKUP(CONCATENATE(R504," ",(S504)),$Z$2:AD504,5,0)))</f>
        <v/>
      </c>
      <c r="AD504" s="32" t="str">
        <f t="shared" si="134"/>
        <v/>
      </c>
      <c r="AE504" s="32" t="str">
        <f t="shared" si="135"/>
        <v xml:space="preserve"> </v>
      </c>
      <c r="AF504" s="109">
        <f>IF($K504="M",IF($L504&gt;Params!D$3,0,Params!F$3-$L504+1)+IF($L504=1,2,0),IF($L504&gt;Params!E$3,0,Params!G$3-$L504+1)+IF($L504=1,2,0))</f>
        <v>0</v>
      </c>
      <c r="AG504" s="109">
        <f t="shared" si="127"/>
        <v>0</v>
      </c>
      <c r="AH504" s="109">
        <f>IF(LEN(M504)&gt;1,MATCH(MID(M504,2,3),Params!$A$4:$A$14,0),0)</f>
        <v>0</v>
      </c>
      <c r="AI504" s="109" cm="1">
        <f t="array" ref="AI504">IF(AH504=0,0,INDEX(Params!F$4:F$14,RESULTS!$AH504))</f>
        <v>0</v>
      </c>
      <c r="AJ504" s="109" cm="1">
        <f t="array" ref="AJ504">IF(AI504=0,0,INDEX(Params!G$4:G$14,RESULTS!$AH504))</f>
        <v>0</v>
      </c>
      <c r="AK504" s="109">
        <f t="shared" si="128"/>
        <v>0</v>
      </c>
      <c r="AL504" s="109">
        <f t="shared" si="129"/>
        <v>0</v>
      </c>
    </row>
    <row r="505" spans="1:38" x14ac:dyDescent="0.3">
      <c r="A505" s="64" t="str">
        <f t="shared" si="123"/>
        <v/>
      </c>
      <c r="B505" s="64" t="str">
        <f t="shared" si="124"/>
        <v/>
      </c>
      <c r="C505" s="100">
        <v>504</v>
      </c>
      <c r="D505" s="96"/>
      <c r="E505" s="97">
        <f t="shared" si="136"/>
        <v>1</v>
      </c>
      <c r="F505" s="97"/>
      <c r="G505" s="97"/>
      <c r="H505" s="104" t="str">
        <f t="shared" si="130"/>
        <v/>
      </c>
      <c r="I505" s="105" t="str">
        <f>IF(D505="","",VLOOKUP(D505,ENTRANTS!$A$1:$H$1000,2,0))</f>
        <v/>
      </c>
      <c r="J505" s="105" t="str">
        <f>IF(D505="","",VLOOKUP(D505,ENTRANTS!$A$1:$H$1000,3,0))</f>
        <v/>
      </c>
      <c r="K505" s="100" t="str">
        <f>IF(D505="","",LEFT(VLOOKUP(D505,ENTRANTS!$A$1:$H$1000,5,0),1))</f>
        <v/>
      </c>
      <c r="L505" s="100" t="str">
        <f>IF(D505="","",COUNTIF($K$2:K505,K505))</f>
        <v/>
      </c>
      <c r="M505" s="100" t="str">
        <f>IF(D505="","",VLOOKUP(D505,ENTRANTS!$A$1:$H$1000,4,0))</f>
        <v/>
      </c>
      <c r="N505" s="100" t="str">
        <f>IF(D505="","",COUNTIF($M$2:M505,M505))</f>
        <v/>
      </c>
      <c r="O505" s="105" t="str">
        <f>IF(D505="","",VLOOKUP(D505,ENTRANTS!$A$1:$H$1000,6,0))</f>
        <v/>
      </c>
      <c r="P505" s="83" t="str">
        <f t="shared" si="131"/>
        <v/>
      </c>
      <c r="Q505" s="30"/>
      <c r="R505" s="2" t="str">
        <f t="shared" si="132"/>
        <v/>
      </c>
      <c r="S505" s="3" t="str">
        <f>IF(D505="","",COUNTIF($R$2:R505,R505))</f>
        <v/>
      </c>
      <c r="T505" s="4" t="str">
        <f t="shared" si="137"/>
        <v/>
      </c>
      <c r="U505" s="34" t="str">
        <f>IF(AND(S505=4,K505="M",NOT(O505="Unattached")),SUMIF(R$2:R505,R505,L$2:L505),"")</f>
        <v/>
      </c>
      <c r="V505" s="4" t="str">
        <f t="shared" si="138"/>
        <v/>
      </c>
      <c r="W505" s="34" t="str">
        <f>IF(AND(S505=3,K505="F",NOT(O505="Unattached")),SUMIF(R$2:R505,R505,L$2:L505),"")</f>
        <v/>
      </c>
      <c r="X505" s="5" t="str">
        <f t="shared" si="125"/>
        <v/>
      </c>
      <c r="Y505" s="5" t="str">
        <f t="shared" si="133"/>
        <v/>
      </c>
      <c r="Z505" s="32" t="str">
        <f t="shared" si="126"/>
        <v xml:space="preserve"> </v>
      </c>
      <c r="AA505" s="32" t="str">
        <f>IF(K505="M",IF(S505&lt;&gt;4,"",VLOOKUP(CONCATENATE(R505," ",(S505-3)),$Z$2:AD505,5,0)),IF(S505&lt;&gt;3,"",VLOOKUP(CONCATENATE(R505," ",(S505-2)),$Z$2:AD505,5,0)))</f>
        <v/>
      </c>
      <c r="AB505" s="32" t="str">
        <f>IF(K505="M",IF(S505&lt;&gt;4,"",VLOOKUP(CONCATENATE(R505," ",(S505-2)),$Z$2:AD505,5,0)),IF(S505&lt;&gt;3,"",VLOOKUP(CONCATENATE(R505," ",(S505-1)),$Z$2:AD505,5,0)))</f>
        <v/>
      </c>
      <c r="AC505" s="32" t="str">
        <f>IF(K505="M",IF(S505&lt;&gt;4,"",VLOOKUP(CONCATENATE(R505," ",(S505-1)),$Z$2:AD505,5,0)),IF(S505&lt;&gt;3,"",VLOOKUP(CONCATENATE(R505," ",(S505)),$Z$2:AD505,5,0)))</f>
        <v/>
      </c>
      <c r="AD505" s="32" t="str">
        <f t="shared" si="134"/>
        <v/>
      </c>
      <c r="AE505" s="32" t="str">
        <f t="shared" si="135"/>
        <v xml:space="preserve"> </v>
      </c>
      <c r="AF505" s="109">
        <f>IF($K505="M",IF($L505&gt;Params!D$3,0,Params!F$3-$L505+1)+IF($L505=1,2,0),IF($L505&gt;Params!E$3,0,Params!G$3-$L505+1)+IF($L505=1,2,0))</f>
        <v>0</v>
      </c>
      <c r="AG505" s="109">
        <f t="shared" si="127"/>
        <v>0</v>
      </c>
      <c r="AH505" s="109">
        <f>IF(LEN(M505)&gt;1,MATCH(MID(M505,2,3),Params!$A$4:$A$14,0),0)</f>
        <v>0</v>
      </c>
      <c r="AI505" s="109" cm="1">
        <f t="array" ref="AI505">IF(AH505=0,0,INDEX(Params!F$4:F$14,RESULTS!$AH505))</f>
        <v>0</v>
      </c>
      <c r="AJ505" s="109" cm="1">
        <f t="array" ref="AJ505">IF(AI505=0,0,INDEX(Params!G$4:G$14,RESULTS!$AH505))</f>
        <v>0</v>
      </c>
      <c r="AK505" s="109">
        <f t="shared" si="128"/>
        <v>0</v>
      </c>
      <c r="AL505" s="109">
        <f t="shared" si="129"/>
        <v>0</v>
      </c>
    </row>
    <row r="506" spans="1:38" x14ac:dyDescent="0.3">
      <c r="A506" s="64" t="str">
        <f t="shared" si="123"/>
        <v/>
      </c>
      <c r="B506" s="64" t="str">
        <f t="shared" si="124"/>
        <v/>
      </c>
      <c r="C506" s="100">
        <v>505</v>
      </c>
      <c r="D506" s="96"/>
      <c r="E506" s="97">
        <f t="shared" si="136"/>
        <v>1</v>
      </c>
      <c r="F506" s="97"/>
      <c r="G506" s="97"/>
      <c r="H506" s="104" t="str">
        <f t="shared" si="130"/>
        <v/>
      </c>
      <c r="I506" s="105" t="str">
        <f>IF(D506="","",VLOOKUP(D506,ENTRANTS!$A$1:$H$1000,2,0))</f>
        <v/>
      </c>
      <c r="J506" s="105" t="str">
        <f>IF(D506="","",VLOOKUP(D506,ENTRANTS!$A$1:$H$1000,3,0))</f>
        <v/>
      </c>
      <c r="K506" s="100" t="str">
        <f>IF(D506="","",LEFT(VLOOKUP(D506,ENTRANTS!$A$1:$H$1000,5,0),1))</f>
        <v/>
      </c>
      <c r="L506" s="100" t="str">
        <f>IF(D506="","",COUNTIF($K$2:K506,K506))</f>
        <v/>
      </c>
      <c r="M506" s="100" t="str">
        <f>IF(D506="","",VLOOKUP(D506,ENTRANTS!$A$1:$H$1000,4,0))</f>
        <v/>
      </c>
      <c r="N506" s="100" t="str">
        <f>IF(D506="","",COUNTIF($M$2:M506,M506))</f>
        <v/>
      </c>
      <c r="O506" s="105" t="str">
        <f>IF(D506="","",VLOOKUP(D506,ENTRANTS!$A$1:$H$1000,6,0))</f>
        <v/>
      </c>
      <c r="P506" s="83" t="str">
        <f t="shared" si="131"/>
        <v/>
      </c>
      <c r="Q506" s="30"/>
      <c r="R506" s="2" t="str">
        <f t="shared" si="132"/>
        <v/>
      </c>
      <c r="S506" s="3" t="str">
        <f>IF(D506="","",COUNTIF($R$2:R506,R506))</f>
        <v/>
      </c>
      <c r="T506" s="4" t="str">
        <f t="shared" si="137"/>
        <v/>
      </c>
      <c r="U506" s="34" t="str">
        <f>IF(AND(S506=4,K506="M",NOT(O506="Unattached")),SUMIF(R$2:R506,R506,L$2:L506),"")</f>
        <v/>
      </c>
      <c r="V506" s="4" t="str">
        <f t="shared" si="138"/>
        <v/>
      </c>
      <c r="W506" s="34" t="str">
        <f>IF(AND(S506=3,K506="F",NOT(O506="Unattached")),SUMIF(R$2:R506,R506,L$2:L506),"")</f>
        <v/>
      </c>
      <c r="X506" s="5" t="str">
        <f t="shared" si="125"/>
        <v/>
      </c>
      <c r="Y506" s="5" t="str">
        <f t="shared" si="133"/>
        <v/>
      </c>
      <c r="Z506" s="32" t="str">
        <f t="shared" si="126"/>
        <v xml:space="preserve"> </v>
      </c>
      <c r="AA506" s="32" t="str">
        <f>IF(K506="M",IF(S506&lt;&gt;4,"",VLOOKUP(CONCATENATE(R506," ",(S506-3)),$Z$2:AD506,5,0)),IF(S506&lt;&gt;3,"",VLOOKUP(CONCATENATE(R506," ",(S506-2)),$Z$2:AD506,5,0)))</f>
        <v/>
      </c>
      <c r="AB506" s="32" t="str">
        <f>IF(K506="M",IF(S506&lt;&gt;4,"",VLOOKUP(CONCATENATE(R506," ",(S506-2)),$Z$2:AD506,5,0)),IF(S506&lt;&gt;3,"",VLOOKUP(CONCATENATE(R506," ",(S506-1)),$Z$2:AD506,5,0)))</f>
        <v/>
      </c>
      <c r="AC506" s="32" t="str">
        <f>IF(K506="M",IF(S506&lt;&gt;4,"",VLOOKUP(CONCATENATE(R506," ",(S506-1)),$Z$2:AD506,5,0)),IF(S506&lt;&gt;3,"",VLOOKUP(CONCATENATE(R506," ",(S506)),$Z$2:AD506,5,0)))</f>
        <v/>
      </c>
      <c r="AD506" s="32" t="str">
        <f t="shared" si="134"/>
        <v/>
      </c>
      <c r="AE506" s="32" t="str">
        <f t="shared" si="135"/>
        <v xml:space="preserve"> </v>
      </c>
      <c r="AF506" s="109">
        <f>IF($K506="M",IF($L506&gt;Params!D$3,0,Params!F$3-$L506+1)+IF($L506=1,2,0),IF($L506&gt;Params!E$3,0,Params!G$3-$L506+1)+IF($L506=1,2,0))</f>
        <v>0</v>
      </c>
      <c r="AG506" s="109">
        <f t="shared" si="127"/>
        <v>0</v>
      </c>
      <c r="AH506" s="109">
        <f>IF(LEN(M506)&gt;1,MATCH(MID(M506,2,3),Params!$A$4:$A$14,0),0)</f>
        <v>0</v>
      </c>
      <c r="AI506" s="109" cm="1">
        <f t="array" ref="AI506">IF(AH506=0,0,INDEX(Params!F$4:F$14,RESULTS!$AH506))</f>
        <v>0</v>
      </c>
      <c r="AJ506" s="109" cm="1">
        <f t="array" ref="AJ506">IF(AI506=0,0,INDEX(Params!G$4:G$14,RESULTS!$AH506))</f>
        <v>0</v>
      </c>
      <c r="AK506" s="109">
        <f t="shared" si="128"/>
        <v>0</v>
      </c>
      <c r="AL506" s="109">
        <f t="shared" si="129"/>
        <v>0</v>
      </c>
    </row>
    <row r="507" spans="1:38" x14ac:dyDescent="0.3">
      <c r="A507" s="64" t="str">
        <f t="shared" si="123"/>
        <v/>
      </c>
      <c r="B507" s="64" t="str">
        <f t="shared" si="124"/>
        <v/>
      </c>
      <c r="C507" s="100">
        <v>506</v>
      </c>
      <c r="D507" s="96"/>
      <c r="E507" s="97">
        <f t="shared" si="136"/>
        <v>1</v>
      </c>
      <c r="F507" s="97"/>
      <c r="G507" s="97"/>
      <c r="H507" s="104" t="str">
        <f t="shared" si="130"/>
        <v/>
      </c>
      <c r="I507" s="105" t="str">
        <f>IF(D507="","",VLOOKUP(D507,ENTRANTS!$A$1:$H$1000,2,0))</f>
        <v/>
      </c>
      <c r="J507" s="105" t="str">
        <f>IF(D507="","",VLOOKUP(D507,ENTRANTS!$A$1:$H$1000,3,0))</f>
        <v/>
      </c>
      <c r="K507" s="100" t="str">
        <f>IF(D507="","",LEFT(VLOOKUP(D507,ENTRANTS!$A$1:$H$1000,5,0),1))</f>
        <v/>
      </c>
      <c r="L507" s="100" t="str">
        <f>IF(D507="","",COUNTIF($K$2:K507,K507))</f>
        <v/>
      </c>
      <c r="M507" s="100" t="str">
        <f>IF(D507="","",VLOOKUP(D507,ENTRANTS!$A$1:$H$1000,4,0))</f>
        <v/>
      </c>
      <c r="N507" s="100" t="str">
        <f>IF(D507="","",COUNTIF($M$2:M507,M507))</f>
        <v/>
      </c>
      <c r="O507" s="105" t="str">
        <f>IF(D507="","",VLOOKUP(D507,ENTRANTS!$A$1:$H$1000,6,0))</f>
        <v/>
      </c>
      <c r="P507" s="83" t="str">
        <f t="shared" si="131"/>
        <v/>
      </c>
      <c r="Q507" s="30"/>
      <c r="R507" s="2" t="str">
        <f t="shared" si="132"/>
        <v/>
      </c>
      <c r="S507" s="3" t="str">
        <f>IF(D507="","",COUNTIF($R$2:R507,R507))</f>
        <v/>
      </c>
      <c r="T507" s="4" t="str">
        <f t="shared" si="137"/>
        <v/>
      </c>
      <c r="U507" s="34" t="str">
        <f>IF(AND(S507=4,K507="M",NOT(O507="Unattached")),SUMIF(R$2:R507,R507,L$2:L507),"")</f>
        <v/>
      </c>
      <c r="V507" s="4" t="str">
        <f t="shared" si="138"/>
        <v/>
      </c>
      <c r="W507" s="34" t="str">
        <f>IF(AND(S507=3,K507="F",NOT(O507="Unattached")),SUMIF(R$2:R507,R507,L$2:L507),"")</f>
        <v/>
      </c>
      <c r="X507" s="5" t="str">
        <f t="shared" si="125"/>
        <v/>
      </c>
      <c r="Y507" s="5" t="str">
        <f t="shared" si="133"/>
        <v/>
      </c>
      <c r="Z507" s="32" t="str">
        <f t="shared" si="126"/>
        <v xml:space="preserve"> </v>
      </c>
      <c r="AA507" s="32" t="str">
        <f>IF(K507="M",IF(S507&lt;&gt;4,"",VLOOKUP(CONCATENATE(R507," ",(S507-3)),$Z$2:AD507,5,0)),IF(S507&lt;&gt;3,"",VLOOKUP(CONCATENATE(R507," ",(S507-2)),$Z$2:AD507,5,0)))</f>
        <v/>
      </c>
      <c r="AB507" s="32" t="str">
        <f>IF(K507="M",IF(S507&lt;&gt;4,"",VLOOKUP(CONCATENATE(R507," ",(S507-2)),$Z$2:AD507,5,0)),IF(S507&lt;&gt;3,"",VLOOKUP(CONCATENATE(R507," ",(S507-1)),$Z$2:AD507,5,0)))</f>
        <v/>
      </c>
      <c r="AC507" s="32" t="str">
        <f>IF(K507="M",IF(S507&lt;&gt;4,"",VLOOKUP(CONCATENATE(R507," ",(S507-1)),$Z$2:AD507,5,0)),IF(S507&lt;&gt;3,"",VLOOKUP(CONCATENATE(R507," ",(S507)),$Z$2:AD507,5,0)))</f>
        <v/>
      </c>
      <c r="AD507" s="32" t="str">
        <f t="shared" si="134"/>
        <v/>
      </c>
      <c r="AE507" s="32" t="str">
        <f t="shared" si="135"/>
        <v xml:space="preserve"> </v>
      </c>
      <c r="AF507" s="109">
        <f>IF($K507="M",IF($L507&gt;Params!D$3,0,Params!F$3-$L507+1)+IF($L507=1,2,0),IF($L507&gt;Params!E$3,0,Params!G$3-$L507+1)+IF($L507=1,2,0))</f>
        <v>0</v>
      </c>
      <c r="AG507" s="109">
        <f t="shared" si="127"/>
        <v>0</v>
      </c>
      <c r="AH507" s="109">
        <f>IF(LEN(M507)&gt;1,MATCH(MID(M507,2,3),Params!$A$4:$A$14,0),0)</f>
        <v>0</v>
      </c>
      <c r="AI507" s="109" cm="1">
        <f t="array" ref="AI507">IF(AH507=0,0,INDEX(Params!F$4:F$14,RESULTS!$AH507))</f>
        <v>0</v>
      </c>
      <c r="AJ507" s="109" cm="1">
        <f t="array" ref="AJ507">IF(AI507=0,0,INDEX(Params!G$4:G$14,RESULTS!$AH507))</f>
        <v>0</v>
      </c>
      <c r="AK507" s="109">
        <f t="shared" si="128"/>
        <v>0</v>
      </c>
      <c r="AL507" s="109">
        <f t="shared" si="129"/>
        <v>0</v>
      </c>
    </row>
    <row r="508" spans="1:38" x14ac:dyDescent="0.3">
      <c r="A508" s="64" t="str">
        <f t="shared" si="123"/>
        <v/>
      </c>
      <c r="B508" s="64" t="str">
        <f t="shared" si="124"/>
        <v/>
      </c>
      <c r="C508" s="100">
        <v>507</v>
      </c>
      <c r="D508" s="96"/>
      <c r="E508" s="97">
        <f t="shared" si="136"/>
        <v>1</v>
      </c>
      <c r="F508" s="97"/>
      <c r="G508" s="97"/>
      <c r="H508" s="104" t="str">
        <f t="shared" si="130"/>
        <v/>
      </c>
      <c r="I508" s="105" t="str">
        <f>IF(D508="","",VLOOKUP(D508,ENTRANTS!$A$1:$H$1000,2,0))</f>
        <v/>
      </c>
      <c r="J508" s="105" t="str">
        <f>IF(D508="","",VLOOKUP(D508,ENTRANTS!$A$1:$H$1000,3,0))</f>
        <v/>
      </c>
      <c r="K508" s="100" t="str">
        <f>IF(D508="","",LEFT(VLOOKUP(D508,ENTRANTS!$A$1:$H$1000,5,0),1))</f>
        <v/>
      </c>
      <c r="L508" s="100" t="str">
        <f>IF(D508="","",COUNTIF($K$2:K508,K508))</f>
        <v/>
      </c>
      <c r="M508" s="100" t="str">
        <f>IF(D508="","",VLOOKUP(D508,ENTRANTS!$A$1:$H$1000,4,0))</f>
        <v/>
      </c>
      <c r="N508" s="100" t="str">
        <f>IF(D508="","",COUNTIF($M$2:M508,M508))</f>
        <v/>
      </c>
      <c r="O508" s="105" t="str">
        <f>IF(D508="","",VLOOKUP(D508,ENTRANTS!$A$1:$H$1000,6,0))</f>
        <v/>
      </c>
      <c r="P508" s="83" t="str">
        <f t="shared" si="131"/>
        <v/>
      </c>
      <c r="Q508" s="30"/>
      <c r="R508" s="2" t="str">
        <f t="shared" si="132"/>
        <v/>
      </c>
      <c r="S508" s="3" t="str">
        <f>IF(D508="","",COUNTIF($R$2:R508,R508))</f>
        <v/>
      </c>
      <c r="T508" s="4" t="str">
        <f t="shared" si="137"/>
        <v/>
      </c>
      <c r="U508" s="34" t="str">
        <f>IF(AND(S508=4,K508="M",NOT(O508="Unattached")),SUMIF(R$2:R508,R508,L$2:L508),"")</f>
        <v/>
      </c>
      <c r="V508" s="4" t="str">
        <f t="shared" si="138"/>
        <v/>
      </c>
      <c r="W508" s="34" t="str">
        <f>IF(AND(S508=3,K508="F",NOT(O508="Unattached")),SUMIF(R$2:R508,R508,L$2:L508),"")</f>
        <v/>
      </c>
      <c r="X508" s="5" t="str">
        <f t="shared" si="125"/>
        <v/>
      </c>
      <c r="Y508" s="5" t="str">
        <f t="shared" si="133"/>
        <v/>
      </c>
      <c r="Z508" s="32" t="str">
        <f t="shared" si="126"/>
        <v xml:space="preserve"> </v>
      </c>
      <c r="AA508" s="32" t="str">
        <f>IF(K508="M",IF(S508&lt;&gt;4,"",VLOOKUP(CONCATENATE(R508," ",(S508-3)),$Z$2:AD508,5,0)),IF(S508&lt;&gt;3,"",VLOOKUP(CONCATENATE(R508," ",(S508-2)),$Z$2:AD508,5,0)))</f>
        <v/>
      </c>
      <c r="AB508" s="32" t="str">
        <f>IF(K508="M",IF(S508&lt;&gt;4,"",VLOOKUP(CONCATENATE(R508," ",(S508-2)),$Z$2:AD508,5,0)),IF(S508&lt;&gt;3,"",VLOOKUP(CONCATENATE(R508," ",(S508-1)),$Z$2:AD508,5,0)))</f>
        <v/>
      </c>
      <c r="AC508" s="32" t="str">
        <f>IF(K508="M",IF(S508&lt;&gt;4,"",VLOOKUP(CONCATENATE(R508," ",(S508-1)),$Z$2:AD508,5,0)),IF(S508&lt;&gt;3,"",VLOOKUP(CONCATENATE(R508," ",(S508)),$Z$2:AD508,5,0)))</f>
        <v/>
      </c>
      <c r="AD508" s="32" t="str">
        <f t="shared" si="134"/>
        <v/>
      </c>
      <c r="AE508" s="32" t="str">
        <f t="shared" si="135"/>
        <v xml:space="preserve"> </v>
      </c>
      <c r="AF508" s="109">
        <f>IF($K508="M",IF($L508&gt;Params!D$3,0,Params!F$3-$L508+1)+IF($L508=1,2,0),IF($L508&gt;Params!E$3,0,Params!G$3-$L508+1)+IF($L508=1,2,0))</f>
        <v>0</v>
      </c>
      <c r="AG508" s="109">
        <f t="shared" si="127"/>
        <v>0</v>
      </c>
      <c r="AH508" s="109">
        <f>IF(LEN(M508)&gt;1,MATCH(MID(M508,2,3),Params!$A$4:$A$14,0),0)</f>
        <v>0</v>
      </c>
      <c r="AI508" s="109" cm="1">
        <f t="array" ref="AI508">IF(AH508=0,0,INDEX(Params!F$4:F$14,RESULTS!$AH508))</f>
        <v>0</v>
      </c>
      <c r="AJ508" s="109" cm="1">
        <f t="array" ref="AJ508">IF(AI508=0,0,INDEX(Params!G$4:G$14,RESULTS!$AH508))</f>
        <v>0</v>
      </c>
      <c r="AK508" s="109">
        <f t="shared" si="128"/>
        <v>0</v>
      </c>
      <c r="AL508" s="109">
        <f t="shared" si="129"/>
        <v>0</v>
      </c>
    </row>
    <row r="509" spans="1:38" x14ac:dyDescent="0.3">
      <c r="A509" s="64" t="str">
        <f t="shared" si="123"/>
        <v/>
      </c>
      <c r="B509" s="64" t="str">
        <f t="shared" si="124"/>
        <v/>
      </c>
      <c r="C509" s="100">
        <v>508</v>
      </c>
      <c r="D509" s="96"/>
      <c r="E509" s="97">
        <f t="shared" si="136"/>
        <v>1</v>
      </c>
      <c r="F509" s="97"/>
      <c r="G509" s="97"/>
      <c r="H509" s="104" t="str">
        <f t="shared" si="130"/>
        <v/>
      </c>
      <c r="I509" s="105" t="str">
        <f>IF(D509="","",VLOOKUP(D509,ENTRANTS!$A$1:$H$1000,2,0))</f>
        <v/>
      </c>
      <c r="J509" s="105" t="str">
        <f>IF(D509="","",VLOOKUP(D509,ENTRANTS!$A$1:$H$1000,3,0))</f>
        <v/>
      </c>
      <c r="K509" s="100" t="str">
        <f>IF(D509="","",LEFT(VLOOKUP(D509,ENTRANTS!$A$1:$H$1000,5,0),1))</f>
        <v/>
      </c>
      <c r="L509" s="100" t="str">
        <f>IF(D509="","",COUNTIF($K$2:K509,K509))</f>
        <v/>
      </c>
      <c r="M509" s="100" t="str">
        <f>IF(D509="","",VLOOKUP(D509,ENTRANTS!$A$1:$H$1000,4,0))</f>
        <v/>
      </c>
      <c r="N509" s="100" t="str">
        <f>IF(D509="","",COUNTIF($M$2:M509,M509))</f>
        <v/>
      </c>
      <c r="O509" s="105" t="str">
        <f>IF(D509="","",VLOOKUP(D509,ENTRANTS!$A$1:$H$1000,6,0))</f>
        <v/>
      </c>
      <c r="P509" s="83" t="str">
        <f t="shared" si="131"/>
        <v/>
      </c>
      <c r="Q509" s="30"/>
      <c r="R509" s="2" t="str">
        <f t="shared" si="132"/>
        <v/>
      </c>
      <c r="S509" s="3" t="str">
        <f>IF(D509="","",COUNTIF($R$2:R509,R509))</f>
        <v/>
      </c>
      <c r="T509" s="4" t="str">
        <f t="shared" si="137"/>
        <v/>
      </c>
      <c r="U509" s="34" t="str">
        <f>IF(AND(S509=4,K509="M",NOT(O509="Unattached")),SUMIF(R$2:R509,R509,L$2:L509),"")</f>
        <v/>
      </c>
      <c r="V509" s="4" t="str">
        <f t="shared" si="138"/>
        <v/>
      </c>
      <c r="W509" s="34" t="str">
        <f>IF(AND(S509=3,K509="F",NOT(O509="Unattached")),SUMIF(R$2:R509,R509,L$2:L509),"")</f>
        <v/>
      </c>
      <c r="X509" s="5" t="str">
        <f t="shared" si="125"/>
        <v/>
      </c>
      <c r="Y509" s="5" t="str">
        <f t="shared" si="133"/>
        <v/>
      </c>
      <c r="Z509" s="32" t="str">
        <f t="shared" si="126"/>
        <v xml:space="preserve"> </v>
      </c>
      <c r="AA509" s="32" t="str">
        <f>IF(K509="M",IF(S509&lt;&gt;4,"",VLOOKUP(CONCATENATE(R509," ",(S509-3)),$Z$2:AD509,5,0)),IF(S509&lt;&gt;3,"",VLOOKUP(CONCATENATE(R509," ",(S509-2)),$Z$2:AD509,5,0)))</f>
        <v/>
      </c>
      <c r="AB509" s="32" t="str">
        <f>IF(K509="M",IF(S509&lt;&gt;4,"",VLOOKUP(CONCATENATE(R509," ",(S509-2)),$Z$2:AD509,5,0)),IF(S509&lt;&gt;3,"",VLOOKUP(CONCATENATE(R509," ",(S509-1)),$Z$2:AD509,5,0)))</f>
        <v/>
      </c>
      <c r="AC509" s="32" t="str">
        <f>IF(K509="M",IF(S509&lt;&gt;4,"",VLOOKUP(CONCATENATE(R509," ",(S509-1)),$Z$2:AD509,5,0)),IF(S509&lt;&gt;3,"",VLOOKUP(CONCATENATE(R509," ",(S509)),$Z$2:AD509,5,0)))</f>
        <v/>
      </c>
      <c r="AD509" s="32" t="str">
        <f t="shared" si="134"/>
        <v/>
      </c>
      <c r="AE509" s="32" t="str">
        <f t="shared" si="135"/>
        <v xml:space="preserve"> </v>
      </c>
      <c r="AF509" s="109">
        <f>IF($K509="M",IF($L509&gt;Params!D$3,0,Params!F$3-$L509+1)+IF($L509=1,2,0),IF($L509&gt;Params!E$3,0,Params!G$3-$L509+1)+IF($L509=1,2,0))</f>
        <v>0</v>
      </c>
      <c r="AG509" s="109">
        <f t="shared" si="127"/>
        <v>0</v>
      </c>
      <c r="AH509" s="109">
        <f>IF(LEN(M509)&gt;1,MATCH(MID(M509,2,3),Params!$A$4:$A$14,0),0)</f>
        <v>0</v>
      </c>
      <c r="AI509" s="109" cm="1">
        <f t="array" ref="AI509">IF(AH509=0,0,INDEX(Params!F$4:F$14,RESULTS!$AH509))</f>
        <v>0</v>
      </c>
      <c r="AJ509" s="109" cm="1">
        <f t="array" ref="AJ509">IF(AI509=0,0,INDEX(Params!G$4:G$14,RESULTS!$AH509))</f>
        <v>0</v>
      </c>
      <c r="AK509" s="109">
        <f t="shared" si="128"/>
        <v>0</v>
      </c>
      <c r="AL509" s="109">
        <f t="shared" si="129"/>
        <v>0</v>
      </c>
    </row>
    <row r="510" spans="1:38" x14ac:dyDescent="0.3">
      <c r="A510" s="64" t="str">
        <f t="shared" si="123"/>
        <v/>
      </c>
      <c r="B510" s="64" t="str">
        <f t="shared" si="124"/>
        <v/>
      </c>
      <c r="C510" s="100">
        <v>509</v>
      </c>
      <c r="D510" s="96"/>
      <c r="E510" s="97">
        <f t="shared" si="136"/>
        <v>1</v>
      </c>
      <c r="F510" s="97"/>
      <c r="G510" s="97"/>
      <c r="H510" s="104" t="str">
        <f t="shared" si="130"/>
        <v/>
      </c>
      <c r="I510" s="105" t="str">
        <f>IF(D510="","",VLOOKUP(D510,ENTRANTS!$A$1:$H$1000,2,0))</f>
        <v/>
      </c>
      <c r="J510" s="105" t="str">
        <f>IF(D510="","",VLOOKUP(D510,ENTRANTS!$A$1:$H$1000,3,0))</f>
        <v/>
      </c>
      <c r="K510" s="100" t="str">
        <f>IF(D510="","",LEFT(VLOOKUP(D510,ENTRANTS!$A$1:$H$1000,5,0),1))</f>
        <v/>
      </c>
      <c r="L510" s="100" t="str">
        <f>IF(D510="","",COUNTIF($K$2:K510,K510))</f>
        <v/>
      </c>
      <c r="M510" s="100" t="str">
        <f>IF(D510="","",VLOOKUP(D510,ENTRANTS!$A$1:$H$1000,4,0))</f>
        <v/>
      </c>
      <c r="N510" s="100" t="str">
        <f>IF(D510="","",COUNTIF($M$2:M510,M510))</f>
        <v/>
      </c>
      <c r="O510" s="105" t="str">
        <f>IF(D510="","",VLOOKUP(D510,ENTRANTS!$A$1:$H$1000,6,0))</f>
        <v/>
      </c>
      <c r="P510" s="83" t="str">
        <f t="shared" si="131"/>
        <v/>
      </c>
      <c r="Q510" s="30"/>
      <c r="R510" s="2" t="str">
        <f t="shared" si="132"/>
        <v/>
      </c>
      <c r="S510" s="3" t="str">
        <f>IF(D510="","",COUNTIF($R$2:R510,R510))</f>
        <v/>
      </c>
      <c r="T510" s="4" t="str">
        <f t="shared" si="137"/>
        <v/>
      </c>
      <c r="U510" s="34" t="str">
        <f>IF(AND(S510=4,K510="M",NOT(O510="Unattached")),SUMIF(R$2:R510,R510,L$2:L510),"")</f>
        <v/>
      </c>
      <c r="V510" s="4" t="str">
        <f t="shared" si="138"/>
        <v/>
      </c>
      <c r="W510" s="34" t="str">
        <f>IF(AND(S510=3,K510="F",NOT(O510="Unattached")),SUMIF(R$2:R510,R510,L$2:L510),"")</f>
        <v/>
      </c>
      <c r="X510" s="5" t="str">
        <f t="shared" si="125"/>
        <v/>
      </c>
      <c r="Y510" s="5" t="str">
        <f t="shared" si="133"/>
        <v/>
      </c>
      <c r="Z510" s="32" t="str">
        <f t="shared" si="126"/>
        <v xml:space="preserve"> </v>
      </c>
      <c r="AA510" s="32" t="str">
        <f>IF(K510="M",IF(S510&lt;&gt;4,"",VLOOKUP(CONCATENATE(R510," ",(S510-3)),$Z$2:AD510,5,0)),IF(S510&lt;&gt;3,"",VLOOKUP(CONCATENATE(R510," ",(S510-2)),$Z$2:AD510,5,0)))</f>
        <v/>
      </c>
      <c r="AB510" s="32" t="str">
        <f>IF(K510="M",IF(S510&lt;&gt;4,"",VLOOKUP(CONCATENATE(R510," ",(S510-2)),$Z$2:AD510,5,0)),IF(S510&lt;&gt;3,"",VLOOKUP(CONCATENATE(R510," ",(S510-1)),$Z$2:AD510,5,0)))</f>
        <v/>
      </c>
      <c r="AC510" s="32" t="str">
        <f>IF(K510="M",IF(S510&lt;&gt;4,"",VLOOKUP(CONCATENATE(R510," ",(S510-1)),$Z$2:AD510,5,0)),IF(S510&lt;&gt;3,"",VLOOKUP(CONCATENATE(R510," ",(S510)),$Z$2:AD510,5,0)))</f>
        <v/>
      </c>
      <c r="AD510" s="32" t="str">
        <f t="shared" si="134"/>
        <v/>
      </c>
      <c r="AE510" s="32" t="str">
        <f t="shared" si="135"/>
        <v xml:space="preserve"> </v>
      </c>
      <c r="AF510" s="109">
        <f>IF($K510="M",IF($L510&gt;Params!D$3,0,Params!F$3-$L510+1)+IF($L510=1,2,0),IF($L510&gt;Params!E$3,0,Params!G$3-$L510+1)+IF($L510=1,2,0))</f>
        <v>0</v>
      </c>
      <c r="AG510" s="109">
        <f t="shared" si="127"/>
        <v>0</v>
      </c>
      <c r="AH510" s="109">
        <f>IF(LEN(M510)&gt;1,MATCH(MID(M510,2,3),Params!$A$4:$A$14,0),0)</f>
        <v>0</v>
      </c>
      <c r="AI510" s="109" cm="1">
        <f t="array" ref="AI510">IF(AH510=0,0,INDEX(Params!F$4:F$14,RESULTS!$AH510))</f>
        <v>0</v>
      </c>
      <c r="AJ510" s="109" cm="1">
        <f t="array" ref="AJ510">IF(AI510=0,0,INDEX(Params!G$4:G$14,RESULTS!$AH510))</f>
        <v>0</v>
      </c>
      <c r="AK510" s="109">
        <f t="shared" si="128"/>
        <v>0</v>
      </c>
      <c r="AL510" s="109">
        <f t="shared" si="129"/>
        <v>0</v>
      </c>
    </row>
    <row r="511" spans="1:38" x14ac:dyDescent="0.3">
      <c r="A511" s="64" t="str">
        <f t="shared" si="123"/>
        <v/>
      </c>
      <c r="B511" s="64" t="str">
        <f t="shared" si="124"/>
        <v/>
      </c>
      <c r="C511" s="100">
        <v>510</v>
      </c>
      <c r="D511" s="96"/>
      <c r="E511" s="97">
        <f t="shared" si="136"/>
        <v>1</v>
      </c>
      <c r="F511" s="97"/>
      <c r="G511" s="97"/>
      <c r="H511" s="104" t="str">
        <f t="shared" si="130"/>
        <v/>
      </c>
      <c r="I511" s="105" t="str">
        <f>IF(D511="","",VLOOKUP(D511,ENTRANTS!$A$1:$H$1000,2,0))</f>
        <v/>
      </c>
      <c r="J511" s="105" t="str">
        <f>IF(D511="","",VLOOKUP(D511,ENTRANTS!$A$1:$H$1000,3,0))</f>
        <v/>
      </c>
      <c r="K511" s="100" t="str">
        <f>IF(D511="","",LEFT(VLOOKUP(D511,ENTRANTS!$A$1:$H$1000,5,0),1))</f>
        <v/>
      </c>
      <c r="L511" s="100" t="str">
        <f>IF(D511="","",COUNTIF($K$2:K511,K511))</f>
        <v/>
      </c>
      <c r="M511" s="100" t="str">
        <f>IF(D511="","",VLOOKUP(D511,ENTRANTS!$A$1:$H$1000,4,0))</f>
        <v/>
      </c>
      <c r="N511" s="100" t="str">
        <f>IF(D511="","",COUNTIF($M$2:M511,M511))</f>
        <v/>
      </c>
      <c r="O511" s="105" t="str">
        <f>IF(D511="","",VLOOKUP(D511,ENTRANTS!$A$1:$H$1000,6,0))</f>
        <v/>
      </c>
      <c r="P511" s="83" t="str">
        <f t="shared" si="131"/>
        <v/>
      </c>
      <c r="Q511" s="30"/>
      <c r="R511" s="2" t="str">
        <f t="shared" si="132"/>
        <v/>
      </c>
      <c r="S511" s="3" t="str">
        <f>IF(D511="","",COUNTIF($R$2:R511,R511))</f>
        <v/>
      </c>
      <c r="T511" s="4" t="str">
        <f t="shared" si="137"/>
        <v/>
      </c>
      <c r="U511" s="34" t="str">
        <f>IF(AND(S511=4,K511="M",NOT(O511="Unattached")),SUMIF(R$2:R511,R511,L$2:L511),"")</f>
        <v/>
      </c>
      <c r="V511" s="4" t="str">
        <f t="shared" si="138"/>
        <v/>
      </c>
      <c r="W511" s="34" t="str">
        <f>IF(AND(S511=3,K511="F",NOT(O511="Unattached")),SUMIF(R$2:R511,R511,L$2:L511),"")</f>
        <v/>
      </c>
      <c r="X511" s="5" t="str">
        <f t="shared" si="125"/>
        <v/>
      </c>
      <c r="Y511" s="5" t="str">
        <f t="shared" si="133"/>
        <v/>
      </c>
      <c r="Z511" s="32" t="str">
        <f t="shared" si="126"/>
        <v xml:space="preserve"> </v>
      </c>
      <c r="AA511" s="32" t="str">
        <f>IF(K511="M",IF(S511&lt;&gt;4,"",VLOOKUP(CONCATENATE(R511," ",(S511-3)),$Z$2:AD511,5,0)),IF(S511&lt;&gt;3,"",VLOOKUP(CONCATENATE(R511," ",(S511-2)),$Z$2:AD511,5,0)))</f>
        <v/>
      </c>
      <c r="AB511" s="32" t="str">
        <f>IF(K511="M",IF(S511&lt;&gt;4,"",VLOOKUP(CONCATENATE(R511," ",(S511-2)),$Z$2:AD511,5,0)),IF(S511&lt;&gt;3,"",VLOOKUP(CONCATENATE(R511," ",(S511-1)),$Z$2:AD511,5,0)))</f>
        <v/>
      </c>
      <c r="AC511" s="32" t="str">
        <f>IF(K511="M",IF(S511&lt;&gt;4,"",VLOOKUP(CONCATENATE(R511," ",(S511-1)),$Z$2:AD511,5,0)),IF(S511&lt;&gt;3,"",VLOOKUP(CONCATENATE(R511," ",(S511)),$Z$2:AD511,5,0)))</f>
        <v/>
      </c>
      <c r="AD511" s="32" t="str">
        <f t="shared" si="134"/>
        <v/>
      </c>
      <c r="AE511" s="32" t="str">
        <f t="shared" si="135"/>
        <v xml:space="preserve"> </v>
      </c>
      <c r="AF511" s="109">
        <f>IF($K511="M",IF($L511&gt;Params!D$3,0,Params!F$3-$L511+1)+IF($L511=1,2,0),IF($L511&gt;Params!E$3,0,Params!G$3-$L511+1)+IF($L511=1,2,0))</f>
        <v>0</v>
      </c>
      <c r="AG511" s="109">
        <f t="shared" si="127"/>
        <v>0</v>
      </c>
      <c r="AH511" s="109">
        <f>IF(LEN(M511)&gt;1,MATCH(MID(M511,2,3),Params!$A$4:$A$14,0),0)</f>
        <v>0</v>
      </c>
      <c r="AI511" s="109" cm="1">
        <f t="array" ref="AI511">IF(AH511=0,0,INDEX(Params!F$4:F$14,RESULTS!$AH511))</f>
        <v>0</v>
      </c>
      <c r="AJ511" s="109" cm="1">
        <f t="array" ref="AJ511">IF(AI511=0,0,INDEX(Params!G$4:G$14,RESULTS!$AH511))</f>
        <v>0</v>
      </c>
      <c r="AK511" s="109">
        <f t="shared" si="128"/>
        <v>0</v>
      </c>
      <c r="AL511" s="109">
        <f t="shared" si="129"/>
        <v>0</v>
      </c>
    </row>
    <row r="512" spans="1:38" x14ac:dyDescent="0.3">
      <c r="A512" s="64" t="str">
        <f t="shared" si="123"/>
        <v/>
      </c>
      <c r="B512" s="64" t="str">
        <f t="shared" si="124"/>
        <v/>
      </c>
      <c r="C512" s="100">
        <v>511</v>
      </c>
      <c r="D512" s="96"/>
      <c r="E512" s="97">
        <f t="shared" si="136"/>
        <v>1</v>
      </c>
      <c r="F512" s="97"/>
      <c r="G512" s="97"/>
      <c r="H512" s="104" t="str">
        <f t="shared" si="130"/>
        <v/>
      </c>
      <c r="I512" s="105" t="str">
        <f>IF(D512="","",VLOOKUP(D512,ENTRANTS!$A$1:$H$1000,2,0))</f>
        <v/>
      </c>
      <c r="J512" s="105" t="str">
        <f>IF(D512="","",VLOOKUP(D512,ENTRANTS!$A$1:$H$1000,3,0))</f>
        <v/>
      </c>
      <c r="K512" s="100" t="str">
        <f>IF(D512="","",LEFT(VLOOKUP(D512,ENTRANTS!$A$1:$H$1000,5,0),1))</f>
        <v/>
      </c>
      <c r="L512" s="100" t="str">
        <f>IF(D512="","",COUNTIF($K$2:K512,K512))</f>
        <v/>
      </c>
      <c r="M512" s="100" t="str">
        <f>IF(D512="","",VLOOKUP(D512,ENTRANTS!$A$1:$H$1000,4,0))</f>
        <v/>
      </c>
      <c r="N512" s="100" t="str">
        <f>IF(D512="","",COUNTIF($M$2:M512,M512))</f>
        <v/>
      </c>
      <c r="O512" s="105" t="str">
        <f>IF(D512="","",VLOOKUP(D512,ENTRANTS!$A$1:$H$1000,6,0))</f>
        <v/>
      </c>
      <c r="P512" s="83" t="str">
        <f t="shared" si="131"/>
        <v/>
      </c>
      <c r="Q512" s="30"/>
      <c r="R512" s="2" t="str">
        <f t="shared" si="132"/>
        <v/>
      </c>
      <c r="S512" s="3" t="str">
        <f>IF(D512="","",COUNTIF($R$2:R512,R512))</f>
        <v/>
      </c>
      <c r="T512" s="4" t="str">
        <f t="shared" si="137"/>
        <v/>
      </c>
      <c r="U512" s="34" t="str">
        <f>IF(AND(S512=4,K512="M",NOT(O512="Unattached")),SUMIF(R$2:R512,R512,L$2:L512),"")</f>
        <v/>
      </c>
      <c r="V512" s="4" t="str">
        <f t="shared" si="138"/>
        <v/>
      </c>
      <c r="W512" s="34" t="str">
        <f>IF(AND(S512=3,K512="F",NOT(O512="Unattached")),SUMIF(R$2:R512,R512,L$2:L512),"")</f>
        <v/>
      </c>
      <c r="X512" s="5" t="str">
        <f t="shared" si="125"/>
        <v/>
      </c>
      <c r="Y512" s="5" t="str">
        <f t="shared" si="133"/>
        <v/>
      </c>
      <c r="Z512" s="32" t="str">
        <f t="shared" si="126"/>
        <v xml:space="preserve"> </v>
      </c>
      <c r="AA512" s="32" t="str">
        <f>IF(K512="M",IF(S512&lt;&gt;4,"",VLOOKUP(CONCATENATE(R512," ",(S512-3)),$Z$2:AD512,5,0)),IF(S512&lt;&gt;3,"",VLOOKUP(CONCATENATE(R512," ",(S512-2)),$Z$2:AD512,5,0)))</f>
        <v/>
      </c>
      <c r="AB512" s="32" t="str">
        <f>IF(K512="M",IF(S512&lt;&gt;4,"",VLOOKUP(CONCATENATE(R512," ",(S512-2)),$Z$2:AD512,5,0)),IF(S512&lt;&gt;3,"",VLOOKUP(CONCATENATE(R512," ",(S512-1)),$Z$2:AD512,5,0)))</f>
        <v/>
      </c>
      <c r="AC512" s="32" t="str">
        <f>IF(K512="M",IF(S512&lt;&gt;4,"",VLOOKUP(CONCATENATE(R512," ",(S512-1)),$Z$2:AD512,5,0)),IF(S512&lt;&gt;3,"",VLOOKUP(CONCATENATE(R512," ",(S512)),$Z$2:AD512,5,0)))</f>
        <v/>
      </c>
      <c r="AD512" s="32" t="str">
        <f t="shared" si="134"/>
        <v/>
      </c>
      <c r="AE512" s="32" t="str">
        <f t="shared" si="135"/>
        <v xml:space="preserve"> </v>
      </c>
      <c r="AF512" s="109">
        <f>IF($K512="M",IF($L512&gt;Params!D$3,0,Params!F$3-$L512+1)+IF($L512=1,2,0),IF($L512&gt;Params!E$3,0,Params!G$3-$L512+1)+IF($L512=1,2,0))</f>
        <v>0</v>
      </c>
      <c r="AG512" s="109">
        <f t="shared" si="127"/>
        <v>0</v>
      </c>
      <c r="AH512" s="109">
        <f>IF(LEN(M512)&gt;1,MATCH(MID(M512,2,3),Params!$A$4:$A$14,0),0)</f>
        <v>0</v>
      </c>
      <c r="AI512" s="109" cm="1">
        <f t="array" ref="AI512">IF(AH512=0,0,INDEX(Params!F$4:F$14,RESULTS!$AH512))</f>
        <v>0</v>
      </c>
      <c r="AJ512" s="109" cm="1">
        <f t="array" ref="AJ512">IF(AI512=0,0,INDEX(Params!G$4:G$14,RESULTS!$AH512))</f>
        <v>0</v>
      </c>
      <c r="AK512" s="109">
        <f t="shared" si="128"/>
        <v>0</v>
      </c>
      <c r="AL512" s="109">
        <f t="shared" si="129"/>
        <v>0</v>
      </c>
    </row>
    <row r="513" spans="1:38" x14ac:dyDescent="0.3">
      <c r="A513" s="64" t="str">
        <f t="shared" si="123"/>
        <v/>
      </c>
      <c r="B513" s="64" t="str">
        <f t="shared" si="124"/>
        <v/>
      </c>
      <c r="C513" s="100">
        <v>512</v>
      </c>
      <c r="D513" s="96"/>
      <c r="E513" s="97">
        <f t="shared" si="136"/>
        <v>1</v>
      </c>
      <c r="F513" s="97"/>
      <c r="G513" s="97"/>
      <c r="H513" s="104" t="str">
        <f t="shared" si="130"/>
        <v/>
      </c>
      <c r="I513" s="105" t="str">
        <f>IF(D513="","",VLOOKUP(D513,ENTRANTS!$A$1:$H$1000,2,0))</f>
        <v/>
      </c>
      <c r="J513" s="105" t="str">
        <f>IF(D513="","",VLOOKUP(D513,ENTRANTS!$A$1:$H$1000,3,0))</f>
        <v/>
      </c>
      <c r="K513" s="100" t="str">
        <f>IF(D513="","",LEFT(VLOOKUP(D513,ENTRANTS!$A$1:$H$1000,5,0),1))</f>
        <v/>
      </c>
      <c r="L513" s="100" t="str">
        <f>IF(D513="","",COUNTIF($K$2:K513,K513))</f>
        <v/>
      </c>
      <c r="M513" s="100" t="str">
        <f>IF(D513="","",VLOOKUP(D513,ENTRANTS!$A$1:$H$1000,4,0))</f>
        <v/>
      </c>
      <c r="N513" s="100" t="str">
        <f>IF(D513="","",COUNTIF($M$2:M513,M513))</f>
        <v/>
      </c>
      <c r="O513" s="105" t="str">
        <f>IF(D513="","",VLOOKUP(D513,ENTRANTS!$A$1:$H$1000,6,0))</f>
        <v/>
      </c>
      <c r="P513" s="83" t="str">
        <f t="shared" si="131"/>
        <v/>
      </c>
      <c r="Q513" s="30"/>
      <c r="R513" s="2" t="str">
        <f t="shared" si="132"/>
        <v/>
      </c>
      <c r="S513" s="3" t="str">
        <f>IF(D513="","",COUNTIF($R$2:R513,R513))</f>
        <v/>
      </c>
      <c r="T513" s="4" t="str">
        <f t="shared" si="137"/>
        <v/>
      </c>
      <c r="U513" s="34" t="str">
        <f>IF(AND(S513=4,K513="M",NOT(O513="Unattached")),SUMIF(R$2:R513,R513,L$2:L513),"")</f>
        <v/>
      </c>
      <c r="V513" s="4" t="str">
        <f t="shared" si="138"/>
        <v/>
      </c>
      <c r="W513" s="34" t="str">
        <f>IF(AND(S513=3,K513="F",NOT(O513="Unattached")),SUMIF(R$2:R513,R513,L$2:L513),"")</f>
        <v/>
      </c>
      <c r="X513" s="5" t="str">
        <f t="shared" si="125"/>
        <v/>
      </c>
      <c r="Y513" s="5" t="str">
        <f t="shared" si="133"/>
        <v/>
      </c>
      <c r="Z513" s="32" t="str">
        <f t="shared" si="126"/>
        <v xml:space="preserve"> </v>
      </c>
      <c r="AA513" s="32" t="str">
        <f>IF(K513="M",IF(S513&lt;&gt;4,"",VLOOKUP(CONCATENATE(R513," ",(S513-3)),$Z$2:AD513,5,0)),IF(S513&lt;&gt;3,"",VLOOKUP(CONCATENATE(R513," ",(S513-2)),$Z$2:AD513,5,0)))</f>
        <v/>
      </c>
      <c r="AB513" s="32" t="str">
        <f>IF(K513="M",IF(S513&lt;&gt;4,"",VLOOKUP(CONCATENATE(R513," ",(S513-2)),$Z$2:AD513,5,0)),IF(S513&lt;&gt;3,"",VLOOKUP(CONCATENATE(R513," ",(S513-1)),$Z$2:AD513,5,0)))</f>
        <v/>
      </c>
      <c r="AC513" s="32" t="str">
        <f>IF(K513="M",IF(S513&lt;&gt;4,"",VLOOKUP(CONCATENATE(R513," ",(S513-1)),$Z$2:AD513,5,0)),IF(S513&lt;&gt;3,"",VLOOKUP(CONCATENATE(R513," ",(S513)),$Z$2:AD513,5,0)))</f>
        <v/>
      </c>
      <c r="AD513" s="32" t="str">
        <f t="shared" si="134"/>
        <v/>
      </c>
      <c r="AE513" s="32" t="str">
        <f t="shared" si="135"/>
        <v xml:space="preserve"> </v>
      </c>
      <c r="AF513" s="109">
        <f>IF($K513="M",IF($L513&gt;Params!D$3,0,Params!F$3-$L513+1)+IF($L513=1,2,0),IF($L513&gt;Params!E$3,0,Params!G$3-$L513+1)+IF($L513=1,2,0))</f>
        <v>0</v>
      </c>
      <c r="AG513" s="109">
        <f t="shared" si="127"/>
        <v>0</v>
      </c>
      <c r="AH513" s="109">
        <f>IF(LEN(M513)&gt;1,MATCH(MID(M513,2,3),Params!$A$4:$A$14,0),0)</f>
        <v>0</v>
      </c>
      <c r="AI513" s="109" cm="1">
        <f t="array" ref="AI513">IF(AH513=0,0,INDEX(Params!F$4:F$14,RESULTS!$AH513))</f>
        <v>0</v>
      </c>
      <c r="AJ513" s="109" cm="1">
        <f t="array" ref="AJ513">IF(AI513=0,0,INDEX(Params!G$4:G$14,RESULTS!$AH513))</f>
        <v>0</v>
      </c>
      <c r="AK513" s="109">
        <f t="shared" si="128"/>
        <v>0</v>
      </c>
      <c r="AL513" s="109">
        <f t="shared" si="129"/>
        <v>0</v>
      </c>
    </row>
    <row r="514" spans="1:38" x14ac:dyDescent="0.3">
      <c r="A514" s="64" t="str">
        <f t="shared" ref="A514:A577" si="139">IF(C514&lt;1,"",CONCATENATE(K514,L514))</f>
        <v/>
      </c>
      <c r="B514" s="64" t="str">
        <f t="shared" ref="B514:B577" si="140">IF(C514&lt;1,"",CONCATENATE(M514,N514))</f>
        <v/>
      </c>
      <c r="C514" s="100">
        <v>513</v>
      </c>
      <c r="D514" s="96"/>
      <c r="E514" s="97">
        <f t="shared" si="136"/>
        <v>1</v>
      </c>
      <c r="F514" s="97"/>
      <c r="G514" s="97"/>
      <c r="H514" s="104" t="str">
        <f t="shared" si="130"/>
        <v/>
      </c>
      <c r="I514" s="105" t="str">
        <f>IF(D514="","",VLOOKUP(D514,ENTRANTS!$A$1:$H$1000,2,0))</f>
        <v/>
      </c>
      <c r="J514" s="105" t="str">
        <f>IF(D514="","",VLOOKUP(D514,ENTRANTS!$A$1:$H$1000,3,0))</f>
        <v/>
      </c>
      <c r="K514" s="100" t="str">
        <f>IF(D514="","",LEFT(VLOOKUP(D514,ENTRANTS!$A$1:$H$1000,5,0),1))</f>
        <v/>
      </c>
      <c r="L514" s="100" t="str">
        <f>IF(D514="","",COUNTIF($K$2:K514,K514))</f>
        <v/>
      </c>
      <c r="M514" s="100" t="str">
        <f>IF(D514="","",VLOOKUP(D514,ENTRANTS!$A$1:$H$1000,4,0))</f>
        <v/>
      </c>
      <c r="N514" s="100" t="str">
        <f>IF(D514="","",COUNTIF($M$2:M514,M514))</f>
        <v/>
      </c>
      <c r="O514" s="105" t="str">
        <f>IF(D514="","",VLOOKUP(D514,ENTRANTS!$A$1:$H$1000,6,0))</f>
        <v/>
      </c>
      <c r="P514" s="83" t="str">
        <f t="shared" si="131"/>
        <v/>
      </c>
      <c r="Q514" s="30"/>
      <c r="R514" s="2" t="str">
        <f t="shared" si="132"/>
        <v/>
      </c>
      <c r="S514" s="3" t="str">
        <f>IF(D514="","",COUNTIF($R$2:R514,R514))</f>
        <v/>
      </c>
      <c r="T514" s="4" t="str">
        <f t="shared" si="137"/>
        <v/>
      </c>
      <c r="U514" s="34" t="str">
        <f>IF(AND(S514=4,K514="M",NOT(O514="Unattached")),SUMIF(R$2:R514,R514,L$2:L514),"")</f>
        <v/>
      </c>
      <c r="V514" s="4" t="str">
        <f t="shared" si="138"/>
        <v/>
      </c>
      <c r="W514" s="34" t="str">
        <f>IF(AND(S514=3,K514="F",NOT(O514="Unattached")),SUMIF(R$2:R514,R514,L$2:L514),"")</f>
        <v/>
      </c>
      <c r="X514" s="5" t="str">
        <f t="shared" ref="X514:X577" si="141">IF(AND(O514&lt;&gt;"Unattached",OR(T514&lt;&gt;"",V514&lt;&gt;"")),O514,"")</f>
        <v/>
      </c>
      <c r="Y514" s="5" t="str">
        <f t="shared" si="133"/>
        <v/>
      </c>
      <c r="Z514" s="32" t="str">
        <f t="shared" ref="Z514:Z577" si="142">CONCATENATE(R514," ",S514)</f>
        <v xml:space="preserve"> </v>
      </c>
      <c r="AA514" s="32" t="str">
        <f>IF(K514="M",IF(S514&lt;&gt;4,"",VLOOKUP(CONCATENATE(R514," ",(S514-3)),$Z$2:AD514,5,0)),IF(S514&lt;&gt;3,"",VLOOKUP(CONCATENATE(R514," ",(S514-2)),$Z$2:AD514,5,0)))</f>
        <v/>
      </c>
      <c r="AB514" s="32" t="str">
        <f>IF(K514="M",IF(S514&lt;&gt;4,"",VLOOKUP(CONCATENATE(R514," ",(S514-2)),$Z$2:AD514,5,0)),IF(S514&lt;&gt;3,"",VLOOKUP(CONCATENATE(R514," ",(S514-1)),$Z$2:AD514,5,0)))</f>
        <v/>
      </c>
      <c r="AC514" s="32" t="str">
        <f>IF(K514="M",IF(S514&lt;&gt;4,"",VLOOKUP(CONCATENATE(R514," ",(S514-1)),$Z$2:AD514,5,0)),IF(S514&lt;&gt;3,"",VLOOKUP(CONCATENATE(R514," ",(S514)),$Z$2:AD514,5,0)))</f>
        <v/>
      </c>
      <c r="AD514" s="32" t="str">
        <f t="shared" si="134"/>
        <v/>
      </c>
      <c r="AE514" s="32" t="str">
        <f t="shared" si="135"/>
        <v xml:space="preserve"> </v>
      </c>
      <c r="AF514" s="109">
        <f>IF($K514="M",IF($L514&gt;Params!D$3,0,Params!F$3-$L514+1)+IF($L514=1,2,0),IF($L514&gt;Params!E$3,0,Params!G$3-$L514+1)+IF($L514=1,2,0))</f>
        <v>0</v>
      </c>
      <c r="AG514" s="109">
        <f t="shared" ref="AG514:AG577" si="143">IF(AH514=0,0,IF($K514="M",IF($N514&gt;AI514,0,AI514-$N514+1)+IF($N514=1,2,0),IF($N514&gt;AJ514,0,AJ514-$N514+1)+IF($N514=1,2,0)))</f>
        <v>0</v>
      </c>
      <c r="AH514" s="109">
        <f>IF(LEN(M514)&gt;1,MATCH(MID(M514,2,3),Params!$A$4:$A$14,0),0)</f>
        <v>0</v>
      </c>
      <c r="AI514" s="109" cm="1">
        <f t="array" ref="AI514">IF(AH514=0,0,INDEX(Params!F$4:F$14,RESULTS!$AH514))</f>
        <v>0</v>
      </c>
      <c r="AJ514" s="109" cm="1">
        <f t="array" ref="AJ514">IF(AI514=0,0,INDEX(Params!G$4:G$14,RESULTS!$AH514))</f>
        <v>0</v>
      </c>
      <c r="AK514" s="109">
        <f t="shared" ref="AK514:AK577" si="144">IF(O514="Unattached",0,IF(Z514="M "&amp;O514&amp;" 1",1,0))</f>
        <v>0</v>
      </c>
      <c r="AL514" s="109">
        <f t="shared" ref="AL514:AL577" si="145">IF(O514="Unattached",0,IF(Z514="F "&amp;O514&amp;" 1",1,0))</f>
        <v>0</v>
      </c>
    </row>
    <row r="515" spans="1:38" x14ac:dyDescent="0.3">
      <c r="A515" s="64" t="str">
        <f t="shared" si="139"/>
        <v/>
      </c>
      <c r="B515" s="64" t="str">
        <f t="shared" si="140"/>
        <v/>
      </c>
      <c r="C515" s="100">
        <v>514</v>
      </c>
      <c r="D515" s="96"/>
      <c r="E515" s="97">
        <f t="shared" si="136"/>
        <v>1</v>
      </c>
      <c r="F515" s="97"/>
      <c r="G515" s="97"/>
      <c r="H515" s="104" t="str">
        <f t="shared" ref="H515:H578" si="146">IF(D515="","",($E515+$F515/60+$G515/3600)/24)</f>
        <v/>
      </c>
      <c r="I515" s="105" t="str">
        <f>IF(D515="","",VLOOKUP(D515,ENTRANTS!$A$1:$H$1000,2,0))</f>
        <v/>
      </c>
      <c r="J515" s="105" t="str">
        <f>IF(D515="","",VLOOKUP(D515,ENTRANTS!$A$1:$H$1000,3,0))</f>
        <v/>
      </c>
      <c r="K515" s="100" t="str">
        <f>IF(D515="","",LEFT(VLOOKUP(D515,ENTRANTS!$A$1:$H$1000,5,0),1))</f>
        <v/>
      </c>
      <c r="L515" s="100" t="str">
        <f>IF(D515="","",COUNTIF($K$2:K515,K515))</f>
        <v/>
      </c>
      <c r="M515" s="100" t="str">
        <f>IF(D515="","",VLOOKUP(D515,ENTRANTS!$A$1:$H$1000,4,0))</f>
        <v/>
      </c>
      <c r="N515" s="100" t="str">
        <f>IF(D515="","",COUNTIF($M$2:M515,M515))</f>
        <v/>
      </c>
      <c r="O515" s="105" t="str">
        <f>IF(D515="","",VLOOKUP(D515,ENTRANTS!$A$1:$H$1000,6,0))</f>
        <v/>
      </c>
      <c r="P515" s="83" t="str">
        <f t="shared" ref="P515:P578" si="147">IF(D515&lt;1,"",IF(COUNTIF($D$2:$D$501,D515)=1,"","DUPLICATE"))</f>
        <v/>
      </c>
      <c r="Q515" s="30"/>
      <c r="R515" s="2" t="str">
        <f t="shared" ref="R515:R578" si="148">IF(D515="","",CONCATENATE(K515," ",O515))</f>
        <v/>
      </c>
      <c r="S515" s="3" t="str">
        <f>IF(D515="","",COUNTIF($R$2:R515,R515))</f>
        <v/>
      </c>
      <c r="T515" s="4" t="str">
        <f t="shared" si="137"/>
        <v/>
      </c>
      <c r="U515" s="34" t="str">
        <f>IF(AND(S515=4,K515="M",NOT(O515="Unattached")),SUMIF(R$2:R515,R515,L$2:L515),"")</f>
        <v/>
      </c>
      <c r="V515" s="4" t="str">
        <f t="shared" si="138"/>
        <v/>
      </c>
      <c r="W515" s="34" t="str">
        <f>IF(AND(S515=3,K515="F",NOT(O515="Unattached")),SUMIF(R$2:R515,R515,L$2:L515),"")</f>
        <v/>
      </c>
      <c r="X515" s="5" t="str">
        <f t="shared" si="141"/>
        <v/>
      </c>
      <c r="Y515" s="5" t="str">
        <f t="shared" ref="Y515:Y578" si="149">IF(X515="","",IF(K515="M",CONCATENATE(X515," (",AA515,", ",AB515,", ",AC515,", ",AD515,")"),CONCATENATE(X515," (",AA515,", ",AB515,", ",AC515,")")))</f>
        <v/>
      </c>
      <c r="Z515" s="32" t="str">
        <f t="shared" si="142"/>
        <v xml:space="preserve"> </v>
      </c>
      <c r="AA515" s="32" t="str">
        <f>IF(K515="M",IF(S515&lt;&gt;4,"",VLOOKUP(CONCATENATE(R515," ",(S515-3)),$Z$2:AD515,5,0)),IF(S515&lt;&gt;3,"",VLOOKUP(CONCATENATE(R515," ",(S515-2)),$Z$2:AD515,5,0)))</f>
        <v/>
      </c>
      <c r="AB515" s="32" t="str">
        <f>IF(K515="M",IF(S515&lt;&gt;4,"",VLOOKUP(CONCATENATE(R515," ",(S515-2)),$Z$2:AD515,5,0)),IF(S515&lt;&gt;3,"",VLOOKUP(CONCATENATE(R515," ",(S515-1)),$Z$2:AD515,5,0)))</f>
        <v/>
      </c>
      <c r="AC515" s="32" t="str">
        <f>IF(K515="M",IF(S515&lt;&gt;4,"",VLOOKUP(CONCATENATE(R515," ",(S515-1)),$Z$2:AD515,5,0)),IF(S515&lt;&gt;3,"",VLOOKUP(CONCATENATE(R515," ",(S515)),$Z$2:AD515,5,0)))</f>
        <v/>
      </c>
      <c r="AD515" s="32" t="str">
        <f t="shared" ref="AD515:AD578" si="150">IF(AND(O515&lt;&gt;"Unattached",S515&lt;=4),CONCATENATE(I515," ",J515),"")</f>
        <v/>
      </c>
      <c r="AE515" s="32" t="str">
        <f t="shared" ref="AE515:AE578" si="151">TRIM(I515)&amp;" "&amp;TRIM(J515)</f>
        <v xml:space="preserve"> </v>
      </c>
      <c r="AF515" s="109">
        <f>IF($K515="M",IF($L515&gt;Params!D$3,0,Params!F$3-$L515+1)+IF($L515=1,2,0),IF($L515&gt;Params!E$3,0,Params!G$3-$L515+1)+IF($L515=1,2,0))</f>
        <v>0</v>
      </c>
      <c r="AG515" s="109">
        <f t="shared" si="143"/>
        <v>0</v>
      </c>
      <c r="AH515" s="109">
        <f>IF(LEN(M515)&gt;1,MATCH(MID(M515,2,3),Params!$A$4:$A$14,0),0)</f>
        <v>0</v>
      </c>
      <c r="AI515" s="109" cm="1">
        <f t="array" ref="AI515">IF(AH515=0,0,INDEX(Params!F$4:F$14,RESULTS!$AH515))</f>
        <v>0</v>
      </c>
      <c r="AJ515" s="109" cm="1">
        <f t="array" ref="AJ515">IF(AI515=0,0,INDEX(Params!G$4:G$14,RESULTS!$AH515))</f>
        <v>0</v>
      </c>
      <c r="AK515" s="109">
        <f t="shared" si="144"/>
        <v>0</v>
      </c>
      <c r="AL515" s="109">
        <f t="shared" si="145"/>
        <v>0</v>
      </c>
    </row>
    <row r="516" spans="1:38" x14ac:dyDescent="0.3">
      <c r="A516" s="64" t="str">
        <f t="shared" si="139"/>
        <v/>
      </c>
      <c r="B516" s="64" t="str">
        <f t="shared" si="140"/>
        <v/>
      </c>
      <c r="C516" s="100">
        <v>515</v>
      </c>
      <c r="D516" s="96"/>
      <c r="E516" s="97">
        <f t="shared" ref="E516:E579" si="152">E515</f>
        <v>1</v>
      </c>
      <c r="F516" s="97"/>
      <c r="G516" s="97"/>
      <c r="H516" s="104" t="str">
        <f t="shared" si="146"/>
        <v/>
      </c>
      <c r="I516" s="105" t="str">
        <f>IF(D516="","",VLOOKUP(D516,ENTRANTS!$A$1:$H$1000,2,0))</f>
        <v/>
      </c>
      <c r="J516" s="105" t="str">
        <f>IF(D516="","",VLOOKUP(D516,ENTRANTS!$A$1:$H$1000,3,0))</f>
        <v/>
      </c>
      <c r="K516" s="100" t="str">
        <f>IF(D516="","",LEFT(VLOOKUP(D516,ENTRANTS!$A$1:$H$1000,5,0),1))</f>
        <v/>
      </c>
      <c r="L516" s="100" t="str">
        <f>IF(D516="","",COUNTIF($K$2:K516,K516))</f>
        <v/>
      </c>
      <c r="M516" s="100" t="str">
        <f>IF(D516="","",VLOOKUP(D516,ENTRANTS!$A$1:$H$1000,4,0))</f>
        <v/>
      </c>
      <c r="N516" s="100" t="str">
        <f>IF(D516="","",COUNTIF($M$2:M516,M516))</f>
        <v/>
      </c>
      <c r="O516" s="105" t="str">
        <f>IF(D516="","",VLOOKUP(D516,ENTRANTS!$A$1:$H$1000,6,0))</f>
        <v/>
      </c>
      <c r="P516" s="83" t="str">
        <f t="shared" si="147"/>
        <v/>
      </c>
      <c r="Q516" s="30"/>
      <c r="R516" s="2" t="str">
        <f t="shared" si="148"/>
        <v/>
      </c>
      <c r="S516" s="3" t="str">
        <f>IF(D516="","",COUNTIF($R$2:R516,R516))</f>
        <v/>
      </c>
      <c r="T516" s="4" t="str">
        <f t="shared" si="137"/>
        <v/>
      </c>
      <c r="U516" s="34" t="str">
        <f>IF(AND(S516=4,K516="M",NOT(O516="Unattached")),SUMIF(R$2:R516,R516,L$2:L516),"")</f>
        <v/>
      </c>
      <c r="V516" s="4" t="str">
        <f t="shared" si="138"/>
        <v/>
      </c>
      <c r="W516" s="34" t="str">
        <f>IF(AND(S516=3,K516="F",NOT(O516="Unattached")),SUMIF(R$2:R516,R516,L$2:L516),"")</f>
        <v/>
      </c>
      <c r="X516" s="5" t="str">
        <f t="shared" si="141"/>
        <v/>
      </c>
      <c r="Y516" s="5" t="str">
        <f t="shared" si="149"/>
        <v/>
      </c>
      <c r="Z516" s="32" t="str">
        <f t="shared" si="142"/>
        <v xml:space="preserve"> </v>
      </c>
      <c r="AA516" s="32" t="str">
        <f>IF(K516="M",IF(S516&lt;&gt;4,"",VLOOKUP(CONCATENATE(R516," ",(S516-3)),$Z$2:AD516,5,0)),IF(S516&lt;&gt;3,"",VLOOKUP(CONCATENATE(R516," ",(S516-2)),$Z$2:AD516,5,0)))</f>
        <v/>
      </c>
      <c r="AB516" s="32" t="str">
        <f>IF(K516="M",IF(S516&lt;&gt;4,"",VLOOKUP(CONCATENATE(R516," ",(S516-2)),$Z$2:AD516,5,0)),IF(S516&lt;&gt;3,"",VLOOKUP(CONCATENATE(R516," ",(S516-1)),$Z$2:AD516,5,0)))</f>
        <v/>
      </c>
      <c r="AC516" s="32" t="str">
        <f>IF(K516="M",IF(S516&lt;&gt;4,"",VLOOKUP(CONCATENATE(R516," ",(S516-1)),$Z$2:AD516,5,0)),IF(S516&lt;&gt;3,"",VLOOKUP(CONCATENATE(R516," ",(S516)),$Z$2:AD516,5,0)))</f>
        <v/>
      </c>
      <c r="AD516" s="32" t="str">
        <f t="shared" si="150"/>
        <v/>
      </c>
      <c r="AE516" s="32" t="str">
        <f t="shared" si="151"/>
        <v xml:space="preserve"> </v>
      </c>
      <c r="AF516" s="109">
        <f>IF($K516="M",IF($L516&gt;Params!D$3,0,Params!F$3-$L516+1)+IF($L516=1,2,0),IF($L516&gt;Params!E$3,0,Params!G$3-$L516+1)+IF($L516=1,2,0))</f>
        <v>0</v>
      </c>
      <c r="AG516" s="109">
        <f t="shared" si="143"/>
        <v>0</v>
      </c>
      <c r="AH516" s="109">
        <f>IF(LEN(M516)&gt;1,MATCH(MID(M516,2,3),Params!$A$4:$A$14,0),0)</f>
        <v>0</v>
      </c>
      <c r="AI516" s="109" cm="1">
        <f t="array" ref="AI516">IF(AH516=0,0,INDEX(Params!F$4:F$14,RESULTS!$AH516))</f>
        <v>0</v>
      </c>
      <c r="AJ516" s="109" cm="1">
        <f t="array" ref="AJ516">IF(AI516=0,0,INDEX(Params!G$4:G$14,RESULTS!$AH516))</f>
        <v>0</v>
      </c>
      <c r="AK516" s="109">
        <f t="shared" si="144"/>
        <v>0</v>
      </c>
      <c r="AL516" s="109">
        <f t="shared" si="145"/>
        <v>0</v>
      </c>
    </row>
    <row r="517" spans="1:38" x14ac:dyDescent="0.3">
      <c r="A517" s="64" t="str">
        <f t="shared" si="139"/>
        <v/>
      </c>
      <c r="B517" s="64" t="str">
        <f t="shared" si="140"/>
        <v/>
      </c>
      <c r="C517" s="100">
        <v>516</v>
      </c>
      <c r="D517" s="96"/>
      <c r="E517" s="97">
        <f t="shared" si="152"/>
        <v>1</v>
      </c>
      <c r="F517" s="97"/>
      <c r="G517" s="97"/>
      <c r="H517" s="104" t="str">
        <f t="shared" si="146"/>
        <v/>
      </c>
      <c r="I517" s="105" t="str">
        <f>IF(D517="","",VLOOKUP(D517,ENTRANTS!$A$1:$H$1000,2,0))</f>
        <v/>
      </c>
      <c r="J517" s="105" t="str">
        <f>IF(D517="","",VLOOKUP(D517,ENTRANTS!$A$1:$H$1000,3,0))</f>
        <v/>
      </c>
      <c r="K517" s="100" t="str">
        <f>IF(D517="","",LEFT(VLOOKUP(D517,ENTRANTS!$A$1:$H$1000,5,0),1))</f>
        <v/>
      </c>
      <c r="L517" s="100" t="str">
        <f>IF(D517="","",COUNTIF($K$2:K517,K517))</f>
        <v/>
      </c>
      <c r="M517" s="100" t="str">
        <f>IF(D517="","",VLOOKUP(D517,ENTRANTS!$A$1:$H$1000,4,0))</f>
        <v/>
      </c>
      <c r="N517" s="100" t="str">
        <f>IF(D517="","",COUNTIF($M$2:M517,M517))</f>
        <v/>
      </c>
      <c r="O517" s="105" t="str">
        <f>IF(D517="","",VLOOKUP(D517,ENTRANTS!$A$1:$H$1000,6,0))</f>
        <v/>
      </c>
      <c r="P517" s="83" t="str">
        <f t="shared" si="147"/>
        <v/>
      </c>
      <c r="Q517" s="30"/>
      <c r="R517" s="2" t="str">
        <f t="shared" si="148"/>
        <v/>
      </c>
      <c r="S517" s="3" t="str">
        <f>IF(D517="","",COUNTIF($R$2:R517,R517))</f>
        <v/>
      </c>
      <c r="T517" s="4" t="str">
        <f t="shared" si="137"/>
        <v/>
      </c>
      <c r="U517" s="34" t="str">
        <f>IF(AND(S517=4,K517="M",NOT(O517="Unattached")),SUMIF(R$2:R517,R517,L$2:L517),"")</f>
        <v/>
      </c>
      <c r="V517" s="4" t="str">
        <f t="shared" si="138"/>
        <v/>
      </c>
      <c r="W517" s="34" t="str">
        <f>IF(AND(S517=3,K517="F",NOT(O517="Unattached")),SUMIF(R$2:R517,R517,L$2:L517),"")</f>
        <v/>
      </c>
      <c r="X517" s="5" t="str">
        <f t="shared" si="141"/>
        <v/>
      </c>
      <c r="Y517" s="5" t="str">
        <f t="shared" si="149"/>
        <v/>
      </c>
      <c r="Z517" s="32" t="str">
        <f t="shared" si="142"/>
        <v xml:space="preserve"> </v>
      </c>
      <c r="AA517" s="32" t="str">
        <f>IF(K517="M",IF(S517&lt;&gt;4,"",VLOOKUP(CONCATENATE(R517," ",(S517-3)),$Z$2:AD517,5,0)),IF(S517&lt;&gt;3,"",VLOOKUP(CONCATENATE(R517," ",(S517-2)),$Z$2:AD517,5,0)))</f>
        <v/>
      </c>
      <c r="AB517" s="32" t="str">
        <f>IF(K517="M",IF(S517&lt;&gt;4,"",VLOOKUP(CONCATENATE(R517," ",(S517-2)),$Z$2:AD517,5,0)),IF(S517&lt;&gt;3,"",VLOOKUP(CONCATENATE(R517," ",(S517-1)),$Z$2:AD517,5,0)))</f>
        <v/>
      </c>
      <c r="AC517" s="32" t="str">
        <f>IF(K517="M",IF(S517&lt;&gt;4,"",VLOOKUP(CONCATENATE(R517," ",(S517-1)),$Z$2:AD517,5,0)),IF(S517&lt;&gt;3,"",VLOOKUP(CONCATENATE(R517," ",(S517)),$Z$2:AD517,5,0)))</f>
        <v/>
      </c>
      <c r="AD517" s="32" t="str">
        <f t="shared" si="150"/>
        <v/>
      </c>
      <c r="AE517" s="32" t="str">
        <f t="shared" si="151"/>
        <v xml:space="preserve"> </v>
      </c>
      <c r="AF517" s="109">
        <f>IF($K517="M",IF($L517&gt;Params!D$3,0,Params!F$3-$L517+1)+IF($L517=1,2,0),IF($L517&gt;Params!E$3,0,Params!G$3-$L517+1)+IF($L517=1,2,0))</f>
        <v>0</v>
      </c>
      <c r="AG517" s="109">
        <f t="shared" si="143"/>
        <v>0</v>
      </c>
      <c r="AH517" s="109">
        <f>IF(LEN(M517)&gt;1,MATCH(MID(M517,2,3),Params!$A$4:$A$14,0),0)</f>
        <v>0</v>
      </c>
      <c r="AI517" s="109" cm="1">
        <f t="array" ref="AI517">IF(AH517=0,0,INDEX(Params!F$4:F$14,RESULTS!$AH517))</f>
        <v>0</v>
      </c>
      <c r="AJ517" s="109" cm="1">
        <f t="array" ref="AJ517">IF(AI517=0,0,INDEX(Params!G$4:G$14,RESULTS!$AH517))</f>
        <v>0</v>
      </c>
      <c r="AK517" s="109">
        <f t="shared" si="144"/>
        <v>0</v>
      </c>
      <c r="AL517" s="109">
        <f t="shared" si="145"/>
        <v>0</v>
      </c>
    </row>
    <row r="518" spans="1:38" x14ac:dyDescent="0.3">
      <c r="A518" s="64" t="str">
        <f t="shared" si="139"/>
        <v/>
      </c>
      <c r="B518" s="64" t="str">
        <f t="shared" si="140"/>
        <v/>
      </c>
      <c r="C518" s="100">
        <v>517</v>
      </c>
      <c r="D518" s="96"/>
      <c r="E518" s="97">
        <f t="shared" si="152"/>
        <v>1</v>
      </c>
      <c r="F518" s="97"/>
      <c r="G518" s="97"/>
      <c r="H518" s="104" t="str">
        <f t="shared" si="146"/>
        <v/>
      </c>
      <c r="I518" s="105" t="str">
        <f>IF(D518="","",VLOOKUP(D518,ENTRANTS!$A$1:$H$1000,2,0))</f>
        <v/>
      </c>
      <c r="J518" s="105" t="str">
        <f>IF(D518="","",VLOOKUP(D518,ENTRANTS!$A$1:$H$1000,3,0))</f>
        <v/>
      </c>
      <c r="K518" s="100" t="str">
        <f>IF(D518="","",LEFT(VLOOKUP(D518,ENTRANTS!$A$1:$H$1000,5,0),1))</f>
        <v/>
      </c>
      <c r="L518" s="100" t="str">
        <f>IF(D518="","",COUNTIF($K$2:K518,K518))</f>
        <v/>
      </c>
      <c r="M518" s="100" t="str">
        <f>IF(D518="","",VLOOKUP(D518,ENTRANTS!$A$1:$H$1000,4,0))</f>
        <v/>
      </c>
      <c r="N518" s="100" t="str">
        <f>IF(D518="","",COUNTIF($M$2:M518,M518))</f>
        <v/>
      </c>
      <c r="O518" s="105" t="str">
        <f>IF(D518="","",VLOOKUP(D518,ENTRANTS!$A$1:$H$1000,6,0))</f>
        <v/>
      </c>
      <c r="P518" s="83" t="str">
        <f t="shared" si="147"/>
        <v/>
      </c>
      <c r="Q518" s="30"/>
      <c r="R518" s="2" t="str">
        <f t="shared" si="148"/>
        <v/>
      </c>
      <c r="S518" s="3" t="str">
        <f>IF(D518="","",COUNTIF($R$2:R518,R518))</f>
        <v/>
      </c>
      <c r="T518" s="4" t="str">
        <f t="shared" si="137"/>
        <v/>
      </c>
      <c r="U518" s="34" t="str">
        <f>IF(AND(S518=4,K518="M",NOT(O518="Unattached")),SUMIF(R$2:R518,R518,L$2:L518),"")</f>
        <v/>
      </c>
      <c r="V518" s="4" t="str">
        <f t="shared" si="138"/>
        <v/>
      </c>
      <c r="W518" s="34" t="str">
        <f>IF(AND(S518=3,K518="F",NOT(O518="Unattached")),SUMIF(R$2:R518,R518,L$2:L518),"")</f>
        <v/>
      </c>
      <c r="X518" s="5" t="str">
        <f t="shared" si="141"/>
        <v/>
      </c>
      <c r="Y518" s="5" t="str">
        <f t="shared" si="149"/>
        <v/>
      </c>
      <c r="Z518" s="32" t="str">
        <f t="shared" si="142"/>
        <v xml:space="preserve"> </v>
      </c>
      <c r="AA518" s="32" t="str">
        <f>IF(K518="M",IF(S518&lt;&gt;4,"",VLOOKUP(CONCATENATE(R518," ",(S518-3)),$Z$2:AD518,5,0)),IF(S518&lt;&gt;3,"",VLOOKUP(CONCATENATE(R518," ",(S518-2)),$Z$2:AD518,5,0)))</f>
        <v/>
      </c>
      <c r="AB518" s="32" t="str">
        <f>IF(K518="M",IF(S518&lt;&gt;4,"",VLOOKUP(CONCATENATE(R518," ",(S518-2)),$Z$2:AD518,5,0)),IF(S518&lt;&gt;3,"",VLOOKUP(CONCATENATE(R518," ",(S518-1)),$Z$2:AD518,5,0)))</f>
        <v/>
      </c>
      <c r="AC518" s="32" t="str">
        <f>IF(K518="M",IF(S518&lt;&gt;4,"",VLOOKUP(CONCATENATE(R518," ",(S518-1)),$Z$2:AD518,5,0)),IF(S518&lt;&gt;3,"",VLOOKUP(CONCATENATE(R518," ",(S518)),$Z$2:AD518,5,0)))</f>
        <v/>
      </c>
      <c r="AD518" s="32" t="str">
        <f t="shared" si="150"/>
        <v/>
      </c>
      <c r="AE518" s="32" t="str">
        <f t="shared" si="151"/>
        <v xml:space="preserve"> </v>
      </c>
      <c r="AF518" s="109">
        <f>IF($K518="M",IF($L518&gt;Params!D$3,0,Params!F$3-$L518+1)+IF($L518=1,2,0),IF($L518&gt;Params!E$3,0,Params!G$3-$L518+1)+IF($L518=1,2,0))</f>
        <v>0</v>
      </c>
      <c r="AG518" s="109">
        <f t="shared" si="143"/>
        <v>0</v>
      </c>
      <c r="AH518" s="109">
        <f>IF(LEN(M518)&gt;1,MATCH(MID(M518,2,3),Params!$A$4:$A$14,0),0)</f>
        <v>0</v>
      </c>
      <c r="AI518" s="109" cm="1">
        <f t="array" ref="AI518">IF(AH518=0,0,INDEX(Params!F$4:F$14,RESULTS!$AH518))</f>
        <v>0</v>
      </c>
      <c r="AJ518" s="109" cm="1">
        <f t="array" ref="AJ518">IF(AI518=0,0,INDEX(Params!G$4:G$14,RESULTS!$AH518))</f>
        <v>0</v>
      </c>
      <c r="AK518" s="109">
        <f t="shared" si="144"/>
        <v>0</v>
      </c>
      <c r="AL518" s="109">
        <f t="shared" si="145"/>
        <v>0</v>
      </c>
    </row>
    <row r="519" spans="1:38" x14ac:dyDescent="0.3">
      <c r="A519" s="64" t="str">
        <f t="shared" si="139"/>
        <v/>
      </c>
      <c r="B519" s="64" t="str">
        <f t="shared" si="140"/>
        <v/>
      </c>
      <c r="C519" s="100">
        <v>518</v>
      </c>
      <c r="D519" s="96"/>
      <c r="E519" s="97">
        <f t="shared" si="152"/>
        <v>1</v>
      </c>
      <c r="F519" s="97"/>
      <c r="G519" s="97"/>
      <c r="H519" s="104" t="str">
        <f t="shared" si="146"/>
        <v/>
      </c>
      <c r="I519" s="105" t="str">
        <f>IF(D519="","",VLOOKUP(D519,ENTRANTS!$A$1:$H$1000,2,0))</f>
        <v/>
      </c>
      <c r="J519" s="105" t="str">
        <f>IF(D519="","",VLOOKUP(D519,ENTRANTS!$A$1:$H$1000,3,0))</f>
        <v/>
      </c>
      <c r="K519" s="100" t="str">
        <f>IF(D519="","",LEFT(VLOOKUP(D519,ENTRANTS!$A$1:$H$1000,5,0),1))</f>
        <v/>
      </c>
      <c r="L519" s="100" t="str">
        <f>IF(D519="","",COUNTIF($K$2:K519,K519))</f>
        <v/>
      </c>
      <c r="M519" s="100" t="str">
        <f>IF(D519="","",VLOOKUP(D519,ENTRANTS!$A$1:$H$1000,4,0))</f>
        <v/>
      </c>
      <c r="N519" s="100" t="str">
        <f>IF(D519="","",COUNTIF($M$2:M519,M519))</f>
        <v/>
      </c>
      <c r="O519" s="105" t="str">
        <f>IF(D519="","",VLOOKUP(D519,ENTRANTS!$A$1:$H$1000,6,0))</f>
        <v/>
      </c>
      <c r="P519" s="83" t="str">
        <f t="shared" si="147"/>
        <v/>
      </c>
      <c r="Q519" s="30"/>
      <c r="R519" s="2" t="str">
        <f t="shared" si="148"/>
        <v/>
      </c>
      <c r="S519" s="3" t="str">
        <f>IF(D519="","",COUNTIF($R$2:R519,R519))</f>
        <v/>
      </c>
      <c r="T519" s="4" t="str">
        <f t="shared" si="137"/>
        <v/>
      </c>
      <c r="U519" s="34" t="str">
        <f>IF(AND(S519=4,K519="M",NOT(O519="Unattached")),SUMIF(R$2:R519,R519,L$2:L519),"")</f>
        <v/>
      </c>
      <c r="V519" s="4" t="str">
        <f t="shared" si="138"/>
        <v/>
      </c>
      <c r="W519" s="34" t="str">
        <f>IF(AND(S519=3,K519="F",NOT(O519="Unattached")),SUMIF(R$2:R519,R519,L$2:L519),"")</f>
        <v/>
      </c>
      <c r="X519" s="5" t="str">
        <f t="shared" si="141"/>
        <v/>
      </c>
      <c r="Y519" s="5" t="str">
        <f t="shared" si="149"/>
        <v/>
      </c>
      <c r="Z519" s="32" t="str">
        <f t="shared" si="142"/>
        <v xml:space="preserve"> </v>
      </c>
      <c r="AA519" s="32" t="str">
        <f>IF(K519="M",IF(S519&lt;&gt;4,"",VLOOKUP(CONCATENATE(R519," ",(S519-3)),$Z$2:AD519,5,0)),IF(S519&lt;&gt;3,"",VLOOKUP(CONCATENATE(R519," ",(S519-2)),$Z$2:AD519,5,0)))</f>
        <v/>
      </c>
      <c r="AB519" s="32" t="str">
        <f>IF(K519="M",IF(S519&lt;&gt;4,"",VLOOKUP(CONCATENATE(R519," ",(S519-2)),$Z$2:AD519,5,0)),IF(S519&lt;&gt;3,"",VLOOKUP(CONCATENATE(R519," ",(S519-1)),$Z$2:AD519,5,0)))</f>
        <v/>
      </c>
      <c r="AC519" s="32" t="str">
        <f>IF(K519="M",IF(S519&lt;&gt;4,"",VLOOKUP(CONCATENATE(R519," ",(S519-1)),$Z$2:AD519,5,0)),IF(S519&lt;&gt;3,"",VLOOKUP(CONCATENATE(R519," ",(S519)),$Z$2:AD519,5,0)))</f>
        <v/>
      </c>
      <c r="AD519" s="32" t="str">
        <f t="shared" si="150"/>
        <v/>
      </c>
      <c r="AE519" s="32" t="str">
        <f t="shared" si="151"/>
        <v xml:space="preserve"> </v>
      </c>
      <c r="AF519" s="109">
        <f>IF($K519="M",IF($L519&gt;Params!D$3,0,Params!F$3-$L519+1)+IF($L519=1,2,0),IF($L519&gt;Params!E$3,0,Params!G$3-$L519+1)+IF($L519=1,2,0))</f>
        <v>0</v>
      </c>
      <c r="AG519" s="109">
        <f t="shared" si="143"/>
        <v>0</v>
      </c>
      <c r="AH519" s="109">
        <f>IF(LEN(M519)&gt;1,MATCH(MID(M519,2,3),Params!$A$4:$A$14,0),0)</f>
        <v>0</v>
      </c>
      <c r="AI519" s="109" cm="1">
        <f t="array" ref="AI519">IF(AH519=0,0,INDEX(Params!F$4:F$14,RESULTS!$AH519))</f>
        <v>0</v>
      </c>
      <c r="AJ519" s="109" cm="1">
        <f t="array" ref="AJ519">IF(AI519=0,0,INDEX(Params!G$4:G$14,RESULTS!$AH519))</f>
        <v>0</v>
      </c>
      <c r="AK519" s="109">
        <f t="shared" si="144"/>
        <v>0</v>
      </c>
      <c r="AL519" s="109">
        <f t="shared" si="145"/>
        <v>0</v>
      </c>
    </row>
    <row r="520" spans="1:38" x14ac:dyDescent="0.3">
      <c r="A520" s="64" t="str">
        <f t="shared" si="139"/>
        <v/>
      </c>
      <c r="B520" s="64" t="str">
        <f t="shared" si="140"/>
        <v/>
      </c>
      <c r="C520" s="100">
        <v>519</v>
      </c>
      <c r="D520" s="96"/>
      <c r="E520" s="97">
        <f t="shared" si="152"/>
        <v>1</v>
      </c>
      <c r="F520" s="97"/>
      <c r="G520" s="97"/>
      <c r="H520" s="104" t="str">
        <f t="shared" si="146"/>
        <v/>
      </c>
      <c r="I520" s="105" t="str">
        <f>IF(D520="","",VLOOKUP(D520,ENTRANTS!$A$1:$H$1000,2,0))</f>
        <v/>
      </c>
      <c r="J520" s="105" t="str">
        <f>IF(D520="","",VLOOKUP(D520,ENTRANTS!$A$1:$H$1000,3,0))</f>
        <v/>
      </c>
      <c r="K520" s="100" t="str">
        <f>IF(D520="","",LEFT(VLOOKUP(D520,ENTRANTS!$A$1:$H$1000,5,0),1))</f>
        <v/>
      </c>
      <c r="L520" s="100" t="str">
        <f>IF(D520="","",COUNTIF($K$2:K520,K520))</f>
        <v/>
      </c>
      <c r="M520" s="100" t="str">
        <f>IF(D520="","",VLOOKUP(D520,ENTRANTS!$A$1:$H$1000,4,0))</f>
        <v/>
      </c>
      <c r="N520" s="100" t="str">
        <f>IF(D520="","",COUNTIF($M$2:M520,M520))</f>
        <v/>
      </c>
      <c r="O520" s="105" t="str">
        <f>IF(D520="","",VLOOKUP(D520,ENTRANTS!$A$1:$H$1000,6,0))</f>
        <v/>
      </c>
      <c r="P520" s="83" t="str">
        <f t="shared" si="147"/>
        <v/>
      </c>
      <c r="Q520" s="30"/>
      <c r="R520" s="2" t="str">
        <f t="shared" si="148"/>
        <v/>
      </c>
      <c r="S520" s="3" t="str">
        <f>IF(D520="","",COUNTIF($R$2:R520,R520))</f>
        <v/>
      </c>
      <c r="T520" s="4" t="str">
        <f t="shared" si="137"/>
        <v/>
      </c>
      <c r="U520" s="34" t="str">
        <f>IF(AND(S520=4,K520="M",NOT(O520="Unattached")),SUMIF(R$2:R520,R520,L$2:L520),"")</f>
        <v/>
      </c>
      <c r="V520" s="4" t="str">
        <f t="shared" si="138"/>
        <v/>
      </c>
      <c r="W520" s="34" t="str">
        <f>IF(AND(S520=3,K520="F",NOT(O520="Unattached")),SUMIF(R$2:R520,R520,L$2:L520),"")</f>
        <v/>
      </c>
      <c r="X520" s="5" t="str">
        <f t="shared" si="141"/>
        <v/>
      </c>
      <c r="Y520" s="5" t="str">
        <f t="shared" si="149"/>
        <v/>
      </c>
      <c r="Z520" s="32" t="str">
        <f t="shared" si="142"/>
        <v xml:space="preserve"> </v>
      </c>
      <c r="AA520" s="32" t="str">
        <f>IF(K520="M",IF(S520&lt;&gt;4,"",VLOOKUP(CONCATENATE(R520," ",(S520-3)),$Z$2:AD520,5,0)),IF(S520&lt;&gt;3,"",VLOOKUP(CONCATENATE(R520," ",(S520-2)),$Z$2:AD520,5,0)))</f>
        <v/>
      </c>
      <c r="AB520" s="32" t="str">
        <f>IF(K520="M",IF(S520&lt;&gt;4,"",VLOOKUP(CONCATENATE(R520," ",(S520-2)),$Z$2:AD520,5,0)),IF(S520&lt;&gt;3,"",VLOOKUP(CONCATENATE(R520," ",(S520-1)),$Z$2:AD520,5,0)))</f>
        <v/>
      </c>
      <c r="AC520" s="32" t="str">
        <f>IF(K520="M",IF(S520&lt;&gt;4,"",VLOOKUP(CONCATENATE(R520," ",(S520-1)),$Z$2:AD520,5,0)),IF(S520&lt;&gt;3,"",VLOOKUP(CONCATENATE(R520," ",(S520)),$Z$2:AD520,5,0)))</f>
        <v/>
      </c>
      <c r="AD520" s="32" t="str">
        <f t="shared" si="150"/>
        <v/>
      </c>
      <c r="AE520" s="32" t="str">
        <f t="shared" si="151"/>
        <v xml:space="preserve"> </v>
      </c>
      <c r="AF520" s="109">
        <f>IF($K520="M",IF($L520&gt;Params!D$3,0,Params!F$3-$L520+1)+IF($L520=1,2,0),IF($L520&gt;Params!E$3,0,Params!G$3-$L520+1)+IF($L520=1,2,0))</f>
        <v>0</v>
      </c>
      <c r="AG520" s="109">
        <f t="shared" si="143"/>
        <v>0</v>
      </c>
      <c r="AH520" s="109">
        <f>IF(LEN(M520)&gt;1,MATCH(MID(M520,2,3),Params!$A$4:$A$14,0),0)</f>
        <v>0</v>
      </c>
      <c r="AI520" s="109" cm="1">
        <f t="array" ref="AI520">IF(AH520=0,0,INDEX(Params!F$4:F$14,RESULTS!$AH520))</f>
        <v>0</v>
      </c>
      <c r="AJ520" s="109" cm="1">
        <f t="array" ref="AJ520">IF(AI520=0,0,INDEX(Params!G$4:G$14,RESULTS!$AH520))</f>
        <v>0</v>
      </c>
      <c r="AK520" s="109">
        <f t="shared" si="144"/>
        <v>0</v>
      </c>
      <c r="AL520" s="109">
        <f t="shared" si="145"/>
        <v>0</v>
      </c>
    </row>
    <row r="521" spans="1:38" x14ac:dyDescent="0.3">
      <c r="A521" s="64" t="str">
        <f t="shared" si="139"/>
        <v/>
      </c>
      <c r="B521" s="64" t="str">
        <f t="shared" si="140"/>
        <v/>
      </c>
      <c r="C521" s="100">
        <v>520</v>
      </c>
      <c r="D521" s="96"/>
      <c r="E521" s="97">
        <f t="shared" si="152"/>
        <v>1</v>
      </c>
      <c r="F521" s="97"/>
      <c r="G521" s="97"/>
      <c r="H521" s="104" t="str">
        <f t="shared" si="146"/>
        <v/>
      </c>
      <c r="I521" s="105" t="str">
        <f>IF(D521="","",VLOOKUP(D521,ENTRANTS!$A$1:$H$1000,2,0))</f>
        <v/>
      </c>
      <c r="J521" s="105" t="str">
        <f>IF(D521="","",VLOOKUP(D521,ENTRANTS!$A$1:$H$1000,3,0))</f>
        <v/>
      </c>
      <c r="K521" s="100" t="str">
        <f>IF(D521="","",LEFT(VLOOKUP(D521,ENTRANTS!$A$1:$H$1000,5,0),1))</f>
        <v/>
      </c>
      <c r="L521" s="100" t="str">
        <f>IF(D521="","",COUNTIF($K$2:K521,K521))</f>
        <v/>
      </c>
      <c r="M521" s="100" t="str">
        <f>IF(D521="","",VLOOKUP(D521,ENTRANTS!$A$1:$H$1000,4,0))</f>
        <v/>
      </c>
      <c r="N521" s="100" t="str">
        <f>IF(D521="","",COUNTIF($M$2:M521,M521))</f>
        <v/>
      </c>
      <c r="O521" s="105" t="str">
        <f>IF(D521="","",VLOOKUP(D521,ENTRANTS!$A$1:$H$1000,6,0))</f>
        <v/>
      </c>
      <c r="P521" s="83" t="str">
        <f t="shared" si="147"/>
        <v/>
      </c>
      <c r="Q521" s="30"/>
      <c r="R521" s="2" t="str">
        <f t="shared" si="148"/>
        <v/>
      </c>
      <c r="S521" s="3" t="str">
        <f>IF(D521="","",COUNTIF($R$2:R521,R521))</f>
        <v/>
      </c>
      <c r="T521" s="4" t="str">
        <f t="shared" si="137"/>
        <v/>
      </c>
      <c r="U521" s="34" t="str">
        <f>IF(AND(S521=4,K521="M",NOT(O521="Unattached")),SUMIF(R$2:R521,R521,L$2:L521),"")</f>
        <v/>
      </c>
      <c r="V521" s="4" t="str">
        <f t="shared" si="138"/>
        <v/>
      </c>
      <c r="W521" s="34" t="str">
        <f>IF(AND(S521=3,K521="F",NOT(O521="Unattached")),SUMIF(R$2:R521,R521,L$2:L521),"")</f>
        <v/>
      </c>
      <c r="X521" s="5" t="str">
        <f t="shared" si="141"/>
        <v/>
      </c>
      <c r="Y521" s="5" t="str">
        <f t="shared" si="149"/>
        <v/>
      </c>
      <c r="Z521" s="32" t="str">
        <f t="shared" si="142"/>
        <v xml:space="preserve"> </v>
      </c>
      <c r="AA521" s="32" t="str">
        <f>IF(K521="M",IF(S521&lt;&gt;4,"",VLOOKUP(CONCATENATE(R521," ",(S521-3)),$Z$2:AD521,5,0)),IF(S521&lt;&gt;3,"",VLOOKUP(CONCATENATE(R521," ",(S521-2)),$Z$2:AD521,5,0)))</f>
        <v/>
      </c>
      <c r="AB521" s="32" t="str">
        <f>IF(K521="M",IF(S521&lt;&gt;4,"",VLOOKUP(CONCATENATE(R521," ",(S521-2)),$Z$2:AD521,5,0)),IF(S521&lt;&gt;3,"",VLOOKUP(CONCATENATE(R521," ",(S521-1)),$Z$2:AD521,5,0)))</f>
        <v/>
      </c>
      <c r="AC521" s="32" t="str">
        <f>IF(K521="M",IF(S521&lt;&gt;4,"",VLOOKUP(CONCATENATE(R521," ",(S521-1)),$Z$2:AD521,5,0)),IF(S521&lt;&gt;3,"",VLOOKUP(CONCATENATE(R521," ",(S521)),$Z$2:AD521,5,0)))</f>
        <v/>
      </c>
      <c r="AD521" s="32" t="str">
        <f t="shared" si="150"/>
        <v/>
      </c>
      <c r="AE521" s="32" t="str">
        <f t="shared" si="151"/>
        <v xml:space="preserve"> </v>
      </c>
      <c r="AF521" s="109">
        <f>IF($K521="M",IF($L521&gt;Params!D$3,0,Params!F$3-$L521+1)+IF($L521=1,2,0),IF($L521&gt;Params!E$3,0,Params!G$3-$L521+1)+IF($L521=1,2,0))</f>
        <v>0</v>
      </c>
      <c r="AG521" s="109">
        <f t="shared" si="143"/>
        <v>0</v>
      </c>
      <c r="AH521" s="109">
        <f>IF(LEN(M521)&gt;1,MATCH(MID(M521,2,3),Params!$A$4:$A$14,0),0)</f>
        <v>0</v>
      </c>
      <c r="AI521" s="109" cm="1">
        <f t="array" ref="AI521">IF(AH521=0,0,INDEX(Params!F$4:F$14,RESULTS!$AH521))</f>
        <v>0</v>
      </c>
      <c r="AJ521" s="109" cm="1">
        <f t="array" ref="AJ521">IF(AI521=0,0,INDEX(Params!G$4:G$14,RESULTS!$AH521))</f>
        <v>0</v>
      </c>
      <c r="AK521" s="109">
        <f t="shared" si="144"/>
        <v>0</v>
      </c>
      <c r="AL521" s="109">
        <f t="shared" si="145"/>
        <v>0</v>
      </c>
    </row>
    <row r="522" spans="1:38" x14ac:dyDescent="0.3">
      <c r="A522" s="64" t="str">
        <f t="shared" si="139"/>
        <v/>
      </c>
      <c r="B522" s="64" t="str">
        <f t="shared" si="140"/>
        <v/>
      </c>
      <c r="C522" s="100">
        <v>521</v>
      </c>
      <c r="D522" s="96"/>
      <c r="E522" s="97">
        <f t="shared" si="152"/>
        <v>1</v>
      </c>
      <c r="F522" s="97"/>
      <c r="G522" s="97"/>
      <c r="H522" s="104" t="str">
        <f t="shared" si="146"/>
        <v/>
      </c>
      <c r="I522" s="105" t="str">
        <f>IF(D522="","",VLOOKUP(D522,ENTRANTS!$A$1:$H$1000,2,0))</f>
        <v/>
      </c>
      <c r="J522" s="105" t="str">
        <f>IF(D522="","",VLOOKUP(D522,ENTRANTS!$A$1:$H$1000,3,0))</f>
        <v/>
      </c>
      <c r="K522" s="100" t="str">
        <f>IF(D522="","",LEFT(VLOOKUP(D522,ENTRANTS!$A$1:$H$1000,5,0),1))</f>
        <v/>
      </c>
      <c r="L522" s="100" t="str">
        <f>IF(D522="","",COUNTIF($K$2:K522,K522))</f>
        <v/>
      </c>
      <c r="M522" s="100" t="str">
        <f>IF(D522="","",VLOOKUP(D522,ENTRANTS!$A$1:$H$1000,4,0))</f>
        <v/>
      </c>
      <c r="N522" s="100" t="str">
        <f>IF(D522="","",COUNTIF($M$2:M522,M522))</f>
        <v/>
      </c>
      <c r="O522" s="105" t="str">
        <f>IF(D522="","",VLOOKUP(D522,ENTRANTS!$A$1:$H$1000,6,0))</f>
        <v/>
      </c>
      <c r="P522" s="83" t="str">
        <f t="shared" si="147"/>
        <v/>
      </c>
      <c r="Q522" s="30"/>
      <c r="R522" s="2" t="str">
        <f t="shared" si="148"/>
        <v/>
      </c>
      <c r="S522" s="3" t="str">
        <f>IF(D522="","",COUNTIF($R$2:R522,R522))</f>
        <v/>
      </c>
      <c r="T522" s="4" t="str">
        <f t="shared" si="137"/>
        <v/>
      </c>
      <c r="U522" s="34" t="str">
        <f>IF(AND(S522=4,K522="M",NOT(O522="Unattached")),SUMIF(R$2:R522,R522,L$2:L522),"")</f>
        <v/>
      </c>
      <c r="V522" s="4" t="str">
        <f t="shared" si="138"/>
        <v/>
      </c>
      <c r="W522" s="34" t="str">
        <f>IF(AND(S522=3,K522="F",NOT(O522="Unattached")),SUMIF(R$2:R522,R522,L$2:L522),"")</f>
        <v/>
      </c>
      <c r="X522" s="5" t="str">
        <f t="shared" si="141"/>
        <v/>
      </c>
      <c r="Y522" s="5" t="str">
        <f t="shared" si="149"/>
        <v/>
      </c>
      <c r="Z522" s="32" t="str">
        <f t="shared" si="142"/>
        <v xml:space="preserve"> </v>
      </c>
      <c r="AA522" s="32" t="str">
        <f>IF(K522="M",IF(S522&lt;&gt;4,"",VLOOKUP(CONCATENATE(R522," ",(S522-3)),$Z$2:AD522,5,0)),IF(S522&lt;&gt;3,"",VLOOKUP(CONCATENATE(R522," ",(S522-2)),$Z$2:AD522,5,0)))</f>
        <v/>
      </c>
      <c r="AB522" s="32" t="str">
        <f>IF(K522="M",IF(S522&lt;&gt;4,"",VLOOKUP(CONCATENATE(R522," ",(S522-2)),$Z$2:AD522,5,0)),IF(S522&lt;&gt;3,"",VLOOKUP(CONCATENATE(R522," ",(S522-1)),$Z$2:AD522,5,0)))</f>
        <v/>
      </c>
      <c r="AC522" s="32" t="str">
        <f>IF(K522="M",IF(S522&lt;&gt;4,"",VLOOKUP(CONCATENATE(R522," ",(S522-1)),$Z$2:AD522,5,0)),IF(S522&lt;&gt;3,"",VLOOKUP(CONCATENATE(R522," ",(S522)),$Z$2:AD522,5,0)))</f>
        <v/>
      </c>
      <c r="AD522" s="32" t="str">
        <f t="shared" si="150"/>
        <v/>
      </c>
      <c r="AE522" s="32" t="str">
        <f t="shared" si="151"/>
        <v xml:space="preserve"> </v>
      </c>
      <c r="AF522" s="109">
        <f>IF($K522="M",IF($L522&gt;Params!D$3,0,Params!F$3-$L522+1)+IF($L522=1,2,0),IF($L522&gt;Params!E$3,0,Params!G$3-$L522+1)+IF($L522=1,2,0))</f>
        <v>0</v>
      </c>
      <c r="AG522" s="109">
        <f t="shared" si="143"/>
        <v>0</v>
      </c>
      <c r="AH522" s="109">
        <f>IF(LEN(M522)&gt;1,MATCH(MID(M522,2,3),Params!$A$4:$A$14,0),0)</f>
        <v>0</v>
      </c>
      <c r="AI522" s="109" cm="1">
        <f t="array" ref="AI522">IF(AH522=0,0,INDEX(Params!F$4:F$14,RESULTS!$AH522))</f>
        <v>0</v>
      </c>
      <c r="AJ522" s="109" cm="1">
        <f t="array" ref="AJ522">IF(AI522=0,0,INDEX(Params!G$4:G$14,RESULTS!$AH522))</f>
        <v>0</v>
      </c>
      <c r="AK522" s="109">
        <f t="shared" si="144"/>
        <v>0</v>
      </c>
      <c r="AL522" s="109">
        <f t="shared" si="145"/>
        <v>0</v>
      </c>
    </row>
    <row r="523" spans="1:38" x14ac:dyDescent="0.3">
      <c r="A523" s="64" t="str">
        <f t="shared" si="139"/>
        <v/>
      </c>
      <c r="B523" s="64" t="str">
        <f t="shared" si="140"/>
        <v/>
      </c>
      <c r="C523" s="100">
        <v>522</v>
      </c>
      <c r="D523" s="96"/>
      <c r="E523" s="97">
        <f t="shared" si="152"/>
        <v>1</v>
      </c>
      <c r="F523" s="97"/>
      <c r="G523" s="97"/>
      <c r="H523" s="104" t="str">
        <f t="shared" si="146"/>
        <v/>
      </c>
      <c r="I523" s="105" t="str">
        <f>IF(D523="","",VLOOKUP(D523,ENTRANTS!$A$1:$H$1000,2,0))</f>
        <v/>
      </c>
      <c r="J523" s="105" t="str">
        <f>IF(D523="","",VLOOKUP(D523,ENTRANTS!$A$1:$H$1000,3,0))</f>
        <v/>
      </c>
      <c r="K523" s="100" t="str">
        <f>IF(D523="","",LEFT(VLOOKUP(D523,ENTRANTS!$A$1:$H$1000,5,0),1))</f>
        <v/>
      </c>
      <c r="L523" s="100" t="str">
        <f>IF(D523="","",COUNTIF($K$2:K523,K523))</f>
        <v/>
      </c>
      <c r="M523" s="100" t="str">
        <f>IF(D523="","",VLOOKUP(D523,ENTRANTS!$A$1:$H$1000,4,0))</f>
        <v/>
      </c>
      <c r="N523" s="100" t="str">
        <f>IF(D523="","",COUNTIF($M$2:M523,M523))</f>
        <v/>
      </c>
      <c r="O523" s="105" t="str">
        <f>IF(D523="","",VLOOKUP(D523,ENTRANTS!$A$1:$H$1000,6,0))</f>
        <v/>
      </c>
      <c r="P523" s="83" t="str">
        <f t="shared" si="147"/>
        <v/>
      </c>
      <c r="Q523" s="30"/>
      <c r="R523" s="2" t="str">
        <f t="shared" si="148"/>
        <v/>
      </c>
      <c r="S523" s="3" t="str">
        <f>IF(D523="","",COUNTIF($R$2:R523,R523))</f>
        <v/>
      </c>
      <c r="T523" s="4" t="str">
        <f t="shared" si="137"/>
        <v/>
      </c>
      <c r="U523" s="34" t="str">
        <f>IF(AND(S523=4,K523="M",NOT(O523="Unattached")),SUMIF(R$2:R523,R523,L$2:L523),"")</f>
        <v/>
      </c>
      <c r="V523" s="4" t="str">
        <f t="shared" si="138"/>
        <v/>
      </c>
      <c r="W523" s="34" t="str">
        <f>IF(AND(S523=3,K523="F",NOT(O523="Unattached")),SUMIF(R$2:R523,R523,L$2:L523),"")</f>
        <v/>
      </c>
      <c r="X523" s="5" t="str">
        <f t="shared" si="141"/>
        <v/>
      </c>
      <c r="Y523" s="5" t="str">
        <f t="shared" si="149"/>
        <v/>
      </c>
      <c r="Z523" s="32" t="str">
        <f t="shared" si="142"/>
        <v xml:space="preserve"> </v>
      </c>
      <c r="AA523" s="32" t="str">
        <f>IF(K523="M",IF(S523&lt;&gt;4,"",VLOOKUP(CONCATENATE(R523," ",(S523-3)),$Z$2:AD523,5,0)),IF(S523&lt;&gt;3,"",VLOOKUP(CONCATENATE(R523," ",(S523-2)),$Z$2:AD523,5,0)))</f>
        <v/>
      </c>
      <c r="AB523" s="32" t="str">
        <f>IF(K523="M",IF(S523&lt;&gt;4,"",VLOOKUP(CONCATENATE(R523," ",(S523-2)),$Z$2:AD523,5,0)),IF(S523&lt;&gt;3,"",VLOOKUP(CONCATENATE(R523," ",(S523-1)),$Z$2:AD523,5,0)))</f>
        <v/>
      </c>
      <c r="AC523" s="32" t="str">
        <f>IF(K523="M",IF(S523&lt;&gt;4,"",VLOOKUP(CONCATENATE(R523," ",(S523-1)),$Z$2:AD523,5,0)),IF(S523&lt;&gt;3,"",VLOOKUP(CONCATENATE(R523," ",(S523)),$Z$2:AD523,5,0)))</f>
        <v/>
      </c>
      <c r="AD523" s="32" t="str">
        <f t="shared" si="150"/>
        <v/>
      </c>
      <c r="AE523" s="32" t="str">
        <f t="shared" si="151"/>
        <v xml:space="preserve"> </v>
      </c>
      <c r="AF523" s="109">
        <f>IF($K523="M",IF($L523&gt;Params!D$3,0,Params!F$3-$L523+1)+IF($L523=1,2,0),IF($L523&gt;Params!E$3,0,Params!G$3-$L523+1)+IF($L523=1,2,0))</f>
        <v>0</v>
      </c>
      <c r="AG523" s="109">
        <f t="shared" si="143"/>
        <v>0</v>
      </c>
      <c r="AH523" s="109">
        <f>IF(LEN(M523)&gt;1,MATCH(MID(M523,2,3),Params!$A$4:$A$14,0),0)</f>
        <v>0</v>
      </c>
      <c r="AI523" s="109" cm="1">
        <f t="array" ref="AI523">IF(AH523=0,0,INDEX(Params!F$4:F$14,RESULTS!$AH523))</f>
        <v>0</v>
      </c>
      <c r="AJ523" s="109" cm="1">
        <f t="array" ref="AJ523">IF(AI523=0,0,INDEX(Params!G$4:G$14,RESULTS!$AH523))</f>
        <v>0</v>
      </c>
      <c r="AK523" s="109">
        <f t="shared" si="144"/>
        <v>0</v>
      </c>
      <c r="AL523" s="109">
        <f t="shared" si="145"/>
        <v>0</v>
      </c>
    </row>
    <row r="524" spans="1:38" x14ac:dyDescent="0.3">
      <c r="A524" s="64" t="str">
        <f t="shared" si="139"/>
        <v/>
      </c>
      <c r="B524" s="64" t="str">
        <f t="shared" si="140"/>
        <v/>
      </c>
      <c r="C524" s="100">
        <v>523</v>
      </c>
      <c r="D524" s="96"/>
      <c r="E524" s="97">
        <f t="shared" si="152"/>
        <v>1</v>
      </c>
      <c r="F524" s="97"/>
      <c r="G524" s="97"/>
      <c r="H524" s="104" t="str">
        <f t="shared" si="146"/>
        <v/>
      </c>
      <c r="I524" s="105" t="str">
        <f>IF(D524="","",VLOOKUP(D524,ENTRANTS!$A$1:$H$1000,2,0))</f>
        <v/>
      </c>
      <c r="J524" s="105" t="str">
        <f>IF(D524="","",VLOOKUP(D524,ENTRANTS!$A$1:$H$1000,3,0))</f>
        <v/>
      </c>
      <c r="K524" s="100" t="str">
        <f>IF(D524="","",LEFT(VLOOKUP(D524,ENTRANTS!$A$1:$H$1000,5,0),1))</f>
        <v/>
      </c>
      <c r="L524" s="100" t="str">
        <f>IF(D524="","",COUNTIF($K$2:K524,K524))</f>
        <v/>
      </c>
      <c r="M524" s="100" t="str">
        <f>IF(D524="","",VLOOKUP(D524,ENTRANTS!$A$1:$H$1000,4,0))</f>
        <v/>
      </c>
      <c r="N524" s="100" t="str">
        <f>IF(D524="","",COUNTIF($M$2:M524,M524))</f>
        <v/>
      </c>
      <c r="O524" s="105" t="str">
        <f>IF(D524="","",VLOOKUP(D524,ENTRANTS!$A$1:$H$1000,6,0))</f>
        <v/>
      </c>
      <c r="P524" s="83" t="str">
        <f t="shared" si="147"/>
        <v/>
      </c>
      <c r="Q524" s="30"/>
      <c r="R524" s="2" t="str">
        <f t="shared" si="148"/>
        <v/>
      </c>
      <c r="S524" s="3" t="str">
        <f>IF(D524="","",COUNTIF($R$2:R524,R524))</f>
        <v/>
      </c>
      <c r="T524" s="4" t="str">
        <f t="shared" si="137"/>
        <v/>
      </c>
      <c r="U524" s="34" t="str">
        <f>IF(AND(S524=4,K524="M",NOT(O524="Unattached")),SUMIF(R$2:R524,R524,L$2:L524),"")</f>
        <v/>
      </c>
      <c r="V524" s="4" t="str">
        <f t="shared" si="138"/>
        <v/>
      </c>
      <c r="W524" s="34" t="str">
        <f>IF(AND(S524=3,K524="F",NOT(O524="Unattached")),SUMIF(R$2:R524,R524,L$2:L524),"")</f>
        <v/>
      </c>
      <c r="X524" s="5" t="str">
        <f t="shared" si="141"/>
        <v/>
      </c>
      <c r="Y524" s="5" t="str">
        <f t="shared" si="149"/>
        <v/>
      </c>
      <c r="Z524" s="32" t="str">
        <f t="shared" si="142"/>
        <v xml:space="preserve"> </v>
      </c>
      <c r="AA524" s="32" t="str">
        <f>IF(K524="M",IF(S524&lt;&gt;4,"",VLOOKUP(CONCATENATE(R524," ",(S524-3)),$Z$2:AD524,5,0)),IF(S524&lt;&gt;3,"",VLOOKUP(CONCATENATE(R524," ",(S524-2)),$Z$2:AD524,5,0)))</f>
        <v/>
      </c>
      <c r="AB524" s="32" t="str">
        <f>IF(K524="M",IF(S524&lt;&gt;4,"",VLOOKUP(CONCATENATE(R524," ",(S524-2)),$Z$2:AD524,5,0)),IF(S524&lt;&gt;3,"",VLOOKUP(CONCATENATE(R524," ",(S524-1)),$Z$2:AD524,5,0)))</f>
        <v/>
      </c>
      <c r="AC524" s="32" t="str">
        <f>IF(K524="M",IF(S524&lt;&gt;4,"",VLOOKUP(CONCATENATE(R524," ",(S524-1)),$Z$2:AD524,5,0)),IF(S524&lt;&gt;3,"",VLOOKUP(CONCATENATE(R524," ",(S524)),$Z$2:AD524,5,0)))</f>
        <v/>
      </c>
      <c r="AD524" s="32" t="str">
        <f t="shared" si="150"/>
        <v/>
      </c>
      <c r="AE524" s="32" t="str">
        <f t="shared" si="151"/>
        <v xml:space="preserve"> </v>
      </c>
      <c r="AF524" s="109">
        <f>IF($K524="M",IF($L524&gt;Params!D$3,0,Params!F$3-$L524+1)+IF($L524=1,2,0),IF($L524&gt;Params!E$3,0,Params!G$3-$L524+1)+IF($L524=1,2,0))</f>
        <v>0</v>
      </c>
      <c r="AG524" s="109">
        <f t="shared" si="143"/>
        <v>0</v>
      </c>
      <c r="AH524" s="109">
        <f>IF(LEN(M524)&gt;1,MATCH(MID(M524,2,3),Params!$A$4:$A$14,0),0)</f>
        <v>0</v>
      </c>
      <c r="AI524" s="109" cm="1">
        <f t="array" ref="AI524">IF(AH524=0,0,INDEX(Params!F$4:F$14,RESULTS!$AH524))</f>
        <v>0</v>
      </c>
      <c r="AJ524" s="109" cm="1">
        <f t="array" ref="AJ524">IF(AI524=0,0,INDEX(Params!G$4:G$14,RESULTS!$AH524))</f>
        <v>0</v>
      </c>
      <c r="AK524" s="109">
        <f t="shared" si="144"/>
        <v>0</v>
      </c>
      <c r="AL524" s="109">
        <f t="shared" si="145"/>
        <v>0</v>
      </c>
    </row>
    <row r="525" spans="1:38" x14ac:dyDescent="0.3">
      <c r="A525" s="64" t="str">
        <f t="shared" si="139"/>
        <v/>
      </c>
      <c r="B525" s="64" t="str">
        <f t="shared" si="140"/>
        <v/>
      </c>
      <c r="C525" s="100">
        <v>524</v>
      </c>
      <c r="D525" s="96"/>
      <c r="E525" s="97">
        <f t="shared" si="152"/>
        <v>1</v>
      </c>
      <c r="F525" s="97"/>
      <c r="G525" s="97"/>
      <c r="H525" s="104" t="str">
        <f t="shared" si="146"/>
        <v/>
      </c>
      <c r="I525" s="105" t="str">
        <f>IF(D525="","",VLOOKUP(D525,ENTRANTS!$A$1:$H$1000,2,0))</f>
        <v/>
      </c>
      <c r="J525" s="105" t="str">
        <f>IF(D525="","",VLOOKUP(D525,ENTRANTS!$A$1:$H$1000,3,0))</f>
        <v/>
      </c>
      <c r="K525" s="100" t="str">
        <f>IF(D525="","",LEFT(VLOOKUP(D525,ENTRANTS!$A$1:$H$1000,5,0),1))</f>
        <v/>
      </c>
      <c r="L525" s="100" t="str">
        <f>IF(D525="","",COUNTIF($K$2:K525,K525))</f>
        <v/>
      </c>
      <c r="M525" s="100" t="str">
        <f>IF(D525="","",VLOOKUP(D525,ENTRANTS!$A$1:$H$1000,4,0))</f>
        <v/>
      </c>
      <c r="N525" s="100" t="str">
        <f>IF(D525="","",COUNTIF($M$2:M525,M525))</f>
        <v/>
      </c>
      <c r="O525" s="105" t="str">
        <f>IF(D525="","",VLOOKUP(D525,ENTRANTS!$A$1:$H$1000,6,0))</f>
        <v/>
      </c>
      <c r="P525" s="83" t="str">
        <f t="shared" si="147"/>
        <v/>
      </c>
      <c r="Q525" s="30"/>
      <c r="R525" s="2" t="str">
        <f t="shared" si="148"/>
        <v/>
      </c>
      <c r="S525" s="3" t="str">
        <f>IF(D525="","",COUNTIF($R$2:R525,R525))</f>
        <v/>
      </c>
      <c r="T525" s="4" t="str">
        <f t="shared" si="137"/>
        <v/>
      </c>
      <c r="U525" s="34" t="str">
        <f>IF(AND(S525=4,K525="M",NOT(O525="Unattached")),SUMIF(R$2:R525,R525,L$2:L525),"")</f>
        <v/>
      </c>
      <c r="V525" s="4" t="str">
        <f t="shared" si="138"/>
        <v/>
      </c>
      <c r="W525" s="34" t="str">
        <f>IF(AND(S525=3,K525="F",NOT(O525="Unattached")),SUMIF(R$2:R525,R525,L$2:L525),"")</f>
        <v/>
      </c>
      <c r="X525" s="5" t="str">
        <f t="shared" si="141"/>
        <v/>
      </c>
      <c r="Y525" s="5" t="str">
        <f t="shared" si="149"/>
        <v/>
      </c>
      <c r="Z525" s="32" t="str">
        <f t="shared" si="142"/>
        <v xml:space="preserve"> </v>
      </c>
      <c r="AA525" s="32" t="str">
        <f>IF(K525="M",IF(S525&lt;&gt;4,"",VLOOKUP(CONCATENATE(R525," ",(S525-3)),$Z$2:AD525,5,0)),IF(S525&lt;&gt;3,"",VLOOKUP(CONCATENATE(R525," ",(S525-2)),$Z$2:AD525,5,0)))</f>
        <v/>
      </c>
      <c r="AB525" s="32" t="str">
        <f>IF(K525="M",IF(S525&lt;&gt;4,"",VLOOKUP(CONCATENATE(R525," ",(S525-2)),$Z$2:AD525,5,0)),IF(S525&lt;&gt;3,"",VLOOKUP(CONCATENATE(R525," ",(S525-1)),$Z$2:AD525,5,0)))</f>
        <v/>
      </c>
      <c r="AC525" s="32" t="str">
        <f>IF(K525="M",IF(S525&lt;&gt;4,"",VLOOKUP(CONCATENATE(R525," ",(S525-1)),$Z$2:AD525,5,0)),IF(S525&lt;&gt;3,"",VLOOKUP(CONCATENATE(R525," ",(S525)),$Z$2:AD525,5,0)))</f>
        <v/>
      </c>
      <c r="AD525" s="32" t="str">
        <f t="shared" si="150"/>
        <v/>
      </c>
      <c r="AE525" s="32" t="str">
        <f t="shared" si="151"/>
        <v xml:space="preserve"> </v>
      </c>
      <c r="AF525" s="109">
        <f>IF($K525="M",IF($L525&gt;Params!D$3,0,Params!F$3-$L525+1)+IF($L525=1,2,0),IF($L525&gt;Params!E$3,0,Params!G$3-$L525+1)+IF($L525=1,2,0))</f>
        <v>0</v>
      </c>
      <c r="AG525" s="109">
        <f t="shared" si="143"/>
        <v>0</v>
      </c>
      <c r="AH525" s="109">
        <f>IF(LEN(M525)&gt;1,MATCH(MID(M525,2,3),Params!$A$4:$A$14,0),0)</f>
        <v>0</v>
      </c>
      <c r="AI525" s="109" cm="1">
        <f t="array" ref="AI525">IF(AH525=0,0,INDEX(Params!F$4:F$14,RESULTS!$AH525))</f>
        <v>0</v>
      </c>
      <c r="AJ525" s="109" cm="1">
        <f t="array" ref="AJ525">IF(AI525=0,0,INDEX(Params!G$4:G$14,RESULTS!$AH525))</f>
        <v>0</v>
      </c>
      <c r="AK525" s="109">
        <f t="shared" si="144"/>
        <v>0</v>
      </c>
      <c r="AL525" s="109">
        <f t="shared" si="145"/>
        <v>0</v>
      </c>
    </row>
    <row r="526" spans="1:38" x14ac:dyDescent="0.3">
      <c r="A526" s="64" t="str">
        <f t="shared" si="139"/>
        <v/>
      </c>
      <c r="B526" s="64" t="str">
        <f t="shared" si="140"/>
        <v/>
      </c>
      <c r="C526" s="100">
        <v>525</v>
      </c>
      <c r="D526" s="96"/>
      <c r="E526" s="97">
        <f t="shared" si="152"/>
        <v>1</v>
      </c>
      <c r="F526" s="97"/>
      <c r="G526" s="97"/>
      <c r="H526" s="104" t="str">
        <f t="shared" si="146"/>
        <v/>
      </c>
      <c r="I526" s="105" t="str">
        <f>IF(D526="","",VLOOKUP(D526,ENTRANTS!$A$1:$H$1000,2,0))</f>
        <v/>
      </c>
      <c r="J526" s="105" t="str">
        <f>IF(D526="","",VLOOKUP(D526,ENTRANTS!$A$1:$H$1000,3,0))</f>
        <v/>
      </c>
      <c r="K526" s="100" t="str">
        <f>IF(D526="","",LEFT(VLOOKUP(D526,ENTRANTS!$A$1:$H$1000,5,0),1))</f>
        <v/>
      </c>
      <c r="L526" s="100" t="str">
        <f>IF(D526="","",COUNTIF($K$2:K526,K526))</f>
        <v/>
      </c>
      <c r="M526" s="100" t="str">
        <f>IF(D526="","",VLOOKUP(D526,ENTRANTS!$A$1:$H$1000,4,0))</f>
        <v/>
      </c>
      <c r="N526" s="100" t="str">
        <f>IF(D526="","",COUNTIF($M$2:M526,M526))</f>
        <v/>
      </c>
      <c r="O526" s="105" t="str">
        <f>IF(D526="","",VLOOKUP(D526,ENTRANTS!$A$1:$H$1000,6,0))</f>
        <v/>
      </c>
      <c r="P526" s="83" t="str">
        <f t="shared" si="147"/>
        <v/>
      </c>
      <c r="Q526" s="30"/>
      <c r="R526" s="2" t="str">
        <f t="shared" si="148"/>
        <v/>
      </c>
      <c r="S526" s="3" t="str">
        <f>IF(D526="","",COUNTIF($R$2:R526,R526))</f>
        <v/>
      </c>
      <c r="T526" s="4" t="str">
        <f t="shared" si="137"/>
        <v/>
      </c>
      <c r="U526" s="34" t="str">
        <f>IF(AND(S526=4,K526="M",NOT(O526="Unattached")),SUMIF(R$2:R526,R526,L$2:L526),"")</f>
        <v/>
      </c>
      <c r="V526" s="4" t="str">
        <f t="shared" si="138"/>
        <v/>
      </c>
      <c r="W526" s="34" t="str">
        <f>IF(AND(S526=3,K526="F",NOT(O526="Unattached")),SUMIF(R$2:R526,R526,L$2:L526),"")</f>
        <v/>
      </c>
      <c r="X526" s="5" t="str">
        <f t="shared" si="141"/>
        <v/>
      </c>
      <c r="Y526" s="5" t="str">
        <f t="shared" si="149"/>
        <v/>
      </c>
      <c r="Z526" s="32" t="str">
        <f t="shared" si="142"/>
        <v xml:space="preserve"> </v>
      </c>
      <c r="AA526" s="32" t="str">
        <f>IF(K526="M",IF(S526&lt;&gt;4,"",VLOOKUP(CONCATENATE(R526," ",(S526-3)),$Z$2:AD526,5,0)),IF(S526&lt;&gt;3,"",VLOOKUP(CONCATENATE(R526," ",(S526-2)),$Z$2:AD526,5,0)))</f>
        <v/>
      </c>
      <c r="AB526" s="32" t="str">
        <f>IF(K526="M",IF(S526&lt;&gt;4,"",VLOOKUP(CONCATENATE(R526," ",(S526-2)),$Z$2:AD526,5,0)),IF(S526&lt;&gt;3,"",VLOOKUP(CONCATENATE(R526," ",(S526-1)),$Z$2:AD526,5,0)))</f>
        <v/>
      </c>
      <c r="AC526" s="32" t="str">
        <f>IF(K526="M",IF(S526&lt;&gt;4,"",VLOOKUP(CONCATENATE(R526," ",(S526-1)),$Z$2:AD526,5,0)),IF(S526&lt;&gt;3,"",VLOOKUP(CONCATENATE(R526," ",(S526)),$Z$2:AD526,5,0)))</f>
        <v/>
      </c>
      <c r="AD526" s="32" t="str">
        <f t="shared" si="150"/>
        <v/>
      </c>
      <c r="AE526" s="32" t="str">
        <f t="shared" si="151"/>
        <v xml:space="preserve"> </v>
      </c>
      <c r="AF526" s="109">
        <f>IF($K526="M",IF($L526&gt;Params!D$3,0,Params!F$3-$L526+1)+IF($L526=1,2,0),IF($L526&gt;Params!E$3,0,Params!G$3-$L526+1)+IF($L526=1,2,0))</f>
        <v>0</v>
      </c>
      <c r="AG526" s="109">
        <f t="shared" si="143"/>
        <v>0</v>
      </c>
      <c r="AH526" s="109">
        <f>IF(LEN(M526)&gt;1,MATCH(MID(M526,2,3),Params!$A$4:$A$14,0),0)</f>
        <v>0</v>
      </c>
      <c r="AI526" s="109" cm="1">
        <f t="array" ref="AI526">IF(AH526=0,0,INDEX(Params!F$4:F$14,RESULTS!$AH526))</f>
        <v>0</v>
      </c>
      <c r="AJ526" s="109" cm="1">
        <f t="array" ref="AJ526">IF(AI526=0,0,INDEX(Params!G$4:G$14,RESULTS!$AH526))</f>
        <v>0</v>
      </c>
      <c r="AK526" s="109">
        <f t="shared" si="144"/>
        <v>0</v>
      </c>
      <c r="AL526" s="109">
        <f t="shared" si="145"/>
        <v>0</v>
      </c>
    </row>
    <row r="527" spans="1:38" x14ac:dyDescent="0.3">
      <c r="A527" s="64" t="str">
        <f t="shared" si="139"/>
        <v/>
      </c>
      <c r="B527" s="64" t="str">
        <f t="shared" si="140"/>
        <v/>
      </c>
      <c r="C527" s="100">
        <v>526</v>
      </c>
      <c r="D527" s="96"/>
      <c r="E527" s="97">
        <f t="shared" si="152"/>
        <v>1</v>
      </c>
      <c r="F527" s="97"/>
      <c r="G527" s="97"/>
      <c r="H527" s="104" t="str">
        <f t="shared" si="146"/>
        <v/>
      </c>
      <c r="I527" s="105" t="str">
        <f>IF(D527="","",VLOOKUP(D527,ENTRANTS!$A$1:$H$1000,2,0))</f>
        <v/>
      </c>
      <c r="J527" s="105" t="str">
        <f>IF(D527="","",VLOOKUP(D527,ENTRANTS!$A$1:$H$1000,3,0))</f>
        <v/>
      </c>
      <c r="K527" s="100" t="str">
        <f>IF(D527="","",LEFT(VLOOKUP(D527,ENTRANTS!$A$1:$H$1000,5,0),1))</f>
        <v/>
      </c>
      <c r="L527" s="100" t="str">
        <f>IF(D527="","",COUNTIF($K$2:K527,K527))</f>
        <v/>
      </c>
      <c r="M527" s="100" t="str">
        <f>IF(D527="","",VLOOKUP(D527,ENTRANTS!$A$1:$H$1000,4,0))</f>
        <v/>
      </c>
      <c r="N527" s="100" t="str">
        <f>IF(D527="","",COUNTIF($M$2:M527,M527))</f>
        <v/>
      </c>
      <c r="O527" s="105" t="str">
        <f>IF(D527="","",VLOOKUP(D527,ENTRANTS!$A$1:$H$1000,6,0))</f>
        <v/>
      </c>
      <c r="P527" s="83" t="str">
        <f t="shared" si="147"/>
        <v/>
      </c>
      <c r="Q527" s="30"/>
      <c r="R527" s="2" t="str">
        <f t="shared" si="148"/>
        <v/>
      </c>
      <c r="S527" s="3" t="str">
        <f>IF(D527="","",COUNTIF($R$2:R527,R527))</f>
        <v/>
      </c>
      <c r="T527" s="4" t="str">
        <f t="shared" si="137"/>
        <v/>
      </c>
      <c r="U527" s="34" t="str">
        <f>IF(AND(S527=4,K527="M",NOT(O527="Unattached")),SUMIF(R$2:R527,R527,L$2:L527),"")</f>
        <v/>
      </c>
      <c r="V527" s="4" t="str">
        <f t="shared" si="138"/>
        <v/>
      </c>
      <c r="W527" s="34" t="str">
        <f>IF(AND(S527=3,K527="F",NOT(O527="Unattached")),SUMIF(R$2:R527,R527,L$2:L527),"")</f>
        <v/>
      </c>
      <c r="X527" s="5" t="str">
        <f t="shared" si="141"/>
        <v/>
      </c>
      <c r="Y527" s="5" t="str">
        <f t="shared" si="149"/>
        <v/>
      </c>
      <c r="Z527" s="32" t="str">
        <f t="shared" si="142"/>
        <v xml:space="preserve"> </v>
      </c>
      <c r="AA527" s="32" t="str">
        <f>IF(K527="M",IF(S527&lt;&gt;4,"",VLOOKUP(CONCATENATE(R527," ",(S527-3)),$Z$2:AD527,5,0)),IF(S527&lt;&gt;3,"",VLOOKUP(CONCATENATE(R527," ",(S527-2)),$Z$2:AD527,5,0)))</f>
        <v/>
      </c>
      <c r="AB527" s="32" t="str">
        <f>IF(K527="M",IF(S527&lt;&gt;4,"",VLOOKUP(CONCATENATE(R527," ",(S527-2)),$Z$2:AD527,5,0)),IF(S527&lt;&gt;3,"",VLOOKUP(CONCATENATE(R527," ",(S527-1)),$Z$2:AD527,5,0)))</f>
        <v/>
      </c>
      <c r="AC527" s="32" t="str">
        <f>IF(K527="M",IF(S527&lt;&gt;4,"",VLOOKUP(CONCATENATE(R527," ",(S527-1)),$Z$2:AD527,5,0)),IF(S527&lt;&gt;3,"",VLOOKUP(CONCATENATE(R527," ",(S527)),$Z$2:AD527,5,0)))</f>
        <v/>
      </c>
      <c r="AD527" s="32" t="str">
        <f t="shared" si="150"/>
        <v/>
      </c>
      <c r="AE527" s="32" t="str">
        <f t="shared" si="151"/>
        <v xml:space="preserve"> </v>
      </c>
      <c r="AF527" s="109">
        <f>IF($K527="M",IF($L527&gt;Params!D$3,0,Params!F$3-$L527+1)+IF($L527=1,2,0),IF($L527&gt;Params!E$3,0,Params!G$3-$L527+1)+IF($L527=1,2,0))</f>
        <v>0</v>
      </c>
      <c r="AG527" s="109">
        <f t="shared" si="143"/>
        <v>0</v>
      </c>
      <c r="AH527" s="109">
        <f>IF(LEN(M527)&gt;1,MATCH(MID(M527,2,3),Params!$A$4:$A$14,0),0)</f>
        <v>0</v>
      </c>
      <c r="AI527" s="109" cm="1">
        <f t="array" ref="AI527">IF(AH527=0,0,INDEX(Params!F$4:F$14,RESULTS!$AH527))</f>
        <v>0</v>
      </c>
      <c r="AJ527" s="109" cm="1">
        <f t="array" ref="AJ527">IF(AI527=0,0,INDEX(Params!G$4:G$14,RESULTS!$AH527))</f>
        <v>0</v>
      </c>
      <c r="AK527" s="109">
        <f t="shared" si="144"/>
        <v>0</v>
      </c>
      <c r="AL527" s="109">
        <f t="shared" si="145"/>
        <v>0</v>
      </c>
    </row>
    <row r="528" spans="1:38" x14ac:dyDescent="0.3">
      <c r="A528" s="64" t="str">
        <f t="shared" si="139"/>
        <v/>
      </c>
      <c r="B528" s="64" t="str">
        <f t="shared" si="140"/>
        <v/>
      </c>
      <c r="C528" s="100">
        <v>527</v>
      </c>
      <c r="D528" s="96"/>
      <c r="E528" s="97">
        <f t="shared" si="152"/>
        <v>1</v>
      </c>
      <c r="F528" s="97"/>
      <c r="G528" s="97"/>
      <c r="H528" s="104" t="str">
        <f t="shared" si="146"/>
        <v/>
      </c>
      <c r="I528" s="105" t="str">
        <f>IF(D528="","",VLOOKUP(D528,ENTRANTS!$A$1:$H$1000,2,0))</f>
        <v/>
      </c>
      <c r="J528" s="105" t="str">
        <f>IF(D528="","",VLOOKUP(D528,ENTRANTS!$A$1:$H$1000,3,0))</f>
        <v/>
      </c>
      <c r="K528" s="100" t="str">
        <f>IF(D528="","",LEFT(VLOOKUP(D528,ENTRANTS!$A$1:$H$1000,5,0),1))</f>
        <v/>
      </c>
      <c r="L528" s="100" t="str">
        <f>IF(D528="","",COUNTIF($K$2:K528,K528))</f>
        <v/>
      </c>
      <c r="M528" s="100" t="str">
        <f>IF(D528="","",VLOOKUP(D528,ENTRANTS!$A$1:$H$1000,4,0))</f>
        <v/>
      </c>
      <c r="N528" s="100" t="str">
        <f>IF(D528="","",COUNTIF($M$2:M528,M528))</f>
        <v/>
      </c>
      <c r="O528" s="105" t="str">
        <f>IF(D528="","",VLOOKUP(D528,ENTRANTS!$A$1:$H$1000,6,0))</f>
        <v/>
      </c>
      <c r="P528" s="83" t="str">
        <f t="shared" si="147"/>
        <v/>
      </c>
      <c r="Q528" s="30"/>
      <c r="R528" s="2" t="str">
        <f t="shared" si="148"/>
        <v/>
      </c>
      <c r="S528" s="3" t="str">
        <f>IF(D528="","",COUNTIF($R$2:R528,R528))</f>
        <v/>
      </c>
      <c r="T528" s="4" t="str">
        <f t="shared" si="137"/>
        <v/>
      </c>
      <c r="U528" s="34" t="str">
        <f>IF(AND(S528=4,K528="M",NOT(O528="Unattached")),SUMIF(R$2:R528,R528,L$2:L528),"")</f>
        <v/>
      </c>
      <c r="V528" s="4" t="str">
        <f t="shared" si="138"/>
        <v/>
      </c>
      <c r="W528" s="34" t="str">
        <f>IF(AND(S528=3,K528="F",NOT(O528="Unattached")),SUMIF(R$2:R528,R528,L$2:L528),"")</f>
        <v/>
      </c>
      <c r="X528" s="5" t="str">
        <f t="shared" si="141"/>
        <v/>
      </c>
      <c r="Y528" s="5" t="str">
        <f t="shared" si="149"/>
        <v/>
      </c>
      <c r="Z528" s="32" t="str">
        <f t="shared" si="142"/>
        <v xml:space="preserve"> </v>
      </c>
      <c r="AA528" s="32" t="str">
        <f>IF(K528="M",IF(S528&lt;&gt;4,"",VLOOKUP(CONCATENATE(R528," ",(S528-3)),$Z$2:AD528,5,0)),IF(S528&lt;&gt;3,"",VLOOKUP(CONCATENATE(R528," ",(S528-2)),$Z$2:AD528,5,0)))</f>
        <v/>
      </c>
      <c r="AB528" s="32" t="str">
        <f>IF(K528="M",IF(S528&lt;&gt;4,"",VLOOKUP(CONCATENATE(R528," ",(S528-2)),$Z$2:AD528,5,0)),IF(S528&lt;&gt;3,"",VLOOKUP(CONCATENATE(R528," ",(S528-1)),$Z$2:AD528,5,0)))</f>
        <v/>
      </c>
      <c r="AC528" s="32" t="str">
        <f>IF(K528="M",IF(S528&lt;&gt;4,"",VLOOKUP(CONCATENATE(R528," ",(S528-1)),$Z$2:AD528,5,0)),IF(S528&lt;&gt;3,"",VLOOKUP(CONCATENATE(R528," ",(S528)),$Z$2:AD528,5,0)))</f>
        <v/>
      </c>
      <c r="AD528" s="32" t="str">
        <f t="shared" si="150"/>
        <v/>
      </c>
      <c r="AE528" s="32" t="str">
        <f t="shared" si="151"/>
        <v xml:space="preserve"> </v>
      </c>
      <c r="AF528" s="109">
        <f>IF($K528="M",IF($L528&gt;Params!D$3,0,Params!F$3-$L528+1)+IF($L528=1,2,0),IF($L528&gt;Params!E$3,0,Params!G$3-$L528+1)+IF($L528=1,2,0))</f>
        <v>0</v>
      </c>
      <c r="AG528" s="109">
        <f t="shared" si="143"/>
        <v>0</v>
      </c>
      <c r="AH528" s="109">
        <f>IF(LEN(M528)&gt;1,MATCH(MID(M528,2,3),Params!$A$4:$A$14,0),0)</f>
        <v>0</v>
      </c>
      <c r="AI528" s="109" cm="1">
        <f t="array" ref="AI528">IF(AH528=0,0,INDEX(Params!F$4:F$14,RESULTS!$AH528))</f>
        <v>0</v>
      </c>
      <c r="AJ528" s="109" cm="1">
        <f t="array" ref="AJ528">IF(AI528=0,0,INDEX(Params!G$4:G$14,RESULTS!$AH528))</f>
        <v>0</v>
      </c>
      <c r="AK528" s="109">
        <f t="shared" si="144"/>
        <v>0</v>
      </c>
      <c r="AL528" s="109">
        <f t="shared" si="145"/>
        <v>0</v>
      </c>
    </row>
    <row r="529" spans="1:38" x14ac:dyDescent="0.3">
      <c r="A529" s="64" t="str">
        <f t="shared" si="139"/>
        <v/>
      </c>
      <c r="B529" s="64" t="str">
        <f t="shared" si="140"/>
        <v/>
      </c>
      <c r="C529" s="100">
        <v>528</v>
      </c>
      <c r="D529" s="96"/>
      <c r="E529" s="97">
        <f t="shared" si="152"/>
        <v>1</v>
      </c>
      <c r="F529" s="97"/>
      <c r="G529" s="97"/>
      <c r="H529" s="104" t="str">
        <f t="shared" si="146"/>
        <v/>
      </c>
      <c r="I529" s="105" t="str">
        <f>IF(D529="","",VLOOKUP(D529,ENTRANTS!$A$1:$H$1000,2,0))</f>
        <v/>
      </c>
      <c r="J529" s="105" t="str">
        <f>IF(D529="","",VLOOKUP(D529,ENTRANTS!$A$1:$H$1000,3,0))</f>
        <v/>
      </c>
      <c r="K529" s="100" t="str">
        <f>IF(D529="","",LEFT(VLOOKUP(D529,ENTRANTS!$A$1:$H$1000,5,0),1))</f>
        <v/>
      </c>
      <c r="L529" s="100" t="str">
        <f>IF(D529="","",COUNTIF($K$2:K529,K529))</f>
        <v/>
      </c>
      <c r="M529" s="100" t="str">
        <f>IF(D529="","",VLOOKUP(D529,ENTRANTS!$A$1:$H$1000,4,0))</f>
        <v/>
      </c>
      <c r="N529" s="100" t="str">
        <f>IF(D529="","",COUNTIF($M$2:M529,M529))</f>
        <v/>
      </c>
      <c r="O529" s="105" t="str">
        <f>IF(D529="","",VLOOKUP(D529,ENTRANTS!$A$1:$H$1000,6,0))</f>
        <v/>
      </c>
      <c r="P529" s="83" t="str">
        <f t="shared" si="147"/>
        <v/>
      </c>
      <c r="Q529" s="30"/>
      <c r="R529" s="2" t="str">
        <f t="shared" si="148"/>
        <v/>
      </c>
      <c r="S529" s="3" t="str">
        <f>IF(D529="","",COUNTIF($R$2:R529,R529))</f>
        <v/>
      </c>
      <c r="T529" s="4" t="str">
        <f t="shared" si="137"/>
        <v/>
      </c>
      <c r="U529" s="34" t="str">
        <f>IF(AND(S529=4,K529="M",NOT(O529="Unattached")),SUMIF(R$2:R529,R529,L$2:L529),"")</f>
        <v/>
      </c>
      <c r="V529" s="4" t="str">
        <f t="shared" si="138"/>
        <v/>
      </c>
      <c r="W529" s="34" t="str">
        <f>IF(AND(S529=3,K529="F",NOT(O529="Unattached")),SUMIF(R$2:R529,R529,L$2:L529),"")</f>
        <v/>
      </c>
      <c r="X529" s="5" t="str">
        <f t="shared" si="141"/>
        <v/>
      </c>
      <c r="Y529" s="5" t="str">
        <f t="shared" si="149"/>
        <v/>
      </c>
      <c r="Z529" s="32" t="str">
        <f t="shared" si="142"/>
        <v xml:space="preserve"> </v>
      </c>
      <c r="AA529" s="32" t="str">
        <f>IF(K529="M",IF(S529&lt;&gt;4,"",VLOOKUP(CONCATENATE(R529," ",(S529-3)),$Z$2:AD529,5,0)),IF(S529&lt;&gt;3,"",VLOOKUP(CONCATENATE(R529," ",(S529-2)),$Z$2:AD529,5,0)))</f>
        <v/>
      </c>
      <c r="AB529" s="32" t="str">
        <f>IF(K529="M",IF(S529&lt;&gt;4,"",VLOOKUP(CONCATENATE(R529," ",(S529-2)),$Z$2:AD529,5,0)),IF(S529&lt;&gt;3,"",VLOOKUP(CONCATENATE(R529," ",(S529-1)),$Z$2:AD529,5,0)))</f>
        <v/>
      </c>
      <c r="AC529" s="32" t="str">
        <f>IF(K529="M",IF(S529&lt;&gt;4,"",VLOOKUP(CONCATENATE(R529," ",(S529-1)),$Z$2:AD529,5,0)),IF(S529&lt;&gt;3,"",VLOOKUP(CONCATENATE(R529," ",(S529)),$Z$2:AD529,5,0)))</f>
        <v/>
      </c>
      <c r="AD529" s="32" t="str">
        <f t="shared" si="150"/>
        <v/>
      </c>
      <c r="AE529" s="32" t="str">
        <f t="shared" si="151"/>
        <v xml:space="preserve"> </v>
      </c>
      <c r="AF529" s="109">
        <f>IF($K529="M",IF($L529&gt;Params!D$3,0,Params!F$3-$L529+1)+IF($L529=1,2,0),IF($L529&gt;Params!E$3,0,Params!G$3-$L529+1)+IF($L529=1,2,0))</f>
        <v>0</v>
      </c>
      <c r="AG529" s="109">
        <f t="shared" si="143"/>
        <v>0</v>
      </c>
      <c r="AH529" s="109">
        <f>IF(LEN(M529)&gt;1,MATCH(MID(M529,2,3),Params!$A$4:$A$14,0),0)</f>
        <v>0</v>
      </c>
      <c r="AI529" s="109" cm="1">
        <f t="array" ref="AI529">IF(AH529=0,0,INDEX(Params!F$4:F$14,RESULTS!$AH529))</f>
        <v>0</v>
      </c>
      <c r="AJ529" s="109" cm="1">
        <f t="array" ref="AJ529">IF(AI529=0,0,INDEX(Params!G$4:G$14,RESULTS!$AH529))</f>
        <v>0</v>
      </c>
      <c r="AK529" s="109">
        <f t="shared" si="144"/>
        <v>0</v>
      </c>
      <c r="AL529" s="109">
        <f t="shared" si="145"/>
        <v>0</v>
      </c>
    </row>
    <row r="530" spans="1:38" x14ac:dyDescent="0.3">
      <c r="A530" s="64" t="str">
        <f t="shared" si="139"/>
        <v/>
      </c>
      <c r="B530" s="64" t="str">
        <f t="shared" si="140"/>
        <v/>
      </c>
      <c r="C530" s="100">
        <v>529</v>
      </c>
      <c r="D530" s="96"/>
      <c r="E530" s="97">
        <f t="shared" si="152"/>
        <v>1</v>
      </c>
      <c r="F530" s="97"/>
      <c r="G530" s="97"/>
      <c r="H530" s="104" t="str">
        <f t="shared" si="146"/>
        <v/>
      </c>
      <c r="I530" s="105" t="str">
        <f>IF(D530="","",VLOOKUP(D530,ENTRANTS!$A$1:$H$1000,2,0))</f>
        <v/>
      </c>
      <c r="J530" s="105" t="str">
        <f>IF(D530="","",VLOOKUP(D530,ENTRANTS!$A$1:$H$1000,3,0))</f>
        <v/>
      </c>
      <c r="K530" s="100" t="str">
        <f>IF(D530="","",LEFT(VLOOKUP(D530,ENTRANTS!$A$1:$H$1000,5,0),1))</f>
        <v/>
      </c>
      <c r="L530" s="100" t="str">
        <f>IF(D530="","",COUNTIF($K$2:K530,K530))</f>
        <v/>
      </c>
      <c r="M530" s="100" t="str">
        <f>IF(D530="","",VLOOKUP(D530,ENTRANTS!$A$1:$H$1000,4,0))</f>
        <v/>
      </c>
      <c r="N530" s="100" t="str">
        <f>IF(D530="","",COUNTIF($M$2:M530,M530))</f>
        <v/>
      </c>
      <c r="O530" s="105" t="str">
        <f>IF(D530="","",VLOOKUP(D530,ENTRANTS!$A$1:$H$1000,6,0))</f>
        <v/>
      </c>
      <c r="P530" s="83" t="str">
        <f t="shared" si="147"/>
        <v/>
      </c>
      <c r="Q530" s="30"/>
      <c r="R530" s="2" t="str">
        <f t="shared" si="148"/>
        <v/>
      </c>
      <c r="S530" s="3" t="str">
        <f>IF(D530="","",COUNTIF($R$2:R530,R530))</f>
        <v/>
      </c>
      <c r="T530" s="4" t="str">
        <f t="shared" si="137"/>
        <v/>
      </c>
      <c r="U530" s="34" t="str">
        <f>IF(AND(S530=4,K530="M",NOT(O530="Unattached")),SUMIF(R$2:R530,R530,L$2:L530),"")</f>
        <v/>
      </c>
      <c r="V530" s="4" t="str">
        <f t="shared" si="138"/>
        <v/>
      </c>
      <c r="W530" s="34" t="str">
        <f>IF(AND(S530=3,K530="F",NOT(O530="Unattached")),SUMIF(R$2:R530,R530,L$2:L530),"")</f>
        <v/>
      </c>
      <c r="X530" s="5" t="str">
        <f t="shared" si="141"/>
        <v/>
      </c>
      <c r="Y530" s="5" t="str">
        <f t="shared" si="149"/>
        <v/>
      </c>
      <c r="Z530" s="32" t="str">
        <f t="shared" si="142"/>
        <v xml:space="preserve"> </v>
      </c>
      <c r="AA530" s="32" t="str">
        <f>IF(K530="M",IF(S530&lt;&gt;4,"",VLOOKUP(CONCATENATE(R530," ",(S530-3)),$Z$2:AD530,5,0)),IF(S530&lt;&gt;3,"",VLOOKUP(CONCATENATE(R530," ",(S530-2)),$Z$2:AD530,5,0)))</f>
        <v/>
      </c>
      <c r="AB530" s="32" t="str">
        <f>IF(K530="M",IF(S530&lt;&gt;4,"",VLOOKUP(CONCATENATE(R530," ",(S530-2)),$Z$2:AD530,5,0)),IF(S530&lt;&gt;3,"",VLOOKUP(CONCATENATE(R530," ",(S530-1)),$Z$2:AD530,5,0)))</f>
        <v/>
      </c>
      <c r="AC530" s="32" t="str">
        <f>IF(K530="M",IF(S530&lt;&gt;4,"",VLOOKUP(CONCATENATE(R530," ",(S530-1)),$Z$2:AD530,5,0)),IF(S530&lt;&gt;3,"",VLOOKUP(CONCATENATE(R530," ",(S530)),$Z$2:AD530,5,0)))</f>
        <v/>
      </c>
      <c r="AD530" s="32" t="str">
        <f t="shared" si="150"/>
        <v/>
      </c>
      <c r="AE530" s="32" t="str">
        <f t="shared" si="151"/>
        <v xml:space="preserve"> </v>
      </c>
      <c r="AF530" s="109">
        <f>IF($K530="M",IF($L530&gt;Params!D$3,0,Params!F$3-$L530+1)+IF($L530=1,2,0),IF($L530&gt;Params!E$3,0,Params!G$3-$L530+1)+IF($L530=1,2,0))</f>
        <v>0</v>
      </c>
      <c r="AG530" s="109">
        <f t="shared" si="143"/>
        <v>0</v>
      </c>
      <c r="AH530" s="109">
        <f>IF(LEN(M530)&gt;1,MATCH(MID(M530,2,3),Params!$A$4:$A$14,0),0)</f>
        <v>0</v>
      </c>
      <c r="AI530" s="109" cm="1">
        <f t="array" ref="AI530">IF(AH530=0,0,INDEX(Params!F$4:F$14,RESULTS!$AH530))</f>
        <v>0</v>
      </c>
      <c r="AJ530" s="109" cm="1">
        <f t="array" ref="AJ530">IF(AI530=0,0,INDEX(Params!G$4:G$14,RESULTS!$AH530))</f>
        <v>0</v>
      </c>
      <c r="AK530" s="109">
        <f t="shared" si="144"/>
        <v>0</v>
      </c>
      <c r="AL530" s="109">
        <f t="shared" si="145"/>
        <v>0</v>
      </c>
    </row>
    <row r="531" spans="1:38" x14ac:dyDescent="0.3">
      <c r="A531" s="64" t="str">
        <f t="shared" si="139"/>
        <v/>
      </c>
      <c r="B531" s="64" t="str">
        <f t="shared" si="140"/>
        <v/>
      </c>
      <c r="C531" s="100">
        <v>530</v>
      </c>
      <c r="D531" s="96"/>
      <c r="E531" s="97">
        <f t="shared" si="152"/>
        <v>1</v>
      </c>
      <c r="F531" s="97"/>
      <c r="G531" s="97"/>
      <c r="H531" s="104" t="str">
        <f t="shared" si="146"/>
        <v/>
      </c>
      <c r="I531" s="105" t="str">
        <f>IF(D531="","",VLOOKUP(D531,ENTRANTS!$A$1:$H$1000,2,0))</f>
        <v/>
      </c>
      <c r="J531" s="105" t="str">
        <f>IF(D531="","",VLOOKUP(D531,ENTRANTS!$A$1:$H$1000,3,0))</f>
        <v/>
      </c>
      <c r="K531" s="100" t="str">
        <f>IF(D531="","",LEFT(VLOOKUP(D531,ENTRANTS!$A$1:$H$1000,5,0),1))</f>
        <v/>
      </c>
      <c r="L531" s="100" t="str">
        <f>IF(D531="","",COUNTIF($K$2:K531,K531))</f>
        <v/>
      </c>
      <c r="M531" s="100" t="str">
        <f>IF(D531="","",VLOOKUP(D531,ENTRANTS!$A$1:$H$1000,4,0))</f>
        <v/>
      </c>
      <c r="N531" s="100" t="str">
        <f>IF(D531="","",COUNTIF($M$2:M531,M531))</f>
        <v/>
      </c>
      <c r="O531" s="105" t="str">
        <f>IF(D531="","",VLOOKUP(D531,ENTRANTS!$A$1:$H$1000,6,0))</f>
        <v/>
      </c>
      <c r="P531" s="83" t="str">
        <f t="shared" si="147"/>
        <v/>
      </c>
      <c r="Q531" s="30"/>
      <c r="R531" s="2" t="str">
        <f t="shared" si="148"/>
        <v/>
      </c>
      <c r="S531" s="3" t="str">
        <f>IF(D531="","",COUNTIF($R$2:R531,R531))</f>
        <v/>
      </c>
      <c r="T531" s="4" t="str">
        <f t="shared" si="137"/>
        <v/>
      </c>
      <c r="U531" s="34" t="str">
        <f>IF(AND(S531=4,K531="M",NOT(O531="Unattached")),SUMIF(R$2:R531,R531,L$2:L531),"")</f>
        <v/>
      </c>
      <c r="V531" s="4" t="str">
        <f t="shared" si="138"/>
        <v/>
      </c>
      <c r="W531" s="34" t="str">
        <f>IF(AND(S531=3,K531="F",NOT(O531="Unattached")),SUMIF(R$2:R531,R531,L$2:L531),"")</f>
        <v/>
      </c>
      <c r="X531" s="5" t="str">
        <f t="shared" si="141"/>
        <v/>
      </c>
      <c r="Y531" s="5" t="str">
        <f t="shared" si="149"/>
        <v/>
      </c>
      <c r="Z531" s="32" t="str">
        <f t="shared" si="142"/>
        <v xml:space="preserve"> </v>
      </c>
      <c r="AA531" s="32" t="str">
        <f>IF(K531="M",IF(S531&lt;&gt;4,"",VLOOKUP(CONCATENATE(R531," ",(S531-3)),$Z$2:AD531,5,0)),IF(S531&lt;&gt;3,"",VLOOKUP(CONCATENATE(R531," ",(S531-2)),$Z$2:AD531,5,0)))</f>
        <v/>
      </c>
      <c r="AB531" s="32" t="str">
        <f>IF(K531="M",IF(S531&lt;&gt;4,"",VLOOKUP(CONCATENATE(R531," ",(S531-2)),$Z$2:AD531,5,0)),IF(S531&lt;&gt;3,"",VLOOKUP(CONCATENATE(R531," ",(S531-1)),$Z$2:AD531,5,0)))</f>
        <v/>
      </c>
      <c r="AC531" s="32" t="str">
        <f>IF(K531="M",IF(S531&lt;&gt;4,"",VLOOKUP(CONCATENATE(R531," ",(S531-1)),$Z$2:AD531,5,0)),IF(S531&lt;&gt;3,"",VLOOKUP(CONCATENATE(R531," ",(S531)),$Z$2:AD531,5,0)))</f>
        <v/>
      </c>
      <c r="AD531" s="32" t="str">
        <f t="shared" si="150"/>
        <v/>
      </c>
      <c r="AE531" s="32" t="str">
        <f t="shared" si="151"/>
        <v xml:space="preserve"> </v>
      </c>
      <c r="AF531" s="109">
        <f>IF($K531="M",IF($L531&gt;Params!D$3,0,Params!F$3-$L531+1)+IF($L531=1,2,0),IF($L531&gt;Params!E$3,0,Params!G$3-$L531+1)+IF($L531=1,2,0))</f>
        <v>0</v>
      </c>
      <c r="AG531" s="109">
        <f t="shared" si="143"/>
        <v>0</v>
      </c>
      <c r="AH531" s="109">
        <f>IF(LEN(M531)&gt;1,MATCH(MID(M531,2,3),Params!$A$4:$A$14,0),0)</f>
        <v>0</v>
      </c>
      <c r="AI531" s="109" cm="1">
        <f t="array" ref="AI531">IF(AH531=0,0,INDEX(Params!F$4:F$14,RESULTS!$AH531))</f>
        <v>0</v>
      </c>
      <c r="AJ531" s="109" cm="1">
        <f t="array" ref="AJ531">IF(AI531=0,0,INDEX(Params!G$4:G$14,RESULTS!$AH531))</f>
        <v>0</v>
      </c>
      <c r="AK531" s="109">
        <f t="shared" si="144"/>
        <v>0</v>
      </c>
      <c r="AL531" s="109">
        <f t="shared" si="145"/>
        <v>0</v>
      </c>
    </row>
    <row r="532" spans="1:38" x14ac:dyDescent="0.3">
      <c r="A532" s="64" t="str">
        <f t="shared" si="139"/>
        <v/>
      </c>
      <c r="B532" s="64" t="str">
        <f t="shared" si="140"/>
        <v/>
      </c>
      <c r="C532" s="100">
        <v>531</v>
      </c>
      <c r="D532" s="96"/>
      <c r="E532" s="97">
        <f t="shared" si="152"/>
        <v>1</v>
      </c>
      <c r="F532" s="97"/>
      <c r="G532" s="97"/>
      <c r="H532" s="104" t="str">
        <f t="shared" si="146"/>
        <v/>
      </c>
      <c r="I532" s="105" t="str">
        <f>IF(D532="","",VLOOKUP(D532,ENTRANTS!$A$1:$H$1000,2,0))</f>
        <v/>
      </c>
      <c r="J532" s="105" t="str">
        <f>IF(D532="","",VLOOKUP(D532,ENTRANTS!$A$1:$H$1000,3,0))</f>
        <v/>
      </c>
      <c r="K532" s="100" t="str">
        <f>IF(D532="","",LEFT(VLOOKUP(D532,ENTRANTS!$A$1:$H$1000,5,0),1))</f>
        <v/>
      </c>
      <c r="L532" s="100" t="str">
        <f>IF(D532="","",COUNTIF($K$2:K532,K532))</f>
        <v/>
      </c>
      <c r="M532" s="100" t="str">
        <f>IF(D532="","",VLOOKUP(D532,ENTRANTS!$A$1:$H$1000,4,0))</f>
        <v/>
      </c>
      <c r="N532" s="100" t="str">
        <f>IF(D532="","",COUNTIF($M$2:M532,M532))</f>
        <v/>
      </c>
      <c r="O532" s="105" t="str">
        <f>IF(D532="","",VLOOKUP(D532,ENTRANTS!$A$1:$H$1000,6,0))</f>
        <v/>
      </c>
      <c r="P532" s="83" t="str">
        <f t="shared" si="147"/>
        <v/>
      </c>
      <c r="Q532" s="30"/>
      <c r="R532" s="2" t="str">
        <f t="shared" si="148"/>
        <v/>
      </c>
      <c r="S532" s="3" t="str">
        <f>IF(D532="","",COUNTIF($R$2:R532,R532))</f>
        <v/>
      </c>
      <c r="T532" s="4" t="str">
        <f t="shared" si="137"/>
        <v/>
      </c>
      <c r="U532" s="34" t="str">
        <f>IF(AND(S532=4,K532="M",NOT(O532="Unattached")),SUMIF(R$2:R532,R532,L$2:L532),"")</f>
        <v/>
      </c>
      <c r="V532" s="4" t="str">
        <f t="shared" si="138"/>
        <v/>
      </c>
      <c r="W532" s="34" t="str">
        <f>IF(AND(S532=3,K532="F",NOT(O532="Unattached")),SUMIF(R$2:R532,R532,L$2:L532),"")</f>
        <v/>
      </c>
      <c r="X532" s="5" t="str">
        <f t="shared" si="141"/>
        <v/>
      </c>
      <c r="Y532" s="5" t="str">
        <f t="shared" si="149"/>
        <v/>
      </c>
      <c r="Z532" s="32" t="str">
        <f t="shared" si="142"/>
        <v xml:space="preserve"> </v>
      </c>
      <c r="AA532" s="32" t="str">
        <f>IF(K532="M",IF(S532&lt;&gt;4,"",VLOOKUP(CONCATENATE(R532," ",(S532-3)),$Z$2:AD532,5,0)),IF(S532&lt;&gt;3,"",VLOOKUP(CONCATENATE(R532," ",(S532-2)),$Z$2:AD532,5,0)))</f>
        <v/>
      </c>
      <c r="AB532" s="32" t="str">
        <f>IF(K532="M",IF(S532&lt;&gt;4,"",VLOOKUP(CONCATENATE(R532," ",(S532-2)),$Z$2:AD532,5,0)),IF(S532&lt;&gt;3,"",VLOOKUP(CONCATENATE(R532," ",(S532-1)),$Z$2:AD532,5,0)))</f>
        <v/>
      </c>
      <c r="AC532" s="32" t="str">
        <f>IF(K532="M",IF(S532&lt;&gt;4,"",VLOOKUP(CONCATENATE(R532," ",(S532-1)),$Z$2:AD532,5,0)),IF(S532&lt;&gt;3,"",VLOOKUP(CONCATENATE(R532," ",(S532)),$Z$2:AD532,5,0)))</f>
        <v/>
      </c>
      <c r="AD532" s="32" t="str">
        <f t="shared" si="150"/>
        <v/>
      </c>
      <c r="AE532" s="32" t="str">
        <f t="shared" si="151"/>
        <v xml:space="preserve"> </v>
      </c>
      <c r="AF532" s="109">
        <f>IF($K532="M",IF($L532&gt;Params!D$3,0,Params!F$3-$L532+1)+IF($L532=1,2,0),IF($L532&gt;Params!E$3,0,Params!G$3-$L532+1)+IF($L532=1,2,0))</f>
        <v>0</v>
      </c>
      <c r="AG532" s="109">
        <f t="shared" si="143"/>
        <v>0</v>
      </c>
      <c r="AH532" s="109">
        <f>IF(LEN(M532)&gt;1,MATCH(MID(M532,2,3),Params!$A$4:$A$14,0),0)</f>
        <v>0</v>
      </c>
      <c r="AI532" s="109" cm="1">
        <f t="array" ref="AI532">IF(AH532=0,0,INDEX(Params!F$4:F$14,RESULTS!$AH532))</f>
        <v>0</v>
      </c>
      <c r="AJ532" s="109" cm="1">
        <f t="array" ref="AJ532">IF(AI532=0,0,INDEX(Params!G$4:G$14,RESULTS!$AH532))</f>
        <v>0</v>
      </c>
      <c r="AK532" s="109">
        <f t="shared" si="144"/>
        <v>0</v>
      </c>
      <c r="AL532" s="109">
        <f t="shared" si="145"/>
        <v>0</v>
      </c>
    </row>
    <row r="533" spans="1:38" x14ac:dyDescent="0.3">
      <c r="A533" s="64" t="str">
        <f t="shared" si="139"/>
        <v/>
      </c>
      <c r="B533" s="64" t="str">
        <f t="shared" si="140"/>
        <v/>
      </c>
      <c r="C533" s="100">
        <v>532</v>
      </c>
      <c r="D533" s="96"/>
      <c r="E533" s="97">
        <f t="shared" si="152"/>
        <v>1</v>
      </c>
      <c r="F533" s="97"/>
      <c r="G533" s="97"/>
      <c r="H533" s="104" t="str">
        <f t="shared" si="146"/>
        <v/>
      </c>
      <c r="I533" s="105" t="str">
        <f>IF(D533="","",VLOOKUP(D533,ENTRANTS!$A$1:$H$1000,2,0))</f>
        <v/>
      </c>
      <c r="J533" s="105" t="str">
        <f>IF(D533="","",VLOOKUP(D533,ENTRANTS!$A$1:$H$1000,3,0))</f>
        <v/>
      </c>
      <c r="K533" s="100" t="str">
        <f>IF(D533="","",LEFT(VLOOKUP(D533,ENTRANTS!$A$1:$H$1000,5,0),1))</f>
        <v/>
      </c>
      <c r="L533" s="100" t="str">
        <f>IF(D533="","",COUNTIF($K$2:K533,K533))</f>
        <v/>
      </c>
      <c r="M533" s="100" t="str">
        <f>IF(D533="","",VLOOKUP(D533,ENTRANTS!$A$1:$H$1000,4,0))</f>
        <v/>
      </c>
      <c r="N533" s="100" t="str">
        <f>IF(D533="","",COUNTIF($M$2:M533,M533))</f>
        <v/>
      </c>
      <c r="O533" s="105" t="str">
        <f>IF(D533="","",VLOOKUP(D533,ENTRANTS!$A$1:$H$1000,6,0))</f>
        <v/>
      </c>
      <c r="P533" s="83" t="str">
        <f t="shared" si="147"/>
        <v/>
      </c>
      <c r="Q533" s="30"/>
      <c r="R533" s="2" t="str">
        <f t="shared" si="148"/>
        <v/>
      </c>
      <c r="S533" s="3" t="str">
        <f>IF(D533="","",COUNTIF($R$2:R533,R533))</f>
        <v/>
      </c>
      <c r="T533" s="4" t="str">
        <f t="shared" si="137"/>
        <v/>
      </c>
      <c r="U533" s="34" t="str">
        <f>IF(AND(S533=4,K533="M",NOT(O533="Unattached")),SUMIF(R$2:R533,R533,L$2:L533),"")</f>
        <v/>
      </c>
      <c r="V533" s="4" t="str">
        <f t="shared" si="138"/>
        <v/>
      </c>
      <c r="W533" s="34" t="str">
        <f>IF(AND(S533=3,K533="F",NOT(O533="Unattached")),SUMIF(R$2:R533,R533,L$2:L533),"")</f>
        <v/>
      </c>
      <c r="X533" s="5" t="str">
        <f t="shared" si="141"/>
        <v/>
      </c>
      <c r="Y533" s="5" t="str">
        <f t="shared" si="149"/>
        <v/>
      </c>
      <c r="Z533" s="32" t="str">
        <f t="shared" si="142"/>
        <v xml:space="preserve"> </v>
      </c>
      <c r="AA533" s="32" t="str">
        <f>IF(K533="M",IF(S533&lt;&gt;4,"",VLOOKUP(CONCATENATE(R533," ",(S533-3)),$Z$2:AD533,5,0)),IF(S533&lt;&gt;3,"",VLOOKUP(CONCATENATE(R533," ",(S533-2)),$Z$2:AD533,5,0)))</f>
        <v/>
      </c>
      <c r="AB533" s="32" t="str">
        <f>IF(K533="M",IF(S533&lt;&gt;4,"",VLOOKUP(CONCATENATE(R533," ",(S533-2)),$Z$2:AD533,5,0)),IF(S533&lt;&gt;3,"",VLOOKUP(CONCATENATE(R533," ",(S533-1)),$Z$2:AD533,5,0)))</f>
        <v/>
      </c>
      <c r="AC533" s="32" t="str">
        <f>IF(K533="M",IF(S533&lt;&gt;4,"",VLOOKUP(CONCATENATE(R533," ",(S533-1)),$Z$2:AD533,5,0)),IF(S533&lt;&gt;3,"",VLOOKUP(CONCATENATE(R533," ",(S533)),$Z$2:AD533,5,0)))</f>
        <v/>
      </c>
      <c r="AD533" s="32" t="str">
        <f t="shared" si="150"/>
        <v/>
      </c>
      <c r="AE533" s="32" t="str">
        <f t="shared" si="151"/>
        <v xml:space="preserve"> </v>
      </c>
      <c r="AF533" s="109">
        <f>IF($K533="M",IF($L533&gt;Params!D$3,0,Params!F$3-$L533+1)+IF($L533=1,2,0),IF($L533&gt;Params!E$3,0,Params!G$3-$L533+1)+IF($L533=1,2,0))</f>
        <v>0</v>
      </c>
      <c r="AG533" s="109">
        <f t="shared" si="143"/>
        <v>0</v>
      </c>
      <c r="AH533" s="109">
        <f>IF(LEN(M533)&gt;1,MATCH(MID(M533,2,3),Params!$A$4:$A$14,0),0)</f>
        <v>0</v>
      </c>
      <c r="AI533" s="109" cm="1">
        <f t="array" ref="AI533">IF(AH533=0,0,INDEX(Params!F$4:F$14,RESULTS!$AH533))</f>
        <v>0</v>
      </c>
      <c r="AJ533" s="109" cm="1">
        <f t="array" ref="AJ533">IF(AI533=0,0,INDEX(Params!G$4:G$14,RESULTS!$AH533))</f>
        <v>0</v>
      </c>
      <c r="AK533" s="109">
        <f t="shared" si="144"/>
        <v>0</v>
      </c>
      <c r="AL533" s="109">
        <f t="shared" si="145"/>
        <v>0</v>
      </c>
    </row>
    <row r="534" spans="1:38" x14ac:dyDescent="0.3">
      <c r="A534" s="64" t="str">
        <f t="shared" si="139"/>
        <v/>
      </c>
      <c r="B534" s="64" t="str">
        <f t="shared" si="140"/>
        <v/>
      </c>
      <c r="C534" s="100">
        <v>533</v>
      </c>
      <c r="D534" s="96"/>
      <c r="E534" s="97">
        <f t="shared" si="152"/>
        <v>1</v>
      </c>
      <c r="F534" s="97"/>
      <c r="G534" s="97"/>
      <c r="H534" s="104" t="str">
        <f t="shared" si="146"/>
        <v/>
      </c>
      <c r="I534" s="105" t="str">
        <f>IF(D534="","",VLOOKUP(D534,ENTRANTS!$A$1:$H$1000,2,0))</f>
        <v/>
      </c>
      <c r="J534" s="105" t="str">
        <f>IF(D534="","",VLOOKUP(D534,ENTRANTS!$A$1:$H$1000,3,0))</f>
        <v/>
      </c>
      <c r="K534" s="100" t="str">
        <f>IF(D534="","",LEFT(VLOOKUP(D534,ENTRANTS!$A$1:$H$1000,5,0),1))</f>
        <v/>
      </c>
      <c r="L534" s="100" t="str">
        <f>IF(D534="","",COUNTIF($K$2:K534,K534))</f>
        <v/>
      </c>
      <c r="M534" s="100" t="str">
        <f>IF(D534="","",VLOOKUP(D534,ENTRANTS!$A$1:$H$1000,4,0))</f>
        <v/>
      </c>
      <c r="N534" s="100" t="str">
        <f>IF(D534="","",COUNTIF($M$2:M534,M534))</f>
        <v/>
      </c>
      <c r="O534" s="105" t="str">
        <f>IF(D534="","",VLOOKUP(D534,ENTRANTS!$A$1:$H$1000,6,0))</f>
        <v/>
      </c>
      <c r="P534" s="83" t="str">
        <f t="shared" si="147"/>
        <v/>
      </c>
      <c r="Q534" s="30"/>
      <c r="R534" s="2" t="str">
        <f t="shared" si="148"/>
        <v/>
      </c>
      <c r="S534" s="3" t="str">
        <f>IF(D534="","",COUNTIF($R$2:R534,R534))</f>
        <v/>
      </c>
      <c r="T534" s="4" t="str">
        <f t="shared" ref="T534:T597" si="153">IF(U534="","",RANK(U534,$U$2:$U$1000,1))</f>
        <v/>
      </c>
      <c r="U534" s="34" t="str">
        <f>IF(AND(S534=4,K534="M",NOT(O534="Unattached")),SUMIF(R$2:R534,R534,L$2:L534),"")</f>
        <v/>
      </c>
      <c r="V534" s="4" t="str">
        <f t="shared" ref="V534:V597" si="154">IF(W534="","",RANK(W534,$W$2:$W$1000,1))</f>
        <v/>
      </c>
      <c r="W534" s="34" t="str">
        <f>IF(AND(S534=3,K534="F",NOT(O534="Unattached")),SUMIF(R$2:R534,R534,L$2:L534),"")</f>
        <v/>
      </c>
      <c r="X534" s="5" t="str">
        <f t="shared" si="141"/>
        <v/>
      </c>
      <c r="Y534" s="5" t="str">
        <f t="shared" si="149"/>
        <v/>
      </c>
      <c r="Z534" s="32" t="str">
        <f t="shared" si="142"/>
        <v xml:space="preserve"> </v>
      </c>
      <c r="AA534" s="32" t="str">
        <f>IF(K534="M",IF(S534&lt;&gt;4,"",VLOOKUP(CONCATENATE(R534," ",(S534-3)),$Z$2:AD534,5,0)),IF(S534&lt;&gt;3,"",VLOOKUP(CONCATENATE(R534," ",(S534-2)),$Z$2:AD534,5,0)))</f>
        <v/>
      </c>
      <c r="AB534" s="32" t="str">
        <f>IF(K534="M",IF(S534&lt;&gt;4,"",VLOOKUP(CONCATENATE(R534," ",(S534-2)),$Z$2:AD534,5,0)),IF(S534&lt;&gt;3,"",VLOOKUP(CONCATENATE(R534," ",(S534-1)),$Z$2:AD534,5,0)))</f>
        <v/>
      </c>
      <c r="AC534" s="32" t="str">
        <f>IF(K534="M",IF(S534&lt;&gt;4,"",VLOOKUP(CONCATENATE(R534," ",(S534-1)),$Z$2:AD534,5,0)),IF(S534&lt;&gt;3,"",VLOOKUP(CONCATENATE(R534," ",(S534)),$Z$2:AD534,5,0)))</f>
        <v/>
      </c>
      <c r="AD534" s="32" t="str">
        <f t="shared" si="150"/>
        <v/>
      </c>
      <c r="AE534" s="32" t="str">
        <f t="shared" si="151"/>
        <v xml:space="preserve"> </v>
      </c>
      <c r="AF534" s="109">
        <f>IF($K534="M",IF($L534&gt;Params!D$3,0,Params!F$3-$L534+1)+IF($L534=1,2,0),IF($L534&gt;Params!E$3,0,Params!G$3-$L534+1)+IF($L534=1,2,0))</f>
        <v>0</v>
      </c>
      <c r="AG534" s="109">
        <f t="shared" si="143"/>
        <v>0</v>
      </c>
      <c r="AH534" s="109">
        <f>IF(LEN(M534)&gt;1,MATCH(MID(M534,2,3),Params!$A$4:$A$14,0),0)</f>
        <v>0</v>
      </c>
      <c r="AI534" s="109" cm="1">
        <f t="array" ref="AI534">IF(AH534=0,0,INDEX(Params!F$4:F$14,RESULTS!$AH534))</f>
        <v>0</v>
      </c>
      <c r="AJ534" s="109" cm="1">
        <f t="array" ref="AJ534">IF(AI534=0,0,INDEX(Params!G$4:G$14,RESULTS!$AH534))</f>
        <v>0</v>
      </c>
      <c r="AK534" s="109">
        <f t="shared" si="144"/>
        <v>0</v>
      </c>
      <c r="AL534" s="109">
        <f t="shared" si="145"/>
        <v>0</v>
      </c>
    </row>
    <row r="535" spans="1:38" x14ac:dyDescent="0.3">
      <c r="A535" s="64" t="str">
        <f t="shared" si="139"/>
        <v/>
      </c>
      <c r="B535" s="64" t="str">
        <f t="shared" si="140"/>
        <v/>
      </c>
      <c r="C535" s="100">
        <v>534</v>
      </c>
      <c r="D535" s="96"/>
      <c r="E535" s="97">
        <f t="shared" si="152"/>
        <v>1</v>
      </c>
      <c r="F535" s="97"/>
      <c r="G535" s="97"/>
      <c r="H535" s="104" t="str">
        <f t="shared" si="146"/>
        <v/>
      </c>
      <c r="I535" s="105" t="str">
        <f>IF(D535="","",VLOOKUP(D535,ENTRANTS!$A$1:$H$1000,2,0))</f>
        <v/>
      </c>
      <c r="J535" s="105" t="str">
        <f>IF(D535="","",VLOOKUP(D535,ENTRANTS!$A$1:$H$1000,3,0))</f>
        <v/>
      </c>
      <c r="K535" s="100" t="str">
        <f>IF(D535="","",LEFT(VLOOKUP(D535,ENTRANTS!$A$1:$H$1000,5,0),1))</f>
        <v/>
      </c>
      <c r="L535" s="100" t="str">
        <f>IF(D535="","",COUNTIF($K$2:K535,K535))</f>
        <v/>
      </c>
      <c r="M535" s="100" t="str">
        <f>IF(D535="","",VLOOKUP(D535,ENTRANTS!$A$1:$H$1000,4,0))</f>
        <v/>
      </c>
      <c r="N535" s="100" t="str">
        <f>IF(D535="","",COUNTIF($M$2:M535,M535))</f>
        <v/>
      </c>
      <c r="O535" s="105" t="str">
        <f>IF(D535="","",VLOOKUP(D535,ENTRANTS!$A$1:$H$1000,6,0))</f>
        <v/>
      </c>
      <c r="P535" s="83" t="str">
        <f t="shared" si="147"/>
        <v/>
      </c>
      <c r="Q535" s="30"/>
      <c r="R535" s="2" t="str">
        <f t="shared" si="148"/>
        <v/>
      </c>
      <c r="S535" s="3" t="str">
        <f>IF(D535="","",COUNTIF($R$2:R535,R535))</f>
        <v/>
      </c>
      <c r="T535" s="4" t="str">
        <f t="shared" si="153"/>
        <v/>
      </c>
      <c r="U535" s="34" t="str">
        <f>IF(AND(S535=4,K535="M",NOT(O535="Unattached")),SUMIF(R$2:R535,R535,L$2:L535),"")</f>
        <v/>
      </c>
      <c r="V535" s="4" t="str">
        <f t="shared" si="154"/>
        <v/>
      </c>
      <c r="W535" s="34" t="str">
        <f>IF(AND(S535=3,K535="F",NOT(O535="Unattached")),SUMIF(R$2:R535,R535,L$2:L535),"")</f>
        <v/>
      </c>
      <c r="X535" s="5" t="str">
        <f t="shared" si="141"/>
        <v/>
      </c>
      <c r="Y535" s="5" t="str">
        <f t="shared" si="149"/>
        <v/>
      </c>
      <c r="Z535" s="32" t="str">
        <f t="shared" si="142"/>
        <v xml:space="preserve"> </v>
      </c>
      <c r="AA535" s="32" t="str">
        <f>IF(K535="M",IF(S535&lt;&gt;4,"",VLOOKUP(CONCATENATE(R535," ",(S535-3)),$Z$2:AD535,5,0)),IF(S535&lt;&gt;3,"",VLOOKUP(CONCATENATE(R535," ",(S535-2)),$Z$2:AD535,5,0)))</f>
        <v/>
      </c>
      <c r="AB535" s="32" t="str">
        <f>IF(K535="M",IF(S535&lt;&gt;4,"",VLOOKUP(CONCATENATE(R535," ",(S535-2)),$Z$2:AD535,5,0)),IF(S535&lt;&gt;3,"",VLOOKUP(CONCATENATE(R535," ",(S535-1)),$Z$2:AD535,5,0)))</f>
        <v/>
      </c>
      <c r="AC535" s="32" t="str">
        <f>IF(K535="M",IF(S535&lt;&gt;4,"",VLOOKUP(CONCATENATE(R535," ",(S535-1)),$Z$2:AD535,5,0)),IF(S535&lt;&gt;3,"",VLOOKUP(CONCATENATE(R535," ",(S535)),$Z$2:AD535,5,0)))</f>
        <v/>
      </c>
      <c r="AD535" s="32" t="str">
        <f t="shared" si="150"/>
        <v/>
      </c>
      <c r="AE535" s="32" t="str">
        <f t="shared" si="151"/>
        <v xml:space="preserve"> </v>
      </c>
      <c r="AF535" s="109">
        <f>IF($K535="M",IF($L535&gt;Params!D$3,0,Params!F$3-$L535+1)+IF($L535=1,2,0),IF($L535&gt;Params!E$3,0,Params!G$3-$L535+1)+IF($L535=1,2,0))</f>
        <v>0</v>
      </c>
      <c r="AG535" s="109">
        <f t="shared" si="143"/>
        <v>0</v>
      </c>
      <c r="AH535" s="109">
        <f>IF(LEN(M535)&gt;1,MATCH(MID(M535,2,3),Params!$A$4:$A$14,0),0)</f>
        <v>0</v>
      </c>
      <c r="AI535" s="109" cm="1">
        <f t="array" ref="AI535">IF(AH535=0,0,INDEX(Params!F$4:F$14,RESULTS!$AH535))</f>
        <v>0</v>
      </c>
      <c r="AJ535" s="109" cm="1">
        <f t="array" ref="AJ535">IF(AI535=0,0,INDEX(Params!G$4:G$14,RESULTS!$AH535))</f>
        <v>0</v>
      </c>
      <c r="AK535" s="109">
        <f t="shared" si="144"/>
        <v>0</v>
      </c>
      <c r="AL535" s="109">
        <f t="shared" si="145"/>
        <v>0</v>
      </c>
    </row>
    <row r="536" spans="1:38" x14ac:dyDescent="0.3">
      <c r="A536" s="64" t="str">
        <f t="shared" si="139"/>
        <v/>
      </c>
      <c r="B536" s="64" t="str">
        <f t="shared" si="140"/>
        <v/>
      </c>
      <c r="C536" s="100">
        <v>535</v>
      </c>
      <c r="D536" s="96"/>
      <c r="E536" s="97">
        <f t="shared" si="152"/>
        <v>1</v>
      </c>
      <c r="F536" s="97"/>
      <c r="G536" s="97"/>
      <c r="H536" s="104" t="str">
        <f t="shared" si="146"/>
        <v/>
      </c>
      <c r="I536" s="105" t="str">
        <f>IF(D536="","",VLOOKUP(D536,ENTRANTS!$A$1:$H$1000,2,0))</f>
        <v/>
      </c>
      <c r="J536" s="105" t="str">
        <f>IF(D536="","",VLOOKUP(D536,ENTRANTS!$A$1:$H$1000,3,0))</f>
        <v/>
      </c>
      <c r="K536" s="100" t="str">
        <f>IF(D536="","",LEFT(VLOOKUP(D536,ENTRANTS!$A$1:$H$1000,5,0),1))</f>
        <v/>
      </c>
      <c r="L536" s="100" t="str">
        <f>IF(D536="","",COUNTIF($K$2:K536,K536))</f>
        <v/>
      </c>
      <c r="M536" s="100" t="str">
        <f>IF(D536="","",VLOOKUP(D536,ENTRANTS!$A$1:$H$1000,4,0))</f>
        <v/>
      </c>
      <c r="N536" s="100" t="str">
        <f>IF(D536="","",COUNTIF($M$2:M536,M536))</f>
        <v/>
      </c>
      <c r="O536" s="105" t="str">
        <f>IF(D536="","",VLOOKUP(D536,ENTRANTS!$A$1:$H$1000,6,0))</f>
        <v/>
      </c>
      <c r="P536" s="83" t="str">
        <f t="shared" si="147"/>
        <v/>
      </c>
      <c r="Q536" s="30"/>
      <c r="R536" s="2" t="str">
        <f t="shared" si="148"/>
        <v/>
      </c>
      <c r="S536" s="3" t="str">
        <f>IF(D536="","",COUNTIF($R$2:R536,R536))</f>
        <v/>
      </c>
      <c r="T536" s="4" t="str">
        <f t="shared" si="153"/>
        <v/>
      </c>
      <c r="U536" s="34" t="str">
        <f>IF(AND(S536=4,K536="M",NOT(O536="Unattached")),SUMIF(R$2:R536,R536,L$2:L536),"")</f>
        <v/>
      </c>
      <c r="V536" s="4" t="str">
        <f t="shared" si="154"/>
        <v/>
      </c>
      <c r="W536" s="34" t="str">
        <f>IF(AND(S536=3,K536="F",NOT(O536="Unattached")),SUMIF(R$2:R536,R536,L$2:L536),"")</f>
        <v/>
      </c>
      <c r="X536" s="5" t="str">
        <f t="shared" si="141"/>
        <v/>
      </c>
      <c r="Y536" s="5" t="str">
        <f t="shared" si="149"/>
        <v/>
      </c>
      <c r="Z536" s="32" t="str">
        <f t="shared" si="142"/>
        <v xml:space="preserve"> </v>
      </c>
      <c r="AA536" s="32" t="str">
        <f>IF(K536="M",IF(S536&lt;&gt;4,"",VLOOKUP(CONCATENATE(R536," ",(S536-3)),$Z$2:AD536,5,0)),IF(S536&lt;&gt;3,"",VLOOKUP(CONCATENATE(R536," ",(S536-2)),$Z$2:AD536,5,0)))</f>
        <v/>
      </c>
      <c r="AB536" s="32" t="str">
        <f>IF(K536="M",IF(S536&lt;&gt;4,"",VLOOKUP(CONCATENATE(R536," ",(S536-2)),$Z$2:AD536,5,0)),IF(S536&lt;&gt;3,"",VLOOKUP(CONCATENATE(R536," ",(S536-1)),$Z$2:AD536,5,0)))</f>
        <v/>
      </c>
      <c r="AC536" s="32" t="str">
        <f>IF(K536="M",IF(S536&lt;&gt;4,"",VLOOKUP(CONCATENATE(R536," ",(S536-1)),$Z$2:AD536,5,0)),IF(S536&lt;&gt;3,"",VLOOKUP(CONCATENATE(R536," ",(S536)),$Z$2:AD536,5,0)))</f>
        <v/>
      </c>
      <c r="AD536" s="32" t="str">
        <f t="shared" si="150"/>
        <v/>
      </c>
      <c r="AE536" s="32" t="str">
        <f t="shared" si="151"/>
        <v xml:space="preserve"> </v>
      </c>
      <c r="AF536" s="109">
        <f>IF($K536="M",IF($L536&gt;Params!D$3,0,Params!F$3-$L536+1)+IF($L536=1,2,0),IF($L536&gt;Params!E$3,0,Params!G$3-$L536+1)+IF($L536=1,2,0))</f>
        <v>0</v>
      </c>
      <c r="AG536" s="109">
        <f t="shared" si="143"/>
        <v>0</v>
      </c>
      <c r="AH536" s="109">
        <f>IF(LEN(M536)&gt;1,MATCH(MID(M536,2,3),Params!$A$4:$A$14,0),0)</f>
        <v>0</v>
      </c>
      <c r="AI536" s="109" cm="1">
        <f t="array" ref="AI536">IF(AH536=0,0,INDEX(Params!F$4:F$14,RESULTS!$AH536))</f>
        <v>0</v>
      </c>
      <c r="AJ536" s="109" cm="1">
        <f t="array" ref="AJ536">IF(AI536=0,0,INDEX(Params!G$4:G$14,RESULTS!$AH536))</f>
        <v>0</v>
      </c>
      <c r="AK536" s="109">
        <f t="shared" si="144"/>
        <v>0</v>
      </c>
      <c r="AL536" s="109">
        <f t="shared" si="145"/>
        <v>0</v>
      </c>
    </row>
    <row r="537" spans="1:38" x14ac:dyDescent="0.3">
      <c r="A537" s="64" t="str">
        <f t="shared" si="139"/>
        <v/>
      </c>
      <c r="B537" s="64" t="str">
        <f t="shared" si="140"/>
        <v/>
      </c>
      <c r="C537" s="100">
        <v>536</v>
      </c>
      <c r="D537" s="96"/>
      <c r="E537" s="97">
        <f t="shared" si="152"/>
        <v>1</v>
      </c>
      <c r="F537" s="97"/>
      <c r="G537" s="97"/>
      <c r="H537" s="104" t="str">
        <f t="shared" si="146"/>
        <v/>
      </c>
      <c r="I537" s="105" t="str">
        <f>IF(D537="","",VLOOKUP(D537,ENTRANTS!$A$1:$H$1000,2,0))</f>
        <v/>
      </c>
      <c r="J537" s="105" t="str">
        <f>IF(D537="","",VLOOKUP(D537,ENTRANTS!$A$1:$H$1000,3,0))</f>
        <v/>
      </c>
      <c r="K537" s="100" t="str">
        <f>IF(D537="","",LEFT(VLOOKUP(D537,ENTRANTS!$A$1:$H$1000,5,0),1))</f>
        <v/>
      </c>
      <c r="L537" s="100" t="str">
        <f>IF(D537="","",COUNTIF($K$2:K537,K537))</f>
        <v/>
      </c>
      <c r="M537" s="100" t="str">
        <f>IF(D537="","",VLOOKUP(D537,ENTRANTS!$A$1:$H$1000,4,0))</f>
        <v/>
      </c>
      <c r="N537" s="100" t="str">
        <f>IF(D537="","",COUNTIF($M$2:M537,M537))</f>
        <v/>
      </c>
      <c r="O537" s="105" t="str">
        <f>IF(D537="","",VLOOKUP(D537,ENTRANTS!$A$1:$H$1000,6,0))</f>
        <v/>
      </c>
      <c r="P537" s="83" t="str">
        <f t="shared" si="147"/>
        <v/>
      </c>
      <c r="Q537" s="30"/>
      <c r="R537" s="2" t="str">
        <f t="shared" si="148"/>
        <v/>
      </c>
      <c r="S537" s="3" t="str">
        <f>IF(D537="","",COUNTIF($R$2:R537,R537))</f>
        <v/>
      </c>
      <c r="T537" s="4" t="str">
        <f t="shared" si="153"/>
        <v/>
      </c>
      <c r="U537" s="34" t="str">
        <f>IF(AND(S537=4,K537="M",NOT(O537="Unattached")),SUMIF(R$2:R537,R537,L$2:L537),"")</f>
        <v/>
      </c>
      <c r="V537" s="4" t="str">
        <f t="shared" si="154"/>
        <v/>
      </c>
      <c r="W537" s="34" t="str">
        <f>IF(AND(S537=3,K537="F",NOT(O537="Unattached")),SUMIF(R$2:R537,R537,L$2:L537),"")</f>
        <v/>
      </c>
      <c r="X537" s="5" t="str">
        <f t="shared" si="141"/>
        <v/>
      </c>
      <c r="Y537" s="5" t="str">
        <f t="shared" si="149"/>
        <v/>
      </c>
      <c r="Z537" s="32" t="str">
        <f t="shared" si="142"/>
        <v xml:space="preserve"> </v>
      </c>
      <c r="AA537" s="32" t="str">
        <f>IF(K537="M",IF(S537&lt;&gt;4,"",VLOOKUP(CONCATENATE(R537," ",(S537-3)),$Z$2:AD537,5,0)),IF(S537&lt;&gt;3,"",VLOOKUP(CONCATENATE(R537," ",(S537-2)),$Z$2:AD537,5,0)))</f>
        <v/>
      </c>
      <c r="AB537" s="32" t="str">
        <f>IF(K537="M",IF(S537&lt;&gt;4,"",VLOOKUP(CONCATENATE(R537," ",(S537-2)),$Z$2:AD537,5,0)),IF(S537&lt;&gt;3,"",VLOOKUP(CONCATENATE(R537," ",(S537-1)),$Z$2:AD537,5,0)))</f>
        <v/>
      </c>
      <c r="AC537" s="32" t="str">
        <f>IF(K537="M",IF(S537&lt;&gt;4,"",VLOOKUP(CONCATENATE(R537," ",(S537-1)),$Z$2:AD537,5,0)),IF(S537&lt;&gt;3,"",VLOOKUP(CONCATENATE(R537," ",(S537)),$Z$2:AD537,5,0)))</f>
        <v/>
      </c>
      <c r="AD537" s="32" t="str">
        <f t="shared" si="150"/>
        <v/>
      </c>
      <c r="AE537" s="32" t="str">
        <f t="shared" si="151"/>
        <v xml:space="preserve"> </v>
      </c>
      <c r="AF537" s="109">
        <f>IF($K537="M",IF($L537&gt;Params!D$3,0,Params!F$3-$L537+1)+IF($L537=1,2,0),IF($L537&gt;Params!E$3,0,Params!G$3-$L537+1)+IF($L537=1,2,0))</f>
        <v>0</v>
      </c>
      <c r="AG537" s="109">
        <f t="shared" si="143"/>
        <v>0</v>
      </c>
      <c r="AH537" s="109">
        <f>IF(LEN(M537)&gt;1,MATCH(MID(M537,2,3),Params!$A$4:$A$14,0),0)</f>
        <v>0</v>
      </c>
      <c r="AI537" s="109" cm="1">
        <f t="array" ref="AI537">IF(AH537=0,0,INDEX(Params!F$4:F$14,RESULTS!$AH537))</f>
        <v>0</v>
      </c>
      <c r="AJ537" s="109" cm="1">
        <f t="array" ref="AJ537">IF(AI537=0,0,INDEX(Params!G$4:G$14,RESULTS!$AH537))</f>
        <v>0</v>
      </c>
      <c r="AK537" s="109">
        <f t="shared" si="144"/>
        <v>0</v>
      </c>
      <c r="AL537" s="109">
        <f t="shared" si="145"/>
        <v>0</v>
      </c>
    </row>
    <row r="538" spans="1:38" x14ac:dyDescent="0.3">
      <c r="A538" s="64" t="str">
        <f t="shared" si="139"/>
        <v/>
      </c>
      <c r="B538" s="64" t="str">
        <f t="shared" si="140"/>
        <v/>
      </c>
      <c r="C538" s="100">
        <v>537</v>
      </c>
      <c r="D538" s="96"/>
      <c r="E538" s="97">
        <f t="shared" si="152"/>
        <v>1</v>
      </c>
      <c r="F538" s="97"/>
      <c r="G538" s="97"/>
      <c r="H538" s="104" t="str">
        <f t="shared" si="146"/>
        <v/>
      </c>
      <c r="I538" s="105" t="str">
        <f>IF(D538="","",VLOOKUP(D538,ENTRANTS!$A$1:$H$1000,2,0))</f>
        <v/>
      </c>
      <c r="J538" s="105" t="str">
        <f>IF(D538="","",VLOOKUP(D538,ENTRANTS!$A$1:$H$1000,3,0))</f>
        <v/>
      </c>
      <c r="K538" s="100" t="str">
        <f>IF(D538="","",LEFT(VLOOKUP(D538,ENTRANTS!$A$1:$H$1000,5,0),1))</f>
        <v/>
      </c>
      <c r="L538" s="100" t="str">
        <f>IF(D538="","",COUNTIF($K$2:K538,K538))</f>
        <v/>
      </c>
      <c r="M538" s="100" t="str">
        <f>IF(D538="","",VLOOKUP(D538,ENTRANTS!$A$1:$H$1000,4,0))</f>
        <v/>
      </c>
      <c r="N538" s="100" t="str">
        <f>IF(D538="","",COUNTIF($M$2:M538,M538))</f>
        <v/>
      </c>
      <c r="O538" s="105" t="str">
        <f>IF(D538="","",VLOOKUP(D538,ENTRANTS!$A$1:$H$1000,6,0))</f>
        <v/>
      </c>
      <c r="P538" s="83" t="str">
        <f t="shared" si="147"/>
        <v/>
      </c>
      <c r="Q538" s="30"/>
      <c r="R538" s="2" t="str">
        <f t="shared" si="148"/>
        <v/>
      </c>
      <c r="S538" s="3" t="str">
        <f>IF(D538="","",COUNTIF($R$2:R538,R538))</f>
        <v/>
      </c>
      <c r="T538" s="4" t="str">
        <f t="shared" si="153"/>
        <v/>
      </c>
      <c r="U538" s="34" t="str">
        <f>IF(AND(S538=4,K538="M",NOT(O538="Unattached")),SUMIF(R$2:R538,R538,L$2:L538),"")</f>
        <v/>
      </c>
      <c r="V538" s="4" t="str">
        <f t="shared" si="154"/>
        <v/>
      </c>
      <c r="W538" s="34" t="str">
        <f>IF(AND(S538=3,K538="F",NOT(O538="Unattached")),SUMIF(R$2:R538,R538,L$2:L538),"")</f>
        <v/>
      </c>
      <c r="X538" s="5" t="str">
        <f t="shared" si="141"/>
        <v/>
      </c>
      <c r="Y538" s="5" t="str">
        <f t="shared" si="149"/>
        <v/>
      </c>
      <c r="Z538" s="32" t="str">
        <f t="shared" si="142"/>
        <v xml:space="preserve"> </v>
      </c>
      <c r="AA538" s="32" t="str">
        <f>IF(K538="M",IF(S538&lt;&gt;4,"",VLOOKUP(CONCATENATE(R538," ",(S538-3)),$Z$2:AD538,5,0)),IF(S538&lt;&gt;3,"",VLOOKUP(CONCATENATE(R538," ",(S538-2)),$Z$2:AD538,5,0)))</f>
        <v/>
      </c>
      <c r="AB538" s="32" t="str">
        <f>IF(K538="M",IF(S538&lt;&gt;4,"",VLOOKUP(CONCATENATE(R538," ",(S538-2)),$Z$2:AD538,5,0)),IF(S538&lt;&gt;3,"",VLOOKUP(CONCATENATE(R538," ",(S538-1)),$Z$2:AD538,5,0)))</f>
        <v/>
      </c>
      <c r="AC538" s="32" t="str">
        <f>IF(K538="M",IF(S538&lt;&gt;4,"",VLOOKUP(CONCATENATE(R538," ",(S538-1)),$Z$2:AD538,5,0)),IF(S538&lt;&gt;3,"",VLOOKUP(CONCATENATE(R538," ",(S538)),$Z$2:AD538,5,0)))</f>
        <v/>
      </c>
      <c r="AD538" s="32" t="str">
        <f t="shared" si="150"/>
        <v/>
      </c>
      <c r="AE538" s="32" t="str">
        <f t="shared" si="151"/>
        <v xml:space="preserve"> </v>
      </c>
      <c r="AF538" s="109">
        <f>IF($K538="M",IF($L538&gt;Params!D$3,0,Params!F$3-$L538+1)+IF($L538=1,2,0),IF($L538&gt;Params!E$3,0,Params!G$3-$L538+1)+IF($L538=1,2,0))</f>
        <v>0</v>
      </c>
      <c r="AG538" s="109">
        <f t="shared" si="143"/>
        <v>0</v>
      </c>
      <c r="AH538" s="109">
        <f>IF(LEN(M538)&gt;1,MATCH(MID(M538,2,3),Params!$A$4:$A$14,0),0)</f>
        <v>0</v>
      </c>
      <c r="AI538" s="109" cm="1">
        <f t="array" ref="AI538">IF(AH538=0,0,INDEX(Params!F$4:F$14,RESULTS!$AH538))</f>
        <v>0</v>
      </c>
      <c r="AJ538" s="109" cm="1">
        <f t="array" ref="AJ538">IF(AI538=0,0,INDEX(Params!G$4:G$14,RESULTS!$AH538))</f>
        <v>0</v>
      </c>
      <c r="AK538" s="109">
        <f t="shared" si="144"/>
        <v>0</v>
      </c>
      <c r="AL538" s="109">
        <f t="shared" si="145"/>
        <v>0</v>
      </c>
    </row>
    <row r="539" spans="1:38" x14ac:dyDescent="0.3">
      <c r="A539" s="64" t="str">
        <f t="shared" si="139"/>
        <v/>
      </c>
      <c r="B539" s="64" t="str">
        <f t="shared" si="140"/>
        <v/>
      </c>
      <c r="C539" s="100">
        <v>538</v>
      </c>
      <c r="D539" s="96"/>
      <c r="E539" s="97">
        <f t="shared" si="152"/>
        <v>1</v>
      </c>
      <c r="F539" s="97"/>
      <c r="G539" s="97"/>
      <c r="H539" s="104" t="str">
        <f t="shared" si="146"/>
        <v/>
      </c>
      <c r="I539" s="105" t="str">
        <f>IF(D539="","",VLOOKUP(D539,ENTRANTS!$A$1:$H$1000,2,0))</f>
        <v/>
      </c>
      <c r="J539" s="105" t="str">
        <f>IF(D539="","",VLOOKUP(D539,ENTRANTS!$A$1:$H$1000,3,0))</f>
        <v/>
      </c>
      <c r="K539" s="100" t="str">
        <f>IF(D539="","",LEFT(VLOOKUP(D539,ENTRANTS!$A$1:$H$1000,5,0),1))</f>
        <v/>
      </c>
      <c r="L539" s="100" t="str">
        <f>IF(D539="","",COUNTIF($K$2:K539,K539))</f>
        <v/>
      </c>
      <c r="M539" s="100" t="str">
        <f>IF(D539="","",VLOOKUP(D539,ENTRANTS!$A$1:$H$1000,4,0))</f>
        <v/>
      </c>
      <c r="N539" s="100" t="str">
        <f>IF(D539="","",COUNTIF($M$2:M539,M539))</f>
        <v/>
      </c>
      <c r="O539" s="105" t="str">
        <f>IF(D539="","",VLOOKUP(D539,ENTRANTS!$A$1:$H$1000,6,0))</f>
        <v/>
      </c>
      <c r="P539" s="83" t="str">
        <f t="shared" si="147"/>
        <v/>
      </c>
      <c r="Q539" s="30"/>
      <c r="R539" s="2" t="str">
        <f t="shared" si="148"/>
        <v/>
      </c>
      <c r="S539" s="3" t="str">
        <f>IF(D539="","",COUNTIF($R$2:R539,R539))</f>
        <v/>
      </c>
      <c r="T539" s="4" t="str">
        <f t="shared" si="153"/>
        <v/>
      </c>
      <c r="U539" s="34" t="str">
        <f>IF(AND(S539=4,K539="M",NOT(O539="Unattached")),SUMIF(R$2:R539,R539,L$2:L539),"")</f>
        <v/>
      </c>
      <c r="V539" s="4" t="str">
        <f t="shared" si="154"/>
        <v/>
      </c>
      <c r="W539" s="34" t="str">
        <f>IF(AND(S539=3,K539="F",NOT(O539="Unattached")),SUMIF(R$2:R539,R539,L$2:L539),"")</f>
        <v/>
      </c>
      <c r="X539" s="5" t="str">
        <f t="shared" si="141"/>
        <v/>
      </c>
      <c r="Y539" s="5" t="str">
        <f t="shared" si="149"/>
        <v/>
      </c>
      <c r="Z539" s="32" t="str">
        <f t="shared" si="142"/>
        <v xml:space="preserve"> </v>
      </c>
      <c r="AA539" s="32" t="str">
        <f>IF(K539="M",IF(S539&lt;&gt;4,"",VLOOKUP(CONCATENATE(R539," ",(S539-3)),$Z$2:AD539,5,0)),IF(S539&lt;&gt;3,"",VLOOKUP(CONCATENATE(R539," ",(S539-2)),$Z$2:AD539,5,0)))</f>
        <v/>
      </c>
      <c r="AB539" s="32" t="str">
        <f>IF(K539="M",IF(S539&lt;&gt;4,"",VLOOKUP(CONCATENATE(R539," ",(S539-2)),$Z$2:AD539,5,0)),IF(S539&lt;&gt;3,"",VLOOKUP(CONCATENATE(R539," ",(S539-1)),$Z$2:AD539,5,0)))</f>
        <v/>
      </c>
      <c r="AC539" s="32" t="str">
        <f>IF(K539="M",IF(S539&lt;&gt;4,"",VLOOKUP(CONCATENATE(R539," ",(S539-1)),$Z$2:AD539,5,0)),IF(S539&lt;&gt;3,"",VLOOKUP(CONCATENATE(R539," ",(S539)),$Z$2:AD539,5,0)))</f>
        <v/>
      </c>
      <c r="AD539" s="32" t="str">
        <f t="shared" si="150"/>
        <v/>
      </c>
      <c r="AE539" s="32" t="str">
        <f t="shared" si="151"/>
        <v xml:space="preserve"> </v>
      </c>
      <c r="AF539" s="109">
        <f>IF($K539="M",IF($L539&gt;Params!D$3,0,Params!F$3-$L539+1)+IF($L539=1,2,0),IF($L539&gt;Params!E$3,0,Params!G$3-$L539+1)+IF($L539=1,2,0))</f>
        <v>0</v>
      </c>
      <c r="AG539" s="109">
        <f t="shared" si="143"/>
        <v>0</v>
      </c>
      <c r="AH539" s="109">
        <f>IF(LEN(M539)&gt;1,MATCH(MID(M539,2,3),Params!$A$4:$A$14,0),0)</f>
        <v>0</v>
      </c>
      <c r="AI539" s="109" cm="1">
        <f t="array" ref="AI539">IF(AH539=0,0,INDEX(Params!F$4:F$14,RESULTS!$AH539))</f>
        <v>0</v>
      </c>
      <c r="AJ539" s="109" cm="1">
        <f t="array" ref="AJ539">IF(AI539=0,0,INDEX(Params!G$4:G$14,RESULTS!$AH539))</f>
        <v>0</v>
      </c>
      <c r="AK539" s="109">
        <f t="shared" si="144"/>
        <v>0</v>
      </c>
      <c r="AL539" s="109">
        <f t="shared" si="145"/>
        <v>0</v>
      </c>
    </row>
    <row r="540" spans="1:38" x14ac:dyDescent="0.3">
      <c r="A540" s="64" t="str">
        <f t="shared" si="139"/>
        <v/>
      </c>
      <c r="B540" s="64" t="str">
        <f t="shared" si="140"/>
        <v/>
      </c>
      <c r="C540" s="100">
        <v>539</v>
      </c>
      <c r="D540" s="96"/>
      <c r="E540" s="97">
        <f t="shared" si="152"/>
        <v>1</v>
      </c>
      <c r="F540" s="97"/>
      <c r="G540" s="97"/>
      <c r="H540" s="104" t="str">
        <f t="shared" si="146"/>
        <v/>
      </c>
      <c r="I540" s="105" t="str">
        <f>IF(D540="","",VLOOKUP(D540,ENTRANTS!$A$1:$H$1000,2,0))</f>
        <v/>
      </c>
      <c r="J540" s="105" t="str">
        <f>IF(D540="","",VLOOKUP(D540,ENTRANTS!$A$1:$H$1000,3,0))</f>
        <v/>
      </c>
      <c r="K540" s="100" t="str">
        <f>IF(D540="","",LEFT(VLOOKUP(D540,ENTRANTS!$A$1:$H$1000,5,0),1))</f>
        <v/>
      </c>
      <c r="L540" s="100" t="str">
        <f>IF(D540="","",COUNTIF($K$2:K540,K540))</f>
        <v/>
      </c>
      <c r="M540" s="100" t="str">
        <f>IF(D540="","",VLOOKUP(D540,ENTRANTS!$A$1:$H$1000,4,0))</f>
        <v/>
      </c>
      <c r="N540" s="100" t="str">
        <f>IF(D540="","",COUNTIF($M$2:M540,M540))</f>
        <v/>
      </c>
      <c r="O540" s="105" t="str">
        <f>IF(D540="","",VLOOKUP(D540,ENTRANTS!$A$1:$H$1000,6,0))</f>
        <v/>
      </c>
      <c r="P540" s="83" t="str">
        <f t="shared" si="147"/>
        <v/>
      </c>
      <c r="Q540" s="30"/>
      <c r="R540" s="2" t="str">
        <f t="shared" si="148"/>
        <v/>
      </c>
      <c r="S540" s="3" t="str">
        <f>IF(D540="","",COUNTIF($R$2:R540,R540))</f>
        <v/>
      </c>
      <c r="T540" s="4" t="str">
        <f t="shared" si="153"/>
        <v/>
      </c>
      <c r="U540" s="34" t="str">
        <f>IF(AND(S540=4,K540="M",NOT(O540="Unattached")),SUMIF(R$2:R540,R540,L$2:L540),"")</f>
        <v/>
      </c>
      <c r="V540" s="4" t="str">
        <f t="shared" si="154"/>
        <v/>
      </c>
      <c r="W540" s="34" t="str">
        <f>IF(AND(S540=3,K540="F",NOT(O540="Unattached")),SUMIF(R$2:R540,R540,L$2:L540),"")</f>
        <v/>
      </c>
      <c r="X540" s="5" t="str">
        <f t="shared" si="141"/>
        <v/>
      </c>
      <c r="Y540" s="5" t="str">
        <f t="shared" si="149"/>
        <v/>
      </c>
      <c r="Z540" s="32" t="str">
        <f t="shared" si="142"/>
        <v xml:space="preserve"> </v>
      </c>
      <c r="AA540" s="32" t="str">
        <f>IF(K540="M",IF(S540&lt;&gt;4,"",VLOOKUP(CONCATENATE(R540," ",(S540-3)),$Z$2:AD540,5,0)),IF(S540&lt;&gt;3,"",VLOOKUP(CONCATENATE(R540," ",(S540-2)),$Z$2:AD540,5,0)))</f>
        <v/>
      </c>
      <c r="AB540" s="32" t="str">
        <f>IF(K540="M",IF(S540&lt;&gt;4,"",VLOOKUP(CONCATENATE(R540," ",(S540-2)),$Z$2:AD540,5,0)),IF(S540&lt;&gt;3,"",VLOOKUP(CONCATENATE(R540," ",(S540-1)),$Z$2:AD540,5,0)))</f>
        <v/>
      </c>
      <c r="AC540" s="32" t="str">
        <f>IF(K540="M",IF(S540&lt;&gt;4,"",VLOOKUP(CONCATENATE(R540," ",(S540-1)),$Z$2:AD540,5,0)),IF(S540&lt;&gt;3,"",VLOOKUP(CONCATENATE(R540," ",(S540)),$Z$2:AD540,5,0)))</f>
        <v/>
      </c>
      <c r="AD540" s="32" t="str">
        <f t="shared" si="150"/>
        <v/>
      </c>
      <c r="AE540" s="32" t="str">
        <f t="shared" si="151"/>
        <v xml:space="preserve"> </v>
      </c>
      <c r="AF540" s="109">
        <f>IF($K540="M",IF($L540&gt;Params!D$3,0,Params!F$3-$L540+1)+IF($L540=1,2,0),IF($L540&gt;Params!E$3,0,Params!G$3-$L540+1)+IF($L540=1,2,0))</f>
        <v>0</v>
      </c>
      <c r="AG540" s="109">
        <f t="shared" si="143"/>
        <v>0</v>
      </c>
      <c r="AH540" s="109">
        <f>IF(LEN(M540)&gt;1,MATCH(MID(M540,2,3),Params!$A$4:$A$14,0),0)</f>
        <v>0</v>
      </c>
      <c r="AI540" s="109" cm="1">
        <f t="array" ref="AI540">IF(AH540=0,0,INDEX(Params!F$4:F$14,RESULTS!$AH540))</f>
        <v>0</v>
      </c>
      <c r="AJ540" s="109" cm="1">
        <f t="array" ref="AJ540">IF(AI540=0,0,INDEX(Params!G$4:G$14,RESULTS!$AH540))</f>
        <v>0</v>
      </c>
      <c r="AK540" s="109">
        <f t="shared" si="144"/>
        <v>0</v>
      </c>
      <c r="AL540" s="109">
        <f t="shared" si="145"/>
        <v>0</v>
      </c>
    </row>
    <row r="541" spans="1:38" x14ac:dyDescent="0.3">
      <c r="A541" s="64" t="str">
        <f t="shared" si="139"/>
        <v/>
      </c>
      <c r="B541" s="64" t="str">
        <f t="shared" si="140"/>
        <v/>
      </c>
      <c r="C541" s="100">
        <v>540</v>
      </c>
      <c r="D541" s="96"/>
      <c r="E541" s="97">
        <f t="shared" si="152"/>
        <v>1</v>
      </c>
      <c r="F541" s="97"/>
      <c r="G541" s="97"/>
      <c r="H541" s="104" t="str">
        <f t="shared" si="146"/>
        <v/>
      </c>
      <c r="I541" s="105" t="str">
        <f>IF(D541="","",VLOOKUP(D541,ENTRANTS!$A$1:$H$1000,2,0))</f>
        <v/>
      </c>
      <c r="J541" s="105" t="str">
        <f>IF(D541="","",VLOOKUP(D541,ENTRANTS!$A$1:$H$1000,3,0))</f>
        <v/>
      </c>
      <c r="K541" s="100" t="str">
        <f>IF(D541="","",LEFT(VLOOKUP(D541,ENTRANTS!$A$1:$H$1000,5,0),1))</f>
        <v/>
      </c>
      <c r="L541" s="100" t="str">
        <f>IF(D541="","",COUNTIF($K$2:K541,K541))</f>
        <v/>
      </c>
      <c r="M541" s="100" t="str">
        <f>IF(D541="","",VLOOKUP(D541,ENTRANTS!$A$1:$H$1000,4,0))</f>
        <v/>
      </c>
      <c r="N541" s="100" t="str">
        <f>IF(D541="","",COUNTIF($M$2:M541,M541))</f>
        <v/>
      </c>
      <c r="O541" s="105" t="str">
        <f>IF(D541="","",VLOOKUP(D541,ENTRANTS!$A$1:$H$1000,6,0))</f>
        <v/>
      </c>
      <c r="P541" s="83" t="str">
        <f t="shared" si="147"/>
        <v/>
      </c>
      <c r="Q541" s="30"/>
      <c r="R541" s="2" t="str">
        <f t="shared" si="148"/>
        <v/>
      </c>
      <c r="S541" s="3" t="str">
        <f>IF(D541="","",COUNTIF($R$2:R541,R541))</f>
        <v/>
      </c>
      <c r="T541" s="4" t="str">
        <f t="shared" si="153"/>
        <v/>
      </c>
      <c r="U541" s="34" t="str">
        <f>IF(AND(S541=4,K541="M",NOT(O541="Unattached")),SUMIF(R$2:R541,R541,L$2:L541),"")</f>
        <v/>
      </c>
      <c r="V541" s="4" t="str">
        <f t="shared" si="154"/>
        <v/>
      </c>
      <c r="W541" s="34" t="str">
        <f>IF(AND(S541=3,K541="F",NOT(O541="Unattached")),SUMIF(R$2:R541,R541,L$2:L541),"")</f>
        <v/>
      </c>
      <c r="X541" s="5" t="str">
        <f t="shared" si="141"/>
        <v/>
      </c>
      <c r="Y541" s="5" t="str">
        <f t="shared" si="149"/>
        <v/>
      </c>
      <c r="Z541" s="32" t="str">
        <f t="shared" si="142"/>
        <v xml:space="preserve"> </v>
      </c>
      <c r="AA541" s="32" t="str">
        <f>IF(K541="M",IF(S541&lt;&gt;4,"",VLOOKUP(CONCATENATE(R541," ",(S541-3)),$Z$2:AD541,5,0)),IF(S541&lt;&gt;3,"",VLOOKUP(CONCATENATE(R541," ",(S541-2)),$Z$2:AD541,5,0)))</f>
        <v/>
      </c>
      <c r="AB541" s="32" t="str">
        <f>IF(K541="M",IF(S541&lt;&gt;4,"",VLOOKUP(CONCATENATE(R541," ",(S541-2)),$Z$2:AD541,5,0)),IF(S541&lt;&gt;3,"",VLOOKUP(CONCATENATE(R541," ",(S541-1)),$Z$2:AD541,5,0)))</f>
        <v/>
      </c>
      <c r="AC541" s="32" t="str">
        <f>IF(K541="M",IF(S541&lt;&gt;4,"",VLOOKUP(CONCATENATE(R541," ",(S541-1)),$Z$2:AD541,5,0)),IF(S541&lt;&gt;3,"",VLOOKUP(CONCATENATE(R541," ",(S541)),$Z$2:AD541,5,0)))</f>
        <v/>
      </c>
      <c r="AD541" s="32" t="str">
        <f t="shared" si="150"/>
        <v/>
      </c>
      <c r="AE541" s="32" t="str">
        <f t="shared" si="151"/>
        <v xml:space="preserve"> </v>
      </c>
      <c r="AF541" s="109">
        <f>IF($K541="M",IF($L541&gt;Params!D$3,0,Params!F$3-$L541+1)+IF($L541=1,2,0),IF($L541&gt;Params!E$3,0,Params!G$3-$L541+1)+IF($L541=1,2,0))</f>
        <v>0</v>
      </c>
      <c r="AG541" s="109">
        <f t="shared" si="143"/>
        <v>0</v>
      </c>
      <c r="AH541" s="109">
        <f>IF(LEN(M541)&gt;1,MATCH(MID(M541,2,3),Params!$A$4:$A$14,0),0)</f>
        <v>0</v>
      </c>
      <c r="AI541" s="109" cm="1">
        <f t="array" ref="AI541">IF(AH541=0,0,INDEX(Params!F$4:F$14,RESULTS!$AH541))</f>
        <v>0</v>
      </c>
      <c r="AJ541" s="109" cm="1">
        <f t="array" ref="AJ541">IF(AI541=0,0,INDEX(Params!G$4:G$14,RESULTS!$AH541))</f>
        <v>0</v>
      </c>
      <c r="AK541" s="109">
        <f t="shared" si="144"/>
        <v>0</v>
      </c>
      <c r="AL541" s="109">
        <f t="shared" si="145"/>
        <v>0</v>
      </c>
    </row>
    <row r="542" spans="1:38" x14ac:dyDescent="0.3">
      <c r="A542" s="64" t="str">
        <f t="shared" si="139"/>
        <v/>
      </c>
      <c r="B542" s="64" t="str">
        <f t="shared" si="140"/>
        <v/>
      </c>
      <c r="C542" s="100">
        <v>541</v>
      </c>
      <c r="D542" s="96"/>
      <c r="E542" s="97">
        <f t="shared" si="152"/>
        <v>1</v>
      </c>
      <c r="F542" s="97"/>
      <c r="G542" s="97"/>
      <c r="H542" s="104" t="str">
        <f t="shared" si="146"/>
        <v/>
      </c>
      <c r="I542" s="105" t="str">
        <f>IF(D542="","",VLOOKUP(D542,ENTRANTS!$A$1:$H$1000,2,0))</f>
        <v/>
      </c>
      <c r="J542" s="105" t="str">
        <f>IF(D542="","",VLOOKUP(D542,ENTRANTS!$A$1:$H$1000,3,0))</f>
        <v/>
      </c>
      <c r="K542" s="100" t="str">
        <f>IF(D542="","",LEFT(VLOOKUP(D542,ENTRANTS!$A$1:$H$1000,5,0),1))</f>
        <v/>
      </c>
      <c r="L542" s="100" t="str">
        <f>IF(D542="","",COUNTIF($K$2:K542,K542))</f>
        <v/>
      </c>
      <c r="M542" s="100" t="str">
        <f>IF(D542="","",VLOOKUP(D542,ENTRANTS!$A$1:$H$1000,4,0))</f>
        <v/>
      </c>
      <c r="N542" s="100" t="str">
        <f>IF(D542="","",COUNTIF($M$2:M542,M542))</f>
        <v/>
      </c>
      <c r="O542" s="105" t="str">
        <f>IF(D542="","",VLOOKUP(D542,ENTRANTS!$A$1:$H$1000,6,0))</f>
        <v/>
      </c>
      <c r="P542" s="83" t="str">
        <f t="shared" si="147"/>
        <v/>
      </c>
      <c r="Q542" s="30"/>
      <c r="R542" s="2" t="str">
        <f t="shared" si="148"/>
        <v/>
      </c>
      <c r="S542" s="3" t="str">
        <f>IF(D542="","",COUNTIF($R$2:R542,R542))</f>
        <v/>
      </c>
      <c r="T542" s="4" t="str">
        <f t="shared" si="153"/>
        <v/>
      </c>
      <c r="U542" s="34" t="str">
        <f>IF(AND(S542=4,K542="M",NOT(O542="Unattached")),SUMIF(R$2:R542,R542,L$2:L542),"")</f>
        <v/>
      </c>
      <c r="V542" s="4" t="str">
        <f t="shared" si="154"/>
        <v/>
      </c>
      <c r="W542" s="34" t="str">
        <f>IF(AND(S542=3,K542="F",NOT(O542="Unattached")),SUMIF(R$2:R542,R542,L$2:L542),"")</f>
        <v/>
      </c>
      <c r="X542" s="5" t="str">
        <f t="shared" si="141"/>
        <v/>
      </c>
      <c r="Y542" s="5" t="str">
        <f t="shared" si="149"/>
        <v/>
      </c>
      <c r="Z542" s="32" t="str">
        <f t="shared" si="142"/>
        <v xml:space="preserve"> </v>
      </c>
      <c r="AA542" s="32" t="str">
        <f>IF(K542="M",IF(S542&lt;&gt;4,"",VLOOKUP(CONCATENATE(R542," ",(S542-3)),$Z$2:AD542,5,0)),IF(S542&lt;&gt;3,"",VLOOKUP(CONCATENATE(R542," ",(S542-2)),$Z$2:AD542,5,0)))</f>
        <v/>
      </c>
      <c r="AB542" s="32" t="str">
        <f>IF(K542="M",IF(S542&lt;&gt;4,"",VLOOKUP(CONCATENATE(R542," ",(S542-2)),$Z$2:AD542,5,0)),IF(S542&lt;&gt;3,"",VLOOKUP(CONCATENATE(R542," ",(S542-1)),$Z$2:AD542,5,0)))</f>
        <v/>
      </c>
      <c r="AC542" s="32" t="str">
        <f>IF(K542="M",IF(S542&lt;&gt;4,"",VLOOKUP(CONCATENATE(R542," ",(S542-1)),$Z$2:AD542,5,0)),IF(S542&lt;&gt;3,"",VLOOKUP(CONCATENATE(R542," ",(S542)),$Z$2:AD542,5,0)))</f>
        <v/>
      </c>
      <c r="AD542" s="32" t="str">
        <f t="shared" si="150"/>
        <v/>
      </c>
      <c r="AE542" s="32" t="str">
        <f t="shared" si="151"/>
        <v xml:space="preserve"> </v>
      </c>
      <c r="AF542" s="109">
        <f>IF($K542="M",IF($L542&gt;Params!D$3,0,Params!F$3-$L542+1)+IF($L542=1,2,0),IF($L542&gt;Params!E$3,0,Params!G$3-$L542+1)+IF($L542=1,2,0))</f>
        <v>0</v>
      </c>
      <c r="AG542" s="109">
        <f t="shared" si="143"/>
        <v>0</v>
      </c>
      <c r="AH542" s="109">
        <f>IF(LEN(M542)&gt;1,MATCH(MID(M542,2,3),Params!$A$4:$A$14,0),0)</f>
        <v>0</v>
      </c>
      <c r="AI542" s="109" cm="1">
        <f t="array" ref="AI542">IF(AH542=0,0,INDEX(Params!F$4:F$14,RESULTS!$AH542))</f>
        <v>0</v>
      </c>
      <c r="AJ542" s="109" cm="1">
        <f t="array" ref="AJ542">IF(AI542=0,0,INDEX(Params!G$4:G$14,RESULTS!$AH542))</f>
        <v>0</v>
      </c>
      <c r="AK542" s="109">
        <f t="shared" si="144"/>
        <v>0</v>
      </c>
      <c r="AL542" s="109">
        <f t="shared" si="145"/>
        <v>0</v>
      </c>
    </row>
    <row r="543" spans="1:38" x14ac:dyDescent="0.3">
      <c r="A543" s="64" t="str">
        <f t="shared" si="139"/>
        <v/>
      </c>
      <c r="B543" s="64" t="str">
        <f t="shared" si="140"/>
        <v/>
      </c>
      <c r="C543" s="100">
        <v>542</v>
      </c>
      <c r="D543" s="96"/>
      <c r="E543" s="97">
        <f t="shared" si="152"/>
        <v>1</v>
      </c>
      <c r="F543" s="97"/>
      <c r="G543" s="97"/>
      <c r="H543" s="104" t="str">
        <f t="shared" si="146"/>
        <v/>
      </c>
      <c r="I543" s="105" t="str">
        <f>IF(D543="","",VLOOKUP(D543,ENTRANTS!$A$1:$H$1000,2,0))</f>
        <v/>
      </c>
      <c r="J543" s="105" t="str">
        <f>IF(D543="","",VLOOKUP(D543,ENTRANTS!$A$1:$H$1000,3,0))</f>
        <v/>
      </c>
      <c r="K543" s="100" t="str">
        <f>IF(D543="","",LEFT(VLOOKUP(D543,ENTRANTS!$A$1:$H$1000,5,0),1))</f>
        <v/>
      </c>
      <c r="L543" s="100" t="str">
        <f>IF(D543="","",COUNTIF($K$2:K543,K543))</f>
        <v/>
      </c>
      <c r="M543" s="100" t="str">
        <f>IF(D543="","",VLOOKUP(D543,ENTRANTS!$A$1:$H$1000,4,0))</f>
        <v/>
      </c>
      <c r="N543" s="100" t="str">
        <f>IF(D543="","",COUNTIF($M$2:M543,M543))</f>
        <v/>
      </c>
      <c r="O543" s="105" t="str">
        <f>IF(D543="","",VLOOKUP(D543,ENTRANTS!$A$1:$H$1000,6,0))</f>
        <v/>
      </c>
      <c r="P543" s="83" t="str">
        <f t="shared" si="147"/>
        <v/>
      </c>
      <c r="Q543" s="30"/>
      <c r="R543" s="2" t="str">
        <f t="shared" si="148"/>
        <v/>
      </c>
      <c r="S543" s="3" t="str">
        <f>IF(D543="","",COUNTIF($R$2:R543,R543))</f>
        <v/>
      </c>
      <c r="T543" s="4" t="str">
        <f t="shared" si="153"/>
        <v/>
      </c>
      <c r="U543" s="34" t="str">
        <f>IF(AND(S543=4,K543="M",NOT(O543="Unattached")),SUMIF(R$2:R543,R543,L$2:L543),"")</f>
        <v/>
      </c>
      <c r="V543" s="4" t="str">
        <f t="shared" si="154"/>
        <v/>
      </c>
      <c r="W543" s="34" t="str">
        <f>IF(AND(S543=3,K543="F",NOT(O543="Unattached")),SUMIF(R$2:R543,R543,L$2:L543),"")</f>
        <v/>
      </c>
      <c r="X543" s="5" t="str">
        <f t="shared" si="141"/>
        <v/>
      </c>
      <c r="Y543" s="5" t="str">
        <f t="shared" si="149"/>
        <v/>
      </c>
      <c r="Z543" s="32" t="str">
        <f t="shared" si="142"/>
        <v xml:space="preserve"> </v>
      </c>
      <c r="AA543" s="32" t="str">
        <f>IF(K543="M",IF(S543&lt;&gt;4,"",VLOOKUP(CONCATENATE(R543," ",(S543-3)),$Z$2:AD543,5,0)),IF(S543&lt;&gt;3,"",VLOOKUP(CONCATENATE(R543," ",(S543-2)),$Z$2:AD543,5,0)))</f>
        <v/>
      </c>
      <c r="AB543" s="32" t="str">
        <f>IF(K543="M",IF(S543&lt;&gt;4,"",VLOOKUP(CONCATENATE(R543," ",(S543-2)),$Z$2:AD543,5,0)),IF(S543&lt;&gt;3,"",VLOOKUP(CONCATENATE(R543," ",(S543-1)),$Z$2:AD543,5,0)))</f>
        <v/>
      </c>
      <c r="AC543" s="32" t="str">
        <f>IF(K543="M",IF(S543&lt;&gt;4,"",VLOOKUP(CONCATENATE(R543," ",(S543-1)),$Z$2:AD543,5,0)),IF(S543&lt;&gt;3,"",VLOOKUP(CONCATENATE(R543," ",(S543)),$Z$2:AD543,5,0)))</f>
        <v/>
      </c>
      <c r="AD543" s="32" t="str">
        <f t="shared" si="150"/>
        <v/>
      </c>
      <c r="AE543" s="32" t="str">
        <f t="shared" si="151"/>
        <v xml:space="preserve"> </v>
      </c>
      <c r="AF543" s="109">
        <f>IF($K543="M",IF($L543&gt;Params!D$3,0,Params!F$3-$L543+1)+IF($L543=1,2,0),IF($L543&gt;Params!E$3,0,Params!G$3-$L543+1)+IF($L543=1,2,0))</f>
        <v>0</v>
      </c>
      <c r="AG543" s="109">
        <f t="shared" si="143"/>
        <v>0</v>
      </c>
      <c r="AH543" s="109">
        <f>IF(LEN(M543)&gt;1,MATCH(MID(M543,2,3),Params!$A$4:$A$14,0),0)</f>
        <v>0</v>
      </c>
      <c r="AI543" s="109" cm="1">
        <f t="array" ref="AI543">IF(AH543=0,0,INDEX(Params!F$4:F$14,RESULTS!$AH543))</f>
        <v>0</v>
      </c>
      <c r="AJ543" s="109" cm="1">
        <f t="array" ref="AJ543">IF(AI543=0,0,INDEX(Params!G$4:G$14,RESULTS!$AH543))</f>
        <v>0</v>
      </c>
      <c r="AK543" s="109">
        <f t="shared" si="144"/>
        <v>0</v>
      </c>
      <c r="AL543" s="109">
        <f t="shared" si="145"/>
        <v>0</v>
      </c>
    </row>
    <row r="544" spans="1:38" x14ac:dyDescent="0.3">
      <c r="A544" s="64" t="str">
        <f t="shared" si="139"/>
        <v/>
      </c>
      <c r="B544" s="64" t="str">
        <f t="shared" si="140"/>
        <v/>
      </c>
      <c r="C544" s="100">
        <v>543</v>
      </c>
      <c r="D544" s="96"/>
      <c r="E544" s="97">
        <f t="shared" si="152"/>
        <v>1</v>
      </c>
      <c r="F544" s="97"/>
      <c r="G544" s="97"/>
      <c r="H544" s="104" t="str">
        <f t="shared" si="146"/>
        <v/>
      </c>
      <c r="I544" s="105" t="str">
        <f>IF(D544="","",VLOOKUP(D544,ENTRANTS!$A$1:$H$1000,2,0))</f>
        <v/>
      </c>
      <c r="J544" s="105" t="str">
        <f>IF(D544="","",VLOOKUP(D544,ENTRANTS!$A$1:$H$1000,3,0))</f>
        <v/>
      </c>
      <c r="K544" s="100" t="str">
        <f>IF(D544="","",LEFT(VLOOKUP(D544,ENTRANTS!$A$1:$H$1000,5,0),1))</f>
        <v/>
      </c>
      <c r="L544" s="100" t="str">
        <f>IF(D544="","",COUNTIF($K$2:K544,K544))</f>
        <v/>
      </c>
      <c r="M544" s="100" t="str">
        <f>IF(D544="","",VLOOKUP(D544,ENTRANTS!$A$1:$H$1000,4,0))</f>
        <v/>
      </c>
      <c r="N544" s="100" t="str">
        <f>IF(D544="","",COUNTIF($M$2:M544,M544))</f>
        <v/>
      </c>
      <c r="O544" s="105" t="str">
        <f>IF(D544="","",VLOOKUP(D544,ENTRANTS!$A$1:$H$1000,6,0))</f>
        <v/>
      </c>
      <c r="P544" s="83" t="str">
        <f t="shared" si="147"/>
        <v/>
      </c>
      <c r="Q544" s="30"/>
      <c r="R544" s="2" t="str">
        <f t="shared" si="148"/>
        <v/>
      </c>
      <c r="S544" s="3" t="str">
        <f>IF(D544="","",COUNTIF($R$2:R544,R544))</f>
        <v/>
      </c>
      <c r="T544" s="4" t="str">
        <f t="shared" si="153"/>
        <v/>
      </c>
      <c r="U544" s="34" t="str">
        <f>IF(AND(S544=4,K544="M",NOT(O544="Unattached")),SUMIF(R$2:R544,R544,L$2:L544),"")</f>
        <v/>
      </c>
      <c r="V544" s="4" t="str">
        <f t="shared" si="154"/>
        <v/>
      </c>
      <c r="W544" s="34" t="str">
        <f>IF(AND(S544=3,K544="F",NOT(O544="Unattached")),SUMIF(R$2:R544,R544,L$2:L544),"")</f>
        <v/>
      </c>
      <c r="X544" s="5" t="str">
        <f t="shared" si="141"/>
        <v/>
      </c>
      <c r="Y544" s="5" t="str">
        <f t="shared" si="149"/>
        <v/>
      </c>
      <c r="Z544" s="32" t="str">
        <f t="shared" si="142"/>
        <v xml:space="preserve"> </v>
      </c>
      <c r="AA544" s="32" t="str">
        <f>IF(K544="M",IF(S544&lt;&gt;4,"",VLOOKUP(CONCATENATE(R544," ",(S544-3)),$Z$2:AD544,5,0)),IF(S544&lt;&gt;3,"",VLOOKUP(CONCATENATE(R544," ",(S544-2)),$Z$2:AD544,5,0)))</f>
        <v/>
      </c>
      <c r="AB544" s="32" t="str">
        <f>IF(K544="M",IF(S544&lt;&gt;4,"",VLOOKUP(CONCATENATE(R544," ",(S544-2)),$Z$2:AD544,5,0)),IF(S544&lt;&gt;3,"",VLOOKUP(CONCATENATE(R544," ",(S544-1)),$Z$2:AD544,5,0)))</f>
        <v/>
      </c>
      <c r="AC544" s="32" t="str">
        <f>IF(K544="M",IF(S544&lt;&gt;4,"",VLOOKUP(CONCATENATE(R544," ",(S544-1)),$Z$2:AD544,5,0)),IF(S544&lt;&gt;3,"",VLOOKUP(CONCATENATE(R544," ",(S544)),$Z$2:AD544,5,0)))</f>
        <v/>
      </c>
      <c r="AD544" s="32" t="str">
        <f t="shared" si="150"/>
        <v/>
      </c>
      <c r="AE544" s="32" t="str">
        <f t="shared" si="151"/>
        <v xml:space="preserve"> </v>
      </c>
      <c r="AF544" s="109">
        <f>IF($K544="M",IF($L544&gt;Params!D$3,0,Params!F$3-$L544+1)+IF($L544=1,2,0),IF($L544&gt;Params!E$3,0,Params!G$3-$L544+1)+IF($L544=1,2,0))</f>
        <v>0</v>
      </c>
      <c r="AG544" s="109">
        <f t="shared" si="143"/>
        <v>0</v>
      </c>
      <c r="AH544" s="109">
        <f>IF(LEN(M544)&gt;1,MATCH(MID(M544,2,3),Params!$A$4:$A$14,0),0)</f>
        <v>0</v>
      </c>
      <c r="AI544" s="109" cm="1">
        <f t="array" ref="AI544">IF(AH544=0,0,INDEX(Params!F$4:F$14,RESULTS!$AH544))</f>
        <v>0</v>
      </c>
      <c r="AJ544" s="109" cm="1">
        <f t="array" ref="AJ544">IF(AI544=0,0,INDEX(Params!G$4:G$14,RESULTS!$AH544))</f>
        <v>0</v>
      </c>
      <c r="AK544" s="109">
        <f t="shared" si="144"/>
        <v>0</v>
      </c>
      <c r="AL544" s="109">
        <f t="shared" si="145"/>
        <v>0</v>
      </c>
    </row>
    <row r="545" spans="1:38" x14ac:dyDescent="0.3">
      <c r="A545" s="64" t="str">
        <f t="shared" si="139"/>
        <v/>
      </c>
      <c r="B545" s="64" t="str">
        <f t="shared" si="140"/>
        <v/>
      </c>
      <c r="C545" s="100">
        <v>544</v>
      </c>
      <c r="D545" s="96"/>
      <c r="E545" s="97">
        <f t="shared" si="152"/>
        <v>1</v>
      </c>
      <c r="F545" s="97"/>
      <c r="G545" s="97"/>
      <c r="H545" s="104" t="str">
        <f t="shared" si="146"/>
        <v/>
      </c>
      <c r="I545" s="105" t="str">
        <f>IF(D545="","",VLOOKUP(D545,ENTRANTS!$A$1:$H$1000,2,0))</f>
        <v/>
      </c>
      <c r="J545" s="105" t="str">
        <f>IF(D545="","",VLOOKUP(D545,ENTRANTS!$A$1:$H$1000,3,0))</f>
        <v/>
      </c>
      <c r="K545" s="100" t="str">
        <f>IF(D545="","",LEFT(VLOOKUP(D545,ENTRANTS!$A$1:$H$1000,5,0),1))</f>
        <v/>
      </c>
      <c r="L545" s="100" t="str">
        <f>IF(D545="","",COUNTIF($K$2:K545,K545))</f>
        <v/>
      </c>
      <c r="M545" s="100" t="str">
        <f>IF(D545="","",VLOOKUP(D545,ENTRANTS!$A$1:$H$1000,4,0))</f>
        <v/>
      </c>
      <c r="N545" s="100" t="str">
        <f>IF(D545="","",COUNTIF($M$2:M545,M545))</f>
        <v/>
      </c>
      <c r="O545" s="105" t="str">
        <f>IF(D545="","",VLOOKUP(D545,ENTRANTS!$A$1:$H$1000,6,0))</f>
        <v/>
      </c>
      <c r="P545" s="83" t="str">
        <f t="shared" si="147"/>
        <v/>
      </c>
      <c r="Q545" s="30"/>
      <c r="R545" s="2" t="str">
        <f t="shared" si="148"/>
        <v/>
      </c>
      <c r="S545" s="3" t="str">
        <f>IF(D545="","",COUNTIF($R$2:R545,R545))</f>
        <v/>
      </c>
      <c r="T545" s="4" t="str">
        <f t="shared" si="153"/>
        <v/>
      </c>
      <c r="U545" s="34" t="str">
        <f>IF(AND(S545=4,K545="M",NOT(O545="Unattached")),SUMIF(R$2:R545,R545,L$2:L545),"")</f>
        <v/>
      </c>
      <c r="V545" s="4" t="str">
        <f t="shared" si="154"/>
        <v/>
      </c>
      <c r="W545" s="34" t="str">
        <f>IF(AND(S545=3,K545="F",NOT(O545="Unattached")),SUMIF(R$2:R545,R545,L$2:L545),"")</f>
        <v/>
      </c>
      <c r="X545" s="5" t="str">
        <f t="shared" si="141"/>
        <v/>
      </c>
      <c r="Y545" s="5" t="str">
        <f t="shared" si="149"/>
        <v/>
      </c>
      <c r="Z545" s="32" t="str">
        <f t="shared" si="142"/>
        <v xml:space="preserve"> </v>
      </c>
      <c r="AA545" s="32" t="str">
        <f>IF(K545="M",IF(S545&lt;&gt;4,"",VLOOKUP(CONCATENATE(R545," ",(S545-3)),$Z$2:AD545,5,0)),IF(S545&lt;&gt;3,"",VLOOKUP(CONCATENATE(R545," ",(S545-2)),$Z$2:AD545,5,0)))</f>
        <v/>
      </c>
      <c r="AB545" s="32" t="str">
        <f>IF(K545="M",IF(S545&lt;&gt;4,"",VLOOKUP(CONCATENATE(R545," ",(S545-2)),$Z$2:AD545,5,0)),IF(S545&lt;&gt;3,"",VLOOKUP(CONCATENATE(R545," ",(S545-1)),$Z$2:AD545,5,0)))</f>
        <v/>
      </c>
      <c r="AC545" s="32" t="str">
        <f>IF(K545="M",IF(S545&lt;&gt;4,"",VLOOKUP(CONCATENATE(R545," ",(S545-1)),$Z$2:AD545,5,0)),IF(S545&lt;&gt;3,"",VLOOKUP(CONCATENATE(R545," ",(S545)),$Z$2:AD545,5,0)))</f>
        <v/>
      </c>
      <c r="AD545" s="32" t="str">
        <f t="shared" si="150"/>
        <v/>
      </c>
      <c r="AE545" s="32" t="str">
        <f t="shared" si="151"/>
        <v xml:space="preserve"> </v>
      </c>
      <c r="AF545" s="109">
        <f>IF($K545="M",IF($L545&gt;Params!D$3,0,Params!F$3-$L545+1)+IF($L545=1,2,0),IF($L545&gt;Params!E$3,0,Params!G$3-$L545+1)+IF($L545=1,2,0))</f>
        <v>0</v>
      </c>
      <c r="AG545" s="109">
        <f t="shared" si="143"/>
        <v>0</v>
      </c>
      <c r="AH545" s="109">
        <f>IF(LEN(M545)&gt;1,MATCH(MID(M545,2,3),Params!$A$4:$A$14,0),0)</f>
        <v>0</v>
      </c>
      <c r="AI545" s="109" cm="1">
        <f t="array" ref="AI545">IF(AH545=0,0,INDEX(Params!F$4:F$14,RESULTS!$AH545))</f>
        <v>0</v>
      </c>
      <c r="AJ545" s="109" cm="1">
        <f t="array" ref="AJ545">IF(AI545=0,0,INDEX(Params!G$4:G$14,RESULTS!$AH545))</f>
        <v>0</v>
      </c>
      <c r="AK545" s="109">
        <f t="shared" si="144"/>
        <v>0</v>
      </c>
      <c r="AL545" s="109">
        <f t="shared" si="145"/>
        <v>0</v>
      </c>
    </row>
    <row r="546" spans="1:38" x14ac:dyDescent="0.3">
      <c r="A546" s="64" t="str">
        <f t="shared" si="139"/>
        <v/>
      </c>
      <c r="B546" s="64" t="str">
        <f t="shared" si="140"/>
        <v/>
      </c>
      <c r="C546" s="100">
        <v>545</v>
      </c>
      <c r="D546" s="96"/>
      <c r="E546" s="97">
        <f t="shared" si="152"/>
        <v>1</v>
      </c>
      <c r="F546" s="97"/>
      <c r="G546" s="97"/>
      <c r="H546" s="104" t="str">
        <f t="shared" si="146"/>
        <v/>
      </c>
      <c r="I546" s="105" t="str">
        <f>IF(D546="","",VLOOKUP(D546,ENTRANTS!$A$1:$H$1000,2,0))</f>
        <v/>
      </c>
      <c r="J546" s="105" t="str">
        <f>IF(D546="","",VLOOKUP(D546,ENTRANTS!$A$1:$H$1000,3,0))</f>
        <v/>
      </c>
      <c r="K546" s="100" t="str">
        <f>IF(D546="","",LEFT(VLOOKUP(D546,ENTRANTS!$A$1:$H$1000,5,0),1))</f>
        <v/>
      </c>
      <c r="L546" s="100" t="str">
        <f>IF(D546="","",COUNTIF($K$2:K546,K546))</f>
        <v/>
      </c>
      <c r="M546" s="100" t="str">
        <f>IF(D546="","",VLOOKUP(D546,ENTRANTS!$A$1:$H$1000,4,0))</f>
        <v/>
      </c>
      <c r="N546" s="100" t="str">
        <f>IF(D546="","",COUNTIF($M$2:M546,M546))</f>
        <v/>
      </c>
      <c r="O546" s="105" t="str">
        <f>IF(D546="","",VLOOKUP(D546,ENTRANTS!$A$1:$H$1000,6,0))</f>
        <v/>
      </c>
      <c r="P546" s="83" t="str">
        <f t="shared" si="147"/>
        <v/>
      </c>
      <c r="Q546" s="30"/>
      <c r="R546" s="2" t="str">
        <f t="shared" si="148"/>
        <v/>
      </c>
      <c r="S546" s="3" t="str">
        <f>IF(D546="","",COUNTIF($R$2:R546,R546))</f>
        <v/>
      </c>
      <c r="T546" s="4" t="str">
        <f t="shared" si="153"/>
        <v/>
      </c>
      <c r="U546" s="34" t="str">
        <f>IF(AND(S546=4,K546="M",NOT(O546="Unattached")),SUMIF(R$2:R546,R546,L$2:L546),"")</f>
        <v/>
      </c>
      <c r="V546" s="4" t="str">
        <f t="shared" si="154"/>
        <v/>
      </c>
      <c r="W546" s="34" t="str">
        <f>IF(AND(S546=3,K546="F",NOT(O546="Unattached")),SUMIF(R$2:R546,R546,L$2:L546),"")</f>
        <v/>
      </c>
      <c r="X546" s="5" t="str">
        <f t="shared" si="141"/>
        <v/>
      </c>
      <c r="Y546" s="5" t="str">
        <f t="shared" si="149"/>
        <v/>
      </c>
      <c r="Z546" s="32" t="str">
        <f t="shared" si="142"/>
        <v xml:space="preserve"> </v>
      </c>
      <c r="AA546" s="32" t="str">
        <f>IF(K546="M",IF(S546&lt;&gt;4,"",VLOOKUP(CONCATENATE(R546," ",(S546-3)),$Z$2:AD546,5,0)),IF(S546&lt;&gt;3,"",VLOOKUP(CONCATENATE(R546," ",(S546-2)),$Z$2:AD546,5,0)))</f>
        <v/>
      </c>
      <c r="AB546" s="32" t="str">
        <f>IF(K546="M",IF(S546&lt;&gt;4,"",VLOOKUP(CONCATENATE(R546," ",(S546-2)),$Z$2:AD546,5,0)),IF(S546&lt;&gt;3,"",VLOOKUP(CONCATENATE(R546," ",(S546-1)),$Z$2:AD546,5,0)))</f>
        <v/>
      </c>
      <c r="AC546" s="32" t="str">
        <f>IF(K546="M",IF(S546&lt;&gt;4,"",VLOOKUP(CONCATENATE(R546," ",(S546-1)),$Z$2:AD546,5,0)),IF(S546&lt;&gt;3,"",VLOOKUP(CONCATENATE(R546," ",(S546)),$Z$2:AD546,5,0)))</f>
        <v/>
      </c>
      <c r="AD546" s="32" t="str">
        <f t="shared" si="150"/>
        <v/>
      </c>
      <c r="AE546" s="32" t="str">
        <f t="shared" si="151"/>
        <v xml:space="preserve"> </v>
      </c>
      <c r="AF546" s="109">
        <f>IF($K546="M",IF($L546&gt;Params!D$3,0,Params!F$3-$L546+1)+IF($L546=1,2,0),IF($L546&gt;Params!E$3,0,Params!G$3-$L546+1)+IF($L546=1,2,0))</f>
        <v>0</v>
      </c>
      <c r="AG546" s="109">
        <f t="shared" si="143"/>
        <v>0</v>
      </c>
      <c r="AH546" s="109">
        <f>IF(LEN(M546)&gt;1,MATCH(MID(M546,2,3),Params!$A$4:$A$14,0),0)</f>
        <v>0</v>
      </c>
      <c r="AI546" s="109" cm="1">
        <f t="array" ref="AI546">IF(AH546=0,0,INDEX(Params!F$4:F$14,RESULTS!$AH546))</f>
        <v>0</v>
      </c>
      <c r="AJ546" s="109" cm="1">
        <f t="array" ref="AJ546">IF(AI546=0,0,INDEX(Params!G$4:G$14,RESULTS!$AH546))</f>
        <v>0</v>
      </c>
      <c r="AK546" s="109">
        <f t="shared" si="144"/>
        <v>0</v>
      </c>
      <c r="AL546" s="109">
        <f t="shared" si="145"/>
        <v>0</v>
      </c>
    </row>
    <row r="547" spans="1:38" x14ac:dyDescent="0.3">
      <c r="A547" s="64" t="str">
        <f t="shared" si="139"/>
        <v/>
      </c>
      <c r="B547" s="64" t="str">
        <f t="shared" si="140"/>
        <v/>
      </c>
      <c r="C547" s="100">
        <v>546</v>
      </c>
      <c r="D547" s="96"/>
      <c r="E547" s="97">
        <f t="shared" si="152"/>
        <v>1</v>
      </c>
      <c r="F547" s="97"/>
      <c r="G547" s="97"/>
      <c r="H547" s="104" t="str">
        <f t="shared" si="146"/>
        <v/>
      </c>
      <c r="I547" s="105" t="str">
        <f>IF(D547="","",VLOOKUP(D547,ENTRANTS!$A$1:$H$1000,2,0))</f>
        <v/>
      </c>
      <c r="J547" s="105" t="str">
        <f>IF(D547="","",VLOOKUP(D547,ENTRANTS!$A$1:$H$1000,3,0))</f>
        <v/>
      </c>
      <c r="K547" s="100" t="str">
        <f>IF(D547="","",LEFT(VLOOKUP(D547,ENTRANTS!$A$1:$H$1000,5,0),1))</f>
        <v/>
      </c>
      <c r="L547" s="100" t="str">
        <f>IF(D547="","",COUNTIF($K$2:K547,K547))</f>
        <v/>
      </c>
      <c r="M547" s="100" t="str">
        <f>IF(D547="","",VLOOKUP(D547,ENTRANTS!$A$1:$H$1000,4,0))</f>
        <v/>
      </c>
      <c r="N547" s="100" t="str">
        <f>IF(D547="","",COUNTIF($M$2:M547,M547))</f>
        <v/>
      </c>
      <c r="O547" s="105" t="str">
        <f>IF(D547="","",VLOOKUP(D547,ENTRANTS!$A$1:$H$1000,6,0))</f>
        <v/>
      </c>
      <c r="P547" s="83" t="str">
        <f t="shared" si="147"/>
        <v/>
      </c>
      <c r="Q547" s="30"/>
      <c r="R547" s="2" t="str">
        <f t="shared" si="148"/>
        <v/>
      </c>
      <c r="S547" s="3" t="str">
        <f>IF(D547="","",COUNTIF($R$2:R547,R547))</f>
        <v/>
      </c>
      <c r="T547" s="4" t="str">
        <f t="shared" si="153"/>
        <v/>
      </c>
      <c r="U547" s="34" t="str">
        <f>IF(AND(S547=4,K547="M",NOT(O547="Unattached")),SUMIF(R$2:R547,R547,L$2:L547),"")</f>
        <v/>
      </c>
      <c r="V547" s="4" t="str">
        <f t="shared" si="154"/>
        <v/>
      </c>
      <c r="W547" s="34" t="str">
        <f>IF(AND(S547=3,K547="F",NOT(O547="Unattached")),SUMIF(R$2:R547,R547,L$2:L547),"")</f>
        <v/>
      </c>
      <c r="X547" s="5" t="str">
        <f t="shared" si="141"/>
        <v/>
      </c>
      <c r="Y547" s="5" t="str">
        <f t="shared" si="149"/>
        <v/>
      </c>
      <c r="Z547" s="32" t="str">
        <f t="shared" si="142"/>
        <v xml:space="preserve"> </v>
      </c>
      <c r="AA547" s="32" t="str">
        <f>IF(K547="M",IF(S547&lt;&gt;4,"",VLOOKUP(CONCATENATE(R547," ",(S547-3)),$Z$2:AD547,5,0)),IF(S547&lt;&gt;3,"",VLOOKUP(CONCATENATE(R547," ",(S547-2)),$Z$2:AD547,5,0)))</f>
        <v/>
      </c>
      <c r="AB547" s="32" t="str">
        <f>IF(K547="M",IF(S547&lt;&gt;4,"",VLOOKUP(CONCATENATE(R547," ",(S547-2)),$Z$2:AD547,5,0)),IF(S547&lt;&gt;3,"",VLOOKUP(CONCATENATE(R547," ",(S547-1)),$Z$2:AD547,5,0)))</f>
        <v/>
      </c>
      <c r="AC547" s="32" t="str">
        <f>IF(K547="M",IF(S547&lt;&gt;4,"",VLOOKUP(CONCATENATE(R547," ",(S547-1)),$Z$2:AD547,5,0)),IF(S547&lt;&gt;3,"",VLOOKUP(CONCATENATE(R547," ",(S547)),$Z$2:AD547,5,0)))</f>
        <v/>
      </c>
      <c r="AD547" s="32" t="str">
        <f t="shared" si="150"/>
        <v/>
      </c>
      <c r="AE547" s="32" t="str">
        <f t="shared" si="151"/>
        <v xml:space="preserve"> </v>
      </c>
      <c r="AF547" s="109">
        <f>IF($K547="M",IF($L547&gt;Params!D$3,0,Params!F$3-$L547+1)+IF($L547=1,2,0),IF($L547&gt;Params!E$3,0,Params!G$3-$L547+1)+IF($L547=1,2,0))</f>
        <v>0</v>
      </c>
      <c r="AG547" s="109">
        <f t="shared" si="143"/>
        <v>0</v>
      </c>
      <c r="AH547" s="109">
        <f>IF(LEN(M547)&gt;1,MATCH(MID(M547,2,3),Params!$A$4:$A$14,0),0)</f>
        <v>0</v>
      </c>
      <c r="AI547" s="109" cm="1">
        <f t="array" ref="AI547">IF(AH547=0,0,INDEX(Params!F$4:F$14,RESULTS!$AH547))</f>
        <v>0</v>
      </c>
      <c r="AJ547" s="109" cm="1">
        <f t="array" ref="AJ547">IF(AI547=0,0,INDEX(Params!G$4:G$14,RESULTS!$AH547))</f>
        <v>0</v>
      </c>
      <c r="AK547" s="109">
        <f t="shared" si="144"/>
        <v>0</v>
      </c>
      <c r="AL547" s="109">
        <f t="shared" si="145"/>
        <v>0</v>
      </c>
    </row>
    <row r="548" spans="1:38" x14ac:dyDescent="0.3">
      <c r="A548" s="64" t="str">
        <f t="shared" si="139"/>
        <v/>
      </c>
      <c r="B548" s="64" t="str">
        <f t="shared" si="140"/>
        <v/>
      </c>
      <c r="C548" s="100">
        <v>547</v>
      </c>
      <c r="D548" s="96"/>
      <c r="E548" s="97">
        <f t="shared" si="152"/>
        <v>1</v>
      </c>
      <c r="F548" s="97"/>
      <c r="G548" s="97"/>
      <c r="H548" s="104" t="str">
        <f t="shared" si="146"/>
        <v/>
      </c>
      <c r="I548" s="105" t="str">
        <f>IF(D548="","",VLOOKUP(D548,ENTRANTS!$A$1:$H$1000,2,0))</f>
        <v/>
      </c>
      <c r="J548" s="105" t="str">
        <f>IF(D548="","",VLOOKUP(D548,ENTRANTS!$A$1:$H$1000,3,0))</f>
        <v/>
      </c>
      <c r="K548" s="100" t="str">
        <f>IF(D548="","",LEFT(VLOOKUP(D548,ENTRANTS!$A$1:$H$1000,5,0),1))</f>
        <v/>
      </c>
      <c r="L548" s="100" t="str">
        <f>IF(D548="","",COUNTIF($K$2:K548,K548))</f>
        <v/>
      </c>
      <c r="M548" s="100" t="str">
        <f>IF(D548="","",VLOOKUP(D548,ENTRANTS!$A$1:$H$1000,4,0))</f>
        <v/>
      </c>
      <c r="N548" s="100" t="str">
        <f>IF(D548="","",COUNTIF($M$2:M548,M548))</f>
        <v/>
      </c>
      <c r="O548" s="105" t="str">
        <f>IF(D548="","",VLOOKUP(D548,ENTRANTS!$A$1:$H$1000,6,0))</f>
        <v/>
      </c>
      <c r="P548" s="83" t="str">
        <f t="shared" si="147"/>
        <v/>
      </c>
      <c r="Q548" s="30"/>
      <c r="R548" s="2" t="str">
        <f t="shared" si="148"/>
        <v/>
      </c>
      <c r="S548" s="3" t="str">
        <f>IF(D548="","",COUNTIF($R$2:R548,R548))</f>
        <v/>
      </c>
      <c r="T548" s="4" t="str">
        <f t="shared" si="153"/>
        <v/>
      </c>
      <c r="U548" s="34" t="str">
        <f>IF(AND(S548=4,K548="M",NOT(O548="Unattached")),SUMIF(R$2:R548,R548,L$2:L548),"")</f>
        <v/>
      </c>
      <c r="V548" s="4" t="str">
        <f t="shared" si="154"/>
        <v/>
      </c>
      <c r="W548" s="34" t="str">
        <f>IF(AND(S548=3,K548="F",NOT(O548="Unattached")),SUMIF(R$2:R548,R548,L$2:L548),"")</f>
        <v/>
      </c>
      <c r="X548" s="5" t="str">
        <f t="shared" si="141"/>
        <v/>
      </c>
      <c r="Y548" s="5" t="str">
        <f t="shared" si="149"/>
        <v/>
      </c>
      <c r="Z548" s="32" t="str">
        <f t="shared" si="142"/>
        <v xml:space="preserve"> </v>
      </c>
      <c r="AA548" s="32" t="str">
        <f>IF(K548="M",IF(S548&lt;&gt;4,"",VLOOKUP(CONCATENATE(R548," ",(S548-3)),$Z$2:AD548,5,0)),IF(S548&lt;&gt;3,"",VLOOKUP(CONCATENATE(R548," ",(S548-2)),$Z$2:AD548,5,0)))</f>
        <v/>
      </c>
      <c r="AB548" s="32" t="str">
        <f>IF(K548="M",IF(S548&lt;&gt;4,"",VLOOKUP(CONCATENATE(R548," ",(S548-2)),$Z$2:AD548,5,0)),IF(S548&lt;&gt;3,"",VLOOKUP(CONCATENATE(R548," ",(S548-1)),$Z$2:AD548,5,0)))</f>
        <v/>
      </c>
      <c r="AC548" s="32" t="str">
        <f>IF(K548="M",IF(S548&lt;&gt;4,"",VLOOKUP(CONCATENATE(R548," ",(S548-1)),$Z$2:AD548,5,0)),IF(S548&lt;&gt;3,"",VLOOKUP(CONCATENATE(R548," ",(S548)),$Z$2:AD548,5,0)))</f>
        <v/>
      </c>
      <c r="AD548" s="32" t="str">
        <f t="shared" si="150"/>
        <v/>
      </c>
      <c r="AE548" s="32" t="str">
        <f t="shared" si="151"/>
        <v xml:space="preserve"> </v>
      </c>
      <c r="AF548" s="109">
        <f>IF($K548="M",IF($L548&gt;Params!D$3,0,Params!F$3-$L548+1)+IF($L548=1,2,0),IF($L548&gt;Params!E$3,0,Params!G$3-$L548+1)+IF($L548=1,2,0))</f>
        <v>0</v>
      </c>
      <c r="AG548" s="109">
        <f t="shared" si="143"/>
        <v>0</v>
      </c>
      <c r="AH548" s="109">
        <f>IF(LEN(M548)&gt;1,MATCH(MID(M548,2,3),Params!$A$4:$A$14,0),0)</f>
        <v>0</v>
      </c>
      <c r="AI548" s="109" cm="1">
        <f t="array" ref="AI548">IF(AH548=0,0,INDEX(Params!F$4:F$14,RESULTS!$AH548))</f>
        <v>0</v>
      </c>
      <c r="AJ548" s="109" cm="1">
        <f t="array" ref="AJ548">IF(AI548=0,0,INDEX(Params!G$4:G$14,RESULTS!$AH548))</f>
        <v>0</v>
      </c>
      <c r="AK548" s="109">
        <f t="shared" si="144"/>
        <v>0</v>
      </c>
      <c r="AL548" s="109">
        <f t="shared" si="145"/>
        <v>0</v>
      </c>
    </row>
    <row r="549" spans="1:38" x14ac:dyDescent="0.3">
      <c r="A549" s="64" t="str">
        <f t="shared" si="139"/>
        <v/>
      </c>
      <c r="B549" s="64" t="str">
        <f t="shared" si="140"/>
        <v/>
      </c>
      <c r="C549" s="100">
        <v>548</v>
      </c>
      <c r="D549" s="96"/>
      <c r="E549" s="97">
        <f t="shared" si="152"/>
        <v>1</v>
      </c>
      <c r="F549" s="97"/>
      <c r="G549" s="97"/>
      <c r="H549" s="104" t="str">
        <f t="shared" si="146"/>
        <v/>
      </c>
      <c r="I549" s="105" t="str">
        <f>IF(D549="","",VLOOKUP(D549,ENTRANTS!$A$1:$H$1000,2,0))</f>
        <v/>
      </c>
      <c r="J549" s="105" t="str">
        <f>IF(D549="","",VLOOKUP(D549,ENTRANTS!$A$1:$H$1000,3,0))</f>
        <v/>
      </c>
      <c r="K549" s="100" t="str">
        <f>IF(D549="","",LEFT(VLOOKUP(D549,ENTRANTS!$A$1:$H$1000,5,0),1))</f>
        <v/>
      </c>
      <c r="L549" s="100" t="str">
        <f>IF(D549="","",COUNTIF($K$2:K549,K549))</f>
        <v/>
      </c>
      <c r="M549" s="100" t="str">
        <f>IF(D549="","",VLOOKUP(D549,ENTRANTS!$A$1:$H$1000,4,0))</f>
        <v/>
      </c>
      <c r="N549" s="100" t="str">
        <f>IF(D549="","",COUNTIF($M$2:M549,M549))</f>
        <v/>
      </c>
      <c r="O549" s="105" t="str">
        <f>IF(D549="","",VLOOKUP(D549,ENTRANTS!$A$1:$H$1000,6,0))</f>
        <v/>
      </c>
      <c r="P549" s="83" t="str">
        <f t="shared" si="147"/>
        <v/>
      </c>
      <c r="Q549" s="30"/>
      <c r="R549" s="2" t="str">
        <f t="shared" si="148"/>
        <v/>
      </c>
      <c r="S549" s="3" t="str">
        <f>IF(D549="","",COUNTIF($R$2:R549,R549))</f>
        <v/>
      </c>
      <c r="T549" s="4" t="str">
        <f t="shared" si="153"/>
        <v/>
      </c>
      <c r="U549" s="34" t="str">
        <f>IF(AND(S549=4,K549="M",NOT(O549="Unattached")),SUMIF(R$2:R549,R549,L$2:L549),"")</f>
        <v/>
      </c>
      <c r="V549" s="4" t="str">
        <f t="shared" si="154"/>
        <v/>
      </c>
      <c r="W549" s="34" t="str">
        <f>IF(AND(S549=3,K549="F",NOT(O549="Unattached")),SUMIF(R$2:R549,R549,L$2:L549),"")</f>
        <v/>
      </c>
      <c r="X549" s="5" t="str">
        <f t="shared" si="141"/>
        <v/>
      </c>
      <c r="Y549" s="5" t="str">
        <f t="shared" si="149"/>
        <v/>
      </c>
      <c r="Z549" s="32" t="str">
        <f t="shared" si="142"/>
        <v xml:space="preserve"> </v>
      </c>
      <c r="AA549" s="32" t="str">
        <f>IF(K549="M",IF(S549&lt;&gt;4,"",VLOOKUP(CONCATENATE(R549," ",(S549-3)),$Z$2:AD549,5,0)),IF(S549&lt;&gt;3,"",VLOOKUP(CONCATENATE(R549," ",(S549-2)),$Z$2:AD549,5,0)))</f>
        <v/>
      </c>
      <c r="AB549" s="32" t="str">
        <f>IF(K549="M",IF(S549&lt;&gt;4,"",VLOOKUP(CONCATENATE(R549," ",(S549-2)),$Z$2:AD549,5,0)),IF(S549&lt;&gt;3,"",VLOOKUP(CONCATENATE(R549," ",(S549-1)),$Z$2:AD549,5,0)))</f>
        <v/>
      </c>
      <c r="AC549" s="32" t="str">
        <f>IF(K549="M",IF(S549&lt;&gt;4,"",VLOOKUP(CONCATENATE(R549," ",(S549-1)),$Z$2:AD549,5,0)),IF(S549&lt;&gt;3,"",VLOOKUP(CONCATENATE(R549," ",(S549)),$Z$2:AD549,5,0)))</f>
        <v/>
      </c>
      <c r="AD549" s="32" t="str">
        <f t="shared" si="150"/>
        <v/>
      </c>
      <c r="AE549" s="32" t="str">
        <f t="shared" si="151"/>
        <v xml:space="preserve"> </v>
      </c>
      <c r="AF549" s="109">
        <f>IF($K549="M",IF($L549&gt;Params!D$3,0,Params!F$3-$L549+1)+IF($L549=1,2,0),IF($L549&gt;Params!E$3,0,Params!G$3-$L549+1)+IF($L549=1,2,0))</f>
        <v>0</v>
      </c>
      <c r="AG549" s="109">
        <f t="shared" si="143"/>
        <v>0</v>
      </c>
      <c r="AH549" s="109">
        <f>IF(LEN(M549)&gt;1,MATCH(MID(M549,2,3),Params!$A$4:$A$14,0),0)</f>
        <v>0</v>
      </c>
      <c r="AI549" s="109" cm="1">
        <f t="array" ref="AI549">IF(AH549=0,0,INDEX(Params!F$4:F$14,RESULTS!$AH549))</f>
        <v>0</v>
      </c>
      <c r="AJ549" s="109" cm="1">
        <f t="array" ref="AJ549">IF(AI549=0,0,INDEX(Params!G$4:G$14,RESULTS!$AH549))</f>
        <v>0</v>
      </c>
      <c r="AK549" s="109">
        <f t="shared" si="144"/>
        <v>0</v>
      </c>
      <c r="AL549" s="109">
        <f t="shared" si="145"/>
        <v>0</v>
      </c>
    </row>
    <row r="550" spans="1:38" x14ac:dyDescent="0.3">
      <c r="A550" s="64" t="str">
        <f t="shared" si="139"/>
        <v/>
      </c>
      <c r="B550" s="64" t="str">
        <f t="shared" si="140"/>
        <v/>
      </c>
      <c r="C550" s="100">
        <v>549</v>
      </c>
      <c r="D550" s="96"/>
      <c r="E550" s="97">
        <f t="shared" si="152"/>
        <v>1</v>
      </c>
      <c r="F550" s="97"/>
      <c r="G550" s="97"/>
      <c r="H550" s="104" t="str">
        <f t="shared" si="146"/>
        <v/>
      </c>
      <c r="I550" s="105" t="str">
        <f>IF(D550="","",VLOOKUP(D550,ENTRANTS!$A$1:$H$1000,2,0))</f>
        <v/>
      </c>
      <c r="J550" s="105" t="str">
        <f>IF(D550="","",VLOOKUP(D550,ENTRANTS!$A$1:$H$1000,3,0))</f>
        <v/>
      </c>
      <c r="K550" s="100" t="str">
        <f>IF(D550="","",LEFT(VLOOKUP(D550,ENTRANTS!$A$1:$H$1000,5,0),1))</f>
        <v/>
      </c>
      <c r="L550" s="100" t="str">
        <f>IF(D550="","",COUNTIF($K$2:K550,K550))</f>
        <v/>
      </c>
      <c r="M550" s="100" t="str">
        <f>IF(D550="","",VLOOKUP(D550,ENTRANTS!$A$1:$H$1000,4,0))</f>
        <v/>
      </c>
      <c r="N550" s="100" t="str">
        <f>IF(D550="","",COUNTIF($M$2:M550,M550))</f>
        <v/>
      </c>
      <c r="O550" s="105" t="str">
        <f>IF(D550="","",VLOOKUP(D550,ENTRANTS!$A$1:$H$1000,6,0))</f>
        <v/>
      </c>
      <c r="P550" s="83" t="str">
        <f t="shared" si="147"/>
        <v/>
      </c>
      <c r="Q550" s="30"/>
      <c r="R550" s="2" t="str">
        <f t="shared" si="148"/>
        <v/>
      </c>
      <c r="S550" s="3" t="str">
        <f>IF(D550="","",COUNTIF($R$2:R550,R550))</f>
        <v/>
      </c>
      <c r="T550" s="4" t="str">
        <f t="shared" si="153"/>
        <v/>
      </c>
      <c r="U550" s="34" t="str">
        <f>IF(AND(S550=4,K550="M",NOT(O550="Unattached")),SUMIF(R$2:R550,R550,L$2:L550),"")</f>
        <v/>
      </c>
      <c r="V550" s="4" t="str">
        <f t="shared" si="154"/>
        <v/>
      </c>
      <c r="W550" s="34" t="str">
        <f>IF(AND(S550=3,K550="F",NOT(O550="Unattached")),SUMIF(R$2:R550,R550,L$2:L550),"")</f>
        <v/>
      </c>
      <c r="X550" s="5" t="str">
        <f t="shared" si="141"/>
        <v/>
      </c>
      <c r="Y550" s="5" t="str">
        <f t="shared" si="149"/>
        <v/>
      </c>
      <c r="Z550" s="32" t="str">
        <f t="shared" si="142"/>
        <v xml:space="preserve"> </v>
      </c>
      <c r="AA550" s="32" t="str">
        <f>IF(K550="M",IF(S550&lt;&gt;4,"",VLOOKUP(CONCATENATE(R550," ",(S550-3)),$Z$2:AD550,5,0)),IF(S550&lt;&gt;3,"",VLOOKUP(CONCATENATE(R550," ",(S550-2)),$Z$2:AD550,5,0)))</f>
        <v/>
      </c>
      <c r="AB550" s="32" t="str">
        <f>IF(K550="M",IF(S550&lt;&gt;4,"",VLOOKUP(CONCATENATE(R550," ",(S550-2)),$Z$2:AD550,5,0)),IF(S550&lt;&gt;3,"",VLOOKUP(CONCATENATE(R550," ",(S550-1)),$Z$2:AD550,5,0)))</f>
        <v/>
      </c>
      <c r="AC550" s="32" t="str">
        <f>IF(K550="M",IF(S550&lt;&gt;4,"",VLOOKUP(CONCATENATE(R550," ",(S550-1)),$Z$2:AD550,5,0)),IF(S550&lt;&gt;3,"",VLOOKUP(CONCATENATE(R550," ",(S550)),$Z$2:AD550,5,0)))</f>
        <v/>
      </c>
      <c r="AD550" s="32" t="str">
        <f t="shared" si="150"/>
        <v/>
      </c>
      <c r="AE550" s="32" t="str">
        <f t="shared" si="151"/>
        <v xml:space="preserve"> </v>
      </c>
      <c r="AF550" s="109">
        <f>IF($K550="M",IF($L550&gt;Params!D$3,0,Params!F$3-$L550+1)+IF($L550=1,2,0),IF($L550&gt;Params!E$3,0,Params!G$3-$L550+1)+IF($L550=1,2,0))</f>
        <v>0</v>
      </c>
      <c r="AG550" s="109">
        <f t="shared" si="143"/>
        <v>0</v>
      </c>
      <c r="AH550" s="109">
        <f>IF(LEN(M550)&gt;1,MATCH(MID(M550,2,3),Params!$A$4:$A$14,0),0)</f>
        <v>0</v>
      </c>
      <c r="AI550" s="109" cm="1">
        <f t="array" ref="AI550">IF(AH550=0,0,INDEX(Params!F$4:F$14,RESULTS!$AH550))</f>
        <v>0</v>
      </c>
      <c r="AJ550" s="109" cm="1">
        <f t="array" ref="AJ550">IF(AI550=0,0,INDEX(Params!G$4:G$14,RESULTS!$AH550))</f>
        <v>0</v>
      </c>
      <c r="AK550" s="109">
        <f t="shared" si="144"/>
        <v>0</v>
      </c>
      <c r="AL550" s="109">
        <f t="shared" si="145"/>
        <v>0</v>
      </c>
    </row>
    <row r="551" spans="1:38" x14ac:dyDescent="0.3">
      <c r="A551" s="64" t="str">
        <f t="shared" si="139"/>
        <v/>
      </c>
      <c r="B551" s="64" t="str">
        <f t="shared" si="140"/>
        <v/>
      </c>
      <c r="C551" s="100">
        <v>550</v>
      </c>
      <c r="D551" s="96"/>
      <c r="E551" s="97">
        <f t="shared" si="152"/>
        <v>1</v>
      </c>
      <c r="F551" s="97"/>
      <c r="G551" s="97"/>
      <c r="H551" s="104" t="str">
        <f t="shared" si="146"/>
        <v/>
      </c>
      <c r="I551" s="105" t="str">
        <f>IF(D551="","",VLOOKUP(D551,ENTRANTS!$A$1:$H$1000,2,0))</f>
        <v/>
      </c>
      <c r="J551" s="105" t="str">
        <f>IF(D551="","",VLOOKUP(D551,ENTRANTS!$A$1:$H$1000,3,0))</f>
        <v/>
      </c>
      <c r="K551" s="100" t="str">
        <f>IF(D551="","",LEFT(VLOOKUP(D551,ENTRANTS!$A$1:$H$1000,5,0),1))</f>
        <v/>
      </c>
      <c r="L551" s="100" t="str">
        <f>IF(D551="","",COUNTIF($K$2:K551,K551))</f>
        <v/>
      </c>
      <c r="M551" s="100" t="str">
        <f>IF(D551="","",VLOOKUP(D551,ENTRANTS!$A$1:$H$1000,4,0))</f>
        <v/>
      </c>
      <c r="N551" s="100" t="str">
        <f>IF(D551="","",COUNTIF($M$2:M551,M551))</f>
        <v/>
      </c>
      <c r="O551" s="105" t="str">
        <f>IF(D551="","",VLOOKUP(D551,ENTRANTS!$A$1:$H$1000,6,0))</f>
        <v/>
      </c>
      <c r="P551" s="83" t="str">
        <f t="shared" si="147"/>
        <v/>
      </c>
      <c r="Q551" s="30"/>
      <c r="R551" s="2" t="str">
        <f t="shared" si="148"/>
        <v/>
      </c>
      <c r="S551" s="3" t="str">
        <f>IF(D551="","",COUNTIF($R$2:R551,R551))</f>
        <v/>
      </c>
      <c r="T551" s="4" t="str">
        <f t="shared" si="153"/>
        <v/>
      </c>
      <c r="U551" s="34" t="str">
        <f>IF(AND(S551=4,K551="M",NOT(O551="Unattached")),SUMIF(R$2:R551,R551,L$2:L551),"")</f>
        <v/>
      </c>
      <c r="V551" s="4" t="str">
        <f t="shared" si="154"/>
        <v/>
      </c>
      <c r="W551" s="34" t="str">
        <f>IF(AND(S551=3,K551="F",NOT(O551="Unattached")),SUMIF(R$2:R551,R551,L$2:L551),"")</f>
        <v/>
      </c>
      <c r="X551" s="5" t="str">
        <f t="shared" si="141"/>
        <v/>
      </c>
      <c r="Y551" s="5" t="str">
        <f t="shared" si="149"/>
        <v/>
      </c>
      <c r="Z551" s="32" t="str">
        <f t="shared" si="142"/>
        <v xml:space="preserve"> </v>
      </c>
      <c r="AA551" s="32" t="str">
        <f>IF(K551="M",IF(S551&lt;&gt;4,"",VLOOKUP(CONCATENATE(R551," ",(S551-3)),$Z$2:AD551,5,0)),IF(S551&lt;&gt;3,"",VLOOKUP(CONCATENATE(R551," ",(S551-2)),$Z$2:AD551,5,0)))</f>
        <v/>
      </c>
      <c r="AB551" s="32" t="str">
        <f>IF(K551="M",IF(S551&lt;&gt;4,"",VLOOKUP(CONCATENATE(R551," ",(S551-2)),$Z$2:AD551,5,0)),IF(S551&lt;&gt;3,"",VLOOKUP(CONCATENATE(R551," ",(S551-1)),$Z$2:AD551,5,0)))</f>
        <v/>
      </c>
      <c r="AC551" s="32" t="str">
        <f>IF(K551="M",IF(S551&lt;&gt;4,"",VLOOKUP(CONCATENATE(R551," ",(S551-1)),$Z$2:AD551,5,0)),IF(S551&lt;&gt;3,"",VLOOKUP(CONCATENATE(R551," ",(S551)),$Z$2:AD551,5,0)))</f>
        <v/>
      </c>
      <c r="AD551" s="32" t="str">
        <f t="shared" si="150"/>
        <v/>
      </c>
      <c r="AE551" s="32" t="str">
        <f t="shared" si="151"/>
        <v xml:space="preserve"> </v>
      </c>
      <c r="AF551" s="109">
        <f>IF($K551="M",IF($L551&gt;Params!D$3,0,Params!F$3-$L551+1)+IF($L551=1,2,0),IF($L551&gt;Params!E$3,0,Params!G$3-$L551+1)+IF($L551=1,2,0))</f>
        <v>0</v>
      </c>
      <c r="AG551" s="109">
        <f t="shared" si="143"/>
        <v>0</v>
      </c>
      <c r="AH551" s="109">
        <f>IF(LEN(M551)&gt;1,MATCH(MID(M551,2,3),Params!$A$4:$A$14,0),0)</f>
        <v>0</v>
      </c>
      <c r="AI551" s="109" cm="1">
        <f t="array" ref="AI551">IF(AH551=0,0,INDEX(Params!F$4:F$14,RESULTS!$AH551))</f>
        <v>0</v>
      </c>
      <c r="AJ551" s="109" cm="1">
        <f t="array" ref="AJ551">IF(AI551=0,0,INDEX(Params!G$4:G$14,RESULTS!$AH551))</f>
        <v>0</v>
      </c>
      <c r="AK551" s="109">
        <f t="shared" si="144"/>
        <v>0</v>
      </c>
      <c r="AL551" s="109">
        <f t="shared" si="145"/>
        <v>0</v>
      </c>
    </row>
    <row r="552" spans="1:38" x14ac:dyDescent="0.3">
      <c r="A552" s="64" t="str">
        <f t="shared" si="139"/>
        <v/>
      </c>
      <c r="B552" s="64" t="str">
        <f t="shared" si="140"/>
        <v/>
      </c>
      <c r="C552" s="100">
        <v>551</v>
      </c>
      <c r="D552" s="96"/>
      <c r="E552" s="97">
        <f t="shared" si="152"/>
        <v>1</v>
      </c>
      <c r="F552" s="97"/>
      <c r="G552" s="97"/>
      <c r="H552" s="104" t="str">
        <f t="shared" si="146"/>
        <v/>
      </c>
      <c r="I552" s="105" t="str">
        <f>IF(D552="","",VLOOKUP(D552,ENTRANTS!$A$1:$H$1000,2,0))</f>
        <v/>
      </c>
      <c r="J552" s="105" t="str">
        <f>IF(D552="","",VLOOKUP(D552,ENTRANTS!$A$1:$H$1000,3,0))</f>
        <v/>
      </c>
      <c r="K552" s="100" t="str">
        <f>IF(D552="","",LEFT(VLOOKUP(D552,ENTRANTS!$A$1:$H$1000,5,0),1))</f>
        <v/>
      </c>
      <c r="L552" s="100" t="str">
        <f>IF(D552="","",COUNTIF($K$2:K552,K552))</f>
        <v/>
      </c>
      <c r="M552" s="100" t="str">
        <f>IF(D552="","",VLOOKUP(D552,ENTRANTS!$A$1:$H$1000,4,0))</f>
        <v/>
      </c>
      <c r="N552" s="100" t="str">
        <f>IF(D552="","",COUNTIF($M$2:M552,M552))</f>
        <v/>
      </c>
      <c r="O552" s="105" t="str">
        <f>IF(D552="","",VLOOKUP(D552,ENTRANTS!$A$1:$H$1000,6,0))</f>
        <v/>
      </c>
      <c r="P552" s="83" t="str">
        <f t="shared" si="147"/>
        <v/>
      </c>
      <c r="Q552" s="30"/>
      <c r="R552" s="2" t="str">
        <f t="shared" si="148"/>
        <v/>
      </c>
      <c r="S552" s="3" t="str">
        <f>IF(D552="","",COUNTIF($R$2:R552,R552))</f>
        <v/>
      </c>
      <c r="T552" s="4" t="str">
        <f t="shared" si="153"/>
        <v/>
      </c>
      <c r="U552" s="34" t="str">
        <f>IF(AND(S552=4,K552="M",NOT(O552="Unattached")),SUMIF(R$2:R552,R552,L$2:L552),"")</f>
        <v/>
      </c>
      <c r="V552" s="4" t="str">
        <f t="shared" si="154"/>
        <v/>
      </c>
      <c r="W552" s="34" t="str">
        <f>IF(AND(S552=3,K552="F",NOT(O552="Unattached")),SUMIF(R$2:R552,R552,L$2:L552),"")</f>
        <v/>
      </c>
      <c r="X552" s="5" t="str">
        <f t="shared" si="141"/>
        <v/>
      </c>
      <c r="Y552" s="5" t="str">
        <f t="shared" si="149"/>
        <v/>
      </c>
      <c r="Z552" s="32" t="str">
        <f t="shared" si="142"/>
        <v xml:space="preserve"> </v>
      </c>
      <c r="AA552" s="32" t="str">
        <f>IF(K552="M",IF(S552&lt;&gt;4,"",VLOOKUP(CONCATENATE(R552," ",(S552-3)),$Z$2:AD552,5,0)),IF(S552&lt;&gt;3,"",VLOOKUP(CONCATENATE(R552," ",(S552-2)),$Z$2:AD552,5,0)))</f>
        <v/>
      </c>
      <c r="AB552" s="32" t="str">
        <f>IF(K552="M",IF(S552&lt;&gt;4,"",VLOOKUP(CONCATENATE(R552," ",(S552-2)),$Z$2:AD552,5,0)),IF(S552&lt;&gt;3,"",VLOOKUP(CONCATENATE(R552," ",(S552-1)),$Z$2:AD552,5,0)))</f>
        <v/>
      </c>
      <c r="AC552" s="32" t="str">
        <f>IF(K552="M",IF(S552&lt;&gt;4,"",VLOOKUP(CONCATENATE(R552," ",(S552-1)),$Z$2:AD552,5,0)),IF(S552&lt;&gt;3,"",VLOOKUP(CONCATENATE(R552," ",(S552)),$Z$2:AD552,5,0)))</f>
        <v/>
      </c>
      <c r="AD552" s="32" t="str">
        <f t="shared" si="150"/>
        <v/>
      </c>
      <c r="AE552" s="32" t="str">
        <f t="shared" si="151"/>
        <v xml:space="preserve"> </v>
      </c>
      <c r="AF552" s="109">
        <f>IF($K552="M",IF($L552&gt;Params!D$3,0,Params!F$3-$L552+1)+IF($L552=1,2,0),IF($L552&gt;Params!E$3,0,Params!G$3-$L552+1)+IF($L552=1,2,0))</f>
        <v>0</v>
      </c>
      <c r="AG552" s="109">
        <f t="shared" si="143"/>
        <v>0</v>
      </c>
      <c r="AH552" s="109">
        <f>IF(LEN(M552)&gt;1,MATCH(MID(M552,2,3),Params!$A$4:$A$14,0),0)</f>
        <v>0</v>
      </c>
      <c r="AI552" s="109" cm="1">
        <f t="array" ref="AI552">IF(AH552=0,0,INDEX(Params!F$4:F$14,RESULTS!$AH552))</f>
        <v>0</v>
      </c>
      <c r="AJ552" s="109" cm="1">
        <f t="array" ref="AJ552">IF(AI552=0,0,INDEX(Params!G$4:G$14,RESULTS!$AH552))</f>
        <v>0</v>
      </c>
      <c r="AK552" s="109">
        <f t="shared" si="144"/>
        <v>0</v>
      </c>
      <c r="AL552" s="109">
        <f t="shared" si="145"/>
        <v>0</v>
      </c>
    </row>
    <row r="553" spans="1:38" x14ac:dyDescent="0.3">
      <c r="A553" s="64" t="str">
        <f t="shared" si="139"/>
        <v/>
      </c>
      <c r="B553" s="64" t="str">
        <f t="shared" si="140"/>
        <v/>
      </c>
      <c r="C553" s="100">
        <v>552</v>
      </c>
      <c r="D553" s="96"/>
      <c r="E553" s="97">
        <f t="shared" si="152"/>
        <v>1</v>
      </c>
      <c r="F553" s="97"/>
      <c r="G553" s="97"/>
      <c r="H553" s="104" t="str">
        <f t="shared" si="146"/>
        <v/>
      </c>
      <c r="I553" s="105" t="str">
        <f>IF(D553="","",VLOOKUP(D553,ENTRANTS!$A$1:$H$1000,2,0))</f>
        <v/>
      </c>
      <c r="J553" s="105" t="str">
        <f>IF(D553="","",VLOOKUP(D553,ENTRANTS!$A$1:$H$1000,3,0))</f>
        <v/>
      </c>
      <c r="K553" s="100" t="str">
        <f>IF(D553="","",LEFT(VLOOKUP(D553,ENTRANTS!$A$1:$H$1000,5,0),1))</f>
        <v/>
      </c>
      <c r="L553" s="100" t="str">
        <f>IF(D553="","",COUNTIF($K$2:K553,K553))</f>
        <v/>
      </c>
      <c r="M553" s="100" t="str">
        <f>IF(D553="","",VLOOKUP(D553,ENTRANTS!$A$1:$H$1000,4,0))</f>
        <v/>
      </c>
      <c r="N553" s="100" t="str">
        <f>IF(D553="","",COUNTIF($M$2:M553,M553))</f>
        <v/>
      </c>
      <c r="O553" s="105" t="str">
        <f>IF(D553="","",VLOOKUP(D553,ENTRANTS!$A$1:$H$1000,6,0))</f>
        <v/>
      </c>
      <c r="P553" s="83" t="str">
        <f t="shared" si="147"/>
        <v/>
      </c>
      <c r="Q553" s="30"/>
      <c r="R553" s="2" t="str">
        <f t="shared" si="148"/>
        <v/>
      </c>
      <c r="S553" s="3" t="str">
        <f>IF(D553="","",COUNTIF($R$2:R553,R553))</f>
        <v/>
      </c>
      <c r="T553" s="4" t="str">
        <f t="shared" si="153"/>
        <v/>
      </c>
      <c r="U553" s="34" t="str">
        <f>IF(AND(S553=4,K553="M",NOT(O553="Unattached")),SUMIF(R$2:R553,R553,L$2:L553),"")</f>
        <v/>
      </c>
      <c r="V553" s="4" t="str">
        <f t="shared" si="154"/>
        <v/>
      </c>
      <c r="W553" s="34" t="str">
        <f>IF(AND(S553=3,K553="F",NOT(O553="Unattached")),SUMIF(R$2:R553,R553,L$2:L553),"")</f>
        <v/>
      </c>
      <c r="X553" s="5" t="str">
        <f t="shared" si="141"/>
        <v/>
      </c>
      <c r="Y553" s="5" t="str">
        <f t="shared" si="149"/>
        <v/>
      </c>
      <c r="Z553" s="32" t="str">
        <f t="shared" si="142"/>
        <v xml:space="preserve"> </v>
      </c>
      <c r="AA553" s="32" t="str">
        <f>IF(K553="M",IF(S553&lt;&gt;4,"",VLOOKUP(CONCATENATE(R553," ",(S553-3)),$Z$2:AD553,5,0)),IF(S553&lt;&gt;3,"",VLOOKUP(CONCATENATE(R553," ",(S553-2)),$Z$2:AD553,5,0)))</f>
        <v/>
      </c>
      <c r="AB553" s="32" t="str">
        <f>IF(K553="M",IF(S553&lt;&gt;4,"",VLOOKUP(CONCATENATE(R553," ",(S553-2)),$Z$2:AD553,5,0)),IF(S553&lt;&gt;3,"",VLOOKUP(CONCATENATE(R553," ",(S553-1)),$Z$2:AD553,5,0)))</f>
        <v/>
      </c>
      <c r="AC553" s="32" t="str">
        <f>IF(K553="M",IF(S553&lt;&gt;4,"",VLOOKUP(CONCATENATE(R553," ",(S553-1)),$Z$2:AD553,5,0)),IF(S553&lt;&gt;3,"",VLOOKUP(CONCATENATE(R553," ",(S553)),$Z$2:AD553,5,0)))</f>
        <v/>
      </c>
      <c r="AD553" s="32" t="str">
        <f t="shared" si="150"/>
        <v/>
      </c>
      <c r="AE553" s="32" t="str">
        <f t="shared" si="151"/>
        <v xml:space="preserve"> </v>
      </c>
      <c r="AF553" s="109">
        <f>IF($K553="M",IF($L553&gt;Params!D$3,0,Params!F$3-$L553+1)+IF($L553=1,2,0),IF($L553&gt;Params!E$3,0,Params!G$3-$L553+1)+IF($L553=1,2,0))</f>
        <v>0</v>
      </c>
      <c r="AG553" s="109">
        <f t="shared" si="143"/>
        <v>0</v>
      </c>
      <c r="AH553" s="109">
        <f>IF(LEN(M553)&gt;1,MATCH(MID(M553,2,3),Params!$A$4:$A$14,0),0)</f>
        <v>0</v>
      </c>
      <c r="AI553" s="109" cm="1">
        <f t="array" ref="AI553">IF(AH553=0,0,INDEX(Params!F$4:F$14,RESULTS!$AH553))</f>
        <v>0</v>
      </c>
      <c r="AJ553" s="109" cm="1">
        <f t="array" ref="AJ553">IF(AI553=0,0,INDEX(Params!G$4:G$14,RESULTS!$AH553))</f>
        <v>0</v>
      </c>
      <c r="AK553" s="109">
        <f t="shared" si="144"/>
        <v>0</v>
      </c>
      <c r="AL553" s="109">
        <f t="shared" si="145"/>
        <v>0</v>
      </c>
    </row>
    <row r="554" spans="1:38" x14ac:dyDescent="0.3">
      <c r="A554" s="64" t="str">
        <f t="shared" si="139"/>
        <v/>
      </c>
      <c r="B554" s="64" t="str">
        <f t="shared" si="140"/>
        <v/>
      </c>
      <c r="C554" s="100">
        <v>553</v>
      </c>
      <c r="D554" s="96"/>
      <c r="E554" s="97">
        <f t="shared" si="152"/>
        <v>1</v>
      </c>
      <c r="F554" s="97"/>
      <c r="G554" s="97"/>
      <c r="H554" s="104" t="str">
        <f t="shared" si="146"/>
        <v/>
      </c>
      <c r="I554" s="105" t="str">
        <f>IF(D554="","",VLOOKUP(D554,ENTRANTS!$A$1:$H$1000,2,0))</f>
        <v/>
      </c>
      <c r="J554" s="105" t="str">
        <f>IF(D554="","",VLOOKUP(D554,ENTRANTS!$A$1:$H$1000,3,0))</f>
        <v/>
      </c>
      <c r="K554" s="100" t="str">
        <f>IF(D554="","",LEFT(VLOOKUP(D554,ENTRANTS!$A$1:$H$1000,5,0),1))</f>
        <v/>
      </c>
      <c r="L554" s="100" t="str">
        <f>IF(D554="","",COUNTIF($K$2:K554,K554))</f>
        <v/>
      </c>
      <c r="M554" s="100" t="str">
        <f>IF(D554="","",VLOOKUP(D554,ENTRANTS!$A$1:$H$1000,4,0))</f>
        <v/>
      </c>
      <c r="N554" s="100" t="str">
        <f>IF(D554="","",COUNTIF($M$2:M554,M554))</f>
        <v/>
      </c>
      <c r="O554" s="105" t="str">
        <f>IF(D554="","",VLOOKUP(D554,ENTRANTS!$A$1:$H$1000,6,0))</f>
        <v/>
      </c>
      <c r="P554" s="83" t="str">
        <f t="shared" si="147"/>
        <v/>
      </c>
      <c r="Q554" s="30"/>
      <c r="R554" s="2" t="str">
        <f t="shared" si="148"/>
        <v/>
      </c>
      <c r="S554" s="3" t="str">
        <f>IF(D554="","",COUNTIF($R$2:R554,R554))</f>
        <v/>
      </c>
      <c r="T554" s="4" t="str">
        <f t="shared" si="153"/>
        <v/>
      </c>
      <c r="U554" s="34" t="str">
        <f>IF(AND(S554=4,K554="M",NOT(O554="Unattached")),SUMIF(R$2:R554,R554,L$2:L554),"")</f>
        <v/>
      </c>
      <c r="V554" s="4" t="str">
        <f t="shared" si="154"/>
        <v/>
      </c>
      <c r="W554" s="34" t="str">
        <f>IF(AND(S554=3,K554="F",NOT(O554="Unattached")),SUMIF(R$2:R554,R554,L$2:L554),"")</f>
        <v/>
      </c>
      <c r="X554" s="5" t="str">
        <f t="shared" si="141"/>
        <v/>
      </c>
      <c r="Y554" s="5" t="str">
        <f t="shared" si="149"/>
        <v/>
      </c>
      <c r="Z554" s="32" t="str">
        <f t="shared" si="142"/>
        <v xml:space="preserve"> </v>
      </c>
      <c r="AA554" s="32" t="str">
        <f>IF(K554="M",IF(S554&lt;&gt;4,"",VLOOKUP(CONCATENATE(R554," ",(S554-3)),$Z$2:AD554,5,0)),IF(S554&lt;&gt;3,"",VLOOKUP(CONCATENATE(R554," ",(S554-2)),$Z$2:AD554,5,0)))</f>
        <v/>
      </c>
      <c r="AB554" s="32" t="str">
        <f>IF(K554="M",IF(S554&lt;&gt;4,"",VLOOKUP(CONCATENATE(R554," ",(S554-2)),$Z$2:AD554,5,0)),IF(S554&lt;&gt;3,"",VLOOKUP(CONCATENATE(R554," ",(S554-1)),$Z$2:AD554,5,0)))</f>
        <v/>
      </c>
      <c r="AC554" s="32" t="str">
        <f>IF(K554="M",IF(S554&lt;&gt;4,"",VLOOKUP(CONCATENATE(R554," ",(S554-1)),$Z$2:AD554,5,0)),IF(S554&lt;&gt;3,"",VLOOKUP(CONCATENATE(R554," ",(S554)),$Z$2:AD554,5,0)))</f>
        <v/>
      </c>
      <c r="AD554" s="32" t="str">
        <f t="shared" si="150"/>
        <v/>
      </c>
      <c r="AE554" s="32" t="str">
        <f t="shared" si="151"/>
        <v xml:space="preserve"> </v>
      </c>
      <c r="AF554" s="109">
        <f>IF($K554="M",IF($L554&gt;Params!D$3,0,Params!F$3-$L554+1)+IF($L554=1,2,0),IF($L554&gt;Params!E$3,0,Params!G$3-$L554+1)+IF($L554=1,2,0))</f>
        <v>0</v>
      </c>
      <c r="AG554" s="109">
        <f t="shared" si="143"/>
        <v>0</v>
      </c>
      <c r="AH554" s="109">
        <f>IF(LEN(M554)&gt;1,MATCH(MID(M554,2,3),Params!$A$4:$A$14,0),0)</f>
        <v>0</v>
      </c>
      <c r="AI554" s="109" cm="1">
        <f t="array" ref="AI554">IF(AH554=0,0,INDEX(Params!F$4:F$14,RESULTS!$AH554))</f>
        <v>0</v>
      </c>
      <c r="AJ554" s="109" cm="1">
        <f t="array" ref="AJ554">IF(AI554=0,0,INDEX(Params!G$4:G$14,RESULTS!$AH554))</f>
        <v>0</v>
      </c>
      <c r="AK554" s="109">
        <f t="shared" si="144"/>
        <v>0</v>
      </c>
      <c r="AL554" s="109">
        <f t="shared" si="145"/>
        <v>0</v>
      </c>
    </row>
    <row r="555" spans="1:38" x14ac:dyDescent="0.3">
      <c r="A555" s="64" t="str">
        <f t="shared" si="139"/>
        <v/>
      </c>
      <c r="B555" s="64" t="str">
        <f t="shared" si="140"/>
        <v/>
      </c>
      <c r="C555" s="100">
        <v>554</v>
      </c>
      <c r="D555" s="96"/>
      <c r="E555" s="97">
        <f t="shared" si="152"/>
        <v>1</v>
      </c>
      <c r="F555" s="97"/>
      <c r="G555" s="97"/>
      <c r="H555" s="104" t="str">
        <f t="shared" si="146"/>
        <v/>
      </c>
      <c r="I555" s="105" t="str">
        <f>IF(D555="","",VLOOKUP(D555,ENTRANTS!$A$1:$H$1000,2,0))</f>
        <v/>
      </c>
      <c r="J555" s="105" t="str">
        <f>IF(D555="","",VLOOKUP(D555,ENTRANTS!$A$1:$H$1000,3,0))</f>
        <v/>
      </c>
      <c r="K555" s="100" t="str">
        <f>IF(D555="","",LEFT(VLOOKUP(D555,ENTRANTS!$A$1:$H$1000,5,0),1))</f>
        <v/>
      </c>
      <c r="L555" s="100" t="str">
        <f>IF(D555="","",COUNTIF($K$2:K555,K555))</f>
        <v/>
      </c>
      <c r="M555" s="100" t="str">
        <f>IF(D555="","",VLOOKUP(D555,ENTRANTS!$A$1:$H$1000,4,0))</f>
        <v/>
      </c>
      <c r="N555" s="100" t="str">
        <f>IF(D555="","",COUNTIF($M$2:M555,M555))</f>
        <v/>
      </c>
      <c r="O555" s="105" t="str">
        <f>IF(D555="","",VLOOKUP(D555,ENTRANTS!$A$1:$H$1000,6,0))</f>
        <v/>
      </c>
      <c r="P555" s="83" t="str">
        <f t="shared" si="147"/>
        <v/>
      </c>
      <c r="Q555" s="30"/>
      <c r="R555" s="2" t="str">
        <f t="shared" si="148"/>
        <v/>
      </c>
      <c r="S555" s="3" t="str">
        <f>IF(D555="","",COUNTIF($R$2:R555,R555))</f>
        <v/>
      </c>
      <c r="T555" s="4" t="str">
        <f t="shared" si="153"/>
        <v/>
      </c>
      <c r="U555" s="34" t="str">
        <f>IF(AND(S555=4,K555="M",NOT(O555="Unattached")),SUMIF(R$2:R555,R555,L$2:L555),"")</f>
        <v/>
      </c>
      <c r="V555" s="4" t="str">
        <f t="shared" si="154"/>
        <v/>
      </c>
      <c r="W555" s="34" t="str">
        <f>IF(AND(S555=3,K555="F",NOT(O555="Unattached")),SUMIF(R$2:R555,R555,L$2:L555),"")</f>
        <v/>
      </c>
      <c r="X555" s="5" t="str">
        <f t="shared" si="141"/>
        <v/>
      </c>
      <c r="Y555" s="5" t="str">
        <f t="shared" si="149"/>
        <v/>
      </c>
      <c r="Z555" s="32" t="str">
        <f t="shared" si="142"/>
        <v xml:space="preserve"> </v>
      </c>
      <c r="AA555" s="32" t="str">
        <f>IF(K555="M",IF(S555&lt;&gt;4,"",VLOOKUP(CONCATENATE(R555," ",(S555-3)),$Z$2:AD555,5,0)),IF(S555&lt;&gt;3,"",VLOOKUP(CONCATENATE(R555," ",(S555-2)),$Z$2:AD555,5,0)))</f>
        <v/>
      </c>
      <c r="AB555" s="32" t="str">
        <f>IF(K555="M",IF(S555&lt;&gt;4,"",VLOOKUP(CONCATENATE(R555," ",(S555-2)),$Z$2:AD555,5,0)),IF(S555&lt;&gt;3,"",VLOOKUP(CONCATENATE(R555," ",(S555-1)),$Z$2:AD555,5,0)))</f>
        <v/>
      </c>
      <c r="AC555" s="32" t="str">
        <f>IF(K555="M",IF(S555&lt;&gt;4,"",VLOOKUP(CONCATENATE(R555," ",(S555-1)),$Z$2:AD555,5,0)),IF(S555&lt;&gt;3,"",VLOOKUP(CONCATENATE(R555," ",(S555)),$Z$2:AD555,5,0)))</f>
        <v/>
      </c>
      <c r="AD555" s="32" t="str">
        <f t="shared" si="150"/>
        <v/>
      </c>
      <c r="AE555" s="32" t="str">
        <f t="shared" si="151"/>
        <v xml:space="preserve"> </v>
      </c>
      <c r="AF555" s="109">
        <f>IF($K555="M",IF($L555&gt;Params!D$3,0,Params!F$3-$L555+1)+IF($L555=1,2,0),IF($L555&gt;Params!E$3,0,Params!G$3-$L555+1)+IF($L555=1,2,0))</f>
        <v>0</v>
      </c>
      <c r="AG555" s="109">
        <f t="shared" si="143"/>
        <v>0</v>
      </c>
      <c r="AH555" s="109">
        <f>IF(LEN(M555)&gt;1,MATCH(MID(M555,2,3),Params!$A$4:$A$14,0),0)</f>
        <v>0</v>
      </c>
      <c r="AI555" s="109" cm="1">
        <f t="array" ref="AI555">IF(AH555=0,0,INDEX(Params!F$4:F$14,RESULTS!$AH555))</f>
        <v>0</v>
      </c>
      <c r="AJ555" s="109" cm="1">
        <f t="array" ref="AJ555">IF(AI555=0,0,INDEX(Params!G$4:G$14,RESULTS!$AH555))</f>
        <v>0</v>
      </c>
      <c r="AK555" s="109">
        <f t="shared" si="144"/>
        <v>0</v>
      </c>
      <c r="AL555" s="109">
        <f t="shared" si="145"/>
        <v>0</v>
      </c>
    </row>
    <row r="556" spans="1:38" x14ac:dyDescent="0.3">
      <c r="A556" s="64" t="str">
        <f t="shared" si="139"/>
        <v/>
      </c>
      <c r="B556" s="64" t="str">
        <f t="shared" si="140"/>
        <v/>
      </c>
      <c r="C556" s="100">
        <v>555</v>
      </c>
      <c r="D556" s="96"/>
      <c r="E556" s="97">
        <f t="shared" si="152"/>
        <v>1</v>
      </c>
      <c r="F556" s="97"/>
      <c r="G556" s="97"/>
      <c r="H556" s="104" t="str">
        <f t="shared" si="146"/>
        <v/>
      </c>
      <c r="I556" s="105" t="str">
        <f>IF(D556="","",VLOOKUP(D556,ENTRANTS!$A$1:$H$1000,2,0))</f>
        <v/>
      </c>
      <c r="J556" s="105" t="str">
        <f>IF(D556="","",VLOOKUP(D556,ENTRANTS!$A$1:$H$1000,3,0))</f>
        <v/>
      </c>
      <c r="K556" s="100" t="str">
        <f>IF(D556="","",LEFT(VLOOKUP(D556,ENTRANTS!$A$1:$H$1000,5,0),1))</f>
        <v/>
      </c>
      <c r="L556" s="100" t="str">
        <f>IF(D556="","",COUNTIF($K$2:K556,K556))</f>
        <v/>
      </c>
      <c r="M556" s="100" t="str">
        <f>IF(D556="","",VLOOKUP(D556,ENTRANTS!$A$1:$H$1000,4,0))</f>
        <v/>
      </c>
      <c r="N556" s="100" t="str">
        <f>IF(D556="","",COUNTIF($M$2:M556,M556))</f>
        <v/>
      </c>
      <c r="O556" s="105" t="str">
        <f>IF(D556="","",VLOOKUP(D556,ENTRANTS!$A$1:$H$1000,6,0))</f>
        <v/>
      </c>
      <c r="P556" s="83" t="str">
        <f t="shared" si="147"/>
        <v/>
      </c>
      <c r="Q556" s="30"/>
      <c r="R556" s="2" t="str">
        <f t="shared" si="148"/>
        <v/>
      </c>
      <c r="S556" s="3" t="str">
        <f>IF(D556="","",COUNTIF($R$2:R556,R556))</f>
        <v/>
      </c>
      <c r="T556" s="4" t="str">
        <f t="shared" si="153"/>
        <v/>
      </c>
      <c r="U556" s="34" t="str">
        <f>IF(AND(S556=4,K556="M",NOT(O556="Unattached")),SUMIF(R$2:R556,R556,L$2:L556),"")</f>
        <v/>
      </c>
      <c r="V556" s="4" t="str">
        <f t="shared" si="154"/>
        <v/>
      </c>
      <c r="W556" s="34" t="str">
        <f>IF(AND(S556=3,K556="F",NOT(O556="Unattached")),SUMIF(R$2:R556,R556,L$2:L556),"")</f>
        <v/>
      </c>
      <c r="X556" s="5" t="str">
        <f t="shared" si="141"/>
        <v/>
      </c>
      <c r="Y556" s="5" t="str">
        <f t="shared" si="149"/>
        <v/>
      </c>
      <c r="Z556" s="32" t="str">
        <f t="shared" si="142"/>
        <v xml:space="preserve"> </v>
      </c>
      <c r="AA556" s="32" t="str">
        <f>IF(K556="M",IF(S556&lt;&gt;4,"",VLOOKUP(CONCATENATE(R556," ",(S556-3)),$Z$2:AD556,5,0)),IF(S556&lt;&gt;3,"",VLOOKUP(CONCATENATE(R556," ",(S556-2)),$Z$2:AD556,5,0)))</f>
        <v/>
      </c>
      <c r="AB556" s="32" t="str">
        <f>IF(K556="M",IF(S556&lt;&gt;4,"",VLOOKUP(CONCATENATE(R556," ",(S556-2)),$Z$2:AD556,5,0)),IF(S556&lt;&gt;3,"",VLOOKUP(CONCATENATE(R556," ",(S556-1)),$Z$2:AD556,5,0)))</f>
        <v/>
      </c>
      <c r="AC556" s="32" t="str">
        <f>IF(K556="M",IF(S556&lt;&gt;4,"",VLOOKUP(CONCATENATE(R556," ",(S556-1)),$Z$2:AD556,5,0)),IF(S556&lt;&gt;3,"",VLOOKUP(CONCATENATE(R556," ",(S556)),$Z$2:AD556,5,0)))</f>
        <v/>
      </c>
      <c r="AD556" s="32" t="str">
        <f t="shared" si="150"/>
        <v/>
      </c>
      <c r="AE556" s="32" t="str">
        <f t="shared" si="151"/>
        <v xml:space="preserve"> </v>
      </c>
      <c r="AF556" s="109">
        <f>IF($K556="M",IF($L556&gt;Params!D$3,0,Params!F$3-$L556+1)+IF($L556=1,2,0),IF($L556&gt;Params!E$3,0,Params!G$3-$L556+1)+IF($L556=1,2,0))</f>
        <v>0</v>
      </c>
      <c r="AG556" s="109">
        <f t="shared" si="143"/>
        <v>0</v>
      </c>
      <c r="AH556" s="109">
        <f>IF(LEN(M556)&gt;1,MATCH(MID(M556,2,3),Params!$A$4:$A$14,0),0)</f>
        <v>0</v>
      </c>
      <c r="AI556" s="109" cm="1">
        <f t="array" ref="AI556">IF(AH556=0,0,INDEX(Params!F$4:F$14,RESULTS!$AH556))</f>
        <v>0</v>
      </c>
      <c r="AJ556" s="109" cm="1">
        <f t="array" ref="AJ556">IF(AI556=0,0,INDEX(Params!G$4:G$14,RESULTS!$AH556))</f>
        <v>0</v>
      </c>
      <c r="AK556" s="109">
        <f t="shared" si="144"/>
        <v>0</v>
      </c>
      <c r="AL556" s="109">
        <f t="shared" si="145"/>
        <v>0</v>
      </c>
    </row>
    <row r="557" spans="1:38" x14ac:dyDescent="0.3">
      <c r="A557" s="64" t="str">
        <f t="shared" si="139"/>
        <v/>
      </c>
      <c r="B557" s="64" t="str">
        <f t="shared" si="140"/>
        <v/>
      </c>
      <c r="C557" s="100">
        <v>556</v>
      </c>
      <c r="D557" s="96"/>
      <c r="E557" s="97">
        <f t="shared" si="152"/>
        <v>1</v>
      </c>
      <c r="F557" s="97"/>
      <c r="G557" s="97"/>
      <c r="H557" s="104" t="str">
        <f t="shared" si="146"/>
        <v/>
      </c>
      <c r="I557" s="105" t="str">
        <f>IF(D557="","",VLOOKUP(D557,ENTRANTS!$A$1:$H$1000,2,0))</f>
        <v/>
      </c>
      <c r="J557" s="105" t="str">
        <f>IF(D557="","",VLOOKUP(D557,ENTRANTS!$A$1:$H$1000,3,0))</f>
        <v/>
      </c>
      <c r="K557" s="100" t="str">
        <f>IF(D557="","",LEFT(VLOOKUP(D557,ENTRANTS!$A$1:$H$1000,5,0),1))</f>
        <v/>
      </c>
      <c r="L557" s="100" t="str">
        <f>IF(D557="","",COUNTIF($K$2:K557,K557))</f>
        <v/>
      </c>
      <c r="M557" s="100" t="str">
        <f>IF(D557="","",VLOOKUP(D557,ENTRANTS!$A$1:$H$1000,4,0))</f>
        <v/>
      </c>
      <c r="N557" s="100" t="str">
        <f>IF(D557="","",COUNTIF($M$2:M557,M557))</f>
        <v/>
      </c>
      <c r="O557" s="105" t="str">
        <f>IF(D557="","",VLOOKUP(D557,ENTRANTS!$A$1:$H$1000,6,0))</f>
        <v/>
      </c>
      <c r="P557" s="83" t="str">
        <f t="shared" si="147"/>
        <v/>
      </c>
      <c r="Q557" s="30"/>
      <c r="R557" s="2" t="str">
        <f t="shared" si="148"/>
        <v/>
      </c>
      <c r="S557" s="3" t="str">
        <f>IF(D557="","",COUNTIF($R$2:R557,R557))</f>
        <v/>
      </c>
      <c r="T557" s="4" t="str">
        <f t="shared" si="153"/>
        <v/>
      </c>
      <c r="U557" s="34" t="str">
        <f>IF(AND(S557=4,K557="M",NOT(O557="Unattached")),SUMIF(R$2:R557,R557,L$2:L557),"")</f>
        <v/>
      </c>
      <c r="V557" s="4" t="str">
        <f t="shared" si="154"/>
        <v/>
      </c>
      <c r="W557" s="34" t="str">
        <f>IF(AND(S557=3,K557="F",NOT(O557="Unattached")),SUMIF(R$2:R557,R557,L$2:L557),"")</f>
        <v/>
      </c>
      <c r="X557" s="5" t="str">
        <f t="shared" si="141"/>
        <v/>
      </c>
      <c r="Y557" s="5" t="str">
        <f t="shared" si="149"/>
        <v/>
      </c>
      <c r="Z557" s="32" t="str">
        <f t="shared" si="142"/>
        <v xml:space="preserve"> </v>
      </c>
      <c r="AA557" s="32" t="str">
        <f>IF(K557="M",IF(S557&lt;&gt;4,"",VLOOKUP(CONCATENATE(R557," ",(S557-3)),$Z$2:AD557,5,0)),IF(S557&lt;&gt;3,"",VLOOKUP(CONCATENATE(R557," ",(S557-2)),$Z$2:AD557,5,0)))</f>
        <v/>
      </c>
      <c r="AB557" s="32" t="str">
        <f>IF(K557="M",IF(S557&lt;&gt;4,"",VLOOKUP(CONCATENATE(R557," ",(S557-2)),$Z$2:AD557,5,0)),IF(S557&lt;&gt;3,"",VLOOKUP(CONCATENATE(R557," ",(S557-1)),$Z$2:AD557,5,0)))</f>
        <v/>
      </c>
      <c r="AC557" s="32" t="str">
        <f>IF(K557="M",IF(S557&lt;&gt;4,"",VLOOKUP(CONCATENATE(R557," ",(S557-1)),$Z$2:AD557,5,0)),IF(S557&lt;&gt;3,"",VLOOKUP(CONCATENATE(R557," ",(S557)),$Z$2:AD557,5,0)))</f>
        <v/>
      </c>
      <c r="AD557" s="32" t="str">
        <f t="shared" si="150"/>
        <v/>
      </c>
      <c r="AE557" s="32" t="str">
        <f t="shared" si="151"/>
        <v xml:space="preserve"> </v>
      </c>
      <c r="AF557" s="109">
        <f>IF($K557="M",IF($L557&gt;Params!D$3,0,Params!F$3-$L557+1)+IF($L557=1,2,0),IF($L557&gt;Params!E$3,0,Params!G$3-$L557+1)+IF($L557=1,2,0))</f>
        <v>0</v>
      </c>
      <c r="AG557" s="109">
        <f t="shared" si="143"/>
        <v>0</v>
      </c>
      <c r="AH557" s="109">
        <f>IF(LEN(M557)&gt;1,MATCH(MID(M557,2,3),Params!$A$4:$A$14,0),0)</f>
        <v>0</v>
      </c>
      <c r="AI557" s="109" cm="1">
        <f t="array" ref="AI557">IF(AH557=0,0,INDEX(Params!F$4:F$14,RESULTS!$AH557))</f>
        <v>0</v>
      </c>
      <c r="AJ557" s="109" cm="1">
        <f t="array" ref="AJ557">IF(AI557=0,0,INDEX(Params!G$4:G$14,RESULTS!$AH557))</f>
        <v>0</v>
      </c>
      <c r="AK557" s="109">
        <f t="shared" si="144"/>
        <v>0</v>
      </c>
      <c r="AL557" s="109">
        <f t="shared" si="145"/>
        <v>0</v>
      </c>
    </row>
    <row r="558" spans="1:38" x14ac:dyDescent="0.3">
      <c r="A558" s="64" t="str">
        <f t="shared" si="139"/>
        <v/>
      </c>
      <c r="B558" s="64" t="str">
        <f t="shared" si="140"/>
        <v/>
      </c>
      <c r="C558" s="100">
        <v>557</v>
      </c>
      <c r="D558" s="96"/>
      <c r="E558" s="97">
        <f t="shared" si="152"/>
        <v>1</v>
      </c>
      <c r="F558" s="97"/>
      <c r="G558" s="97"/>
      <c r="H558" s="104" t="str">
        <f t="shared" si="146"/>
        <v/>
      </c>
      <c r="I558" s="105" t="str">
        <f>IF(D558="","",VLOOKUP(D558,ENTRANTS!$A$1:$H$1000,2,0))</f>
        <v/>
      </c>
      <c r="J558" s="105" t="str">
        <f>IF(D558="","",VLOOKUP(D558,ENTRANTS!$A$1:$H$1000,3,0))</f>
        <v/>
      </c>
      <c r="K558" s="100" t="str">
        <f>IF(D558="","",LEFT(VLOOKUP(D558,ENTRANTS!$A$1:$H$1000,5,0),1))</f>
        <v/>
      </c>
      <c r="L558" s="100" t="str">
        <f>IF(D558="","",COUNTIF($K$2:K558,K558))</f>
        <v/>
      </c>
      <c r="M558" s="100" t="str">
        <f>IF(D558="","",VLOOKUP(D558,ENTRANTS!$A$1:$H$1000,4,0))</f>
        <v/>
      </c>
      <c r="N558" s="100" t="str">
        <f>IF(D558="","",COUNTIF($M$2:M558,M558))</f>
        <v/>
      </c>
      <c r="O558" s="105" t="str">
        <f>IF(D558="","",VLOOKUP(D558,ENTRANTS!$A$1:$H$1000,6,0))</f>
        <v/>
      </c>
      <c r="P558" s="83" t="str">
        <f t="shared" si="147"/>
        <v/>
      </c>
      <c r="Q558" s="30"/>
      <c r="R558" s="2" t="str">
        <f t="shared" si="148"/>
        <v/>
      </c>
      <c r="S558" s="3" t="str">
        <f>IF(D558="","",COUNTIF($R$2:R558,R558))</f>
        <v/>
      </c>
      <c r="T558" s="4" t="str">
        <f t="shared" si="153"/>
        <v/>
      </c>
      <c r="U558" s="34" t="str">
        <f>IF(AND(S558=4,K558="M",NOT(O558="Unattached")),SUMIF(R$2:R558,R558,L$2:L558),"")</f>
        <v/>
      </c>
      <c r="V558" s="4" t="str">
        <f t="shared" si="154"/>
        <v/>
      </c>
      <c r="W558" s="34" t="str">
        <f>IF(AND(S558=3,K558="F",NOT(O558="Unattached")),SUMIF(R$2:R558,R558,L$2:L558),"")</f>
        <v/>
      </c>
      <c r="X558" s="5" t="str">
        <f t="shared" si="141"/>
        <v/>
      </c>
      <c r="Y558" s="5" t="str">
        <f t="shared" si="149"/>
        <v/>
      </c>
      <c r="Z558" s="32" t="str">
        <f t="shared" si="142"/>
        <v xml:space="preserve"> </v>
      </c>
      <c r="AA558" s="32" t="str">
        <f>IF(K558="M",IF(S558&lt;&gt;4,"",VLOOKUP(CONCATENATE(R558," ",(S558-3)),$Z$2:AD558,5,0)),IF(S558&lt;&gt;3,"",VLOOKUP(CONCATENATE(R558," ",(S558-2)),$Z$2:AD558,5,0)))</f>
        <v/>
      </c>
      <c r="AB558" s="32" t="str">
        <f>IF(K558="M",IF(S558&lt;&gt;4,"",VLOOKUP(CONCATENATE(R558," ",(S558-2)),$Z$2:AD558,5,0)),IF(S558&lt;&gt;3,"",VLOOKUP(CONCATENATE(R558," ",(S558-1)),$Z$2:AD558,5,0)))</f>
        <v/>
      </c>
      <c r="AC558" s="32" t="str">
        <f>IF(K558="M",IF(S558&lt;&gt;4,"",VLOOKUP(CONCATENATE(R558," ",(S558-1)),$Z$2:AD558,5,0)),IF(S558&lt;&gt;3,"",VLOOKUP(CONCATENATE(R558," ",(S558)),$Z$2:AD558,5,0)))</f>
        <v/>
      </c>
      <c r="AD558" s="32" t="str">
        <f t="shared" si="150"/>
        <v/>
      </c>
      <c r="AE558" s="32" t="str">
        <f t="shared" si="151"/>
        <v xml:space="preserve"> </v>
      </c>
      <c r="AF558" s="109">
        <f>IF($K558="M",IF($L558&gt;Params!D$3,0,Params!F$3-$L558+1)+IF($L558=1,2,0),IF($L558&gt;Params!E$3,0,Params!G$3-$L558+1)+IF($L558=1,2,0))</f>
        <v>0</v>
      </c>
      <c r="AG558" s="109">
        <f t="shared" si="143"/>
        <v>0</v>
      </c>
      <c r="AH558" s="109">
        <f>IF(LEN(M558)&gt;1,MATCH(MID(M558,2,3),Params!$A$4:$A$14,0),0)</f>
        <v>0</v>
      </c>
      <c r="AI558" s="109" cm="1">
        <f t="array" ref="AI558">IF(AH558=0,0,INDEX(Params!F$4:F$14,RESULTS!$AH558))</f>
        <v>0</v>
      </c>
      <c r="AJ558" s="109" cm="1">
        <f t="array" ref="AJ558">IF(AI558=0,0,INDEX(Params!G$4:G$14,RESULTS!$AH558))</f>
        <v>0</v>
      </c>
      <c r="AK558" s="109">
        <f t="shared" si="144"/>
        <v>0</v>
      </c>
      <c r="AL558" s="109">
        <f t="shared" si="145"/>
        <v>0</v>
      </c>
    </row>
    <row r="559" spans="1:38" x14ac:dyDescent="0.3">
      <c r="A559" s="64" t="str">
        <f t="shared" si="139"/>
        <v/>
      </c>
      <c r="B559" s="64" t="str">
        <f t="shared" si="140"/>
        <v/>
      </c>
      <c r="C559" s="100">
        <v>558</v>
      </c>
      <c r="D559" s="96"/>
      <c r="E559" s="97">
        <f t="shared" si="152"/>
        <v>1</v>
      </c>
      <c r="F559" s="97"/>
      <c r="G559" s="97"/>
      <c r="H559" s="104" t="str">
        <f t="shared" si="146"/>
        <v/>
      </c>
      <c r="I559" s="105" t="str">
        <f>IF(D559="","",VLOOKUP(D559,ENTRANTS!$A$1:$H$1000,2,0))</f>
        <v/>
      </c>
      <c r="J559" s="105" t="str">
        <f>IF(D559="","",VLOOKUP(D559,ENTRANTS!$A$1:$H$1000,3,0))</f>
        <v/>
      </c>
      <c r="K559" s="100" t="str">
        <f>IF(D559="","",LEFT(VLOOKUP(D559,ENTRANTS!$A$1:$H$1000,5,0),1))</f>
        <v/>
      </c>
      <c r="L559" s="100" t="str">
        <f>IF(D559="","",COUNTIF($K$2:K559,K559))</f>
        <v/>
      </c>
      <c r="M559" s="100" t="str">
        <f>IF(D559="","",VLOOKUP(D559,ENTRANTS!$A$1:$H$1000,4,0))</f>
        <v/>
      </c>
      <c r="N559" s="100" t="str">
        <f>IF(D559="","",COUNTIF($M$2:M559,M559))</f>
        <v/>
      </c>
      <c r="O559" s="105" t="str">
        <f>IF(D559="","",VLOOKUP(D559,ENTRANTS!$A$1:$H$1000,6,0))</f>
        <v/>
      </c>
      <c r="P559" s="83" t="str">
        <f t="shared" si="147"/>
        <v/>
      </c>
      <c r="Q559" s="30"/>
      <c r="R559" s="2" t="str">
        <f t="shared" si="148"/>
        <v/>
      </c>
      <c r="S559" s="3" t="str">
        <f>IF(D559="","",COUNTIF($R$2:R559,R559))</f>
        <v/>
      </c>
      <c r="T559" s="4" t="str">
        <f t="shared" si="153"/>
        <v/>
      </c>
      <c r="U559" s="34" t="str">
        <f>IF(AND(S559=4,K559="M",NOT(O559="Unattached")),SUMIF(R$2:R559,R559,L$2:L559),"")</f>
        <v/>
      </c>
      <c r="V559" s="4" t="str">
        <f t="shared" si="154"/>
        <v/>
      </c>
      <c r="W559" s="34" t="str">
        <f>IF(AND(S559=3,K559="F",NOT(O559="Unattached")),SUMIF(R$2:R559,R559,L$2:L559),"")</f>
        <v/>
      </c>
      <c r="X559" s="5" t="str">
        <f t="shared" si="141"/>
        <v/>
      </c>
      <c r="Y559" s="5" t="str">
        <f t="shared" si="149"/>
        <v/>
      </c>
      <c r="Z559" s="32" t="str">
        <f t="shared" si="142"/>
        <v xml:space="preserve"> </v>
      </c>
      <c r="AA559" s="32" t="str">
        <f>IF(K559="M",IF(S559&lt;&gt;4,"",VLOOKUP(CONCATENATE(R559," ",(S559-3)),$Z$2:AD559,5,0)),IF(S559&lt;&gt;3,"",VLOOKUP(CONCATENATE(R559," ",(S559-2)),$Z$2:AD559,5,0)))</f>
        <v/>
      </c>
      <c r="AB559" s="32" t="str">
        <f>IF(K559="M",IF(S559&lt;&gt;4,"",VLOOKUP(CONCATENATE(R559," ",(S559-2)),$Z$2:AD559,5,0)),IF(S559&lt;&gt;3,"",VLOOKUP(CONCATENATE(R559," ",(S559-1)),$Z$2:AD559,5,0)))</f>
        <v/>
      </c>
      <c r="AC559" s="32" t="str">
        <f>IF(K559="M",IF(S559&lt;&gt;4,"",VLOOKUP(CONCATENATE(R559," ",(S559-1)),$Z$2:AD559,5,0)),IF(S559&lt;&gt;3,"",VLOOKUP(CONCATENATE(R559," ",(S559)),$Z$2:AD559,5,0)))</f>
        <v/>
      </c>
      <c r="AD559" s="32" t="str">
        <f t="shared" si="150"/>
        <v/>
      </c>
      <c r="AE559" s="32" t="str">
        <f t="shared" si="151"/>
        <v xml:space="preserve"> </v>
      </c>
      <c r="AF559" s="109">
        <f>IF($K559="M",IF($L559&gt;Params!D$3,0,Params!F$3-$L559+1)+IF($L559=1,2,0),IF($L559&gt;Params!E$3,0,Params!G$3-$L559+1)+IF($L559=1,2,0))</f>
        <v>0</v>
      </c>
      <c r="AG559" s="109">
        <f t="shared" si="143"/>
        <v>0</v>
      </c>
      <c r="AH559" s="109">
        <f>IF(LEN(M559)&gt;1,MATCH(MID(M559,2,3),Params!$A$4:$A$14,0),0)</f>
        <v>0</v>
      </c>
      <c r="AI559" s="109" cm="1">
        <f t="array" ref="AI559">IF(AH559=0,0,INDEX(Params!F$4:F$14,RESULTS!$AH559))</f>
        <v>0</v>
      </c>
      <c r="AJ559" s="109" cm="1">
        <f t="array" ref="AJ559">IF(AI559=0,0,INDEX(Params!G$4:G$14,RESULTS!$AH559))</f>
        <v>0</v>
      </c>
      <c r="AK559" s="109">
        <f t="shared" si="144"/>
        <v>0</v>
      </c>
      <c r="AL559" s="109">
        <f t="shared" si="145"/>
        <v>0</v>
      </c>
    </row>
    <row r="560" spans="1:38" x14ac:dyDescent="0.3">
      <c r="A560" s="64" t="str">
        <f t="shared" si="139"/>
        <v/>
      </c>
      <c r="B560" s="64" t="str">
        <f t="shared" si="140"/>
        <v/>
      </c>
      <c r="C560" s="100">
        <v>559</v>
      </c>
      <c r="D560" s="96"/>
      <c r="E560" s="97">
        <f t="shared" si="152"/>
        <v>1</v>
      </c>
      <c r="F560" s="97"/>
      <c r="G560" s="97"/>
      <c r="H560" s="104" t="str">
        <f t="shared" si="146"/>
        <v/>
      </c>
      <c r="I560" s="105" t="str">
        <f>IF(D560="","",VLOOKUP(D560,ENTRANTS!$A$1:$H$1000,2,0))</f>
        <v/>
      </c>
      <c r="J560" s="105" t="str">
        <f>IF(D560="","",VLOOKUP(D560,ENTRANTS!$A$1:$H$1000,3,0))</f>
        <v/>
      </c>
      <c r="K560" s="100" t="str">
        <f>IF(D560="","",LEFT(VLOOKUP(D560,ENTRANTS!$A$1:$H$1000,5,0),1))</f>
        <v/>
      </c>
      <c r="L560" s="100" t="str">
        <f>IF(D560="","",COUNTIF($K$2:K560,K560))</f>
        <v/>
      </c>
      <c r="M560" s="100" t="str">
        <f>IF(D560="","",VLOOKUP(D560,ENTRANTS!$A$1:$H$1000,4,0))</f>
        <v/>
      </c>
      <c r="N560" s="100" t="str">
        <f>IF(D560="","",COUNTIF($M$2:M560,M560))</f>
        <v/>
      </c>
      <c r="O560" s="105" t="str">
        <f>IF(D560="","",VLOOKUP(D560,ENTRANTS!$A$1:$H$1000,6,0))</f>
        <v/>
      </c>
      <c r="P560" s="83" t="str">
        <f t="shared" si="147"/>
        <v/>
      </c>
      <c r="Q560" s="30"/>
      <c r="R560" s="2" t="str">
        <f t="shared" si="148"/>
        <v/>
      </c>
      <c r="S560" s="3" t="str">
        <f>IF(D560="","",COUNTIF($R$2:R560,R560))</f>
        <v/>
      </c>
      <c r="T560" s="4" t="str">
        <f t="shared" si="153"/>
        <v/>
      </c>
      <c r="U560" s="34" t="str">
        <f>IF(AND(S560=4,K560="M",NOT(O560="Unattached")),SUMIF(R$2:R560,R560,L$2:L560),"")</f>
        <v/>
      </c>
      <c r="V560" s="4" t="str">
        <f t="shared" si="154"/>
        <v/>
      </c>
      <c r="W560" s="34" t="str">
        <f>IF(AND(S560=3,K560="F",NOT(O560="Unattached")),SUMIF(R$2:R560,R560,L$2:L560),"")</f>
        <v/>
      </c>
      <c r="X560" s="5" t="str">
        <f t="shared" si="141"/>
        <v/>
      </c>
      <c r="Y560" s="5" t="str">
        <f t="shared" si="149"/>
        <v/>
      </c>
      <c r="Z560" s="32" t="str">
        <f t="shared" si="142"/>
        <v xml:space="preserve"> </v>
      </c>
      <c r="AA560" s="32" t="str">
        <f>IF(K560="M",IF(S560&lt;&gt;4,"",VLOOKUP(CONCATENATE(R560," ",(S560-3)),$Z$2:AD560,5,0)),IF(S560&lt;&gt;3,"",VLOOKUP(CONCATENATE(R560," ",(S560-2)),$Z$2:AD560,5,0)))</f>
        <v/>
      </c>
      <c r="AB560" s="32" t="str">
        <f>IF(K560="M",IF(S560&lt;&gt;4,"",VLOOKUP(CONCATENATE(R560," ",(S560-2)),$Z$2:AD560,5,0)),IF(S560&lt;&gt;3,"",VLOOKUP(CONCATENATE(R560," ",(S560-1)),$Z$2:AD560,5,0)))</f>
        <v/>
      </c>
      <c r="AC560" s="32" t="str">
        <f>IF(K560="M",IF(S560&lt;&gt;4,"",VLOOKUP(CONCATENATE(R560," ",(S560-1)),$Z$2:AD560,5,0)),IF(S560&lt;&gt;3,"",VLOOKUP(CONCATENATE(R560," ",(S560)),$Z$2:AD560,5,0)))</f>
        <v/>
      </c>
      <c r="AD560" s="32" t="str">
        <f t="shared" si="150"/>
        <v/>
      </c>
      <c r="AE560" s="32" t="str">
        <f t="shared" si="151"/>
        <v xml:space="preserve"> </v>
      </c>
      <c r="AF560" s="109">
        <f>IF($K560="M",IF($L560&gt;Params!D$3,0,Params!F$3-$L560+1)+IF($L560=1,2,0),IF($L560&gt;Params!E$3,0,Params!G$3-$L560+1)+IF($L560=1,2,0))</f>
        <v>0</v>
      </c>
      <c r="AG560" s="109">
        <f t="shared" si="143"/>
        <v>0</v>
      </c>
      <c r="AH560" s="109">
        <f>IF(LEN(M560)&gt;1,MATCH(MID(M560,2,3),Params!$A$4:$A$14,0),0)</f>
        <v>0</v>
      </c>
      <c r="AI560" s="109" cm="1">
        <f t="array" ref="AI560">IF(AH560=0,0,INDEX(Params!F$4:F$14,RESULTS!$AH560))</f>
        <v>0</v>
      </c>
      <c r="AJ560" s="109" cm="1">
        <f t="array" ref="AJ560">IF(AI560=0,0,INDEX(Params!G$4:G$14,RESULTS!$AH560))</f>
        <v>0</v>
      </c>
      <c r="AK560" s="109">
        <f t="shared" si="144"/>
        <v>0</v>
      </c>
      <c r="AL560" s="109">
        <f t="shared" si="145"/>
        <v>0</v>
      </c>
    </row>
    <row r="561" spans="1:38" x14ac:dyDescent="0.3">
      <c r="A561" s="64" t="str">
        <f t="shared" si="139"/>
        <v/>
      </c>
      <c r="B561" s="64" t="str">
        <f t="shared" si="140"/>
        <v/>
      </c>
      <c r="C561" s="100">
        <v>560</v>
      </c>
      <c r="D561" s="96"/>
      <c r="E561" s="97">
        <f t="shared" si="152"/>
        <v>1</v>
      </c>
      <c r="F561" s="97"/>
      <c r="G561" s="97"/>
      <c r="H561" s="104" t="str">
        <f t="shared" si="146"/>
        <v/>
      </c>
      <c r="I561" s="105" t="str">
        <f>IF(D561="","",VLOOKUP(D561,ENTRANTS!$A$1:$H$1000,2,0))</f>
        <v/>
      </c>
      <c r="J561" s="105" t="str">
        <f>IF(D561="","",VLOOKUP(D561,ENTRANTS!$A$1:$H$1000,3,0))</f>
        <v/>
      </c>
      <c r="K561" s="100" t="str">
        <f>IF(D561="","",LEFT(VLOOKUP(D561,ENTRANTS!$A$1:$H$1000,5,0),1))</f>
        <v/>
      </c>
      <c r="L561" s="100" t="str">
        <f>IF(D561="","",COUNTIF($K$2:K561,K561))</f>
        <v/>
      </c>
      <c r="M561" s="100" t="str">
        <f>IF(D561="","",VLOOKUP(D561,ENTRANTS!$A$1:$H$1000,4,0))</f>
        <v/>
      </c>
      <c r="N561" s="100" t="str">
        <f>IF(D561="","",COUNTIF($M$2:M561,M561))</f>
        <v/>
      </c>
      <c r="O561" s="105" t="str">
        <f>IF(D561="","",VLOOKUP(D561,ENTRANTS!$A$1:$H$1000,6,0))</f>
        <v/>
      </c>
      <c r="P561" s="83" t="str">
        <f t="shared" si="147"/>
        <v/>
      </c>
      <c r="Q561" s="30"/>
      <c r="R561" s="2" t="str">
        <f t="shared" si="148"/>
        <v/>
      </c>
      <c r="S561" s="3" t="str">
        <f>IF(D561="","",COUNTIF($R$2:R561,R561))</f>
        <v/>
      </c>
      <c r="T561" s="4" t="str">
        <f t="shared" si="153"/>
        <v/>
      </c>
      <c r="U561" s="34" t="str">
        <f>IF(AND(S561=4,K561="M",NOT(O561="Unattached")),SUMIF(R$2:R561,R561,L$2:L561),"")</f>
        <v/>
      </c>
      <c r="V561" s="4" t="str">
        <f t="shared" si="154"/>
        <v/>
      </c>
      <c r="W561" s="34" t="str">
        <f>IF(AND(S561=3,K561="F",NOT(O561="Unattached")),SUMIF(R$2:R561,R561,L$2:L561),"")</f>
        <v/>
      </c>
      <c r="X561" s="5" t="str">
        <f t="shared" si="141"/>
        <v/>
      </c>
      <c r="Y561" s="5" t="str">
        <f t="shared" si="149"/>
        <v/>
      </c>
      <c r="Z561" s="32" t="str">
        <f t="shared" si="142"/>
        <v xml:space="preserve"> </v>
      </c>
      <c r="AA561" s="32" t="str">
        <f>IF(K561="M",IF(S561&lt;&gt;4,"",VLOOKUP(CONCATENATE(R561," ",(S561-3)),$Z$2:AD561,5,0)),IF(S561&lt;&gt;3,"",VLOOKUP(CONCATENATE(R561," ",(S561-2)),$Z$2:AD561,5,0)))</f>
        <v/>
      </c>
      <c r="AB561" s="32" t="str">
        <f>IF(K561="M",IF(S561&lt;&gt;4,"",VLOOKUP(CONCATENATE(R561," ",(S561-2)),$Z$2:AD561,5,0)),IF(S561&lt;&gt;3,"",VLOOKUP(CONCATENATE(R561," ",(S561-1)),$Z$2:AD561,5,0)))</f>
        <v/>
      </c>
      <c r="AC561" s="32" t="str">
        <f>IF(K561="M",IF(S561&lt;&gt;4,"",VLOOKUP(CONCATENATE(R561," ",(S561-1)),$Z$2:AD561,5,0)),IF(S561&lt;&gt;3,"",VLOOKUP(CONCATENATE(R561," ",(S561)),$Z$2:AD561,5,0)))</f>
        <v/>
      </c>
      <c r="AD561" s="32" t="str">
        <f t="shared" si="150"/>
        <v/>
      </c>
      <c r="AE561" s="32" t="str">
        <f t="shared" si="151"/>
        <v xml:space="preserve"> </v>
      </c>
      <c r="AF561" s="109">
        <f>IF($K561="M",IF($L561&gt;Params!D$3,0,Params!F$3-$L561+1)+IF($L561=1,2,0),IF($L561&gt;Params!E$3,0,Params!G$3-$L561+1)+IF($L561=1,2,0))</f>
        <v>0</v>
      </c>
      <c r="AG561" s="109">
        <f t="shared" si="143"/>
        <v>0</v>
      </c>
      <c r="AH561" s="109">
        <f>IF(LEN(M561)&gt;1,MATCH(MID(M561,2,3),Params!$A$4:$A$14,0),0)</f>
        <v>0</v>
      </c>
      <c r="AI561" s="109" cm="1">
        <f t="array" ref="AI561">IF(AH561=0,0,INDEX(Params!F$4:F$14,RESULTS!$AH561))</f>
        <v>0</v>
      </c>
      <c r="AJ561" s="109" cm="1">
        <f t="array" ref="AJ561">IF(AI561=0,0,INDEX(Params!G$4:G$14,RESULTS!$AH561))</f>
        <v>0</v>
      </c>
      <c r="AK561" s="109">
        <f t="shared" si="144"/>
        <v>0</v>
      </c>
      <c r="AL561" s="109">
        <f t="shared" si="145"/>
        <v>0</v>
      </c>
    </row>
    <row r="562" spans="1:38" x14ac:dyDescent="0.3">
      <c r="A562" s="64" t="str">
        <f t="shared" si="139"/>
        <v/>
      </c>
      <c r="B562" s="64" t="str">
        <f t="shared" si="140"/>
        <v/>
      </c>
      <c r="C562" s="100">
        <v>561</v>
      </c>
      <c r="D562" s="96"/>
      <c r="E562" s="97">
        <f t="shared" si="152"/>
        <v>1</v>
      </c>
      <c r="F562" s="97"/>
      <c r="G562" s="97"/>
      <c r="H562" s="104" t="str">
        <f t="shared" si="146"/>
        <v/>
      </c>
      <c r="I562" s="105" t="str">
        <f>IF(D562="","",VLOOKUP(D562,ENTRANTS!$A$1:$H$1000,2,0))</f>
        <v/>
      </c>
      <c r="J562" s="105" t="str">
        <f>IF(D562="","",VLOOKUP(D562,ENTRANTS!$A$1:$H$1000,3,0))</f>
        <v/>
      </c>
      <c r="K562" s="100" t="str">
        <f>IF(D562="","",LEFT(VLOOKUP(D562,ENTRANTS!$A$1:$H$1000,5,0),1))</f>
        <v/>
      </c>
      <c r="L562" s="100" t="str">
        <f>IF(D562="","",COUNTIF($K$2:K562,K562))</f>
        <v/>
      </c>
      <c r="M562" s="100" t="str">
        <f>IF(D562="","",VLOOKUP(D562,ENTRANTS!$A$1:$H$1000,4,0))</f>
        <v/>
      </c>
      <c r="N562" s="100" t="str">
        <f>IF(D562="","",COUNTIF($M$2:M562,M562))</f>
        <v/>
      </c>
      <c r="O562" s="105" t="str">
        <f>IF(D562="","",VLOOKUP(D562,ENTRANTS!$A$1:$H$1000,6,0))</f>
        <v/>
      </c>
      <c r="P562" s="83" t="str">
        <f t="shared" si="147"/>
        <v/>
      </c>
      <c r="Q562" s="30"/>
      <c r="R562" s="2" t="str">
        <f t="shared" si="148"/>
        <v/>
      </c>
      <c r="S562" s="3" t="str">
        <f>IF(D562="","",COUNTIF($R$2:R562,R562))</f>
        <v/>
      </c>
      <c r="T562" s="4" t="str">
        <f t="shared" si="153"/>
        <v/>
      </c>
      <c r="U562" s="34" t="str">
        <f>IF(AND(S562=4,K562="M",NOT(O562="Unattached")),SUMIF(R$2:R562,R562,L$2:L562),"")</f>
        <v/>
      </c>
      <c r="V562" s="4" t="str">
        <f t="shared" si="154"/>
        <v/>
      </c>
      <c r="W562" s="34" t="str">
        <f>IF(AND(S562=3,K562="F",NOT(O562="Unattached")),SUMIF(R$2:R562,R562,L$2:L562),"")</f>
        <v/>
      </c>
      <c r="X562" s="5" t="str">
        <f t="shared" si="141"/>
        <v/>
      </c>
      <c r="Y562" s="5" t="str">
        <f t="shared" si="149"/>
        <v/>
      </c>
      <c r="Z562" s="32" t="str">
        <f t="shared" si="142"/>
        <v xml:space="preserve"> </v>
      </c>
      <c r="AA562" s="32" t="str">
        <f>IF(K562="M",IF(S562&lt;&gt;4,"",VLOOKUP(CONCATENATE(R562," ",(S562-3)),$Z$2:AD562,5,0)),IF(S562&lt;&gt;3,"",VLOOKUP(CONCATENATE(R562," ",(S562-2)),$Z$2:AD562,5,0)))</f>
        <v/>
      </c>
      <c r="AB562" s="32" t="str">
        <f>IF(K562="M",IF(S562&lt;&gt;4,"",VLOOKUP(CONCATENATE(R562," ",(S562-2)),$Z$2:AD562,5,0)),IF(S562&lt;&gt;3,"",VLOOKUP(CONCATENATE(R562," ",(S562-1)),$Z$2:AD562,5,0)))</f>
        <v/>
      </c>
      <c r="AC562" s="32" t="str">
        <f>IF(K562="M",IF(S562&lt;&gt;4,"",VLOOKUP(CONCATENATE(R562," ",(S562-1)),$Z$2:AD562,5,0)),IF(S562&lt;&gt;3,"",VLOOKUP(CONCATENATE(R562," ",(S562)),$Z$2:AD562,5,0)))</f>
        <v/>
      </c>
      <c r="AD562" s="32" t="str">
        <f t="shared" si="150"/>
        <v/>
      </c>
      <c r="AE562" s="32" t="str">
        <f t="shared" si="151"/>
        <v xml:space="preserve"> </v>
      </c>
      <c r="AF562" s="109">
        <f>IF($K562="M",IF($L562&gt;Params!D$3,0,Params!F$3-$L562+1)+IF($L562=1,2,0),IF($L562&gt;Params!E$3,0,Params!G$3-$L562+1)+IF($L562=1,2,0))</f>
        <v>0</v>
      </c>
      <c r="AG562" s="109">
        <f t="shared" si="143"/>
        <v>0</v>
      </c>
      <c r="AH562" s="109">
        <f>IF(LEN(M562)&gt;1,MATCH(MID(M562,2,3),Params!$A$4:$A$14,0),0)</f>
        <v>0</v>
      </c>
      <c r="AI562" s="109" cm="1">
        <f t="array" ref="AI562">IF(AH562=0,0,INDEX(Params!F$4:F$14,RESULTS!$AH562))</f>
        <v>0</v>
      </c>
      <c r="AJ562" s="109" cm="1">
        <f t="array" ref="AJ562">IF(AI562=0,0,INDEX(Params!G$4:G$14,RESULTS!$AH562))</f>
        <v>0</v>
      </c>
      <c r="AK562" s="109">
        <f t="shared" si="144"/>
        <v>0</v>
      </c>
      <c r="AL562" s="109">
        <f t="shared" si="145"/>
        <v>0</v>
      </c>
    </row>
    <row r="563" spans="1:38" x14ac:dyDescent="0.3">
      <c r="A563" s="64" t="str">
        <f t="shared" si="139"/>
        <v/>
      </c>
      <c r="B563" s="64" t="str">
        <f t="shared" si="140"/>
        <v/>
      </c>
      <c r="C563" s="100">
        <v>562</v>
      </c>
      <c r="D563" s="96"/>
      <c r="E563" s="97">
        <f t="shared" si="152"/>
        <v>1</v>
      </c>
      <c r="F563" s="97"/>
      <c r="G563" s="97"/>
      <c r="H563" s="104" t="str">
        <f t="shared" si="146"/>
        <v/>
      </c>
      <c r="I563" s="105" t="str">
        <f>IF(D563="","",VLOOKUP(D563,ENTRANTS!$A$1:$H$1000,2,0))</f>
        <v/>
      </c>
      <c r="J563" s="105" t="str">
        <f>IF(D563="","",VLOOKUP(D563,ENTRANTS!$A$1:$H$1000,3,0))</f>
        <v/>
      </c>
      <c r="K563" s="100" t="str">
        <f>IF(D563="","",LEFT(VLOOKUP(D563,ENTRANTS!$A$1:$H$1000,5,0),1))</f>
        <v/>
      </c>
      <c r="L563" s="100" t="str">
        <f>IF(D563="","",COUNTIF($K$2:K563,K563))</f>
        <v/>
      </c>
      <c r="M563" s="100" t="str">
        <f>IF(D563="","",VLOOKUP(D563,ENTRANTS!$A$1:$H$1000,4,0))</f>
        <v/>
      </c>
      <c r="N563" s="100" t="str">
        <f>IF(D563="","",COUNTIF($M$2:M563,M563))</f>
        <v/>
      </c>
      <c r="O563" s="105" t="str">
        <f>IF(D563="","",VLOOKUP(D563,ENTRANTS!$A$1:$H$1000,6,0))</f>
        <v/>
      </c>
      <c r="P563" s="83" t="str">
        <f t="shared" si="147"/>
        <v/>
      </c>
      <c r="Q563" s="30"/>
      <c r="R563" s="2" t="str">
        <f t="shared" si="148"/>
        <v/>
      </c>
      <c r="S563" s="3" t="str">
        <f>IF(D563="","",COUNTIF($R$2:R563,R563))</f>
        <v/>
      </c>
      <c r="T563" s="4" t="str">
        <f t="shared" si="153"/>
        <v/>
      </c>
      <c r="U563" s="34" t="str">
        <f>IF(AND(S563=4,K563="M",NOT(O563="Unattached")),SUMIF(R$2:R563,R563,L$2:L563),"")</f>
        <v/>
      </c>
      <c r="V563" s="4" t="str">
        <f t="shared" si="154"/>
        <v/>
      </c>
      <c r="W563" s="34" t="str">
        <f>IF(AND(S563=3,K563="F",NOT(O563="Unattached")),SUMIF(R$2:R563,R563,L$2:L563),"")</f>
        <v/>
      </c>
      <c r="X563" s="5" t="str">
        <f t="shared" si="141"/>
        <v/>
      </c>
      <c r="Y563" s="5" t="str">
        <f t="shared" si="149"/>
        <v/>
      </c>
      <c r="Z563" s="32" t="str">
        <f t="shared" si="142"/>
        <v xml:space="preserve"> </v>
      </c>
      <c r="AA563" s="32" t="str">
        <f>IF(K563="M",IF(S563&lt;&gt;4,"",VLOOKUP(CONCATENATE(R563," ",(S563-3)),$Z$2:AD563,5,0)),IF(S563&lt;&gt;3,"",VLOOKUP(CONCATENATE(R563," ",(S563-2)),$Z$2:AD563,5,0)))</f>
        <v/>
      </c>
      <c r="AB563" s="32" t="str">
        <f>IF(K563="M",IF(S563&lt;&gt;4,"",VLOOKUP(CONCATENATE(R563," ",(S563-2)),$Z$2:AD563,5,0)),IF(S563&lt;&gt;3,"",VLOOKUP(CONCATENATE(R563," ",(S563-1)),$Z$2:AD563,5,0)))</f>
        <v/>
      </c>
      <c r="AC563" s="32" t="str">
        <f>IF(K563="M",IF(S563&lt;&gt;4,"",VLOOKUP(CONCATENATE(R563," ",(S563-1)),$Z$2:AD563,5,0)),IF(S563&lt;&gt;3,"",VLOOKUP(CONCATENATE(R563," ",(S563)),$Z$2:AD563,5,0)))</f>
        <v/>
      </c>
      <c r="AD563" s="32" t="str">
        <f t="shared" si="150"/>
        <v/>
      </c>
      <c r="AE563" s="32" t="str">
        <f t="shared" si="151"/>
        <v xml:space="preserve"> </v>
      </c>
      <c r="AF563" s="109">
        <f>IF($K563="M",IF($L563&gt;Params!D$3,0,Params!F$3-$L563+1)+IF($L563=1,2,0),IF($L563&gt;Params!E$3,0,Params!G$3-$L563+1)+IF($L563=1,2,0))</f>
        <v>0</v>
      </c>
      <c r="AG563" s="109">
        <f t="shared" si="143"/>
        <v>0</v>
      </c>
      <c r="AH563" s="109">
        <f>IF(LEN(M563)&gt;1,MATCH(MID(M563,2,3),Params!$A$4:$A$14,0),0)</f>
        <v>0</v>
      </c>
      <c r="AI563" s="109" cm="1">
        <f t="array" ref="AI563">IF(AH563=0,0,INDEX(Params!F$4:F$14,RESULTS!$AH563))</f>
        <v>0</v>
      </c>
      <c r="AJ563" s="109" cm="1">
        <f t="array" ref="AJ563">IF(AI563=0,0,INDEX(Params!G$4:G$14,RESULTS!$AH563))</f>
        <v>0</v>
      </c>
      <c r="AK563" s="109">
        <f t="shared" si="144"/>
        <v>0</v>
      </c>
      <c r="AL563" s="109">
        <f t="shared" si="145"/>
        <v>0</v>
      </c>
    </row>
    <row r="564" spans="1:38" x14ac:dyDescent="0.3">
      <c r="A564" s="64" t="str">
        <f t="shared" si="139"/>
        <v/>
      </c>
      <c r="B564" s="64" t="str">
        <f t="shared" si="140"/>
        <v/>
      </c>
      <c r="C564" s="100">
        <v>563</v>
      </c>
      <c r="D564" s="96"/>
      <c r="E564" s="97">
        <f t="shared" si="152"/>
        <v>1</v>
      </c>
      <c r="F564" s="97"/>
      <c r="G564" s="97"/>
      <c r="H564" s="104" t="str">
        <f t="shared" si="146"/>
        <v/>
      </c>
      <c r="I564" s="105" t="str">
        <f>IF(D564="","",VLOOKUP(D564,ENTRANTS!$A$1:$H$1000,2,0))</f>
        <v/>
      </c>
      <c r="J564" s="105" t="str">
        <f>IF(D564="","",VLOOKUP(D564,ENTRANTS!$A$1:$H$1000,3,0))</f>
        <v/>
      </c>
      <c r="K564" s="100" t="str">
        <f>IF(D564="","",LEFT(VLOOKUP(D564,ENTRANTS!$A$1:$H$1000,5,0),1))</f>
        <v/>
      </c>
      <c r="L564" s="100" t="str">
        <f>IF(D564="","",COUNTIF($K$2:K564,K564))</f>
        <v/>
      </c>
      <c r="M564" s="100" t="str">
        <f>IF(D564="","",VLOOKUP(D564,ENTRANTS!$A$1:$H$1000,4,0))</f>
        <v/>
      </c>
      <c r="N564" s="100" t="str">
        <f>IF(D564="","",COUNTIF($M$2:M564,M564))</f>
        <v/>
      </c>
      <c r="O564" s="105" t="str">
        <f>IF(D564="","",VLOOKUP(D564,ENTRANTS!$A$1:$H$1000,6,0))</f>
        <v/>
      </c>
      <c r="P564" s="83" t="str">
        <f t="shared" si="147"/>
        <v/>
      </c>
      <c r="Q564" s="30"/>
      <c r="R564" s="2" t="str">
        <f t="shared" si="148"/>
        <v/>
      </c>
      <c r="S564" s="3" t="str">
        <f>IF(D564="","",COUNTIF($R$2:R564,R564))</f>
        <v/>
      </c>
      <c r="T564" s="4" t="str">
        <f t="shared" si="153"/>
        <v/>
      </c>
      <c r="U564" s="34" t="str">
        <f>IF(AND(S564=4,K564="M",NOT(O564="Unattached")),SUMIF(R$2:R564,R564,L$2:L564),"")</f>
        <v/>
      </c>
      <c r="V564" s="4" t="str">
        <f t="shared" si="154"/>
        <v/>
      </c>
      <c r="W564" s="34" t="str">
        <f>IF(AND(S564=3,K564="F",NOT(O564="Unattached")),SUMIF(R$2:R564,R564,L$2:L564),"")</f>
        <v/>
      </c>
      <c r="X564" s="5" t="str">
        <f t="shared" si="141"/>
        <v/>
      </c>
      <c r="Y564" s="5" t="str">
        <f t="shared" si="149"/>
        <v/>
      </c>
      <c r="Z564" s="32" t="str">
        <f t="shared" si="142"/>
        <v xml:space="preserve"> </v>
      </c>
      <c r="AA564" s="32" t="str">
        <f>IF(K564="M",IF(S564&lt;&gt;4,"",VLOOKUP(CONCATENATE(R564," ",(S564-3)),$Z$2:AD564,5,0)),IF(S564&lt;&gt;3,"",VLOOKUP(CONCATENATE(R564," ",(S564-2)),$Z$2:AD564,5,0)))</f>
        <v/>
      </c>
      <c r="AB564" s="32" t="str">
        <f>IF(K564="M",IF(S564&lt;&gt;4,"",VLOOKUP(CONCATENATE(R564," ",(S564-2)),$Z$2:AD564,5,0)),IF(S564&lt;&gt;3,"",VLOOKUP(CONCATENATE(R564," ",(S564-1)),$Z$2:AD564,5,0)))</f>
        <v/>
      </c>
      <c r="AC564" s="32" t="str">
        <f>IF(K564="M",IF(S564&lt;&gt;4,"",VLOOKUP(CONCATENATE(R564," ",(S564-1)),$Z$2:AD564,5,0)),IF(S564&lt;&gt;3,"",VLOOKUP(CONCATENATE(R564," ",(S564)),$Z$2:AD564,5,0)))</f>
        <v/>
      </c>
      <c r="AD564" s="32" t="str">
        <f t="shared" si="150"/>
        <v/>
      </c>
      <c r="AE564" s="32" t="str">
        <f t="shared" si="151"/>
        <v xml:space="preserve"> </v>
      </c>
      <c r="AF564" s="109">
        <f>IF($K564="M",IF($L564&gt;Params!D$3,0,Params!F$3-$L564+1)+IF($L564=1,2,0),IF($L564&gt;Params!E$3,0,Params!G$3-$L564+1)+IF($L564=1,2,0))</f>
        <v>0</v>
      </c>
      <c r="AG564" s="109">
        <f t="shared" si="143"/>
        <v>0</v>
      </c>
      <c r="AH564" s="109">
        <f>IF(LEN(M564)&gt;1,MATCH(MID(M564,2,3),Params!$A$4:$A$14,0),0)</f>
        <v>0</v>
      </c>
      <c r="AI564" s="109" cm="1">
        <f t="array" ref="AI564">IF(AH564=0,0,INDEX(Params!F$4:F$14,RESULTS!$AH564))</f>
        <v>0</v>
      </c>
      <c r="AJ564" s="109" cm="1">
        <f t="array" ref="AJ564">IF(AI564=0,0,INDEX(Params!G$4:G$14,RESULTS!$AH564))</f>
        <v>0</v>
      </c>
      <c r="AK564" s="109">
        <f t="shared" si="144"/>
        <v>0</v>
      </c>
      <c r="AL564" s="109">
        <f t="shared" si="145"/>
        <v>0</v>
      </c>
    </row>
    <row r="565" spans="1:38" x14ac:dyDescent="0.3">
      <c r="A565" s="64" t="str">
        <f t="shared" si="139"/>
        <v/>
      </c>
      <c r="B565" s="64" t="str">
        <f t="shared" si="140"/>
        <v/>
      </c>
      <c r="C565" s="100">
        <v>564</v>
      </c>
      <c r="D565" s="96"/>
      <c r="E565" s="97">
        <f t="shared" si="152"/>
        <v>1</v>
      </c>
      <c r="F565" s="97"/>
      <c r="G565" s="97"/>
      <c r="H565" s="104" t="str">
        <f t="shared" si="146"/>
        <v/>
      </c>
      <c r="I565" s="105" t="str">
        <f>IF(D565="","",VLOOKUP(D565,ENTRANTS!$A$1:$H$1000,2,0))</f>
        <v/>
      </c>
      <c r="J565" s="105" t="str">
        <f>IF(D565="","",VLOOKUP(D565,ENTRANTS!$A$1:$H$1000,3,0))</f>
        <v/>
      </c>
      <c r="K565" s="100" t="str">
        <f>IF(D565="","",LEFT(VLOOKUP(D565,ENTRANTS!$A$1:$H$1000,5,0),1))</f>
        <v/>
      </c>
      <c r="L565" s="100" t="str">
        <f>IF(D565="","",COUNTIF($K$2:K565,K565))</f>
        <v/>
      </c>
      <c r="M565" s="100" t="str">
        <f>IF(D565="","",VLOOKUP(D565,ENTRANTS!$A$1:$H$1000,4,0))</f>
        <v/>
      </c>
      <c r="N565" s="100" t="str">
        <f>IF(D565="","",COUNTIF($M$2:M565,M565))</f>
        <v/>
      </c>
      <c r="O565" s="105" t="str">
        <f>IF(D565="","",VLOOKUP(D565,ENTRANTS!$A$1:$H$1000,6,0))</f>
        <v/>
      </c>
      <c r="P565" s="83" t="str">
        <f t="shared" si="147"/>
        <v/>
      </c>
      <c r="Q565" s="30"/>
      <c r="R565" s="2" t="str">
        <f t="shared" si="148"/>
        <v/>
      </c>
      <c r="S565" s="3" t="str">
        <f>IF(D565="","",COUNTIF($R$2:R565,R565))</f>
        <v/>
      </c>
      <c r="T565" s="4" t="str">
        <f t="shared" si="153"/>
        <v/>
      </c>
      <c r="U565" s="34" t="str">
        <f>IF(AND(S565=4,K565="M",NOT(O565="Unattached")),SUMIF(R$2:R565,R565,L$2:L565),"")</f>
        <v/>
      </c>
      <c r="V565" s="4" t="str">
        <f t="shared" si="154"/>
        <v/>
      </c>
      <c r="W565" s="34" t="str">
        <f>IF(AND(S565=3,K565="F",NOT(O565="Unattached")),SUMIF(R$2:R565,R565,L$2:L565),"")</f>
        <v/>
      </c>
      <c r="X565" s="5" t="str">
        <f t="shared" si="141"/>
        <v/>
      </c>
      <c r="Y565" s="5" t="str">
        <f t="shared" si="149"/>
        <v/>
      </c>
      <c r="Z565" s="32" t="str">
        <f t="shared" si="142"/>
        <v xml:space="preserve"> </v>
      </c>
      <c r="AA565" s="32" t="str">
        <f>IF(K565="M",IF(S565&lt;&gt;4,"",VLOOKUP(CONCATENATE(R565," ",(S565-3)),$Z$2:AD565,5,0)),IF(S565&lt;&gt;3,"",VLOOKUP(CONCATENATE(R565," ",(S565-2)),$Z$2:AD565,5,0)))</f>
        <v/>
      </c>
      <c r="AB565" s="32" t="str">
        <f>IF(K565="M",IF(S565&lt;&gt;4,"",VLOOKUP(CONCATENATE(R565," ",(S565-2)),$Z$2:AD565,5,0)),IF(S565&lt;&gt;3,"",VLOOKUP(CONCATENATE(R565," ",(S565-1)),$Z$2:AD565,5,0)))</f>
        <v/>
      </c>
      <c r="AC565" s="32" t="str">
        <f>IF(K565="M",IF(S565&lt;&gt;4,"",VLOOKUP(CONCATENATE(R565," ",(S565-1)),$Z$2:AD565,5,0)),IF(S565&lt;&gt;3,"",VLOOKUP(CONCATENATE(R565," ",(S565)),$Z$2:AD565,5,0)))</f>
        <v/>
      </c>
      <c r="AD565" s="32" t="str">
        <f t="shared" si="150"/>
        <v/>
      </c>
      <c r="AE565" s="32" t="str">
        <f t="shared" si="151"/>
        <v xml:space="preserve"> </v>
      </c>
      <c r="AF565" s="109">
        <f>IF($K565="M",IF($L565&gt;Params!D$3,0,Params!F$3-$L565+1)+IF($L565=1,2,0),IF($L565&gt;Params!E$3,0,Params!G$3-$L565+1)+IF($L565=1,2,0))</f>
        <v>0</v>
      </c>
      <c r="AG565" s="109">
        <f t="shared" si="143"/>
        <v>0</v>
      </c>
      <c r="AH565" s="109">
        <f>IF(LEN(M565)&gt;1,MATCH(MID(M565,2,3),Params!$A$4:$A$14,0),0)</f>
        <v>0</v>
      </c>
      <c r="AI565" s="109" cm="1">
        <f t="array" ref="AI565">IF(AH565=0,0,INDEX(Params!F$4:F$14,RESULTS!$AH565))</f>
        <v>0</v>
      </c>
      <c r="AJ565" s="109" cm="1">
        <f t="array" ref="AJ565">IF(AI565=0,0,INDEX(Params!G$4:G$14,RESULTS!$AH565))</f>
        <v>0</v>
      </c>
      <c r="AK565" s="109">
        <f t="shared" si="144"/>
        <v>0</v>
      </c>
      <c r="AL565" s="109">
        <f t="shared" si="145"/>
        <v>0</v>
      </c>
    </row>
    <row r="566" spans="1:38" x14ac:dyDescent="0.3">
      <c r="A566" s="64" t="str">
        <f t="shared" si="139"/>
        <v/>
      </c>
      <c r="B566" s="64" t="str">
        <f t="shared" si="140"/>
        <v/>
      </c>
      <c r="C566" s="100">
        <v>565</v>
      </c>
      <c r="D566" s="96"/>
      <c r="E566" s="97">
        <f t="shared" si="152"/>
        <v>1</v>
      </c>
      <c r="F566" s="97"/>
      <c r="G566" s="97"/>
      <c r="H566" s="104" t="str">
        <f t="shared" si="146"/>
        <v/>
      </c>
      <c r="I566" s="105" t="str">
        <f>IF(D566="","",VLOOKUP(D566,ENTRANTS!$A$1:$H$1000,2,0))</f>
        <v/>
      </c>
      <c r="J566" s="105" t="str">
        <f>IF(D566="","",VLOOKUP(D566,ENTRANTS!$A$1:$H$1000,3,0))</f>
        <v/>
      </c>
      <c r="K566" s="100" t="str">
        <f>IF(D566="","",LEFT(VLOOKUP(D566,ENTRANTS!$A$1:$H$1000,5,0),1))</f>
        <v/>
      </c>
      <c r="L566" s="100" t="str">
        <f>IF(D566="","",COUNTIF($K$2:K566,K566))</f>
        <v/>
      </c>
      <c r="M566" s="100" t="str">
        <f>IF(D566="","",VLOOKUP(D566,ENTRANTS!$A$1:$H$1000,4,0))</f>
        <v/>
      </c>
      <c r="N566" s="100" t="str">
        <f>IF(D566="","",COUNTIF($M$2:M566,M566))</f>
        <v/>
      </c>
      <c r="O566" s="105" t="str">
        <f>IF(D566="","",VLOOKUP(D566,ENTRANTS!$A$1:$H$1000,6,0))</f>
        <v/>
      </c>
      <c r="P566" s="83" t="str">
        <f t="shared" si="147"/>
        <v/>
      </c>
      <c r="Q566" s="30"/>
      <c r="R566" s="2" t="str">
        <f t="shared" si="148"/>
        <v/>
      </c>
      <c r="S566" s="3" t="str">
        <f>IF(D566="","",COUNTIF($R$2:R566,R566))</f>
        <v/>
      </c>
      <c r="T566" s="4" t="str">
        <f t="shared" si="153"/>
        <v/>
      </c>
      <c r="U566" s="34" t="str">
        <f>IF(AND(S566=4,K566="M",NOT(O566="Unattached")),SUMIF(R$2:R566,R566,L$2:L566),"")</f>
        <v/>
      </c>
      <c r="V566" s="4" t="str">
        <f t="shared" si="154"/>
        <v/>
      </c>
      <c r="W566" s="34" t="str">
        <f>IF(AND(S566=3,K566="F",NOT(O566="Unattached")),SUMIF(R$2:R566,R566,L$2:L566),"")</f>
        <v/>
      </c>
      <c r="X566" s="5" t="str">
        <f t="shared" si="141"/>
        <v/>
      </c>
      <c r="Y566" s="5" t="str">
        <f t="shared" si="149"/>
        <v/>
      </c>
      <c r="Z566" s="32" t="str">
        <f t="shared" si="142"/>
        <v xml:space="preserve"> </v>
      </c>
      <c r="AA566" s="32" t="str">
        <f>IF(K566="M",IF(S566&lt;&gt;4,"",VLOOKUP(CONCATENATE(R566," ",(S566-3)),$Z$2:AD566,5,0)),IF(S566&lt;&gt;3,"",VLOOKUP(CONCATENATE(R566," ",(S566-2)),$Z$2:AD566,5,0)))</f>
        <v/>
      </c>
      <c r="AB566" s="32" t="str">
        <f>IF(K566="M",IF(S566&lt;&gt;4,"",VLOOKUP(CONCATENATE(R566," ",(S566-2)),$Z$2:AD566,5,0)),IF(S566&lt;&gt;3,"",VLOOKUP(CONCATENATE(R566," ",(S566-1)),$Z$2:AD566,5,0)))</f>
        <v/>
      </c>
      <c r="AC566" s="32" t="str">
        <f>IF(K566="M",IF(S566&lt;&gt;4,"",VLOOKUP(CONCATENATE(R566," ",(S566-1)),$Z$2:AD566,5,0)),IF(S566&lt;&gt;3,"",VLOOKUP(CONCATENATE(R566," ",(S566)),$Z$2:AD566,5,0)))</f>
        <v/>
      </c>
      <c r="AD566" s="32" t="str">
        <f t="shared" si="150"/>
        <v/>
      </c>
      <c r="AE566" s="32" t="str">
        <f t="shared" si="151"/>
        <v xml:space="preserve"> </v>
      </c>
      <c r="AF566" s="109">
        <f>IF($K566="M",IF($L566&gt;Params!D$3,0,Params!F$3-$L566+1)+IF($L566=1,2,0),IF($L566&gt;Params!E$3,0,Params!G$3-$L566+1)+IF($L566=1,2,0))</f>
        <v>0</v>
      </c>
      <c r="AG566" s="109">
        <f t="shared" si="143"/>
        <v>0</v>
      </c>
      <c r="AH566" s="109">
        <f>IF(LEN(M566)&gt;1,MATCH(MID(M566,2,3),Params!$A$4:$A$14,0),0)</f>
        <v>0</v>
      </c>
      <c r="AI566" s="109" cm="1">
        <f t="array" ref="AI566">IF(AH566=0,0,INDEX(Params!F$4:F$14,RESULTS!$AH566))</f>
        <v>0</v>
      </c>
      <c r="AJ566" s="109" cm="1">
        <f t="array" ref="AJ566">IF(AI566=0,0,INDEX(Params!G$4:G$14,RESULTS!$AH566))</f>
        <v>0</v>
      </c>
      <c r="AK566" s="109">
        <f t="shared" si="144"/>
        <v>0</v>
      </c>
      <c r="AL566" s="109">
        <f t="shared" si="145"/>
        <v>0</v>
      </c>
    </row>
    <row r="567" spans="1:38" x14ac:dyDescent="0.3">
      <c r="A567" s="64" t="str">
        <f t="shared" si="139"/>
        <v/>
      </c>
      <c r="B567" s="64" t="str">
        <f t="shared" si="140"/>
        <v/>
      </c>
      <c r="C567" s="100">
        <v>566</v>
      </c>
      <c r="D567" s="96"/>
      <c r="E567" s="97">
        <f t="shared" si="152"/>
        <v>1</v>
      </c>
      <c r="F567" s="97"/>
      <c r="G567" s="97"/>
      <c r="H567" s="104" t="str">
        <f t="shared" si="146"/>
        <v/>
      </c>
      <c r="I567" s="105" t="str">
        <f>IF(D567="","",VLOOKUP(D567,ENTRANTS!$A$1:$H$1000,2,0))</f>
        <v/>
      </c>
      <c r="J567" s="105" t="str">
        <f>IF(D567="","",VLOOKUP(D567,ENTRANTS!$A$1:$H$1000,3,0))</f>
        <v/>
      </c>
      <c r="K567" s="100" t="str">
        <f>IF(D567="","",LEFT(VLOOKUP(D567,ENTRANTS!$A$1:$H$1000,5,0),1))</f>
        <v/>
      </c>
      <c r="L567" s="100" t="str">
        <f>IF(D567="","",COUNTIF($K$2:K567,K567))</f>
        <v/>
      </c>
      <c r="M567" s="100" t="str">
        <f>IF(D567="","",VLOOKUP(D567,ENTRANTS!$A$1:$H$1000,4,0))</f>
        <v/>
      </c>
      <c r="N567" s="100" t="str">
        <f>IF(D567="","",COUNTIF($M$2:M567,M567))</f>
        <v/>
      </c>
      <c r="O567" s="105" t="str">
        <f>IF(D567="","",VLOOKUP(D567,ENTRANTS!$A$1:$H$1000,6,0))</f>
        <v/>
      </c>
      <c r="P567" s="83" t="str">
        <f t="shared" si="147"/>
        <v/>
      </c>
      <c r="Q567" s="30"/>
      <c r="R567" s="2" t="str">
        <f t="shared" si="148"/>
        <v/>
      </c>
      <c r="S567" s="3" t="str">
        <f>IF(D567="","",COUNTIF($R$2:R567,R567))</f>
        <v/>
      </c>
      <c r="T567" s="4" t="str">
        <f t="shared" si="153"/>
        <v/>
      </c>
      <c r="U567" s="34" t="str">
        <f>IF(AND(S567=4,K567="M",NOT(O567="Unattached")),SUMIF(R$2:R567,R567,L$2:L567),"")</f>
        <v/>
      </c>
      <c r="V567" s="4" t="str">
        <f t="shared" si="154"/>
        <v/>
      </c>
      <c r="W567" s="34" t="str">
        <f>IF(AND(S567=3,K567="F",NOT(O567="Unattached")),SUMIF(R$2:R567,R567,L$2:L567),"")</f>
        <v/>
      </c>
      <c r="X567" s="5" t="str">
        <f t="shared" si="141"/>
        <v/>
      </c>
      <c r="Y567" s="5" t="str">
        <f t="shared" si="149"/>
        <v/>
      </c>
      <c r="Z567" s="32" t="str">
        <f t="shared" si="142"/>
        <v xml:space="preserve"> </v>
      </c>
      <c r="AA567" s="32" t="str">
        <f>IF(K567="M",IF(S567&lt;&gt;4,"",VLOOKUP(CONCATENATE(R567," ",(S567-3)),$Z$2:AD567,5,0)),IF(S567&lt;&gt;3,"",VLOOKUP(CONCATENATE(R567," ",(S567-2)),$Z$2:AD567,5,0)))</f>
        <v/>
      </c>
      <c r="AB567" s="32" t="str">
        <f>IF(K567="M",IF(S567&lt;&gt;4,"",VLOOKUP(CONCATENATE(R567," ",(S567-2)),$Z$2:AD567,5,0)),IF(S567&lt;&gt;3,"",VLOOKUP(CONCATENATE(R567," ",(S567-1)),$Z$2:AD567,5,0)))</f>
        <v/>
      </c>
      <c r="AC567" s="32" t="str">
        <f>IF(K567="M",IF(S567&lt;&gt;4,"",VLOOKUP(CONCATENATE(R567," ",(S567-1)),$Z$2:AD567,5,0)),IF(S567&lt;&gt;3,"",VLOOKUP(CONCATENATE(R567," ",(S567)),$Z$2:AD567,5,0)))</f>
        <v/>
      </c>
      <c r="AD567" s="32" t="str">
        <f t="shared" si="150"/>
        <v/>
      </c>
      <c r="AE567" s="32" t="str">
        <f t="shared" si="151"/>
        <v xml:space="preserve"> </v>
      </c>
      <c r="AF567" s="109">
        <f>IF($K567="M",IF($L567&gt;Params!D$3,0,Params!F$3-$L567+1)+IF($L567=1,2,0),IF($L567&gt;Params!E$3,0,Params!G$3-$L567+1)+IF($L567=1,2,0))</f>
        <v>0</v>
      </c>
      <c r="AG567" s="109">
        <f t="shared" si="143"/>
        <v>0</v>
      </c>
      <c r="AH567" s="109">
        <f>IF(LEN(M567)&gt;1,MATCH(MID(M567,2,3),Params!$A$4:$A$14,0),0)</f>
        <v>0</v>
      </c>
      <c r="AI567" s="109" cm="1">
        <f t="array" ref="AI567">IF(AH567=0,0,INDEX(Params!F$4:F$14,RESULTS!$AH567))</f>
        <v>0</v>
      </c>
      <c r="AJ567" s="109" cm="1">
        <f t="array" ref="AJ567">IF(AI567=0,0,INDEX(Params!G$4:G$14,RESULTS!$AH567))</f>
        <v>0</v>
      </c>
      <c r="AK567" s="109">
        <f t="shared" si="144"/>
        <v>0</v>
      </c>
      <c r="AL567" s="109">
        <f t="shared" si="145"/>
        <v>0</v>
      </c>
    </row>
    <row r="568" spans="1:38" x14ac:dyDescent="0.3">
      <c r="A568" s="64" t="str">
        <f t="shared" si="139"/>
        <v/>
      </c>
      <c r="B568" s="64" t="str">
        <f t="shared" si="140"/>
        <v/>
      </c>
      <c r="C568" s="100">
        <v>567</v>
      </c>
      <c r="D568" s="96"/>
      <c r="E568" s="97">
        <f t="shared" si="152"/>
        <v>1</v>
      </c>
      <c r="F568" s="97"/>
      <c r="G568" s="97"/>
      <c r="H568" s="104" t="str">
        <f t="shared" si="146"/>
        <v/>
      </c>
      <c r="I568" s="105" t="str">
        <f>IF(D568="","",VLOOKUP(D568,ENTRANTS!$A$1:$H$1000,2,0))</f>
        <v/>
      </c>
      <c r="J568" s="105" t="str">
        <f>IF(D568="","",VLOOKUP(D568,ENTRANTS!$A$1:$H$1000,3,0))</f>
        <v/>
      </c>
      <c r="K568" s="100" t="str">
        <f>IF(D568="","",LEFT(VLOOKUP(D568,ENTRANTS!$A$1:$H$1000,5,0),1))</f>
        <v/>
      </c>
      <c r="L568" s="100" t="str">
        <f>IF(D568="","",COUNTIF($K$2:K568,K568))</f>
        <v/>
      </c>
      <c r="M568" s="100" t="str">
        <f>IF(D568="","",VLOOKUP(D568,ENTRANTS!$A$1:$H$1000,4,0))</f>
        <v/>
      </c>
      <c r="N568" s="100" t="str">
        <f>IF(D568="","",COUNTIF($M$2:M568,M568))</f>
        <v/>
      </c>
      <c r="O568" s="105" t="str">
        <f>IF(D568="","",VLOOKUP(D568,ENTRANTS!$A$1:$H$1000,6,0))</f>
        <v/>
      </c>
      <c r="P568" s="83" t="str">
        <f t="shared" si="147"/>
        <v/>
      </c>
      <c r="Q568" s="30"/>
      <c r="R568" s="2" t="str">
        <f t="shared" si="148"/>
        <v/>
      </c>
      <c r="S568" s="3" t="str">
        <f>IF(D568="","",COUNTIF($R$2:R568,R568))</f>
        <v/>
      </c>
      <c r="T568" s="4" t="str">
        <f t="shared" si="153"/>
        <v/>
      </c>
      <c r="U568" s="34" t="str">
        <f>IF(AND(S568=4,K568="M",NOT(O568="Unattached")),SUMIF(R$2:R568,R568,L$2:L568),"")</f>
        <v/>
      </c>
      <c r="V568" s="4" t="str">
        <f t="shared" si="154"/>
        <v/>
      </c>
      <c r="W568" s="34" t="str">
        <f>IF(AND(S568=3,K568="F",NOT(O568="Unattached")),SUMIF(R$2:R568,R568,L$2:L568),"")</f>
        <v/>
      </c>
      <c r="X568" s="5" t="str">
        <f t="shared" si="141"/>
        <v/>
      </c>
      <c r="Y568" s="5" t="str">
        <f t="shared" si="149"/>
        <v/>
      </c>
      <c r="Z568" s="32" t="str">
        <f t="shared" si="142"/>
        <v xml:space="preserve"> </v>
      </c>
      <c r="AA568" s="32" t="str">
        <f>IF(K568="M",IF(S568&lt;&gt;4,"",VLOOKUP(CONCATENATE(R568," ",(S568-3)),$Z$2:AD568,5,0)),IF(S568&lt;&gt;3,"",VLOOKUP(CONCATENATE(R568," ",(S568-2)),$Z$2:AD568,5,0)))</f>
        <v/>
      </c>
      <c r="AB568" s="32" t="str">
        <f>IF(K568="M",IF(S568&lt;&gt;4,"",VLOOKUP(CONCATENATE(R568," ",(S568-2)),$Z$2:AD568,5,0)),IF(S568&lt;&gt;3,"",VLOOKUP(CONCATENATE(R568," ",(S568-1)),$Z$2:AD568,5,0)))</f>
        <v/>
      </c>
      <c r="AC568" s="32" t="str">
        <f>IF(K568="M",IF(S568&lt;&gt;4,"",VLOOKUP(CONCATENATE(R568," ",(S568-1)),$Z$2:AD568,5,0)),IF(S568&lt;&gt;3,"",VLOOKUP(CONCATENATE(R568," ",(S568)),$Z$2:AD568,5,0)))</f>
        <v/>
      </c>
      <c r="AD568" s="32" t="str">
        <f t="shared" si="150"/>
        <v/>
      </c>
      <c r="AE568" s="32" t="str">
        <f t="shared" si="151"/>
        <v xml:space="preserve"> </v>
      </c>
      <c r="AF568" s="109">
        <f>IF($K568="M",IF($L568&gt;Params!D$3,0,Params!F$3-$L568+1)+IF($L568=1,2,0),IF($L568&gt;Params!E$3,0,Params!G$3-$L568+1)+IF($L568=1,2,0))</f>
        <v>0</v>
      </c>
      <c r="AG568" s="109">
        <f t="shared" si="143"/>
        <v>0</v>
      </c>
      <c r="AH568" s="109">
        <f>IF(LEN(M568)&gt;1,MATCH(MID(M568,2,3),Params!$A$4:$A$14,0),0)</f>
        <v>0</v>
      </c>
      <c r="AI568" s="109" cm="1">
        <f t="array" ref="AI568">IF(AH568=0,0,INDEX(Params!F$4:F$14,RESULTS!$AH568))</f>
        <v>0</v>
      </c>
      <c r="AJ568" s="109" cm="1">
        <f t="array" ref="AJ568">IF(AI568=0,0,INDEX(Params!G$4:G$14,RESULTS!$AH568))</f>
        <v>0</v>
      </c>
      <c r="AK568" s="109">
        <f t="shared" si="144"/>
        <v>0</v>
      </c>
      <c r="AL568" s="109">
        <f t="shared" si="145"/>
        <v>0</v>
      </c>
    </row>
    <row r="569" spans="1:38" x14ac:dyDescent="0.3">
      <c r="A569" s="64" t="str">
        <f t="shared" si="139"/>
        <v/>
      </c>
      <c r="B569" s="64" t="str">
        <f t="shared" si="140"/>
        <v/>
      </c>
      <c r="C569" s="100">
        <v>568</v>
      </c>
      <c r="D569" s="96"/>
      <c r="E569" s="97">
        <f t="shared" si="152"/>
        <v>1</v>
      </c>
      <c r="F569" s="97"/>
      <c r="G569" s="97"/>
      <c r="H569" s="104" t="str">
        <f t="shared" si="146"/>
        <v/>
      </c>
      <c r="I569" s="105" t="str">
        <f>IF(D569="","",VLOOKUP(D569,ENTRANTS!$A$1:$H$1000,2,0))</f>
        <v/>
      </c>
      <c r="J569" s="105" t="str">
        <f>IF(D569="","",VLOOKUP(D569,ENTRANTS!$A$1:$H$1000,3,0))</f>
        <v/>
      </c>
      <c r="K569" s="100" t="str">
        <f>IF(D569="","",LEFT(VLOOKUP(D569,ENTRANTS!$A$1:$H$1000,5,0),1))</f>
        <v/>
      </c>
      <c r="L569" s="100" t="str">
        <f>IF(D569="","",COUNTIF($K$2:K569,K569))</f>
        <v/>
      </c>
      <c r="M569" s="100" t="str">
        <f>IF(D569="","",VLOOKUP(D569,ENTRANTS!$A$1:$H$1000,4,0))</f>
        <v/>
      </c>
      <c r="N569" s="100" t="str">
        <f>IF(D569="","",COUNTIF($M$2:M569,M569))</f>
        <v/>
      </c>
      <c r="O569" s="105" t="str">
        <f>IF(D569="","",VLOOKUP(D569,ENTRANTS!$A$1:$H$1000,6,0))</f>
        <v/>
      </c>
      <c r="P569" s="83" t="str">
        <f t="shared" si="147"/>
        <v/>
      </c>
      <c r="Q569" s="30"/>
      <c r="R569" s="2" t="str">
        <f t="shared" si="148"/>
        <v/>
      </c>
      <c r="S569" s="3" t="str">
        <f>IF(D569="","",COUNTIF($R$2:R569,R569))</f>
        <v/>
      </c>
      <c r="T569" s="4" t="str">
        <f t="shared" si="153"/>
        <v/>
      </c>
      <c r="U569" s="34" t="str">
        <f>IF(AND(S569=4,K569="M",NOT(O569="Unattached")),SUMIF(R$2:R569,R569,L$2:L569),"")</f>
        <v/>
      </c>
      <c r="V569" s="4" t="str">
        <f t="shared" si="154"/>
        <v/>
      </c>
      <c r="W569" s="34" t="str">
        <f>IF(AND(S569=3,K569="F",NOT(O569="Unattached")),SUMIF(R$2:R569,R569,L$2:L569),"")</f>
        <v/>
      </c>
      <c r="X569" s="5" t="str">
        <f t="shared" si="141"/>
        <v/>
      </c>
      <c r="Y569" s="5" t="str">
        <f t="shared" si="149"/>
        <v/>
      </c>
      <c r="Z569" s="32" t="str">
        <f t="shared" si="142"/>
        <v xml:space="preserve"> </v>
      </c>
      <c r="AA569" s="32" t="str">
        <f>IF(K569="M",IF(S569&lt;&gt;4,"",VLOOKUP(CONCATENATE(R569," ",(S569-3)),$Z$2:AD569,5,0)),IF(S569&lt;&gt;3,"",VLOOKUP(CONCATENATE(R569," ",(S569-2)),$Z$2:AD569,5,0)))</f>
        <v/>
      </c>
      <c r="AB569" s="32" t="str">
        <f>IF(K569="M",IF(S569&lt;&gt;4,"",VLOOKUP(CONCATENATE(R569," ",(S569-2)),$Z$2:AD569,5,0)),IF(S569&lt;&gt;3,"",VLOOKUP(CONCATENATE(R569," ",(S569-1)),$Z$2:AD569,5,0)))</f>
        <v/>
      </c>
      <c r="AC569" s="32" t="str">
        <f>IF(K569="M",IF(S569&lt;&gt;4,"",VLOOKUP(CONCATENATE(R569," ",(S569-1)),$Z$2:AD569,5,0)),IF(S569&lt;&gt;3,"",VLOOKUP(CONCATENATE(R569," ",(S569)),$Z$2:AD569,5,0)))</f>
        <v/>
      </c>
      <c r="AD569" s="32" t="str">
        <f t="shared" si="150"/>
        <v/>
      </c>
      <c r="AE569" s="32" t="str">
        <f t="shared" si="151"/>
        <v xml:space="preserve"> </v>
      </c>
      <c r="AF569" s="109">
        <f>IF($K569="M",IF($L569&gt;Params!D$3,0,Params!F$3-$L569+1)+IF($L569=1,2,0),IF($L569&gt;Params!E$3,0,Params!G$3-$L569+1)+IF($L569=1,2,0))</f>
        <v>0</v>
      </c>
      <c r="AG569" s="109">
        <f t="shared" si="143"/>
        <v>0</v>
      </c>
      <c r="AH569" s="109">
        <f>IF(LEN(M569)&gt;1,MATCH(MID(M569,2,3),Params!$A$4:$A$14,0),0)</f>
        <v>0</v>
      </c>
      <c r="AI569" s="109" cm="1">
        <f t="array" ref="AI569">IF(AH569=0,0,INDEX(Params!F$4:F$14,RESULTS!$AH569))</f>
        <v>0</v>
      </c>
      <c r="AJ569" s="109" cm="1">
        <f t="array" ref="AJ569">IF(AI569=0,0,INDEX(Params!G$4:G$14,RESULTS!$AH569))</f>
        <v>0</v>
      </c>
      <c r="AK569" s="109">
        <f t="shared" si="144"/>
        <v>0</v>
      </c>
      <c r="AL569" s="109">
        <f t="shared" si="145"/>
        <v>0</v>
      </c>
    </row>
    <row r="570" spans="1:38" x14ac:dyDescent="0.3">
      <c r="A570" s="64" t="str">
        <f t="shared" si="139"/>
        <v/>
      </c>
      <c r="B570" s="64" t="str">
        <f t="shared" si="140"/>
        <v/>
      </c>
      <c r="C570" s="100">
        <v>569</v>
      </c>
      <c r="D570" s="96"/>
      <c r="E570" s="97">
        <f t="shared" si="152"/>
        <v>1</v>
      </c>
      <c r="F570" s="97"/>
      <c r="G570" s="97"/>
      <c r="H570" s="104" t="str">
        <f t="shared" si="146"/>
        <v/>
      </c>
      <c r="I570" s="105" t="str">
        <f>IF(D570="","",VLOOKUP(D570,ENTRANTS!$A$1:$H$1000,2,0))</f>
        <v/>
      </c>
      <c r="J570" s="105" t="str">
        <f>IF(D570="","",VLOOKUP(D570,ENTRANTS!$A$1:$H$1000,3,0))</f>
        <v/>
      </c>
      <c r="K570" s="100" t="str">
        <f>IF(D570="","",LEFT(VLOOKUP(D570,ENTRANTS!$A$1:$H$1000,5,0),1))</f>
        <v/>
      </c>
      <c r="L570" s="100" t="str">
        <f>IF(D570="","",COUNTIF($K$2:K570,K570))</f>
        <v/>
      </c>
      <c r="M570" s="100" t="str">
        <f>IF(D570="","",VLOOKUP(D570,ENTRANTS!$A$1:$H$1000,4,0))</f>
        <v/>
      </c>
      <c r="N570" s="100" t="str">
        <f>IF(D570="","",COUNTIF($M$2:M570,M570))</f>
        <v/>
      </c>
      <c r="O570" s="105" t="str">
        <f>IF(D570="","",VLOOKUP(D570,ENTRANTS!$A$1:$H$1000,6,0))</f>
        <v/>
      </c>
      <c r="P570" s="83" t="str">
        <f t="shared" si="147"/>
        <v/>
      </c>
      <c r="Q570" s="30"/>
      <c r="R570" s="2" t="str">
        <f t="shared" si="148"/>
        <v/>
      </c>
      <c r="S570" s="3" t="str">
        <f>IF(D570="","",COUNTIF($R$2:R570,R570))</f>
        <v/>
      </c>
      <c r="T570" s="4" t="str">
        <f t="shared" si="153"/>
        <v/>
      </c>
      <c r="U570" s="34" t="str">
        <f>IF(AND(S570=4,K570="M",NOT(O570="Unattached")),SUMIF(R$2:R570,R570,L$2:L570),"")</f>
        <v/>
      </c>
      <c r="V570" s="4" t="str">
        <f t="shared" si="154"/>
        <v/>
      </c>
      <c r="W570" s="34" t="str">
        <f>IF(AND(S570=3,K570="F",NOT(O570="Unattached")),SUMIF(R$2:R570,R570,L$2:L570),"")</f>
        <v/>
      </c>
      <c r="X570" s="5" t="str">
        <f t="shared" si="141"/>
        <v/>
      </c>
      <c r="Y570" s="5" t="str">
        <f t="shared" si="149"/>
        <v/>
      </c>
      <c r="Z570" s="32" t="str">
        <f t="shared" si="142"/>
        <v xml:space="preserve"> </v>
      </c>
      <c r="AA570" s="32" t="str">
        <f>IF(K570="M",IF(S570&lt;&gt;4,"",VLOOKUP(CONCATENATE(R570," ",(S570-3)),$Z$2:AD570,5,0)),IF(S570&lt;&gt;3,"",VLOOKUP(CONCATENATE(R570," ",(S570-2)),$Z$2:AD570,5,0)))</f>
        <v/>
      </c>
      <c r="AB570" s="32" t="str">
        <f>IF(K570="M",IF(S570&lt;&gt;4,"",VLOOKUP(CONCATENATE(R570," ",(S570-2)),$Z$2:AD570,5,0)),IF(S570&lt;&gt;3,"",VLOOKUP(CONCATENATE(R570," ",(S570-1)),$Z$2:AD570,5,0)))</f>
        <v/>
      </c>
      <c r="AC570" s="32" t="str">
        <f>IF(K570="M",IF(S570&lt;&gt;4,"",VLOOKUP(CONCATENATE(R570," ",(S570-1)),$Z$2:AD570,5,0)),IF(S570&lt;&gt;3,"",VLOOKUP(CONCATENATE(R570," ",(S570)),$Z$2:AD570,5,0)))</f>
        <v/>
      </c>
      <c r="AD570" s="32" t="str">
        <f t="shared" si="150"/>
        <v/>
      </c>
      <c r="AE570" s="32" t="str">
        <f t="shared" si="151"/>
        <v xml:space="preserve"> </v>
      </c>
      <c r="AF570" s="109">
        <f>IF($K570="M",IF($L570&gt;Params!D$3,0,Params!F$3-$L570+1)+IF($L570=1,2,0),IF($L570&gt;Params!E$3,0,Params!G$3-$L570+1)+IF($L570=1,2,0))</f>
        <v>0</v>
      </c>
      <c r="AG570" s="109">
        <f t="shared" si="143"/>
        <v>0</v>
      </c>
      <c r="AH570" s="109">
        <f>IF(LEN(M570)&gt;1,MATCH(MID(M570,2,3),Params!$A$4:$A$14,0),0)</f>
        <v>0</v>
      </c>
      <c r="AI570" s="109" cm="1">
        <f t="array" ref="AI570">IF(AH570=0,0,INDEX(Params!F$4:F$14,RESULTS!$AH570))</f>
        <v>0</v>
      </c>
      <c r="AJ570" s="109" cm="1">
        <f t="array" ref="AJ570">IF(AI570=0,0,INDEX(Params!G$4:G$14,RESULTS!$AH570))</f>
        <v>0</v>
      </c>
      <c r="AK570" s="109">
        <f t="shared" si="144"/>
        <v>0</v>
      </c>
      <c r="AL570" s="109">
        <f t="shared" si="145"/>
        <v>0</v>
      </c>
    </row>
    <row r="571" spans="1:38" x14ac:dyDescent="0.3">
      <c r="A571" s="64" t="str">
        <f t="shared" si="139"/>
        <v/>
      </c>
      <c r="B571" s="64" t="str">
        <f t="shared" si="140"/>
        <v/>
      </c>
      <c r="C571" s="100">
        <v>570</v>
      </c>
      <c r="D571" s="96"/>
      <c r="E571" s="97">
        <f t="shared" si="152"/>
        <v>1</v>
      </c>
      <c r="F571" s="97"/>
      <c r="G571" s="97"/>
      <c r="H571" s="104" t="str">
        <f t="shared" si="146"/>
        <v/>
      </c>
      <c r="I571" s="105" t="str">
        <f>IF(D571="","",VLOOKUP(D571,ENTRANTS!$A$1:$H$1000,2,0))</f>
        <v/>
      </c>
      <c r="J571" s="105" t="str">
        <f>IF(D571="","",VLOOKUP(D571,ENTRANTS!$A$1:$H$1000,3,0))</f>
        <v/>
      </c>
      <c r="K571" s="100" t="str">
        <f>IF(D571="","",LEFT(VLOOKUP(D571,ENTRANTS!$A$1:$H$1000,5,0),1))</f>
        <v/>
      </c>
      <c r="L571" s="100" t="str">
        <f>IF(D571="","",COUNTIF($K$2:K571,K571))</f>
        <v/>
      </c>
      <c r="M571" s="100" t="str">
        <f>IF(D571="","",VLOOKUP(D571,ENTRANTS!$A$1:$H$1000,4,0))</f>
        <v/>
      </c>
      <c r="N571" s="100" t="str">
        <f>IF(D571="","",COUNTIF($M$2:M571,M571))</f>
        <v/>
      </c>
      <c r="O571" s="105" t="str">
        <f>IF(D571="","",VLOOKUP(D571,ENTRANTS!$A$1:$H$1000,6,0))</f>
        <v/>
      </c>
      <c r="P571" s="83" t="str">
        <f t="shared" si="147"/>
        <v/>
      </c>
      <c r="Q571" s="30"/>
      <c r="R571" s="2" t="str">
        <f t="shared" si="148"/>
        <v/>
      </c>
      <c r="S571" s="3" t="str">
        <f>IF(D571="","",COUNTIF($R$2:R571,R571))</f>
        <v/>
      </c>
      <c r="T571" s="4" t="str">
        <f t="shared" si="153"/>
        <v/>
      </c>
      <c r="U571" s="34" t="str">
        <f>IF(AND(S571=4,K571="M",NOT(O571="Unattached")),SUMIF(R$2:R571,R571,L$2:L571),"")</f>
        <v/>
      </c>
      <c r="V571" s="4" t="str">
        <f t="shared" si="154"/>
        <v/>
      </c>
      <c r="W571" s="34" t="str">
        <f>IF(AND(S571=3,K571="F",NOT(O571="Unattached")),SUMIF(R$2:R571,R571,L$2:L571),"")</f>
        <v/>
      </c>
      <c r="X571" s="5" t="str">
        <f t="shared" si="141"/>
        <v/>
      </c>
      <c r="Y571" s="5" t="str">
        <f t="shared" si="149"/>
        <v/>
      </c>
      <c r="Z571" s="32" t="str">
        <f t="shared" si="142"/>
        <v xml:space="preserve"> </v>
      </c>
      <c r="AA571" s="32" t="str">
        <f>IF(K571="M",IF(S571&lt;&gt;4,"",VLOOKUP(CONCATENATE(R571," ",(S571-3)),$Z$2:AD571,5,0)),IF(S571&lt;&gt;3,"",VLOOKUP(CONCATENATE(R571," ",(S571-2)),$Z$2:AD571,5,0)))</f>
        <v/>
      </c>
      <c r="AB571" s="32" t="str">
        <f>IF(K571="M",IF(S571&lt;&gt;4,"",VLOOKUP(CONCATENATE(R571," ",(S571-2)),$Z$2:AD571,5,0)),IF(S571&lt;&gt;3,"",VLOOKUP(CONCATENATE(R571," ",(S571-1)),$Z$2:AD571,5,0)))</f>
        <v/>
      </c>
      <c r="AC571" s="32" t="str">
        <f>IF(K571="M",IF(S571&lt;&gt;4,"",VLOOKUP(CONCATENATE(R571," ",(S571-1)),$Z$2:AD571,5,0)),IF(S571&lt;&gt;3,"",VLOOKUP(CONCATENATE(R571," ",(S571)),$Z$2:AD571,5,0)))</f>
        <v/>
      </c>
      <c r="AD571" s="32" t="str">
        <f t="shared" si="150"/>
        <v/>
      </c>
      <c r="AE571" s="32" t="str">
        <f t="shared" si="151"/>
        <v xml:space="preserve"> </v>
      </c>
      <c r="AF571" s="109">
        <f>IF($K571="M",IF($L571&gt;Params!D$3,0,Params!F$3-$L571+1)+IF($L571=1,2,0),IF($L571&gt;Params!E$3,0,Params!G$3-$L571+1)+IF($L571=1,2,0))</f>
        <v>0</v>
      </c>
      <c r="AG571" s="109">
        <f t="shared" si="143"/>
        <v>0</v>
      </c>
      <c r="AH571" s="109">
        <f>IF(LEN(M571)&gt;1,MATCH(MID(M571,2,3),Params!$A$4:$A$14,0),0)</f>
        <v>0</v>
      </c>
      <c r="AI571" s="109" cm="1">
        <f t="array" ref="AI571">IF(AH571=0,0,INDEX(Params!F$4:F$14,RESULTS!$AH571))</f>
        <v>0</v>
      </c>
      <c r="AJ571" s="109" cm="1">
        <f t="array" ref="AJ571">IF(AI571=0,0,INDEX(Params!G$4:G$14,RESULTS!$AH571))</f>
        <v>0</v>
      </c>
      <c r="AK571" s="109">
        <f t="shared" si="144"/>
        <v>0</v>
      </c>
      <c r="AL571" s="109">
        <f t="shared" si="145"/>
        <v>0</v>
      </c>
    </row>
    <row r="572" spans="1:38" x14ac:dyDescent="0.3">
      <c r="A572" s="64" t="str">
        <f t="shared" si="139"/>
        <v/>
      </c>
      <c r="B572" s="64" t="str">
        <f t="shared" si="140"/>
        <v/>
      </c>
      <c r="C572" s="100">
        <v>571</v>
      </c>
      <c r="D572" s="96"/>
      <c r="E572" s="97">
        <f t="shared" si="152"/>
        <v>1</v>
      </c>
      <c r="F572" s="97"/>
      <c r="G572" s="97"/>
      <c r="H572" s="104" t="str">
        <f t="shared" si="146"/>
        <v/>
      </c>
      <c r="I572" s="105" t="str">
        <f>IF(D572="","",VLOOKUP(D572,ENTRANTS!$A$1:$H$1000,2,0))</f>
        <v/>
      </c>
      <c r="J572" s="105" t="str">
        <f>IF(D572="","",VLOOKUP(D572,ENTRANTS!$A$1:$H$1000,3,0))</f>
        <v/>
      </c>
      <c r="K572" s="100" t="str">
        <f>IF(D572="","",LEFT(VLOOKUP(D572,ENTRANTS!$A$1:$H$1000,5,0),1))</f>
        <v/>
      </c>
      <c r="L572" s="100" t="str">
        <f>IF(D572="","",COUNTIF($K$2:K572,K572))</f>
        <v/>
      </c>
      <c r="M572" s="100" t="str">
        <f>IF(D572="","",VLOOKUP(D572,ENTRANTS!$A$1:$H$1000,4,0))</f>
        <v/>
      </c>
      <c r="N572" s="100" t="str">
        <f>IF(D572="","",COUNTIF($M$2:M572,M572))</f>
        <v/>
      </c>
      <c r="O572" s="105" t="str">
        <f>IF(D572="","",VLOOKUP(D572,ENTRANTS!$A$1:$H$1000,6,0))</f>
        <v/>
      </c>
      <c r="P572" s="83" t="str">
        <f t="shared" si="147"/>
        <v/>
      </c>
      <c r="Q572" s="30"/>
      <c r="R572" s="2" t="str">
        <f t="shared" si="148"/>
        <v/>
      </c>
      <c r="S572" s="3" t="str">
        <f>IF(D572="","",COUNTIF($R$2:R572,R572))</f>
        <v/>
      </c>
      <c r="T572" s="4" t="str">
        <f t="shared" si="153"/>
        <v/>
      </c>
      <c r="U572" s="34" t="str">
        <f>IF(AND(S572=4,K572="M",NOT(O572="Unattached")),SUMIF(R$2:R572,R572,L$2:L572),"")</f>
        <v/>
      </c>
      <c r="V572" s="4" t="str">
        <f t="shared" si="154"/>
        <v/>
      </c>
      <c r="W572" s="34" t="str">
        <f>IF(AND(S572=3,K572="F",NOT(O572="Unattached")),SUMIF(R$2:R572,R572,L$2:L572),"")</f>
        <v/>
      </c>
      <c r="X572" s="5" t="str">
        <f t="shared" si="141"/>
        <v/>
      </c>
      <c r="Y572" s="5" t="str">
        <f t="shared" si="149"/>
        <v/>
      </c>
      <c r="Z572" s="32" t="str">
        <f t="shared" si="142"/>
        <v xml:space="preserve"> </v>
      </c>
      <c r="AA572" s="32" t="str">
        <f>IF(K572="M",IF(S572&lt;&gt;4,"",VLOOKUP(CONCATENATE(R572," ",(S572-3)),$Z$2:AD572,5,0)),IF(S572&lt;&gt;3,"",VLOOKUP(CONCATENATE(R572," ",(S572-2)),$Z$2:AD572,5,0)))</f>
        <v/>
      </c>
      <c r="AB572" s="32" t="str">
        <f>IF(K572="M",IF(S572&lt;&gt;4,"",VLOOKUP(CONCATENATE(R572," ",(S572-2)),$Z$2:AD572,5,0)),IF(S572&lt;&gt;3,"",VLOOKUP(CONCATENATE(R572," ",(S572-1)),$Z$2:AD572,5,0)))</f>
        <v/>
      </c>
      <c r="AC572" s="32" t="str">
        <f>IF(K572="M",IF(S572&lt;&gt;4,"",VLOOKUP(CONCATENATE(R572," ",(S572-1)),$Z$2:AD572,5,0)),IF(S572&lt;&gt;3,"",VLOOKUP(CONCATENATE(R572," ",(S572)),$Z$2:AD572,5,0)))</f>
        <v/>
      </c>
      <c r="AD572" s="32" t="str">
        <f t="shared" si="150"/>
        <v/>
      </c>
      <c r="AE572" s="32" t="str">
        <f t="shared" si="151"/>
        <v xml:space="preserve"> </v>
      </c>
      <c r="AF572" s="109">
        <f>IF($K572="M",IF($L572&gt;Params!D$3,0,Params!F$3-$L572+1)+IF($L572=1,2,0),IF($L572&gt;Params!E$3,0,Params!G$3-$L572+1)+IF($L572=1,2,0))</f>
        <v>0</v>
      </c>
      <c r="AG572" s="109">
        <f t="shared" si="143"/>
        <v>0</v>
      </c>
      <c r="AH572" s="109">
        <f>IF(LEN(M572)&gt;1,MATCH(MID(M572,2,3),Params!$A$4:$A$14,0),0)</f>
        <v>0</v>
      </c>
      <c r="AI572" s="109" cm="1">
        <f t="array" ref="AI572">IF(AH572=0,0,INDEX(Params!F$4:F$14,RESULTS!$AH572))</f>
        <v>0</v>
      </c>
      <c r="AJ572" s="109" cm="1">
        <f t="array" ref="AJ572">IF(AI572=0,0,INDEX(Params!G$4:G$14,RESULTS!$AH572))</f>
        <v>0</v>
      </c>
      <c r="AK572" s="109">
        <f t="shared" si="144"/>
        <v>0</v>
      </c>
      <c r="AL572" s="109">
        <f t="shared" si="145"/>
        <v>0</v>
      </c>
    </row>
    <row r="573" spans="1:38" x14ac:dyDescent="0.3">
      <c r="A573" s="64" t="str">
        <f t="shared" si="139"/>
        <v/>
      </c>
      <c r="B573" s="64" t="str">
        <f t="shared" si="140"/>
        <v/>
      </c>
      <c r="C573" s="100">
        <v>572</v>
      </c>
      <c r="D573" s="96"/>
      <c r="E573" s="97">
        <f t="shared" si="152"/>
        <v>1</v>
      </c>
      <c r="F573" s="97"/>
      <c r="G573" s="97"/>
      <c r="H573" s="104" t="str">
        <f t="shared" si="146"/>
        <v/>
      </c>
      <c r="I573" s="105" t="str">
        <f>IF(D573="","",VLOOKUP(D573,ENTRANTS!$A$1:$H$1000,2,0))</f>
        <v/>
      </c>
      <c r="J573" s="105" t="str">
        <f>IF(D573="","",VLOOKUP(D573,ENTRANTS!$A$1:$H$1000,3,0))</f>
        <v/>
      </c>
      <c r="K573" s="100" t="str">
        <f>IF(D573="","",LEFT(VLOOKUP(D573,ENTRANTS!$A$1:$H$1000,5,0),1))</f>
        <v/>
      </c>
      <c r="L573" s="100" t="str">
        <f>IF(D573="","",COUNTIF($K$2:K573,K573))</f>
        <v/>
      </c>
      <c r="M573" s="100" t="str">
        <f>IF(D573="","",VLOOKUP(D573,ENTRANTS!$A$1:$H$1000,4,0))</f>
        <v/>
      </c>
      <c r="N573" s="100" t="str">
        <f>IF(D573="","",COUNTIF($M$2:M573,M573))</f>
        <v/>
      </c>
      <c r="O573" s="105" t="str">
        <f>IF(D573="","",VLOOKUP(D573,ENTRANTS!$A$1:$H$1000,6,0))</f>
        <v/>
      </c>
      <c r="P573" s="83" t="str">
        <f t="shared" si="147"/>
        <v/>
      </c>
      <c r="Q573" s="30"/>
      <c r="R573" s="2" t="str">
        <f t="shared" si="148"/>
        <v/>
      </c>
      <c r="S573" s="3" t="str">
        <f>IF(D573="","",COUNTIF($R$2:R573,R573))</f>
        <v/>
      </c>
      <c r="T573" s="4" t="str">
        <f t="shared" si="153"/>
        <v/>
      </c>
      <c r="U573" s="34" t="str">
        <f>IF(AND(S573=4,K573="M",NOT(O573="Unattached")),SUMIF(R$2:R573,R573,L$2:L573),"")</f>
        <v/>
      </c>
      <c r="V573" s="4" t="str">
        <f t="shared" si="154"/>
        <v/>
      </c>
      <c r="W573" s="34" t="str">
        <f>IF(AND(S573=3,K573="F",NOT(O573="Unattached")),SUMIF(R$2:R573,R573,L$2:L573),"")</f>
        <v/>
      </c>
      <c r="X573" s="5" t="str">
        <f t="shared" si="141"/>
        <v/>
      </c>
      <c r="Y573" s="5" t="str">
        <f t="shared" si="149"/>
        <v/>
      </c>
      <c r="Z573" s="32" t="str">
        <f t="shared" si="142"/>
        <v xml:space="preserve"> </v>
      </c>
      <c r="AA573" s="32" t="str">
        <f>IF(K573="M",IF(S573&lt;&gt;4,"",VLOOKUP(CONCATENATE(R573," ",(S573-3)),$Z$2:AD573,5,0)),IF(S573&lt;&gt;3,"",VLOOKUP(CONCATENATE(R573," ",(S573-2)),$Z$2:AD573,5,0)))</f>
        <v/>
      </c>
      <c r="AB573" s="32" t="str">
        <f>IF(K573="M",IF(S573&lt;&gt;4,"",VLOOKUP(CONCATENATE(R573," ",(S573-2)),$Z$2:AD573,5,0)),IF(S573&lt;&gt;3,"",VLOOKUP(CONCATENATE(R573," ",(S573-1)),$Z$2:AD573,5,0)))</f>
        <v/>
      </c>
      <c r="AC573" s="32" t="str">
        <f>IF(K573="M",IF(S573&lt;&gt;4,"",VLOOKUP(CONCATENATE(R573," ",(S573-1)),$Z$2:AD573,5,0)),IF(S573&lt;&gt;3,"",VLOOKUP(CONCATENATE(R573," ",(S573)),$Z$2:AD573,5,0)))</f>
        <v/>
      </c>
      <c r="AD573" s="32" t="str">
        <f t="shared" si="150"/>
        <v/>
      </c>
      <c r="AE573" s="32" t="str">
        <f t="shared" si="151"/>
        <v xml:space="preserve"> </v>
      </c>
      <c r="AF573" s="109">
        <f>IF($K573="M",IF($L573&gt;Params!D$3,0,Params!F$3-$L573+1)+IF($L573=1,2,0),IF($L573&gt;Params!E$3,0,Params!G$3-$L573+1)+IF($L573=1,2,0))</f>
        <v>0</v>
      </c>
      <c r="AG573" s="109">
        <f t="shared" si="143"/>
        <v>0</v>
      </c>
      <c r="AH573" s="109">
        <f>IF(LEN(M573)&gt;1,MATCH(MID(M573,2,3),Params!$A$4:$A$14,0),0)</f>
        <v>0</v>
      </c>
      <c r="AI573" s="109" cm="1">
        <f t="array" ref="AI573">IF(AH573=0,0,INDEX(Params!F$4:F$14,RESULTS!$AH573))</f>
        <v>0</v>
      </c>
      <c r="AJ573" s="109" cm="1">
        <f t="array" ref="AJ573">IF(AI573=0,0,INDEX(Params!G$4:G$14,RESULTS!$AH573))</f>
        <v>0</v>
      </c>
      <c r="AK573" s="109">
        <f t="shared" si="144"/>
        <v>0</v>
      </c>
      <c r="AL573" s="109">
        <f t="shared" si="145"/>
        <v>0</v>
      </c>
    </row>
    <row r="574" spans="1:38" x14ac:dyDescent="0.3">
      <c r="A574" s="64" t="str">
        <f t="shared" si="139"/>
        <v/>
      </c>
      <c r="B574" s="64" t="str">
        <f t="shared" si="140"/>
        <v/>
      </c>
      <c r="C574" s="100">
        <v>573</v>
      </c>
      <c r="D574" s="96"/>
      <c r="E574" s="97">
        <f t="shared" si="152"/>
        <v>1</v>
      </c>
      <c r="F574" s="97"/>
      <c r="G574" s="97"/>
      <c r="H574" s="104" t="str">
        <f t="shared" si="146"/>
        <v/>
      </c>
      <c r="I574" s="105" t="str">
        <f>IF(D574="","",VLOOKUP(D574,ENTRANTS!$A$1:$H$1000,2,0))</f>
        <v/>
      </c>
      <c r="J574" s="105" t="str">
        <f>IF(D574="","",VLOOKUP(D574,ENTRANTS!$A$1:$H$1000,3,0))</f>
        <v/>
      </c>
      <c r="K574" s="100" t="str">
        <f>IF(D574="","",LEFT(VLOOKUP(D574,ENTRANTS!$A$1:$H$1000,5,0),1))</f>
        <v/>
      </c>
      <c r="L574" s="100" t="str">
        <f>IF(D574="","",COUNTIF($K$2:K574,K574))</f>
        <v/>
      </c>
      <c r="M574" s="100" t="str">
        <f>IF(D574="","",VLOOKUP(D574,ENTRANTS!$A$1:$H$1000,4,0))</f>
        <v/>
      </c>
      <c r="N574" s="100" t="str">
        <f>IF(D574="","",COUNTIF($M$2:M574,M574))</f>
        <v/>
      </c>
      <c r="O574" s="105" t="str">
        <f>IF(D574="","",VLOOKUP(D574,ENTRANTS!$A$1:$H$1000,6,0))</f>
        <v/>
      </c>
      <c r="P574" s="83" t="str">
        <f t="shared" si="147"/>
        <v/>
      </c>
      <c r="Q574" s="30"/>
      <c r="R574" s="2" t="str">
        <f t="shared" si="148"/>
        <v/>
      </c>
      <c r="S574" s="3" t="str">
        <f>IF(D574="","",COUNTIF($R$2:R574,R574))</f>
        <v/>
      </c>
      <c r="T574" s="4" t="str">
        <f t="shared" si="153"/>
        <v/>
      </c>
      <c r="U574" s="34" t="str">
        <f>IF(AND(S574=4,K574="M",NOT(O574="Unattached")),SUMIF(R$2:R574,R574,L$2:L574),"")</f>
        <v/>
      </c>
      <c r="V574" s="4" t="str">
        <f t="shared" si="154"/>
        <v/>
      </c>
      <c r="W574" s="34" t="str">
        <f>IF(AND(S574=3,K574="F",NOT(O574="Unattached")),SUMIF(R$2:R574,R574,L$2:L574),"")</f>
        <v/>
      </c>
      <c r="X574" s="5" t="str">
        <f t="shared" si="141"/>
        <v/>
      </c>
      <c r="Y574" s="5" t="str">
        <f t="shared" si="149"/>
        <v/>
      </c>
      <c r="Z574" s="32" t="str">
        <f t="shared" si="142"/>
        <v xml:space="preserve"> </v>
      </c>
      <c r="AA574" s="32" t="str">
        <f>IF(K574="M",IF(S574&lt;&gt;4,"",VLOOKUP(CONCATENATE(R574," ",(S574-3)),$Z$2:AD574,5,0)),IF(S574&lt;&gt;3,"",VLOOKUP(CONCATENATE(R574," ",(S574-2)),$Z$2:AD574,5,0)))</f>
        <v/>
      </c>
      <c r="AB574" s="32" t="str">
        <f>IF(K574="M",IF(S574&lt;&gt;4,"",VLOOKUP(CONCATENATE(R574," ",(S574-2)),$Z$2:AD574,5,0)),IF(S574&lt;&gt;3,"",VLOOKUP(CONCATENATE(R574," ",(S574-1)),$Z$2:AD574,5,0)))</f>
        <v/>
      </c>
      <c r="AC574" s="32" t="str">
        <f>IF(K574="M",IF(S574&lt;&gt;4,"",VLOOKUP(CONCATENATE(R574," ",(S574-1)),$Z$2:AD574,5,0)),IF(S574&lt;&gt;3,"",VLOOKUP(CONCATENATE(R574," ",(S574)),$Z$2:AD574,5,0)))</f>
        <v/>
      </c>
      <c r="AD574" s="32" t="str">
        <f t="shared" si="150"/>
        <v/>
      </c>
      <c r="AE574" s="32" t="str">
        <f t="shared" si="151"/>
        <v xml:space="preserve"> </v>
      </c>
      <c r="AF574" s="109">
        <f>IF($K574="M",IF($L574&gt;Params!D$3,0,Params!F$3-$L574+1)+IF($L574=1,2,0),IF($L574&gt;Params!E$3,0,Params!G$3-$L574+1)+IF($L574=1,2,0))</f>
        <v>0</v>
      </c>
      <c r="AG574" s="109">
        <f t="shared" si="143"/>
        <v>0</v>
      </c>
      <c r="AH574" s="109">
        <f>IF(LEN(M574)&gt;1,MATCH(MID(M574,2,3),Params!$A$4:$A$14,0),0)</f>
        <v>0</v>
      </c>
      <c r="AI574" s="109" cm="1">
        <f t="array" ref="AI574">IF(AH574=0,0,INDEX(Params!F$4:F$14,RESULTS!$AH574))</f>
        <v>0</v>
      </c>
      <c r="AJ574" s="109" cm="1">
        <f t="array" ref="AJ574">IF(AI574=0,0,INDEX(Params!G$4:G$14,RESULTS!$AH574))</f>
        <v>0</v>
      </c>
      <c r="AK574" s="109">
        <f t="shared" si="144"/>
        <v>0</v>
      </c>
      <c r="AL574" s="109">
        <f t="shared" si="145"/>
        <v>0</v>
      </c>
    </row>
    <row r="575" spans="1:38" x14ac:dyDescent="0.3">
      <c r="A575" s="64" t="str">
        <f t="shared" si="139"/>
        <v/>
      </c>
      <c r="B575" s="64" t="str">
        <f t="shared" si="140"/>
        <v/>
      </c>
      <c r="C575" s="100">
        <v>574</v>
      </c>
      <c r="D575" s="96"/>
      <c r="E575" s="97">
        <f t="shared" si="152"/>
        <v>1</v>
      </c>
      <c r="F575" s="97"/>
      <c r="G575" s="97"/>
      <c r="H575" s="104" t="str">
        <f t="shared" si="146"/>
        <v/>
      </c>
      <c r="I575" s="105" t="str">
        <f>IF(D575="","",VLOOKUP(D575,ENTRANTS!$A$1:$H$1000,2,0))</f>
        <v/>
      </c>
      <c r="J575" s="105" t="str">
        <f>IF(D575="","",VLOOKUP(D575,ENTRANTS!$A$1:$H$1000,3,0))</f>
        <v/>
      </c>
      <c r="K575" s="100" t="str">
        <f>IF(D575="","",LEFT(VLOOKUP(D575,ENTRANTS!$A$1:$H$1000,5,0),1))</f>
        <v/>
      </c>
      <c r="L575" s="100" t="str">
        <f>IF(D575="","",COUNTIF($K$2:K575,K575))</f>
        <v/>
      </c>
      <c r="M575" s="100" t="str">
        <f>IF(D575="","",VLOOKUP(D575,ENTRANTS!$A$1:$H$1000,4,0))</f>
        <v/>
      </c>
      <c r="N575" s="100" t="str">
        <f>IF(D575="","",COUNTIF($M$2:M575,M575))</f>
        <v/>
      </c>
      <c r="O575" s="105" t="str">
        <f>IF(D575="","",VLOOKUP(D575,ENTRANTS!$A$1:$H$1000,6,0))</f>
        <v/>
      </c>
      <c r="P575" s="83" t="str">
        <f t="shared" si="147"/>
        <v/>
      </c>
      <c r="Q575" s="30"/>
      <c r="R575" s="2" t="str">
        <f t="shared" si="148"/>
        <v/>
      </c>
      <c r="S575" s="3" t="str">
        <f>IF(D575="","",COUNTIF($R$2:R575,R575))</f>
        <v/>
      </c>
      <c r="T575" s="4" t="str">
        <f t="shared" si="153"/>
        <v/>
      </c>
      <c r="U575" s="34" t="str">
        <f>IF(AND(S575=4,K575="M",NOT(O575="Unattached")),SUMIF(R$2:R575,R575,L$2:L575),"")</f>
        <v/>
      </c>
      <c r="V575" s="4" t="str">
        <f t="shared" si="154"/>
        <v/>
      </c>
      <c r="W575" s="34" t="str">
        <f>IF(AND(S575=3,K575="F",NOT(O575="Unattached")),SUMIF(R$2:R575,R575,L$2:L575),"")</f>
        <v/>
      </c>
      <c r="X575" s="5" t="str">
        <f t="shared" si="141"/>
        <v/>
      </c>
      <c r="Y575" s="5" t="str">
        <f t="shared" si="149"/>
        <v/>
      </c>
      <c r="Z575" s="32" t="str">
        <f t="shared" si="142"/>
        <v xml:space="preserve"> </v>
      </c>
      <c r="AA575" s="32" t="str">
        <f>IF(K575="M",IF(S575&lt;&gt;4,"",VLOOKUP(CONCATENATE(R575," ",(S575-3)),$Z$2:AD575,5,0)),IF(S575&lt;&gt;3,"",VLOOKUP(CONCATENATE(R575," ",(S575-2)),$Z$2:AD575,5,0)))</f>
        <v/>
      </c>
      <c r="AB575" s="32" t="str">
        <f>IF(K575="M",IF(S575&lt;&gt;4,"",VLOOKUP(CONCATENATE(R575," ",(S575-2)),$Z$2:AD575,5,0)),IF(S575&lt;&gt;3,"",VLOOKUP(CONCATENATE(R575," ",(S575-1)),$Z$2:AD575,5,0)))</f>
        <v/>
      </c>
      <c r="AC575" s="32" t="str">
        <f>IF(K575="M",IF(S575&lt;&gt;4,"",VLOOKUP(CONCATENATE(R575," ",(S575-1)),$Z$2:AD575,5,0)),IF(S575&lt;&gt;3,"",VLOOKUP(CONCATENATE(R575," ",(S575)),$Z$2:AD575,5,0)))</f>
        <v/>
      </c>
      <c r="AD575" s="32" t="str">
        <f t="shared" si="150"/>
        <v/>
      </c>
      <c r="AE575" s="32" t="str">
        <f t="shared" si="151"/>
        <v xml:space="preserve"> </v>
      </c>
      <c r="AF575" s="109">
        <f>IF($K575="M",IF($L575&gt;Params!D$3,0,Params!F$3-$L575+1)+IF($L575=1,2,0),IF($L575&gt;Params!E$3,0,Params!G$3-$L575+1)+IF($L575=1,2,0))</f>
        <v>0</v>
      </c>
      <c r="AG575" s="109">
        <f t="shared" si="143"/>
        <v>0</v>
      </c>
      <c r="AH575" s="109">
        <f>IF(LEN(M575)&gt;1,MATCH(MID(M575,2,3),Params!$A$4:$A$14,0),0)</f>
        <v>0</v>
      </c>
      <c r="AI575" s="109" cm="1">
        <f t="array" ref="AI575">IF(AH575=0,0,INDEX(Params!F$4:F$14,RESULTS!$AH575))</f>
        <v>0</v>
      </c>
      <c r="AJ575" s="109" cm="1">
        <f t="array" ref="AJ575">IF(AI575=0,0,INDEX(Params!G$4:G$14,RESULTS!$AH575))</f>
        <v>0</v>
      </c>
      <c r="AK575" s="109">
        <f t="shared" si="144"/>
        <v>0</v>
      </c>
      <c r="AL575" s="109">
        <f t="shared" si="145"/>
        <v>0</v>
      </c>
    </row>
    <row r="576" spans="1:38" x14ac:dyDescent="0.3">
      <c r="A576" s="64" t="str">
        <f t="shared" si="139"/>
        <v/>
      </c>
      <c r="B576" s="64" t="str">
        <f t="shared" si="140"/>
        <v/>
      </c>
      <c r="C576" s="100">
        <v>575</v>
      </c>
      <c r="D576" s="96"/>
      <c r="E576" s="97">
        <f t="shared" si="152"/>
        <v>1</v>
      </c>
      <c r="F576" s="97"/>
      <c r="G576" s="97"/>
      <c r="H576" s="104" t="str">
        <f t="shared" si="146"/>
        <v/>
      </c>
      <c r="I576" s="105" t="str">
        <f>IF(D576="","",VLOOKUP(D576,ENTRANTS!$A$1:$H$1000,2,0))</f>
        <v/>
      </c>
      <c r="J576" s="105" t="str">
        <f>IF(D576="","",VLOOKUP(D576,ENTRANTS!$A$1:$H$1000,3,0))</f>
        <v/>
      </c>
      <c r="K576" s="100" t="str">
        <f>IF(D576="","",LEFT(VLOOKUP(D576,ENTRANTS!$A$1:$H$1000,5,0),1))</f>
        <v/>
      </c>
      <c r="L576" s="100" t="str">
        <f>IF(D576="","",COUNTIF($K$2:K576,K576))</f>
        <v/>
      </c>
      <c r="M576" s="100" t="str">
        <f>IF(D576="","",VLOOKUP(D576,ENTRANTS!$A$1:$H$1000,4,0))</f>
        <v/>
      </c>
      <c r="N576" s="100" t="str">
        <f>IF(D576="","",COUNTIF($M$2:M576,M576))</f>
        <v/>
      </c>
      <c r="O576" s="105" t="str">
        <f>IF(D576="","",VLOOKUP(D576,ENTRANTS!$A$1:$H$1000,6,0))</f>
        <v/>
      </c>
      <c r="P576" s="83" t="str">
        <f t="shared" si="147"/>
        <v/>
      </c>
      <c r="Q576" s="30"/>
      <c r="R576" s="2" t="str">
        <f t="shared" si="148"/>
        <v/>
      </c>
      <c r="S576" s="3" t="str">
        <f>IF(D576="","",COUNTIF($R$2:R576,R576))</f>
        <v/>
      </c>
      <c r="T576" s="4" t="str">
        <f t="shared" si="153"/>
        <v/>
      </c>
      <c r="U576" s="34" t="str">
        <f>IF(AND(S576=4,K576="M",NOT(O576="Unattached")),SUMIF(R$2:R576,R576,L$2:L576),"")</f>
        <v/>
      </c>
      <c r="V576" s="4" t="str">
        <f t="shared" si="154"/>
        <v/>
      </c>
      <c r="W576" s="34" t="str">
        <f>IF(AND(S576=3,K576="F",NOT(O576="Unattached")),SUMIF(R$2:R576,R576,L$2:L576),"")</f>
        <v/>
      </c>
      <c r="X576" s="5" t="str">
        <f t="shared" si="141"/>
        <v/>
      </c>
      <c r="Y576" s="5" t="str">
        <f t="shared" si="149"/>
        <v/>
      </c>
      <c r="Z576" s="32" t="str">
        <f t="shared" si="142"/>
        <v xml:space="preserve"> </v>
      </c>
      <c r="AA576" s="32" t="str">
        <f>IF(K576="M",IF(S576&lt;&gt;4,"",VLOOKUP(CONCATENATE(R576," ",(S576-3)),$Z$2:AD576,5,0)),IF(S576&lt;&gt;3,"",VLOOKUP(CONCATENATE(R576," ",(S576-2)),$Z$2:AD576,5,0)))</f>
        <v/>
      </c>
      <c r="AB576" s="32" t="str">
        <f>IF(K576="M",IF(S576&lt;&gt;4,"",VLOOKUP(CONCATENATE(R576," ",(S576-2)),$Z$2:AD576,5,0)),IF(S576&lt;&gt;3,"",VLOOKUP(CONCATENATE(R576," ",(S576-1)),$Z$2:AD576,5,0)))</f>
        <v/>
      </c>
      <c r="AC576" s="32" t="str">
        <f>IF(K576="M",IF(S576&lt;&gt;4,"",VLOOKUP(CONCATENATE(R576," ",(S576-1)),$Z$2:AD576,5,0)),IF(S576&lt;&gt;3,"",VLOOKUP(CONCATENATE(R576," ",(S576)),$Z$2:AD576,5,0)))</f>
        <v/>
      </c>
      <c r="AD576" s="32" t="str">
        <f t="shared" si="150"/>
        <v/>
      </c>
      <c r="AE576" s="32" t="str">
        <f t="shared" si="151"/>
        <v xml:space="preserve"> </v>
      </c>
      <c r="AF576" s="109">
        <f>IF($K576="M",IF($L576&gt;Params!D$3,0,Params!F$3-$L576+1)+IF($L576=1,2,0),IF($L576&gt;Params!E$3,0,Params!G$3-$L576+1)+IF($L576=1,2,0))</f>
        <v>0</v>
      </c>
      <c r="AG576" s="109">
        <f t="shared" si="143"/>
        <v>0</v>
      </c>
      <c r="AH576" s="109">
        <f>IF(LEN(M576)&gt;1,MATCH(MID(M576,2,3),Params!$A$4:$A$14,0),0)</f>
        <v>0</v>
      </c>
      <c r="AI576" s="109" cm="1">
        <f t="array" ref="AI576">IF(AH576=0,0,INDEX(Params!F$4:F$14,RESULTS!$AH576))</f>
        <v>0</v>
      </c>
      <c r="AJ576" s="109" cm="1">
        <f t="array" ref="AJ576">IF(AI576=0,0,INDEX(Params!G$4:G$14,RESULTS!$AH576))</f>
        <v>0</v>
      </c>
      <c r="AK576" s="109">
        <f t="shared" si="144"/>
        <v>0</v>
      </c>
      <c r="AL576" s="109">
        <f t="shared" si="145"/>
        <v>0</v>
      </c>
    </row>
    <row r="577" spans="1:38" x14ac:dyDescent="0.3">
      <c r="A577" s="64" t="str">
        <f t="shared" si="139"/>
        <v/>
      </c>
      <c r="B577" s="64" t="str">
        <f t="shared" si="140"/>
        <v/>
      </c>
      <c r="C577" s="100">
        <v>576</v>
      </c>
      <c r="D577" s="96"/>
      <c r="E577" s="97">
        <f t="shared" si="152"/>
        <v>1</v>
      </c>
      <c r="F577" s="97"/>
      <c r="G577" s="97"/>
      <c r="H577" s="104" t="str">
        <f t="shared" si="146"/>
        <v/>
      </c>
      <c r="I577" s="105" t="str">
        <f>IF(D577="","",VLOOKUP(D577,ENTRANTS!$A$1:$H$1000,2,0))</f>
        <v/>
      </c>
      <c r="J577" s="105" t="str">
        <f>IF(D577="","",VLOOKUP(D577,ENTRANTS!$A$1:$H$1000,3,0))</f>
        <v/>
      </c>
      <c r="K577" s="100" t="str">
        <f>IF(D577="","",LEFT(VLOOKUP(D577,ENTRANTS!$A$1:$H$1000,5,0),1))</f>
        <v/>
      </c>
      <c r="L577" s="100" t="str">
        <f>IF(D577="","",COUNTIF($K$2:K577,K577))</f>
        <v/>
      </c>
      <c r="M577" s="100" t="str">
        <f>IF(D577="","",VLOOKUP(D577,ENTRANTS!$A$1:$H$1000,4,0))</f>
        <v/>
      </c>
      <c r="N577" s="100" t="str">
        <f>IF(D577="","",COUNTIF($M$2:M577,M577))</f>
        <v/>
      </c>
      <c r="O577" s="105" t="str">
        <f>IF(D577="","",VLOOKUP(D577,ENTRANTS!$A$1:$H$1000,6,0))</f>
        <v/>
      </c>
      <c r="P577" s="83" t="str">
        <f t="shared" si="147"/>
        <v/>
      </c>
      <c r="Q577" s="30"/>
      <c r="R577" s="2" t="str">
        <f t="shared" si="148"/>
        <v/>
      </c>
      <c r="S577" s="3" t="str">
        <f>IF(D577="","",COUNTIF($R$2:R577,R577))</f>
        <v/>
      </c>
      <c r="T577" s="4" t="str">
        <f t="shared" si="153"/>
        <v/>
      </c>
      <c r="U577" s="34" t="str">
        <f>IF(AND(S577=4,K577="M",NOT(O577="Unattached")),SUMIF(R$2:R577,R577,L$2:L577),"")</f>
        <v/>
      </c>
      <c r="V577" s="4" t="str">
        <f t="shared" si="154"/>
        <v/>
      </c>
      <c r="W577" s="34" t="str">
        <f>IF(AND(S577=3,K577="F",NOT(O577="Unattached")),SUMIF(R$2:R577,R577,L$2:L577),"")</f>
        <v/>
      </c>
      <c r="X577" s="5" t="str">
        <f t="shared" si="141"/>
        <v/>
      </c>
      <c r="Y577" s="5" t="str">
        <f t="shared" si="149"/>
        <v/>
      </c>
      <c r="Z577" s="32" t="str">
        <f t="shared" si="142"/>
        <v xml:space="preserve"> </v>
      </c>
      <c r="AA577" s="32" t="str">
        <f>IF(K577="M",IF(S577&lt;&gt;4,"",VLOOKUP(CONCATENATE(R577," ",(S577-3)),$Z$2:AD577,5,0)),IF(S577&lt;&gt;3,"",VLOOKUP(CONCATENATE(R577," ",(S577-2)),$Z$2:AD577,5,0)))</f>
        <v/>
      </c>
      <c r="AB577" s="32" t="str">
        <f>IF(K577="M",IF(S577&lt;&gt;4,"",VLOOKUP(CONCATENATE(R577," ",(S577-2)),$Z$2:AD577,5,0)),IF(S577&lt;&gt;3,"",VLOOKUP(CONCATENATE(R577," ",(S577-1)),$Z$2:AD577,5,0)))</f>
        <v/>
      </c>
      <c r="AC577" s="32" t="str">
        <f>IF(K577="M",IF(S577&lt;&gt;4,"",VLOOKUP(CONCATENATE(R577," ",(S577-1)),$Z$2:AD577,5,0)),IF(S577&lt;&gt;3,"",VLOOKUP(CONCATENATE(R577," ",(S577)),$Z$2:AD577,5,0)))</f>
        <v/>
      </c>
      <c r="AD577" s="32" t="str">
        <f t="shared" si="150"/>
        <v/>
      </c>
      <c r="AE577" s="32" t="str">
        <f t="shared" si="151"/>
        <v xml:space="preserve"> </v>
      </c>
      <c r="AF577" s="109">
        <f>IF($K577="M",IF($L577&gt;Params!D$3,0,Params!F$3-$L577+1)+IF($L577=1,2,0),IF($L577&gt;Params!E$3,0,Params!G$3-$L577+1)+IF($L577=1,2,0))</f>
        <v>0</v>
      </c>
      <c r="AG577" s="109">
        <f t="shared" si="143"/>
        <v>0</v>
      </c>
      <c r="AH577" s="109">
        <f>IF(LEN(M577)&gt;1,MATCH(MID(M577,2,3),Params!$A$4:$A$14,0),0)</f>
        <v>0</v>
      </c>
      <c r="AI577" s="109" cm="1">
        <f t="array" ref="AI577">IF(AH577=0,0,INDEX(Params!F$4:F$14,RESULTS!$AH577))</f>
        <v>0</v>
      </c>
      <c r="AJ577" s="109" cm="1">
        <f t="array" ref="AJ577">IF(AI577=0,0,INDEX(Params!G$4:G$14,RESULTS!$AH577))</f>
        <v>0</v>
      </c>
      <c r="AK577" s="109">
        <f t="shared" si="144"/>
        <v>0</v>
      </c>
      <c r="AL577" s="109">
        <f t="shared" si="145"/>
        <v>0</v>
      </c>
    </row>
    <row r="578" spans="1:38" x14ac:dyDescent="0.3">
      <c r="A578" s="64" t="str">
        <f t="shared" ref="A578:A641" si="155">IF(C578&lt;1,"",CONCATENATE(K578,L578))</f>
        <v/>
      </c>
      <c r="B578" s="64" t="str">
        <f t="shared" ref="B578:B641" si="156">IF(C578&lt;1,"",CONCATENATE(M578,N578))</f>
        <v/>
      </c>
      <c r="C578" s="100">
        <v>577</v>
      </c>
      <c r="D578" s="96"/>
      <c r="E578" s="97">
        <f t="shared" si="152"/>
        <v>1</v>
      </c>
      <c r="F578" s="97"/>
      <c r="G578" s="97"/>
      <c r="H578" s="104" t="str">
        <f t="shared" si="146"/>
        <v/>
      </c>
      <c r="I578" s="105" t="str">
        <f>IF(D578="","",VLOOKUP(D578,ENTRANTS!$A$1:$H$1000,2,0))</f>
        <v/>
      </c>
      <c r="J578" s="105" t="str">
        <f>IF(D578="","",VLOOKUP(D578,ENTRANTS!$A$1:$H$1000,3,0))</f>
        <v/>
      </c>
      <c r="K578" s="100" t="str">
        <f>IF(D578="","",LEFT(VLOOKUP(D578,ENTRANTS!$A$1:$H$1000,5,0),1))</f>
        <v/>
      </c>
      <c r="L578" s="100" t="str">
        <f>IF(D578="","",COUNTIF($K$2:K578,K578))</f>
        <v/>
      </c>
      <c r="M578" s="100" t="str">
        <f>IF(D578="","",VLOOKUP(D578,ENTRANTS!$A$1:$H$1000,4,0))</f>
        <v/>
      </c>
      <c r="N578" s="100" t="str">
        <f>IF(D578="","",COUNTIF($M$2:M578,M578))</f>
        <v/>
      </c>
      <c r="O578" s="105" t="str">
        <f>IF(D578="","",VLOOKUP(D578,ENTRANTS!$A$1:$H$1000,6,0))</f>
        <v/>
      </c>
      <c r="P578" s="83" t="str">
        <f t="shared" si="147"/>
        <v/>
      </c>
      <c r="Q578" s="30"/>
      <c r="R578" s="2" t="str">
        <f t="shared" si="148"/>
        <v/>
      </c>
      <c r="S578" s="3" t="str">
        <f>IF(D578="","",COUNTIF($R$2:R578,R578))</f>
        <v/>
      </c>
      <c r="T578" s="4" t="str">
        <f t="shared" si="153"/>
        <v/>
      </c>
      <c r="U578" s="34" t="str">
        <f>IF(AND(S578=4,K578="M",NOT(O578="Unattached")),SUMIF(R$2:R578,R578,L$2:L578),"")</f>
        <v/>
      </c>
      <c r="V578" s="4" t="str">
        <f t="shared" si="154"/>
        <v/>
      </c>
      <c r="W578" s="34" t="str">
        <f>IF(AND(S578=3,K578="F",NOT(O578="Unattached")),SUMIF(R$2:R578,R578,L$2:L578),"")</f>
        <v/>
      </c>
      <c r="X578" s="5" t="str">
        <f t="shared" ref="X578:X641" si="157">IF(AND(O578&lt;&gt;"Unattached",OR(T578&lt;&gt;"",V578&lt;&gt;"")),O578,"")</f>
        <v/>
      </c>
      <c r="Y578" s="5" t="str">
        <f t="shared" si="149"/>
        <v/>
      </c>
      <c r="Z578" s="32" t="str">
        <f t="shared" ref="Z578:Z641" si="158">CONCATENATE(R578," ",S578)</f>
        <v xml:space="preserve"> </v>
      </c>
      <c r="AA578" s="32" t="str">
        <f>IF(K578="M",IF(S578&lt;&gt;4,"",VLOOKUP(CONCATENATE(R578," ",(S578-3)),$Z$2:AD578,5,0)),IF(S578&lt;&gt;3,"",VLOOKUP(CONCATENATE(R578," ",(S578-2)),$Z$2:AD578,5,0)))</f>
        <v/>
      </c>
      <c r="AB578" s="32" t="str">
        <f>IF(K578="M",IF(S578&lt;&gt;4,"",VLOOKUP(CONCATENATE(R578," ",(S578-2)),$Z$2:AD578,5,0)),IF(S578&lt;&gt;3,"",VLOOKUP(CONCATENATE(R578," ",(S578-1)),$Z$2:AD578,5,0)))</f>
        <v/>
      </c>
      <c r="AC578" s="32" t="str">
        <f>IF(K578="M",IF(S578&lt;&gt;4,"",VLOOKUP(CONCATENATE(R578," ",(S578-1)),$Z$2:AD578,5,0)),IF(S578&lt;&gt;3,"",VLOOKUP(CONCATENATE(R578," ",(S578)),$Z$2:AD578,5,0)))</f>
        <v/>
      </c>
      <c r="AD578" s="32" t="str">
        <f t="shared" si="150"/>
        <v/>
      </c>
      <c r="AE578" s="32" t="str">
        <f t="shared" si="151"/>
        <v xml:space="preserve"> </v>
      </c>
      <c r="AF578" s="109">
        <f>IF($K578="M",IF($L578&gt;Params!D$3,0,Params!F$3-$L578+1)+IF($L578=1,2,0),IF($L578&gt;Params!E$3,0,Params!G$3-$L578+1)+IF($L578=1,2,0))</f>
        <v>0</v>
      </c>
      <c r="AG578" s="109">
        <f t="shared" ref="AG578:AG641" si="159">IF(AH578=0,0,IF($K578="M",IF($N578&gt;AI578,0,AI578-$N578+1)+IF($N578=1,2,0),IF($N578&gt;AJ578,0,AJ578-$N578+1)+IF($N578=1,2,0)))</f>
        <v>0</v>
      </c>
      <c r="AH578" s="109">
        <f>IF(LEN(M578)&gt;1,MATCH(MID(M578,2,3),Params!$A$4:$A$14,0),0)</f>
        <v>0</v>
      </c>
      <c r="AI578" s="109" cm="1">
        <f t="array" ref="AI578">IF(AH578=0,0,INDEX(Params!F$4:F$14,RESULTS!$AH578))</f>
        <v>0</v>
      </c>
      <c r="AJ578" s="109" cm="1">
        <f t="array" ref="AJ578">IF(AI578=0,0,INDEX(Params!G$4:G$14,RESULTS!$AH578))</f>
        <v>0</v>
      </c>
      <c r="AK578" s="109">
        <f t="shared" ref="AK578:AK641" si="160">IF(O578="Unattached",0,IF(Z578="M "&amp;O578&amp;" 1",1,0))</f>
        <v>0</v>
      </c>
      <c r="AL578" s="109">
        <f t="shared" ref="AL578:AL641" si="161">IF(O578="Unattached",0,IF(Z578="F "&amp;O578&amp;" 1",1,0))</f>
        <v>0</v>
      </c>
    </row>
    <row r="579" spans="1:38" x14ac:dyDescent="0.3">
      <c r="A579" s="64" t="str">
        <f t="shared" si="155"/>
        <v/>
      </c>
      <c r="B579" s="64" t="str">
        <f t="shared" si="156"/>
        <v/>
      </c>
      <c r="C579" s="100">
        <v>578</v>
      </c>
      <c r="D579" s="96"/>
      <c r="E579" s="97">
        <f t="shared" si="152"/>
        <v>1</v>
      </c>
      <c r="F579" s="97"/>
      <c r="G579" s="97"/>
      <c r="H579" s="104" t="str">
        <f t="shared" ref="H579:H642" si="162">IF(D579="","",($E579+$F579/60+$G579/3600)/24)</f>
        <v/>
      </c>
      <c r="I579" s="105" t="str">
        <f>IF(D579="","",VLOOKUP(D579,ENTRANTS!$A$1:$H$1000,2,0))</f>
        <v/>
      </c>
      <c r="J579" s="105" t="str">
        <f>IF(D579="","",VLOOKUP(D579,ENTRANTS!$A$1:$H$1000,3,0))</f>
        <v/>
      </c>
      <c r="K579" s="100" t="str">
        <f>IF(D579="","",LEFT(VLOOKUP(D579,ENTRANTS!$A$1:$H$1000,5,0),1))</f>
        <v/>
      </c>
      <c r="L579" s="100" t="str">
        <f>IF(D579="","",COUNTIF($K$2:K579,K579))</f>
        <v/>
      </c>
      <c r="M579" s="100" t="str">
        <f>IF(D579="","",VLOOKUP(D579,ENTRANTS!$A$1:$H$1000,4,0))</f>
        <v/>
      </c>
      <c r="N579" s="100" t="str">
        <f>IF(D579="","",COUNTIF($M$2:M579,M579))</f>
        <v/>
      </c>
      <c r="O579" s="105" t="str">
        <f>IF(D579="","",VLOOKUP(D579,ENTRANTS!$A$1:$H$1000,6,0))</f>
        <v/>
      </c>
      <c r="P579" s="83" t="str">
        <f t="shared" ref="P579:P642" si="163">IF(D579&lt;1,"",IF(COUNTIF($D$2:$D$501,D579)=1,"","DUPLICATE"))</f>
        <v/>
      </c>
      <c r="Q579" s="30"/>
      <c r="R579" s="2" t="str">
        <f t="shared" ref="R579:R642" si="164">IF(D579="","",CONCATENATE(K579," ",O579))</f>
        <v/>
      </c>
      <c r="S579" s="3" t="str">
        <f>IF(D579="","",COUNTIF($R$2:R579,R579))</f>
        <v/>
      </c>
      <c r="T579" s="4" t="str">
        <f t="shared" si="153"/>
        <v/>
      </c>
      <c r="U579" s="34" t="str">
        <f>IF(AND(S579=4,K579="M",NOT(O579="Unattached")),SUMIF(R$2:R579,R579,L$2:L579),"")</f>
        <v/>
      </c>
      <c r="V579" s="4" t="str">
        <f t="shared" si="154"/>
        <v/>
      </c>
      <c r="W579" s="34" t="str">
        <f>IF(AND(S579=3,K579="F",NOT(O579="Unattached")),SUMIF(R$2:R579,R579,L$2:L579),"")</f>
        <v/>
      </c>
      <c r="X579" s="5" t="str">
        <f t="shared" si="157"/>
        <v/>
      </c>
      <c r="Y579" s="5" t="str">
        <f t="shared" ref="Y579:Y642" si="165">IF(X579="","",IF(K579="M",CONCATENATE(X579," (",AA579,", ",AB579,", ",AC579,", ",AD579,")"),CONCATENATE(X579," (",AA579,", ",AB579,", ",AC579,")")))</f>
        <v/>
      </c>
      <c r="Z579" s="32" t="str">
        <f t="shared" si="158"/>
        <v xml:space="preserve"> </v>
      </c>
      <c r="AA579" s="32" t="str">
        <f>IF(K579="M",IF(S579&lt;&gt;4,"",VLOOKUP(CONCATENATE(R579," ",(S579-3)),$Z$2:AD579,5,0)),IF(S579&lt;&gt;3,"",VLOOKUP(CONCATENATE(R579," ",(S579-2)),$Z$2:AD579,5,0)))</f>
        <v/>
      </c>
      <c r="AB579" s="32" t="str">
        <f>IF(K579="M",IF(S579&lt;&gt;4,"",VLOOKUP(CONCATENATE(R579," ",(S579-2)),$Z$2:AD579,5,0)),IF(S579&lt;&gt;3,"",VLOOKUP(CONCATENATE(R579," ",(S579-1)),$Z$2:AD579,5,0)))</f>
        <v/>
      </c>
      <c r="AC579" s="32" t="str">
        <f>IF(K579="M",IF(S579&lt;&gt;4,"",VLOOKUP(CONCATENATE(R579," ",(S579-1)),$Z$2:AD579,5,0)),IF(S579&lt;&gt;3,"",VLOOKUP(CONCATENATE(R579," ",(S579)),$Z$2:AD579,5,0)))</f>
        <v/>
      </c>
      <c r="AD579" s="32" t="str">
        <f t="shared" ref="AD579:AD642" si="166">IF(AND(O579&lt;&gt;"Unattached",S579&lt;=4),CONCATENATE(I579," ",J579),"")</f>
        <v/>
      </c>
      <c r="AE579" s="32" t="str">
        <f t="shared" ref="AE579:AE642" si="167">TRIM(I579)&amp;" "&amp;TRIM(J579)</f>
        <v xml:space="preserve"> </v>
      </c>
      <c r="AF579" s="109">
        <f>IF($K579="M",IF($L579&gt;Params!D$3,0,Params!F$3-$L579+1)+IF($L579=1,2,0),IF($L579&gt;Params!E$3,0,Params!G$3-$L579+1)+IF($L579=1,2,0))</f>
        <v>0</v>
      </c>
      <c r="AG579" s="109">
        <f t="shared" si="159"/>
        <v>0</v>
      </c>
      <c r="AH579" s="109">
        <f>IF(LEN(M579)&gt;1,MATCH(MID(M579,2,3),Params!$A$4:$A$14,0),0)</f>
        <v>0</v>
      </c>
      <c r="AI579" s="109" cm="1">
        <f t="array" ref="AI579">IF(AH579=0,0,INDEX(Params!F$4:F$14,RESULTS!$AH579))</f>
        <v>0</v>
      </c>
      <c r="AJ579" s="109" cm="1">
        <f t="array" ref="AJ579">IF(AI579=0,0,INDEX(Params!G$4:G$14,RESULTS!$AH579))</f>
        <v>0</v>
      </c>
      <c r="AK579" s="109">
        <f t="shared" si="160"/>
        <v>0</v>
      </c>
      <c r="AL579" s="109">
        <f t="shared" si="161"/>
        <v>0</v>
      </c>
    </row>
    <row r="580" spans="1:38" x14ac:dyDescent="0.3">
      <c r="A580" s="64" t="str">
        <f t="shared" si="155"/>
        <v/>
      </c>
      <c r="B580" s="64" t="str">
        <f t="shared" si="156"/>
        <v/>
      </c>
      <c r="C580" s="100">
        <v>579</v>
      </c>
      <c r="D580" s="96"/>
      <c r="E580" s="97">
        <f t="shared" ref="E580:E643" si="168">E579</f>
        <v>1</v>
      </c>
      <c r="F580" s="97"/>
      <c r="G580" s="97"/>
      <c r="H580" s="104" t="str">
        <f t="shared" si="162"/>
        <v/>
      </c>
      <c r="I580" s="105" t="str">
        <f>IF(D580="","",VLOOKUP(D580,ENTRANTS!$A$1:$H$1000,2,0))</f>
        <v/>
      </c>
      <c r="J580" s="105" t="str">
        <f>IF(D580="","",VLOOKUP(D580,ENTRANTS!$A$1:$H$1000,3,0))</f>
        <v/>
      </c>
      <c r="K580" s="100" t="str">
        <f>IF(D580="","",LEFT(VLOOKUP(D580,ENTRANTS!$A$1:$H$1000,5,0),1))</f>
        <v/>
      </c>
      <c r="L580" s="100" t="str">
        <f>IF(D580="","",COUNTIF($K$2:K580,K580))</f>
        <v/>
      </c>
      <c r="M580" s="100" t="str">
        <f>IF(D580="","",VLOOKUP(D580,ENTRANTS!$A$1:$H$1000,4,0))</f>
        <v/>
      </c>
      <c r="N580" s="100" t="str">
        <f>IF(D580="","",COUNTIF($M$2:M580,M580))</f>
        <v/>
      </c>
      <c r="O580" s="105" t="str">
        <f>IF(D580="","",VLOOKUP(D580,ENTRANTS!$A$1:$H$1000,6,0))</f>
        <v/>
      </c>
      <c r="P580" s="83" t="str">
        <f t="shared" si="163"/>
        <v/>
      </c>
      <c r="Q580" s="30"/>
      <c r="R580" s="2" t="str">
        <f t="shared" si="164"/>
        <v/>
      </c>
      <c r="S580" s="3" t="str">
        <f>IF(D580="","",COUNTIF($R$2:R580,R580))</f>
        <v/>
      </c>
      <c r="T580" s="4" t="str">
        <f t="shared" si="153"/>
        <v/>
      </c>
      <c r="U580" s="34" t="str">
        <f>IF(AND(S580=4,K580="M",NOT(O580="Unattached")),SUMIF(R$2:R580,R580,L$2:L580),"")</f>
        <v/>
      </c>
      <c r="V580" s="4" t="str">
        <f t="shared" si="154"/>
        <v/>
      </c>
      <c r="W580" s="34" t="str">
        <f>IF(AND(S580=3,K580="F",NOT(O580="Unattached")),SUMIF(R$2:R580,R580,L$2:L580),"")</f>
        <v/>
      </c>
      <c r="X580" s="5" t="str">
        <f t="shared" si="157"/>
        <v/>
      </c>
      <c r="Y580" s="5" t="str">
        <f t="shared" si="165"/>
        <v/>
      </c>
      <c r="Z580" s="32" t="str">
        <f t="shared" si="158"/>
        <v xml:space="preserve"> </v>
      </c>
      <c r="AA580" s="32" t="str">
        <f>IF(K580="M",IF(S580&lt;&gt;4,"",VLOOKUP(CONCATENATE(R580," ",(S580-3)),$Z$2:AD580,5,0)),IF(S580&lt;&gt;3,"",VLOOKUP(CONCATENATE(R580," ",(S580-2)),$Z$2:AD580,5,0)))</f>
        <v/>
      </c>
      <c r="AB580" s="32" t="str">
        <f>IF(K580="M",IF(S580&lt;&gt;4,"",VLOOKUP(CONCATENATE(R580," ",(S580-2)),$Z$2:AD580,5,0)),IF(S580&lt;&gt;3,"",VLOOKUP(CONCATENATE(R580," ",(S580-1)),$Z$2:AD580,5,0)))</f>
        <v/>
      </c>
      <c r="AC580" s="32" t="str">
        <f>IF(K580="M",IF(S580&lt;&gt;4,"",VLOOKUP(CONCATENATE(R580," ",(S580-1)),$Z$2:AD580,5,0)),IF(S580&lt;&gt;3,"",VLOOKUP(CONCATENATE(R580," ",(S580)),$Z$2:AD580,5,0)))</f>
        <v/>
      </c>
      <c r="AD580" s="32" t="str">
        <f t="shared" si="166"/>
        <v/>
      </c>
      <c r="AE580" s="32" t="str">
        <f t="shared" si="167"/>
        <v xml:space="preserve"> </v>
      </c>
      <c r="AF580" s="109">
        <f>IF($K580="M",IF($L580&gt;Params!D$3,0,Params!F$3-$L580+1)+IF($L580=1,2,0),IF($L580&gt;Params!E$3,0,Params!G$3-$L580+1)+IF($L580=1,2,0))</f>
        <v>0</v>
      </c>
      <c r="AG580" s="109">
        <f t="shared" si="159"/>
        <v>0</v>
      </c>
      <c r="AH580" s="109">
        <f>IF(LEN(M580)&gt;1,MATCH(MID(M580,2,3),Params!$A$4:$A$14,0),0)</f>
        <v>0</v>
      </c>
      <c r="AI580" s="109" cm="1">
        <f t="array" ref="AI580">IF(AH580=0,0,INDEX(Params!F$4:F$14,RESULTS!$AH580))</f>
        <v>0</v>
      </c>
      <c r="AJ580" s="109" cm="1">
        <f t="array" ref="AJ580">IF(AI580=0,0,INDEX(Params!G$4:G$14,RESULTS!$AH580))</f>
        <v>0</v>
      </c>
      <c r="AK580" s="109">
        <f t="shared" si="160"/>
        <v>0</v>
      </c>
      <c r="AL580" s="109">
        <f t="shared" si="161"/>
        <v>0</v>
      </c>
    </row>
    <row r="581" spans="1:38" x14ac:dyDescent="0.3">
      <c r="A581" s="64" t="str">
        <f t="shared" si="155"/>
        <v/>
      </c>
      <c r="B581" s="64" t="str">
        <f t="shared" si="156"/>
        <v/>
      </c>
      <c r="C581" s="100">
        <v>580</v>
      </c>
      <c r="D581" s="96"/>
      <c r="E581" s="97">
        <f t="shared" si="168"/>
        <v>1</v>
      </c>
      <c r="F581" s="97"/>
      <c r="G581" s="97"/>
      <c r="H581" s="104" t="str">
        <f t="shared" si="162"/>
        <v/>
      </c>
      <c r="I581" s="105" t="str">
        <f>IF(D581="","",VLOOKUP(D581,ENTRANTS!$A$1:$H$1000,2,0))</f>
        <v/>
      </c>
      <c r="J581" s="105" t="str">
        <f>IF(D581="","",VLOOKUP(D581,ENTRANTS!$A$1:$H$1000,3,0))</f>
        <v/>
      </c>
      <c r="K581" s="100" t="str">
        <f>IF(D581="","",LEFT(VLOOKUP(D581,ENTRANTS!$A$1:$H$1000,5,0),1))</f>
        <v/>
      </c>
      <c r="L581" s="100" t="str">
        <f>IF(D581="","",COUNTIF($K$2:K581,K581))</f>
        <v/>
      </c>
      <c r="M581" s="100" t="str">
        <f>IF(D581="","",VLOOKUP(D581,ENTRANTS!$A$1:$H$1000,4,0))</f>
        <v/>
      </c>
      <c r="N581" s="100" t="str">
        <f>IF(D581="","",COUNTIF($M$2:M581,M581))</f>
        <v/>
      </c>
      <c r="O581" s="105" t="str">
        <f>IF(D581="","",VLOOKUP(D581,ENTRANTS!$A$1:$H$1000,6,0))</f>
        <v/>
      </c>
      <c r="P581" s="83" t="str">
        <f t="shared" si="163"/>
        <v/>
      </c>
      <c r="Q581" s="30"/>
      <c r="R581" s="2" t="str">
        <f t="shared" si="164"/>
        <v/>
      </c>
      <c r="S581" s="3" t="str">
        <f>IF(D581="","",COUNTIF($R$2:R581,R581))</f>
        <v/>
      </c>
      <c r="T581" s="4" t="str">
        <f t="shared" si="153"/>
        <v/>
      </c>
      <c r="U581" s="34" t="str">
        <f>IF(AND(S581=4,K581="M",NOT(O581="Unattached")),SUMIF(R$2:R581,R581,L$2:L581),"")</f>
        <v/>
      </c>
      <c r="V581" s="4" t="str">
        <f t="shared" si="154"/>
        <v/>
      </c>
      <c r="W581" s="34" t="str">
        <f>IF(AND(S581=3,K581="F",NOT(O581="Unattached")),SUMIF(R$2:R581,R581,L$2:L581),"")</f>
        <v/>
      </c>
      <c r="X581" s="5" t="str">
        <f t="shared" si="157"/>
        <v/>
      </c>
      <c r="Y581" s="5" t="str">
        <f t="shared" si="165"/>
        <v/>
      </c>
      <c r="Z581" s="32" t="str">
        <f t="shared" si="158"/>
        <v xml:space="preserve"> </v>
      </c>
      <c r="AA581" s="32" t="str">
        <f>IF(K581="M",IF(S581&lt;&gt;4,"",VLOOKUP(CONCATENATE(R581," ",(S581-3)),$Z$2:AD581,5,0)),IF(S581&lt;&gt;3,"",VLOOKUP(CONCATENATE(R581," ",(S581-2)),$Z$2:AD581,5,0)))</f>
        <v/>
      </c>
      <c r="AB581" s="32" t="str">
        <f>IF(K581="M",IF(S581&lt;&gt;4,"",VLOOKUP(CONCATENATE(R581," ",(S581-2)),$Z$2:AD581,5,0)),IF(S581&lt;&gt;3,"",VLOOKUP(CONCATENATE(R581," ",(S581-1)),$Z$2:AD581,5,0)))</f>
        <v/>
      </c>
      <c r="AC581" s="32" t="str">
        <f>IF(K581="M",IF(S581&lt;&gt;4,"",VLOOKUP(CONCATENATE(R581," ",(S581-1)),$Z$2:AD581,5,0)),IF(S581&lt;&gt;3,"",VLOOKUP(CONCATENATE(R581," ",(S581)),$Z$2:AD581,5,0)))</f>
        <v/>
      </c>
      <c r="AD581" s="32" t="str">
        <f t="shared" si="166"/>
        <v/>
      </c>
      <c r="AE581" s="32" t="str">
        <f t="shared" si="167"/>
        <v xml:space="preserve"> </v>
      </c>
      <c r="AF581" s="109">
        <f>IF($K581="M",IF($L581&gt;Params!D$3,0,Params!F$3-$L581+1)+IF($L581=1,2,0),IF($L581&gt;Params!E$3,0,Params!G$3-$L581+1)+IF($L581=1,2,0))</f>
        <v>0</v>
      </c>
      <c r="AG581" s="109">
        <f t="shared" si="159"/>
        <v>0</v>
      </c>
      <c r="AH581" s="109">
        <f>IF(LEN(M581)&gt;1,MATCH(MID(M581,2,3),Params!$A$4:$A$14,0),0)</f>
        <v>0</v>
      </c>
      <c r="AI581" s="109" cm="1">
        <f t="array" ref="AI581">IF(AH581=0,0,INDEX(Params!F$4:F$14,RESULTS!$AH581))</f>
        <v>0</v>
      </c>
      <c r="AJ581" s="109" cm="1">
        <f t="array" ref="AJ581">IF(AI581=0,0,INDEX(Params!G$4:G$14,RESULTS!$AH581))</f>
        <v>0</v>
      </c>
      <c r="AK581" s="109">
        <f t="shared" si="160"/>
        <v>0</v>
      </c>
      <c r="AL581" s="109">
        <f t="shared" si="161"/>
        <v>0</v>
      </c>
    </row>
    <row r="582" spans="1:38" x14ac:dyDescent="0.3">
      <c r="A582" s="64" t="str">
        <f t="shared" si="155"/>
        <v/>
      </c>
      <c r="B582" s="64" t="str">
        <f t="shared" si="156"/>
        <v/>
      </c>
      <c r="C582" s="100">
        <v>581</v>
      </c>
      <c r="D582" s="96"/>
      <c r="E582" s="97">
        <f t="shared" si="168"/>
        <v>1</v>
      </c>
      <c r="F582" s="97"/>
      <c r="G582" s="97"/>
      <c r="H582" s="104" t="str">
        <f t="shared" si="162"/>
        <v/>
      </c>
      <c r="I582" s="105" t="str">
        <f>IF(D582="","",VLOOKUP(D582,ENTRANTS!$A$1:$H$1000,2,0))</f>
        <v/>
      </c>
      <c r="J582" s="105" t="str">
        <f>IF(D582="","",VLOOKUP(D582,ENTRANTS!$A$1:$H$1000,3,0))</f>
        <v/>
      </c>
      <c r="K582" s="100" t="str">
        <f>IF(D582="","",LEFT(VLOOKUP(D582,ENTRANTS!$A$1:$H$1000,5,0),1))</f>
        <v/>
      </c>
      <c r="L582" s="100" t="str">
        <f>IF(D582="","",COUNTIF($K$2:K582,K582))</f>
        <v/>
      </c>
      <c r="M582" s="100" t="str">
        <f>IF(D582="","",VLOOKUP(D582,ENTRANTS!$A$1:$H$1000,4,0))</f>
        <v/>
      </c>
      <c r="N582" s="100" t="str">
        <f>IF(D582="","",COUNTIF($M$2:M582,M582))</f>
        <v/>
      </c>
      <c r="O582" s="105" t="str">
        <f>IF(D582="","",VLOOKUP(D582,ENTRANTS!$A$1:$H$1000,6,0))</f>
        <v/>
      </c>
      <c r="P582" s="83" t="str">
        <f t="shared" si="163"/>
        <v/>
      </c>
      <c r="Q582" s="30"/>
      <c r="R582" s="2" t="str">
        <f t="shared" si="164"/>
        <v/>
      </c>
      <c r="S582" s="3" t="str">
        <f>IF(D582="","",COUNTIF($R$2:R582,R582))</f>
        <v/>
      </c>
      <c r="T582" s="4" t="str">
        <f t="shared" si="153"/>
        <v/>
      </c>
      <c r="U582" s="34" t="str">
        <f>IF(AND(S582=4,K582="M",NOT(O582="Unattached")),SUMIF(R$2:R582,R582,L$2:L582),"")</f>
        <v/>
      </c>
      <c r="V582" s="4" t="str">
        <f t="shared" si="154"/>
        <v/>
      </c>
      <c r="W582" s="34" t="str">
        <f>IF(AND(S582=3,K582="F",NOT(O582="Unattached")),SUMIF(R$2:R582,R582,L$2:L582),"")</f>
        <v/>
      </c>
      <c r="X582" s="5" t="str">
        <f t="shared" si="157"/>
        <v/>
      </c>
      <c r="Y582" s="5" t="str">
        <f t="shared" si="165"/>
        <v/>
      </c>
      <c r="Z582" s="32" t="str">
        <f t="shared" si="158"/>
        <v xml:space="preserve"> </v>
      </c>
      <c r="AA582" s="32" t="str">
        <f>IF(K582="M",IF(S582&lt;&gt;4,"",VLOOKUP(CONCATENATE(R582," ",(S582-3)),$Z$2:AD582,5,0)),IF(S582&lt;&gt;3,"",VLOOKUP(CONCATENATE(R582," ",(S582-2)),$Z$2:AD582,5,0)))</f>
        <v/>
      </c>
      <c r="AB582" s="32" t="str">
        <f>IF(K582="M",IF(S582&lt;&gt;4,"",VLOOKUP(CONCATENATE(R582," ",(S582-2)),$Z$2:AD582,5,0)),IF(S582&lt;&gt;3,"",VLOOKUP(CONCATENATE(R582," ",(S582-1)),$Z$2:AD582,5,0)))</f>
        <v/>
      </c>
      <c r="AC582" s="32" t="str">
        <f>IF(K582="M",IF(S582&lt;&gt;4,"",VLOOKUP(CONCATENATE(R582," ",(S582-1)),$Z$2:AD582,5,0)),IF(S582&lt;&gt;3,"",VLOOKUP(CONCATENATE(R582," ",(S582)),$Z$2:AD582,5,0)))</f>
        <v/>
      </c>
      <c r="AD582" s="32" t="str">
        <f t="shared" si="166"/>
        <v/>
      </c>
      <c r="AE582" s="32" t="str">
        <f t="shared" si="167"/>
        <v xml:space="preserve"> </v>
      </c>
      <c r="AF582" s="109">
        <f>IF($K582="M",IF($L582&gt;Params!D$3,0,Params!F$3-$L582+1)+IF($L582=1,2,0),IF($L582&gt;Params!E$3,0,Params!G$3-$L582+1)+IF($L582=1,2,0))</f>
        <v>0</v>
      </c>
      <c r="AG582" s="109">
        <f t="shared" si="159"/>
        <v>0</v>
      </c>
      <c r="AH582" s="109">
        <f>IF(LEN(M582)&gt;1,MATCH(MID(M582,2,3),Params!$A$4:$A$14,0),0)</f>
        <v>0</v>
      </c>
      <c r="AI582" s="109" cm="1">
        <f t="array" ref="AI582">IF(AH582=0,0,INDEX(Params!F$4:F$14,RESULTS!$AH582))</f>
        <v>0</v>
      </c>
      <c r="AJ582" s="109" cm="1">
        <f t="array" ref="AJ582">IF(AI582=0,0,INDEX(Params!G$4:G$14,RESULTS!$AH582))</f>
        <v>0</v>
      </c>
      <c r="AK582" s="109">
        <f t="shared" si="160"/>
        <v>0</v>
      </c>
      <c r="AL582" s="109">
        <f t="shared" si="161"/>
        <v>0</v>
      </c>
    </row>
    <row r="583" spans="1:38" x14ac:dyDescent="0.3">
      <c r="A583" s="64" t="str">
        <f t="shared" si="155"/>
        <v/>
      </c>
      <c r="B583" s="64" t="str">
        <f t="shared" si="156"/>
        <v/>
      </c>
      <c r="C583" s="100">
        <v>582</v>
      </c>
      <c r="D583" s="96"/>
      <c r="E583" s="97">
        <f t="shared" si="168"/>
        <v>1</v>
      </c>
      <c r="F583" s="97"/>
      <c r="G583" s="97"/>
      <c r="H583" s="104" t="str">
        <f t="shared" si="162"/>
        <v/>
      </c>
      <c r="I583" s="105" t="str">
        <f>IF(D583="","",VLOOKUP(D583,ENTRANTS!$A$1:$H$1000,2,0))</f>
        <v/>
      </c>
      <c r="J583" s="105" t="str">
        <f>IF(D583="","",VLOOKUP(D583,ENTRANTS!$A$1:$H$1000,3,0))</f>
        <v/>
      </c>
      <c r="K583" s="100" t="str">
        <f>IF(D583="","",LEFT(VLOOKUP(D583,ENTRANTS!$A$1:$H$1000,5,0),1))</f>
        <v/>
      </c>
      <c r="L583" s="100" t="str">
        <f>IF(D583="","",COUNTIF($K$2:K583,K583))</f>
        <v/>
      </c>
      <c r="M583" s="100" t="str">
        <f>IF(D583="","",VLOOKUP(D583,ENTRANTS!$A$1:$H$1000,4,0))</f>
        <v/>
      </c>
      <c r="N583" s="100" t="str">
        <f>IF(D583="","",COUNTIF($M$2:M583,M583))</f>
        <v/>
      </c>
      <c r="O583" s="105" t="str">
        <f>IF(D583="","",VLOOKUP(D583,ENTRANTS!$A$1:$H$1000,6,0))</f>
        <v/>
      </c>
      <c r="P583" s="83" t="str">
        <f t="shared" si="163"/>
        <v/>
      </c>
      <c r="Q583" s="30"/>
      <c r="R583" s="2" t="str">
        <f t="shared" si="164"/>
        <v/>
      </c>
      <c r="S583" s="3" t="str">
        <f>IF(D583="","",COUNTIF($R$2:R583,R583))</f>
        <v/>
      </c>
      <c r="T583" s="4" t="str">
        <f t="shared" si="153"/>
        <v/>
      </c>
      <c r="U583" s="34" t="str">
        <f>IF(AND(S583=4,K583="M",NOT(O583="Unattached")),SUMIF(R$2:R583,R583,L$2:L583),"")</f>
        <v/>
      </c>
      <c r="V583" s="4" t="str">
        <f t="shared" si="154"/>
        <v/>
      </c>
      <c r="W583" s="34" t="str">
        <f>IF(AND(S583=3,K583="F",NOT(O583="Unattached")),SUMIF(R$2:R583,R583,L$2:L583),"")</f>
        <v/>
      </c>
      <c r="X583" s="5" t="str">
        <f t="shared" si="157"/>
        <v/>
      </c>
      <c r="Y583" s="5" t="str">
        <f t="shared" si="165"/>
        <v/>
      </c>
      <c r="Z583" s="32" t="str">
        <f t="shared" si="158"/>
        <v xml:space="preserve"> </v>
      </c>
      <c r="AA583" s="32" t="str">
        <f>IF(K583="M",IF(S583&lt;&gt;4,"",VLOOKUP(CONCATENATE(R583," ",(S583-3)),$Z$2:AD583,5,0)),IF(S583&lt;&gt;3,"",VLOOKUP(CONCATENATE(R583," ",(S583-2)),$Z$2:AD583,5,0)))</f>
        <v/>
      </c>
      <c r="AB583" s="32" t="str">
        <f>IF(K583="M",IF(S583&lt;&gt;4,"",VLOOKUP(CONCATENATE(R583," ",(S583-2)),$Z$2:AD583,5,0)),IF(S583&lt;&gt;3,"",VLOOKUP(CONCATENATE(R583," ",(S583-1)),$Z$2:AD583,5,0)))</f>
        <v/>
      </c>
      <c r="AC583" s="32" t="str">
        <f>IF(K583="M",IF(S583&lt;&gt;4,"",VLOOKUP(CONCATENATE(R583," ",(S583-1)),$Z$2:AD583,5,0)),IF(S583&lt;&gt;3,"",VLOOKUP(CONCATENATE(R583," ",(S583)),$Z$2:AD583,5,0)))</f>
        <v/>
      </c>
      <c r="AD583" s="32" t="str">
        <f t="shared" si="166"/>
        <v/>
      </c>
      <c r="AE583" s="32" t="str">
        <f t="shared" si="167"/>
        <v xml:space="preserve"> </v>
      </c>
      <c r="AF583" s="109">
        <f>IF($K583="M",IF($L583&gt;Params!D$3,0,Params!F$3-$L583+1)+IF($L583=1,2,0),IF($L583&gt;Params!E$3,0,Params!G$3-$L583+1)+IF($L583=1,2,0))</f>
        <v>0</v>
      </c>
      <c r="AG583" s="109">
        <f t="shared" si="159"/>
        <v>0</v>
      </c>
      <c r="AH583" s="109">
        <f>IF(LEN(M583)&gt;1,MATCH(MID(M583,2,3),Params!$A$4:$A$14,0),0)</f>
        <v>0</v>
      </c>
      <c r="AI583" s="109" cm="1">
        <f t="array" ref="AI583">IF(AH583=0,0,INDEX(Params!F$4:F$14,RESULTS!$AH583))</f>
        <v>0</v>
      </c>
      <c r="AJ583" s="109" cm="1">
        <f t="array" ref="AJ583">IF(AI583=0,0,INDEX(Params!G$4:G$14,RESULTS!$AH583))</f>
        <v>0</v>
      </c>
      <c r="AK583" s="109">
        <f t="shared" si="160"/>
        <v>0</v>
      </c>
      <c r="AL583" s="109">
        <f t="shared" si="161"/>
        <v>0</v>
      </c>
    </row>
    <row r="584" spans="1:38" x14ac:dyDescent="0.3">
      <c r="A584" s="64" t="str">
        <f t="shared" si="155"/>
        <v/>
      </c>
      <c r="B584" s="64" t="str">
        <f t="shared" si="156"/>
        <v/>
      </c>
      <c r="C584" s="100">
        <v>583</v>
      </c>
      <c r="D584" s="96"/>
      <c r="E584" s="97">
        <f t="shared" si="168"/>
        <v>1</v>
      </c>
      <c r="F584" s="97"/>
      <c r="G584" s="97"/>
      <c r="H584" s="104" t="str">
        <f t="shared" si="162"/>
        <v/>
      </c>
      <c r="I584" s="105" t="str">
        <f>IF(D584="","",VLOOKUP(D584,ENTRANTS!$A$1:$H$1000,2,0))</f>
        <v/>
      </c>
      <c r="J584" s="105" t="str">
        <f>IF(D584="","",VLOOKUP(D584,ENTRANTS!$A$1:$H$1000,3,0))</f>
        <v/>
      </c>
      <c r="K584" s="100" t="str">
        <f>IF(D584="","",LEFT(VLOOKUP(D584,ENTRANTS!$A$1:$H$1000,5,0),1))</f>
        <v/>
      </c>
      <c r="L584" s="100" t="str">
        <f>IF(D584="","",COUNTIF($K$2:K584,K584))</f>
        <v/>
      </c>
      <c r="M584" s="100" t="str">
        <f>IF(D584="","",VLOOKUP(D584,ENTRANTS!$A$1:$H$1000,4,0))</f>
        <v/>
      </c>
      <c r="N584" s="100" t="str">
        <f>IF(D584="","",COUNTIF($M$2:M584,M584))</f>
        <v/>
      </c>
      <c r="O584" s="105" t="str">
        <f>IF(D584="","",VLOOKUP(D584,ENTRANTS!$A$1:$H$1000,6,0))</f>
        <v/>
      </c>
      <c r="P584" s="83" t="str">
        <f t="shared" si="163"/>
        <v/>
      </c>
      <c r="Q584" s="30"/>
      <c r="R584" s="2" t="str">
        <f t="shared" si="164"/>
        <v/>
      </c>
      <c r="S584" s="3" t="str">
        <f>IF(D584="","",COUNTIF($R$2:R584,R584))</f>
        <v/>
      </c>
      <c r="T584" s="4" t="str">
        <f t="shared" si="153"/>
        <v/>
      </c>
      <c r="U584" s="34" t="str">
        <f>IF(AND(S584=4,K584="M",NOT(O584="Unattached")),SUMIF(R$2:R584,R584,L$2:L584),"")</f>
        <v/>
      </c>
      <c r="V584" s="4" t="str">
        <f t="shared" si="154"/>
        <v/>
      </c>
      <c r="W584" s="34" t="str">
        <f>IF(AND(S584=3,K584="F",NOT(O584="Unattached")),SUMIF(R$2:R584,R584,L$2:L584),"")</f>
        <v/>
      </c>
      <c r="X584" s="5" t="str">
        <f t="shared" si="157"/>
        <v/>
      </c>
      <c r="Y584" s="5" t="str">
        <f t="shared" si="165"/>
        <v/>
      </c>
      <c r="Z584" s="32" t="str">
        <f t="shared" si="158"/>
        <v xml:space="preserve"> </v>
      </c>
      <c r="AA584" s="32" t="str">
        <f>IF(K584="M",IF(S584&lt;&gt;4,"",VLOOKUP(CONCATENATE(R584," ",(S584-3)),$Z$2:AD584,5,0)),IF(S584&lt;&gt;3,"",VLOOKUP(CONCATENATE(R584," ",(S584-2)),$Z$2:AD584,5,0)))</f>
        <v/>
      </c>
      <c r="AB584" s="32" t="str">
        <f>IF(K584="M",IF(S584&lt;&gt;4,"",VLOOKUP(CONCATENATE(R584," ",(S584-2)),$Z$2:AD584,5,0)),IF(S584&lt;&gt;3,"",VLOOKUP(CONCATENATE(R584," ",(S584-1)),$Z$2:AD584,5,0)))</f>
        <v/>
      </c>
      <c r="AC584" s="32" t="str">
        <f>IF(K584="M",IF(S584&lt;&gt;4,"",VLOOKUP(CONCATENATE(R584," ",(S584-1)),$Z$2:AD584,5,0)),IF(S584&lt;&gt;3,"",VLOOKUP(CONCATENATE(R584," ",(S584)),$Z$2:AD584,5,0)))</f>
        <v/>
      </c>
      <c r="AD584" s="32" t="str">
        <f t="shared" si="166"/>
        <v/>
      </c>
      <c r="AE584" s="32" t="str">
        <f t="shared" si="167"/>
        <v xml:space="preserve"> </v>
      </c>
      <c r="AF584" s="109">
        <f>IF($K584="M",IF($L584&gt;Params!D$3,0,Params!F$3-$L584+1)+IF($L584=1,2,0),IF($L584&gt;Params!E$3,0,Params!G$3-$L584+1)+IF($L584=1,2,0))</f>
        <v>0</v>
      </c>
      <c r="AG584" s="109">
        <f t="shared" si="159"/>
        <v>0</v>
      </c>
      <c r="AH584" s="109">
        <f>IF(LEN(M584)&gt;1,MATCH(MID(M584,2,3),Params!$A$4:$A$14,0),0)</f>
        <v>0</v>
      </c>
      <c r="AI584" s="109" cm="1">
        <f t="array" ref="AI584">IF(AH584=0,0,INDEX(Params!F$4:F$14,RESULTS!$AH584))</f>
        <v>0</v>
      </c>
      <c r="AJ584" s="109" cm="1">
        <f t="array" ref="AJ584">IF(AI584=0,0,INDEX(Params!G$4:G$14,RESULTS!$AH584))</f>
        <v>0</v>
      </c>
      <c r="AK584" s="109">
        <f t="shared" si="160"/>
        <v>0</v>
      </c>
      <c r="AL584" s="109">
        <f t="shared" si="161"/>
        <v>0</v>
      </c>
    </row>
    <row r="585" spans="1:38" x14ac:dyDescent="0.3">
      <c r="A585" s="64" t="str">
        <f t="shared" si="155"/>
        <v/>
      </c>
      <c r="B585" s="64" t="str">
        <f t="shared" si="156"/>
        <v/>
      </c>
      <c r="C585" s="100">
        <v>584</v>
      </c>
      <c r="D585" s="96"/>
      <c r="E585" s="97">
        <f t="shared" si="168"/>
        <v>1</v>
      </c>
      <c r="F585" s="97"/>
      <c r="G585" s="97"/>
      <c r="H585" s="104" t="str">
        <f t="shared" si="162"/>
        <v/>
      </c>
      <c r="I585" s="105" t="str">
        <f>IF(D585="","",VLOOKUP(D585,ENTRANTS!$A$1:$H$1000,2,0))</f>
        <v/>
      </c>
      <c r="J585" s="105" t="str">
        <f>IF(D585="","",VLOOKUP(D585,ENTRANTS!$A$1:$H$1000,3,0))</f>
        <v/>
      </c>
      <c r="K585" s="100" t="str">
        <f>IF(D585="","",LEFT(VLOOKUP(D585,ENTRANTS!$A$1:$H$1000,5,0),1))</f>
        <v/>
      </c>
      <c r="L585" s="100" t="str">
        <f>IF(D585="","",COUNTIF($K$2:K585,K585))</f>
        <v/>
      </c>
      <c r="M585" s="100" t="str">
        <f>IF(D585="","",VLOOKUP(D585,ENTRANTS!$A$1:$H$1000,4,0))</f>
        <v/>
      </c>
      <c r="N585" s="100" t="str">
        <f>IF(D585="","",COUNTIF($M$2:M585,M585))</f>
        <v/>
      </c>
      <c r="O585" s="105" t="str">
        <f>IF(D585="","",VLOOKUP(D585,ENTRANTS!$A$1:$H$1000,6,0))</f>
        <v/>
      </c>
      <c r="P585" s="83" t="str">
        <f t="shared" si="163"/>
        <v/>
      </c>
      <c r="Q585" s="30"/>
      <c r="R585" s="2" t="str">
        <f t="shared" si="164"/>
        <v/>
      </c>
      <c r="S585" s="3" t="str">
        <f>IF(D585="","",COUNTIF($R$2:R585,R585))</f>
        <v/>
      </c>
      <c r="T585" s="4" t="str">
        <f t="shared" si="153"/>
        <v/>
      </c>
      <c r="U585" s="34" t="str">
        <f>IF(AND(S585=4,K585="M",NOT(O585="Unattached")),SUMIF(R$2:R585,R585,L$2:L585),"")</f>
        <v/>
      </c>
      <c r="V585" s="4" t="str">
        <f t="shared" si="154"/>
        <v/>
      </c>
      <c r="W585" s="34" t="str">
        <f>IF(AND(S585=3,K585="F",NOT(O585="Unattached")),SUMIF(R$2:R585,R585,L$2:L585),"")</f>
        <v/>
      </c>
      <c r="X585" s="5" t="str">
        <f t="shared" si="157"/>
        <v/>
      </c>
      <c r="Y585" s="5" t="str">
        <f t="shared" si="165"/>
        <v/>
      </c>
      <c r="Z585" s="32" t="str">
        <f t="shared" si="158"/>
        <v xml:space="preserve"> </v>
      </c>
      <c r="AA585" s="32" t="str">
        <f>IF(K585="M",IF(S585&lt;&gt;4,"",VLOOKUP(CONCATENATE(R585," ",(S585-3)),$Z$2:AD585,5,0)),IF(S585&lt;&gt;3,"",VLOOKUP(CONCATENATE(R585," ",(S585-2)),$Z$2:AD585,5,0)))</f>
        <v/>
      </c>
      <c r="AB585" s="32" t="str">
        <f>IF(K585="M",IF(S585&lt;&gt;4,"",VLOOKUP(CONCATENATE(R585," ",(S585-2)),$Z$2:AD585,5,0)),IF(S585&lt;&gt;3,"",VLOOKUP(CONCATENATE(R585," ",(S585-1)),$Z$2:AD585,5,0)))</f>
        <v/>
      </c>
      <c r="AC585" s="32" t="str">
        <f>IF(K585="M",IF(S585&lt;&gt;4,"",VLOOKUP(CONCATENATE(R585," ",(S585-1)),$Z$2:AD585,5,0)),IF(S585&lt;&gt;3,"",VLOOKUP(CONCATENATE(R585," ",(S585)),$Z$2:AD585,5,0)))</f>
        <v/>
      </c>
      <c r="AD585" s="32" t="str">
        <f t="shared" si="166"/>
        <v/>
      </c>
      <c r="AE585" s="32" t="str">
        <f t="shared" si="167"/>
        <v xml:space="preserve"> </v>
      </c>
      <c r="AF585" s="109">
        <f>IF($K585="M",IF($L585&gt;Params!D$3,0,Params!F$3-$L585+1)+IF($L585=1,2,0),IF($L585&gt;Params!E$3,0,Params!G$3-$L585+1)+IF($L585=1,2,0))</f>
        <v>0</v>
      </c>
      <c r="AG585" s="109">
        <f t="shared" si="159"/>
        <v>0</v>
      </c>
      <c r="AH585" s="109">
        <f>IF(LEN(M585)&gt;1,MATCH(MID(M585,2,3),Params!$A$4:$A$14,0),0)</f>
        <v>0</v>
      </c>
      <c r="AI585" s="109" cm="1">
        <f t="array" ref="AI585">IF(AH585=0,0,INDEX(Params!F$4:F$14,RESULTS!$AH585))</f>
        <v>0</v>
      </c>
      <c r="AJ585" s="109" cm="1">
        <f t="array" ref="AJ585">IF(AI585=0,0,INDEX(Params!G$4:G$14,RESULTS!$AH585))</f>
        <v>0</v>
      </c>
      <c r="AK585" s="109">
        <f t="shared" si="160"/>
        <v>0</v>
      </c>
      <c r="AL585" s="109">
        <f t="shared" si="161"/>
        <v>0</v>
      </c>
    </row>
    <row r="586" spans="1:38" x14ac:dyDescent="0.3">
      <c r="A586" s="64" t="str">
        <f t="shared" si="155"/>
        <v/>
      </c>
      <c r="B586" s="64" t="str">
        <f t="shared" si="156"/>
        <v/>
      </c>
      <c r="C586" s="100">
        <v>585</v>
      </c>
      <c r="D586" s="96"/>
      <c r="E586" s="97">
        <f t="shared" si="168"/>
        <v>1</v>
      </c>
      <c r="F586" s="97"/>
      <c r="G586" s="97"/>
      <c r="H586" s="104" t="str">
        <f t="shared" si="162"/>
        <v/>
      </c>
      <c r="I586" s="105" t="str">
        <f>IF(D586="","",VLOOKUP(D586,ENTRANTS!$A$1:$H$1000,2,0))</f>
        <v/>
      </c>
      <c r="J586" s="105" t="str">
        <f>IF(D586="","",VLOOKUP(D586,ENTRANTS!$A$1:$H$1000,3,0))</f>
        <v/>
      </c>
      <c r="K586" s="100" t="str">
        <f>IF(D586="","",LEFT(VLOOKUP(D586,ENTRANTS!$A$1:$H$1000,5,0),1))</f>
        <v/>
      </c>
      <c r="L586" s="100" t="str">
        <f>IF(D586="","",COUNTIF($K$2:K586,K586))</f>
        <v/>
      </c>
      <c r="M586" s="100" t="str">
        <f>IF(D586="","",VLOOKUP(D586,ENTRANTS!$A$1:$H$1000,4,0))</f>
        <v/>
      </c>
      <c r="N586" s="100" t="str">
        <f>IF(D586="","",COUNTIF($M$2:M586,M586))</f>
        <v/>
      </c>
      <c r="O586" s="105" t="str">
        <f>IF(D586="","",VLOOKUP(D586,ENTRANTS!$A$1:$H$1000,6,0))</f>
        <v/>
      </c>
      <c r="P586" s="83" t="str">
        <f t="shared" si="163"/>
        <v/>
      </c>
      <c r="Q586" s="30"/>
      <c r="R586" s="2" t="str">
        <f t="shared" si="164"/>
        <v/>
      </c>
      <c r="S586" s="3" t="str">
        <f>IF(D586="","",COUNTIF($R$2:R586,R586))</f>
        <v/>
      </c>
      <c r="T586" s="4" t="str">
        <f t="shared" si="153"/>
        <v/>
      </c>
      <c r="U586" s="34" t="str">
        <f>IF(AND(S586=4,K586="M",NOT(O586="Unattached")),SUMIF(R$2:R586,R586,L$2:L586),"")</f>
        <v/>
      </c>
      <c r="V586" s="4" t="str">
        <f t="shared" si="154"/>
        <v/>
      </c>
      <c r="W586" s="34" t="str">
        <f>IF(AND(S586=3,K586="F",NOT(O586="Unattached")),SUMIF(R$2:R586,R586,L$2:L586),"")</f>
        <v/>
      </c>
      <c r="X586" s="5" t="str">
        <f t="shared" si="157"/>
        <v/>
      </c>
      <c r="Y586" s="5" t="str">
        <f t="shared" si="165"/>
        <v/>
      </c>
      <c r="Z586" s="32" t="str">
        <f t="shared" si="158"/>
        <v xml:space="preserve"> </v>
      </c>
      <c r="AA586" s="32" t="str">
        <f>IF(K586="M",IF(S586&lt;&gt;4,"",VLOOKUP(CONCATENATE(R586," ",(S586-3)),$Z$2:AD586,5,0)),IF(S586&lt;&gt;3,"",VLOOKUP(CONCATENATE(R586," ",(S586-2)),$Z$2:AD586,5,0)))</f>
        <v/>
      </c>
      <c r="AB586" s="32" t="str">
        <f>IF(K586="M",IF(S586&lt;&gt;4,"",VLOOKUP(CONCATENATE(R586," ",(S586-2)),$Z$2:AD586,5,0)),IF(S586&lt;&gt;3,"",VLOOKUP(CONCATENATE(R586," ",(S586-1)),$Z$2:AD586,5,0)))</f>
        <v/>
      </c>
      <c r="AC586" s="32" t="str">
        <f>IF(K586="M",IF(S586&lt;&gt;4,"",VLOOKUP(CONCATENATE(R586," ",(S586-1)),$Z$2:AD586,5,0)),IF(S586&lt;&gt;3,"",VLOOKUP(CONCATENATE(R586," ",(S586)),$Z$2:AD586,5,0)))</f>
        <v/>
      </c>
      <c r="AD586" s="32" t="str">
        <f t="shared" si="166"/>
        <v/>
      </c>
      <c r="AE586" s="32" t="str">
        <f t="shared" si="167"/>
        <v xml:space="preserve"> </v>
      </c>
      <c r="AF586" s="109">
        <f>IF($K586="M",IF($L586&gt;Params!D$3,0,Params!F$3-$L586+1)+IF($L586=1,2,0),IF($L586&gt;Params!E$3,0,Params!G$3-$L586+1)+IF($L586=1,2,0))</f>
        <v>0</v>
      </c>
      <c r="AG586" s="109">
        <f t="shared" si="159"/>
        <v>0</v>
      </c>
      <c r="AH586" s="109">
        <f>IF(LEN(M586)&gt;1,MATCH(MID(M586,2,3),Params!$A$4:$A$14,0),0)</f>
        <v>0</v>
      </c>
      <c r="AI586" s="109" cm="1">
        <f t="array" ref="AI586">IF(AH586=0,0,INDEX(Params!F$4:F$14,RESULTS!$AH586))</f>
        <v>0</v>
      </c>
      <c r="AJ586" s="109" cm="1">
        <f t="array" ref="AJ586">IF(AI586=0,0,INDEX(Params!G$4:G$14,RESULTS!$AH586))</f>
        <v>0</v>
      </c>
      <c r="AK586" s="109">
        <f t="shared" si="160"/>
        <v>0</v>
      </c>
      <c r="AL586" s="109">
        <f t="shared" si="161"/>
        <v>0</v>
      </c>
    </row>
    <row r="587" spans="1:38" x14ac:dyDescent="0.3">
      <c r="A587" s="64" t="str">
        <f t="shared" si="155"/>
        <v/>
      </c>
      <c r="B587" s="64" t="str">
        <f t="shared" si="156"/>
        <v/>
      </c>
      <c r="C587" s="100">
        <v>586</v>
      </c>
      <c r="D587" s="96"/>
      <c r="E587" s="97">
        <f t="shared" si="168"/>
        <v>1</v>
      </c>
      <c r="F587" s="97"/>
      <c r="G587" s="97"/>
      <c r="H587" s="104" t="str">
        <f t="shared" si="162"/>
        <v/>
      </c>
      <c r="I587" s="105" t="str">
        <f>IF(D587="","",VLOOKUP(D587,ENTRANTS!$A$1:$H$1000,2,0))</f>
        <v/>
      </c>
      <c r="J587" s="105" t="str">
        <f>IF(D587="","",VLOOKUP(D587,ENTRANTS!$A$1:$H$1000,3,0))</f>
        <v/>
      </c>
      <c r="K587" s="100" t="str">
        <f>IF(D587="","",LEFT(VLOOKUP(D587,ENTRANTS!$A$1:$H$1000,5,0),1))</f>
        <v/>
      </c>
      <c r="L587" s="100" t="str">
        <f>IF(D587="","",COUNTIF($K$2:K587,K587))</f>
        <v/>
      </c>
      <c r="M587" s="100" t="str">
        <f>IF(D587="","",VLOOKUP(D587,ENTRANTS!$A$1:$H$1000,4,0))</f>
        <v/>
      </c>
      <c r="N587" s="100" t="str">
        <f>IF(D587="","",COUNTIF($M$2:M587,M587))</f>
        <v/>
      </c>
      <c r="O587" s="105" t="str">
        <f>IF(D587="","",VLOOKUP(D587,ENTRANTS!$A$1:$H$1000,6,0))</f>
        <v/>
      </c>
      <c r="P587" s="83" t="str">
        <f t="shared" si="163"/>
        <v/>
      </c>
      <c r="Q587" s="30"/>
      <c r="R587" s="2" t="str">
        <f t="shared" si="164"/>
        <v/>
      </c>
      <c r="S587" s="3" t="str">
        <f>IF(D587="","",COUNTIF($R$2:R587,R587))</f>
        <v/>
      </c>
      <c r="T587" s="4" t="str">
        <f t="shared" si="153"/>
        <v/>
      </c>
      <c r="U587" s="34" t="str">
        <f>IF(AND(S587=4,K587="M",NOT(O587="Unattached")),SUMIF(R$2:R587,R587,L$2:L587),"")</f>
        <v/>
      </c>
      <c r="V587" s="4" t="str">
        <f t="shared" si="154"/>
        <v/>
      </c>
      <c r="W587" s="34" t="str">
        <f>IF(AND(S587=3,K587="F",NOT(O587="Unattached")),SUMIF(R$2:R587,R587,L$2:L587),"")</f>
        <v/>
      </c>
      <c r="X587" s="5" t="str">
        <f t="shared" si="157"/>
        <v/>
      </c>
      <c r="Y587" s="5" t="str">
        <f t="shared" si="165"/>
        <v/>
      </c>
      <c r="Z587" s="32" t="str">
        <f t="shared" si="158"/>
        <v xml:space="preserve"> </v>
      </c>
      <c r="AA587" s="32" t="str">
        <f>IF(K587="M",IF(S587&lt;&gt;4,"",VLOOKUP(CONCATENATE(R587," ",(S587-3)),$Z$2:AD587,5,0)),IF(S587&lt;&gt;3,"",VLOOKUP(CONCATENATE(R587," ",(S587-2)),$Z$2:AD587,5,0)))</f>
        <v/>
      </c>
      <c r="AB587" s="32" t="str">
        <f>IF(K587="M",IF(S587&lt;&gt;4,"",VLOOKUP(CONCATENATE(R587," ",(S587-2)),$Z$2:AD587,5,0)),IF(S587&lt;&gt;3,"",VLOOKUP(CONCATENATE(R587," ",(S587-1)),$Z$2:AD587,5,0)))</f>
        <v/>
      </c>
      <c r="AC587" s="32" t="str">
        <f>IF(K587="M",IF(S587&lt;&gt;4,"",VLOOKUP(CONCATENATE(R587," ",(S587-1)),$Z$2:AD587,5,0)),IF(S587&lt;&gt;3,"",VLOOKUP(CONCATENATE(R587," ",(S587)),$Z$2:AD587,5,0)))</f>
        <v/>
      </c>
      <c r="AD587" s="32" t="str">
        <f t="shared" si="166"/>
        <v/>
      </c>
      <c r="AE587" s="32" t="str">
        <f t="shared" si="167"/>
        <v xml:space="preserve"> </v>
      </c>
      <c r="AF587" s="109">
        <f>IF($K587="M",IF($L587&gt;Params!D$3,0,Params!F$3-$L587+1)+IF($L587=1,2,0),IF($L587&gt;Params!E$3,0,Params!G$3-$L587+1)+IF($L587=1,2,0))</f>
        <v>0</v>
      </c>
      <c r="AG587" s="109">
        <f t="shared" si="159"/>
        <v>0</v>
      </c>
      <c r="AH587" s="109">
        <f>IF(LEN(M587)&gt;1,MATCH(MID(M587,2,3),Params!$A$4:$A$14,0),0)</f>
        <v>0</v>
      </c>
      <c r="AI587" s="109" cm="1">
        <f t="array" ref="AI587">IF(AH587=0,0,INDEX(Params!F$4:F$14,RESULTS!$AH587))</f>
        <v>0</v>
      </c>
      <c r="AJ587" s="109" cm="1">
        <f t="array" ref="AJ587">IF(AI587=0,0,INDEX(Params!G$4:G$14,RESULTS!$AH587))</f>
        <v>0</v>
      </c>
      <c r="AK587" s="109">
        <f t="shared" si="160"/>
        <v>0</v>
      </c>
      <c r="AL587" s="109">
        <f t="shared" si="161"/>
        <v>0</v>
      </c>
    </row>
    <row r="588" spans="1:38" x14ac:dyDescent="0.3">
      <c r="A588" s="64" t="str">
        <f t="shared" si="155"/>
        <v/>
      </c>
      <c r="B588" s="64" t="str">
        <f t="shared" si="156"/>
        <v/>
      </c>
      <c r="C588" s="100">
        <v>587</v>
      </c>
      <c r="D588" s="96"/>
      <c r="E588" s="97">
        <f t="shared" si="168"/>
        <v>1</v>
      </c>
      <c r="F588" s="97"/>
      <c r="G588" s="97"/>
      <c r="H588" s="104" t="str">
        <f t="shared" si="162"/>
        <v/>
      </c>
      <c r="I588" s="105" t="str">
        <f>IF(D588="","",VLOOKUP(D588,ENTRANTS!$A$1:$H$1000,2,0))</f>
        <v/>
      </c>
      <c r="J588" s="105" t="str">
        <f>IF(D588="","",VLOOKUP(D588,ENTRANTS!$A$1:$H$1000,3,0))</f>
        <v/>
      </c>
      <c r="K588" s="100" t="str">
        <f>IF(D588="","",LEFT(VLOOKUP(D588,ENTRANTS!$A$1:$H$1000,5,0),1))</f>
        <v/>
      </c>
      <c r="L588" s="100" t="str">
        <f>IF(D588="","",COUNTIF($K$2:K588,K588))</f>
        <v/>
      </c>
      <c r="M588" s="100" t="str">
        <f>IF(D588="","",VLOOKUP(D588,ENTRANTS!$A$1:$H$1000,4,0))</f>
        <v/>
      </c>
      <c r="N588" s="100" t="str">
        <f>IF(D588="","",COUNTIF($M$2:M588,M588))</f>
        <v/>
      </c>
      <c r="O588" s="105" t="str">
        <f>IF(D588="","",VLOOKUP(D588,ENTRANTS!$A$1:$H$1000,6,0))</f>
        <v/>
      </c>
      <c r="P588" s="83" t="str">
        <f t="shared" si="163"/>
        <v/>
      </c>
      <c r="Q588" s="30"/>
      <c r="R588" s="2" t="str">
        <f t="shared" si="164"/>
        <v/>
      </c>
      <c r="S588" s="3" t="str">
        <f>IF(D588="","",COUNTIF($R$2:R588,R588))</f>
        <v/>
      </c>
      <c r="T588" s="4" t="str">
        <f t="shared" si="153"/>
        <v/>
      </c>
      <c r="U588" s="34" t="str">
        <f>IF(AND(S588=4,K588="M",NOT(O588="Unattached")),SUMIF(R$2:R588,R588,L$2:L588),"")</f>
        <v/>
      </c>
      <c r="V588" s="4" t="str">
        <f t="shared" si="154"/>
        <v/>
      </c>
      <c r="W588" s="34" t="str">
        <f>IF(AND(S588=3,K588="F",NOT(O588="Unattached")),SUMIF(R$2:R588,R588,L$2:L588),"")</f>
        <v/>
      </c>
      <c r="X588" s="5" t="str">
        <f t="shared" si="157"/>
        <v/>
      </c>
      <c r="Y588" s="5" t="str">
        <f t="shared" si="165"/>
        <v/>
      </c>
      <c r="Z588" s="32" t="str">
        <f t="shared" si="158"/>
        <v xml:space="preserve"> </v>
      </c>
      <c r="AA588" s="32" t="str">
        <f>IF(K588="M",IF(S588&lt;&gt;4,"",VLOOKUP(CONCATENATE(R588," ",(S588-3)),$Z$2:AD588,5,0)),IF(S588&lt;&gt;3,"",VLOOKUP(CONCATENATE(R588," ",(S588-2)),$Z$2:AD588,5,0)))</f>
        <v/>
      </c>
      <c r="AB588" s="32" t="str">
        <f>IF(K588="M",IF(S588&lt;&gt;4,"",VLOOKUP(CONCATENATE(R588," ",(S588-2)),$Z$2:AD588,5,0)),IF(S588&lt;&gt;3,"",VLOOKUP(CONCATENATE(R588," ",(S588-1)),$Z$2:AD588,5,0)))</f>
        <v/>
      </c>
      <c r="AC588" s="32" t="str">
        <f>IF(K588="M",IF(S588&lt;&gt;4,"",VLOOKUP(CONCATENATE(R588," ",(S588-1)),$Z$2:AD588,5,0)),IF(S588&lt;&gt;3,"",VLOOKUP(CONCATENATE(R588," ",(S588)),$Z$2:AD588,5,0)))</f>
        <v/>
      </c>
      <c r="AD588" s="32" t="str">
        <f t="shared" si="166"/>
        <v/>
      </c>
      <c r="AE588" s="32" t="str">
        <f t="shared" si="167"/>
        <v xml:space="preserve"> </v>
      </c>
      <c r="AF588" s="109">
        <f>IF($K588="M",IF($L588&gt;Params!D$3,0,Params!F$3-$L588+1)+IF($L588=1,2,0),IF($L588&gt;Params!E$3,0,Params!G$3-$L588+1)+IF($L588=1,2,0))</f>
        <v>0</v>
      </c>
      <c r="AG588" s="109">
        <f t="shared" si="159"/>
        <v>0</v>
      </c>
      <c r="AH588" s="109">
        <f>IF(LEN(M588)&gt;1,MATCH(MID(M588,2,3),Params!$A$4:$A$14,0),0)</f>
        <v>0</v>
      </c>
      <c r="AI588" s="109" cm="1">
        <f t="array" ref="AI588">IF(AH588=0,0,INDEX(Params!F$4:F$14,RESULTS!$AH588))</f>
        <v>0</v>
      </c>
      <c r="AJ588" s="109" cm="1">
        <f t="array" ref="AJ588">IF(AI588=0,0,INDEX(Params!G$4:G$14,RESULTS!$AH588))</f>
        <v>0</v>
      </c>
      <c r="AK588" s="109">
        <f t="shared" si="160"/>
        <v>0</v>
      </c>
      <c r="AL588" s="109">
        <f t="shared" si="161"/>
        <v>0</v>
      </c>
    </row>
    <row r="589" spans="1:38" x14ac:dyDescent="0.3">
      <c r="A589" s="64" t="str">
        <f t="shared" si="155"/>
        <v/>
      </c>
      <c r="B589" s="64" t="str">
        <f t="shared" si="156"/>
        <v/>
      </c>
      <c r="C589" s="100">
        <v>588</v>
      </c>
      <c r="D589" s="96"/>
      <c r="E589" s="97">
        <f t="shared" si="168"/>
        <v>1</v>
      </c>
      <c r="F589" s="97"/>
      <c r="G589" s="97"/>
      <c r="H589" s="104" t="str">
        <f t="shared" si="162"/>
        <v/>
      </c>
      <c r="I589" s="105" t="str">
        <f>IF(D589="","",VLOOKUP(D589,ENTRANTS!$A$1:$H$1000,2,0))</f>
        <v/>
      </c>
      <c r="J589" s="105" t="str">
        <f>IF(D589="","",VLOOKUP(D589,ENTRANTS!$A$1:$H$1000,3,0))</f>
        <v/>
      </c>
      <c r="K589" s="100" t="str">
        <f>IF(D589="","",LEFT(VLOOKUP(D589,ENTRANTS!$A$1:$H$1000,5,0),1))</f>
        <v/>
      </c>
      <c r="L589" s="100" t="str">
        <f>IF(D589="","",COUNTIF($K$2:K589,K589))</f>
        <v/>
      </c>
      <c r="M589" s="100" t="str">
        <f>IF(D589="","",VLOOKUP(D589,ENTRANTS!$A$1:$H$1000,4,0))</f>
        <v/>
      </c>
      <c r="N589" s="100" t="str">
        <f>IF(D589="","",COUNTIF($M$2:M589,M589))</f>
        <v/>
      </c>
      <c r="O589" s="105" t="str">
        <f>IF(D589="","",VLOOKUP(D589,ENTRANTS!$A$1:$H$1000,6,0))</f>
        <v/>
      </c>
      <c r="P589" s="83" t="str">
        <f t="shared" si="163"/>
        <v/>
      </c>
      <c r="Q589" s="30"/>
      <c r="R589" s="2" t="str">
        <f t="shared" si="164"/>
        <v/>
      </c>
      <c r="S589" s="3" t="str">
        <f>IF(D589="","",COUNTIF($R$2:R589,R589))</f>
        <v/>
      </c>
      <c r="T589" s="4" t="str">
        <f t="shared" si="153"/>
        <v/>
      </c>
      <c r="U589" s="34" t="str">
        <f>IF(AND(S589=4,K589="M",NOT(O589="Unattached")),SUMIF(R$2:R589,R589,L$2:L589),"")</f>
        <v/>
      </c>
      <c r="V589" s="4" t="str">
        <f t="shared" si="154"/>
        <v/>
      </c>
      <c r="W589" s="34" t="str">
        <f>IF(AND(S589=3,K589="F",NOT(O589="Unattached")),SUMIF(R$2:R589,R589,L$2:L589),"")</f>
        <v/>
      </c>
      <c r="X589" s="5" t="str">
        <f t="shared" si="157"/>
        <v/>
      </c>
      <c r="Y589" s="5" t="str">
        <f t="shared" si="165"/>
        <v/>
      </c>
      <c r="Z589" s="32" t="str">
        <f t="shared" si="158"/>
        <v xml:space="preserve"> </v>
      </c>
      <c r="AA589" s="32" t="str">
        <f>IF(K589="M",IF(S589&lt;&gt;4,"",VLOOKUP(CONCATENATE(R589," ",(S589-3)),$Z$2:AD589,5,0)),IF(S589&lt;&gt;3,"",VLOOKUP(CONCATENATE(R589," ",(S589-2)),$Z$2:AD589,5,0)))</f>
        <v/>
      </c>
      <c r="AB589" s="32" t="str">
        <f>IF(K589="M",IF(S589&lt;&gt;4,"",VLOOKUP(CONCATENATE(R589," ",(S589-2)),$Z$2:AD589,5,0)),IF(S589&lt;&gt;3,"",VLOOKUP(CONCATENATE(R589," ",(S589-1)),$Z$2:AD589,5,0)))</f>
        <v/>
      </c>
      <c r="AC589" s="32" t="str">
        <f>IF(K589="M",IF(S589&lt;&gt;4,"",VLOOKUP(CONCATENATE(R589," ",(S589-1)),$Z$2:AD589,5,0)),IF(S589&lt;&gt;3,"",VLOOKUP(CONCATENATE(R589," ",(S589)),$Z$2:AD589,5,0)))</f>
        <v/>
      </c>
      <c r="AD589" s="32" t="str">
        <f t="shared" si="166"/>
        <v/>
      </c>
      <c r="AE589" s="32" t="str">
        <f t="shared" si="167"/>
        <v xml:space="preserve"> </v>
      </c>
      <c r="AF589" s="109">
        <f>IF($K589="M",IF($L589&gt;Params!D$3,0,Params!F$3-$L589+1)+IF($L589=1,2,0),IF($L589&gt;Params!E$3,0,Params!G$3-$L589+1)+IF($L589=1,2,0))</f>
        <v>0</v>
      </c>
      <c r="AG589" s="109">
        <f t="shared" si="159"/>
        <v>0</v>
      </c>
      <c r="AH589" s="109">
        <f>IF(LEN(M589)&gt;1,MATCH(MID(M589,2,3),Params!$A$4:$A$14,0),0)</f>
        <v>0</v>
      </c>
      <c r="AI589" s="109" cm="1">
        <f t="array" ref="AI589">IF(AH589=0,0,INDEX(Params!F$4:F$14,RESULTS!$AH589))</f>
        <v>0</v>
      </c>
      <c r="AJ589" s="109" cm="1">
        <f t="array" ref="AJ589">IF(AI589=0,0,INDEX(Params!G$4:G$14,RESULTS!$AH589))</f>
        <v>0</v>
      </c>
      <c r="AK589" s="109">
        <f t="shared" si="160"/>
        <v>0</v>
      </c>
      <c r="AL589" s="109">
        <f t="shared" si="161"/>
        <v>0</v>
      </c>
    </row>
    <row r="590" spans="1:38" x14ac:dyDescent="0.3">
      <c r="A590" s="64" t="str">
        <f t="shared" si="155"/>
        <v/>
      </c>
      <c r="B590" s="64" t="str">
        <f t="shared" si="156"/>
        <v/>
      </c>
      <c r="C590" s="100">
        <v>589</v>
      </c>
      <c r="D590" s="96"/>
      <c r="E590" s="97">
        <f t="shared" si="168"/>
        <v>1</v>
      </c>
      <c r="F590" s="97"/>
      <c r="G590" s="97"/>
      <c r="H590" s="104" t="str">
        <f t="shared" si="162"/>
        <v/>
      </c>
      <c r="I590" s="105" t="str">
        <f>IF(D590="","",VLOOKUP(D590,ENTRANTS!$A$1:$H$1000,2,0))</f>
        <v/>
      </c>
      <c r="J590" s="105" t="str">
        <f>IF(D590="","",VLOOKUP(D590,ENTRANTS!$A$1:$H$1000,3,0))</f>
        <v/>
      </c>
      <c r="K590" s="100" t="str">
        <f>IF(D590="","",LEFT(VLOOKUP(D590,ENTRANTS!$A$1:$H$1000,5,0),1))</f>
        <v/>
      </c>
      <c r="L590" s="100" t="str">
        <f>IF(D590="","",COUNTIF($K$2:K590,K590))</f>
        <v/>
      </c>
      <c r="M590" s="100" t="str">
        <f>IF(D590="","",VLOOKUP(D590,ENTRANTS!$A$1:$H$1000,4,0))</f>
        <v/>
      </c>
      <c r="N590" s="100" t="str">
        <f>IF(D590="","",COUNTIF($M$2:M590,M590))</f>
        <v/>
      </c>
      <c r="O590" s="105" t="str">
        <f>IF(D590="","",VLOOKUP(D590,ENTRANTS!$A$1:$H$1000,6,0))</f>
        <v/>
      </c>
      <c r="P590" s="83" t="str">
        <f t="shared" si="163"/>
        <v/>
      </c>
      <c r="Q590" s="30"/>
      <c r="R590" s="2" t="str">
        <f t="shared" si="164"/>
        <v/>
      </c>
      <c r="S590" s="3" t="str">
        <f>IF(D590="","",COUNTIF($R$2:R590,R590))</f>
        <v/>
      </c>
      <c r="T590" s="4" t="str">
        <f t="shared" si="153"/>
        <v/>
      </c>
      <c r="U590" s="34" t="str">
        <f>IF(AND(S590=4,K590="M",NOT(O590="Unattached")),SUMIF(R$2:R590,R590,L$2:L590),"")</f>
        <v/>
      </c>
      <c r="V590" s="4" t="str">
        <f t="shared" si="154"/>
        <v/>
      </c>
      <c r="W590" s="34" t="str">
        <f>IF(AND(S590=3,K590="F",NOT(O590="Unattached")),SUMIF(R$2:R590,R590,L$2:L590),"")</f>
        <v/>
      </c>
      <c r="X590" s="5" t="str">
        <f t="shared" si="157"/>
        <v/>
      </c>
      <c r="Y590" s="5" t="str">
        <f t="shared" si="165"/>
        <v/>
      </c>
      <c r="Z590" s="32" t="str">
        <f t="shared" si="158"/>
        <v xml:space="preserve"> </v>
      </c>
      <c r="AA590" s="32" t="str">
        <f>IF(K590="M",IF(S590&lt;&gt;4,"",VLOOKUP(CONCATENATE(R590," ",(S590-3)),$Z$2:AD590,5,0)),IF(S590&lt;&gt;3,"",VLOOKUP(CONCATENATE(R590," ",(S590-2)),$Z$2:AD590,5,0)))</f>
        <v/>
      </c>
      <c r="AB590" s="32" t="str">
        <f>IF(K590="M",IF(S590&lt;&gt;4,"",VLOOKUP(CONCATENATE(R590," ",(S590-2)),$Z$2:AD590,5,0)),IF(S590&lt;&gt;3,"",VLOOKUP(CONCATENATE(R590," ",(S590-1)),$Z$2:AD590,5,0)))</f>
        <v/>
      </c>
      <c r="AC590" s="32" t="str">
        <f>IF(K590="M",IF(S590&lt;&gt;4,"",VLOOKUP(CONCATENATE(R590," ",(S590-1)),$Z$2:AD590,5,0)),IF(S590&lt;&gt;3,"",VLOOKUP(CONCATENATE(R590," ",(S590)),$Z$2:AD590,5,0)))</f>
        <v/>
      </c>
      <c r="AD590" s="32" t="str">
        <f t="shared" si="166"/>
        <v/>
      </c>
      <c r="AE590" s="32" t="str">
        <f t="shared" si="167"/>
        <v xml:space="preserve"> </v>
      </c>
      <c r="AF590" s="109">
        <f>IF($K590="M",IF($L590&gt;Params!D$3,0,Params!F$3-$L590+1)+IF($L590=1,2,0),IF($L590&gt;Params!E$3,0,Params!G$3-$L590+1)+IF($L590=1,2,0))</f>
        <v>0</v>
      </c>
      <c r="AG590" s="109">
        <f t="shared" si="159"/>
        <v>0</v>
      </c>
      <c r="AH590" s="109">
        <f>IF(LEN(M590)&gt;1,MATCH(MID(M590,2,3),Params!$A$4:$A$14,0),0)</f>
        <v>0</v>
      </c>
      <c r="AI590" s="109" cm="1">
        <f t="array" ref="AI590">IF(AH590=0,0,INDEX(Params!F$4:F$14,RESULTS!$AH590))</f>
        <v>0</v>
      </c>
      <c r="AJ590" s="109" cm="1">
        <f t="array" ref="AJ590">IF(AI590=0,0,INDEX(Params!G$4:G$14,RESULTS!$AH590))</f>
        <v>0</v>
      </c>
      <c r="AK590" s="109">
        <f t="shared" si="160"/>
        <v>0</v>
      </c>
      <c r="AL590" s="109">
        <f t="shared" si="161"/>
        <v>0</v>
      </c>
    </row>
    <row r="591" spans="1:38" x14ac:dyDescent="0.3">
      <c r="A591" s="64" t="str">
        <f t="shared" si="155"/>
        <v/>
      </c>
      <c r="B591" s="64" t="str">
        <f t="shared" si="156"/>
        <v/>
      </c>
      <c r="C591" s="100">
        <v>590</v>
      </c>
      <c r="D591" s="96"/>
      <c r="E591" s="97">
        <f t="shared" si="168"/>
        <v>1</v>
      </c>
      <c r="F591" s="97"/>
      <c r="G591" s="97"/>
      <c r="H591" s="104" t="str">
        <f t="shared" si="162"/>
        <v/>
      </c>
      <c r="I591" s="105" t="str">
        <f>IF(D591="","",VLOOKUP(D591,ENTRANTS!$A$1:$H$1000,2,0))</f>
        <v/>
      </c>
      <c r="J591" s="105" t="str">
        <f>IF(D591="","",VLOOKUP(D591,ENTRANTS!$A$1:$H$1000,3,0))</f>
        <v/>
      </c>
      <c r="K591" s="100" t="str">
        <f>IF(D591="","",LEFT(VLOOKUP(D591,ENTRANTS!$A$1:$H$1000,5,0),1))</f>
        <v/>
      </c>
      <c r="L591" s="100" t="str">
        <f>IF(D591="","",COUNTIF($K$2:K591,K591))</f>
        <v/>
      </c>
      <c r="M591" s="100" t="str">
        <f>IF(D591="","",VLOOKUP(D591,ENTRANTS!$A$1:$H$1000,4,0))</f>
        <v/>
      </c>
      <c r="N591" s="100" t="str">
        <f>IF(D591="","",COUNTIF($M$2:M591,M591))</f>
        <v/>
      </c>
      <c r="O591" s="105" t="str">
        <f>IF(D591="","",VLOOKUP(D591,ENTRANTS!$A$1:$H$1000,6,0))</f>
        <v/>
      </c>
      <c r="P591" s="83" t="str">
        <f t="shared" si="163"/>
        <v/>
      </c>
      <c r="Q591" s="30"/>
      <c r="R591" s="2" t="str">
        <f t="shared" si="164"/>
        <v/>
      </c>
      <c r="S591" s="3" t="str">
        <f>IF(D591="","",COUNTIF($R$2:R591,R591))</f>
        <v/>
      </c>
      <c r="T591" s="4" t="str">
        <f t="shared" si="153"/>
        <v/>
      </c>
      <c r="U591" s="34" t="str">
        <f>IF(AND(S591=4,K591="M",NOT(O591="Unattached")),SUMIF(R$2:R591,R591,L$2:L591),"")</f>
        <v/>
      </c>
      <c r="V591" s="4" t="str">
        <f t="shared" si="154"/>
        <v/>
      </c>
      <c r="W591" s="34" t="str">
        <f>IF(AND(S591=3,K591="F",NOT(O591="Unattached")),SUMIF(R$2:R591,R591,L$2:L591),"")</f>
        <v/>
      </c>
      <c r="X591" s="5" t="str">
        <f t="shared" si="157"/>
        <v/>
      </c>
      <c r="Y591" s="5" t="str">
        <f t="shared" si="165"/>
        <v/>
      </c>
      <c r="Z591" s="32" t="str">
        <f t="shared" si="158"/>
        <v xml:space="preserve"> </v>
      </c>
      <c r="AA591" s="32" t="str">
        <f>IF(K591="M",IF(S591&lt;&gt;4,"",VLOOKUP(CONCATENATE(R591," ",(S591-3)),$Z$2:AD591,5,0)),IF(S591&lt;&gt;3,"",VLOOKUP(CONCATENATE(R591," ",(S591-2)),$Z$2:AD591,5,0)))</f>
        <v/>
      </c>
      <c r="AB591" s="32" t="str">
        <f>IF(K591="M",IF(S591&lt;&gt;4,"",VLOOKUP(CONCATENATE(R591," ",(S591-2)),$Z$2:AD591,5,0)),IF(S591&lt;&gt;3,"",VLOOKUP(CONCATENATE(R591," ",(S591-1)),$Z$2:AD591,5,0)))</f>
        <v/>
      </c>
      <c r="AC591" s="32" t="str">
        <f>IF(K591="M",IF(S591&lt;&gt;4,"",VLOOKUP(CONCATENATE(R591," ",(S591-1)),$Z$2:AD591,5,0)),IF(S591&lt;&gt;3,"",VLOOKUP(CONCATENATE(R591," ",(S591)),$Z$2:AD591,5,0)))</f>
        <v/>
      </c>
      <c r="AD591" s="32" t="str">
        <f t="shared" si="166"/>
        <v/>
      </c>
      <c r="AE591" s="32" t="str">
        <f t="shared" si="167"/>
        <v xml:space="preserve"> </v>
      </c>
      <c r="AF591" s="109">
        <f>IF($K591="M",IF($L591&gt;Params!D$3,0,Params!F$3-$L591+1)+IF($L591=1,2,0),IF($L591&gt;Params!E$3,0,Params!G$3-$L591+1)+IF($L591=1,2,0))</f>
        <v>0</v>
      </c>
      <c r="AG591" s="109">
        <f t="shared" si="159"/>
        <v>0</v>
      </c>
      <c r="AH591" s="109">
        <f>IF(LEN(M591)&gt;1,MATCH(MID(M591,2,3),Params!$A$4:$A$14,0),0)</f>
        <v>0</v>
      </c>
      <c r="AI591" s="109" cm="1">
        <f t="array" ref="AI591">IF(AH591=0,0,INDEX(Params!F$4:F$14,RESULTS!$AH591))</f>
        <v>0</v>
      </c>
      <c r="AJ591" s="109" cm="1">
        <f t="array" ref="AJ591">IF(AI591=0,0,INDEX(Params!G$4:G$14,RESULTS!$AH591))</f>
        <v>0</v>
      </c>
      <c r="AK591" s="109">
        <f t="shared" si="160"/>
        <v>0</v>
      </c>
      <c r="AL591" s="109">
        <f t="shared" si="161"/>
        <v>0</v>
      </c>
    </row>
    <row r="592" spans="1:38" x14ac:dyDescent="0.3">
      <c r="A592" s="64" t="str">
        <f t="shared" si="155"/>
        <v/>
      </c>
      <c r="B592" s="64" t="str">
        <f t="shared" si="156"/>
        <v/>
      </c>
      <c r="C592" s="100">
        <v>591</v>
      </c>
      <c r="D592" s="96"/>
      <c r="E592" s="97">
        <f t="shared" si="168"/>
        <v>1</v>
      </c>
      <c r="F592" s="97"/>
      <c r="G592" s="97"/>
      <c r="H592" s="104" t="str">
        <f t="shared" si="162"/>
        <v/>
      </c>
      <c r="I592" s="105" t="str">
        <f>IF(D592="","",VLOOKUP(D592,ENTRANTS!$A$1:$H$1000,2,0))</f>
        <v/>
      </c>
      <c r="J592" s="105" t="str">
        <f>IF(D592="","",VLOOKUP(D592,ENTRANTS!$A$1:$H$1000,3,0))</f>
        <v/>
      </c>
      <c r="K592" s="100" t="str">
        <f>IF(D592="","",LEFT(VLOOKUP(D592,ENTRANTS!$A$1:$H$1000,5,0),1))</f>
        <v/>
      </c>
      <c r="L592" s="100" t="str">
        <f>IF(D592="","",COUNTIF($K$2:K592,K592))</f>
        <v/>
      </c>
      <c r="M592" s="100" t="str">
        <f>IF(D592="","",VLOOKUP(D592,ENTRANTS!$A$1:$H$1000,4,0))</f>
        <v/>
      </c>
      <c r="N592" s="100" t="str">
        <f>IF(D592="","",COUNTIF($M$2:M592,M592))</f>
        <v/>
      </c>
      <c r="O592" s="105" t="str">
        <f>IF(D592="","",VLOOKUP(D592,ENTRANTS!$A$1:$H$1000,6,0))</f>
        <v/>
      </c>
      <c r="P592" s="83" t="str">
        <f t="shared" si="163"/>
        <v/>
      </c>
      <c r="Q592" s="30"/>
      <c r="R592" s="2" t="str">
        <f t="shared" si="164"/>
        <v/>
      </c>
      <c r="S592" s="3" t="str">
        <f>IF(D592="","",COUNTIF($R$2:R592,R592))</f>
        <v/>
      </c>
      <c r="T592" s="4" t="str">
        <f t="shared" si="153"/>
        <v/>
      </c>
      <c r="U592" s="34" t="str">
        <f>IF(AND(S592=4,K592="M",NOT(O592="Unattached")),SUMIF(R$2:R592,R592,L$2:L592),"")</f>
        <v/>
      </c>
      <c r="V592" s="4" t="str">
        <f t="shared" si="154"/>
        <v/>
      </c>
      <c r="W592" s="34" t="str">
        <f>IF(AND(S592=3,K592="F",NOT(O592="Unattached")),SUMIF(R$2:R592,R592,L$2:L592),"")</f>
        <v/>
      </c>
      <c r="X592" s="5" t="str">
        <f t="shared" si="157"/>
        <v/>
      </c>
      <c r="Y592" s="5" t="str">
        <f t="shared" si="165"/>
        <v/>
      </c>
      <c r="Z592" s="32" t="str">
        <f t="shared" si="158"/>
        <v xml:space="preserve"> </v>
      </c>
      <c r="AA592" s="32" t="str">
        <f>IF(K592="M",IF(S592&lt;&gt;4,"",VLOOKUP(CONCATENATE(R592," ",(S592-3)),$Z$2:AD592,5,0)),IF(S592&lt;&gt;3,"",VLOOKUP(CONCATENATE(R592," ",(S592-2)),$Z$2:AD592,5,0)))</f>
        <v/>
      </c>
      <c r="AB592" s="32" t="str">
        <f>IF(K592="M",IF(S592&lt;&gt;4,"",VLOOKUP(CONCATENATE(R592," ",(S592-2)),$Z$2:AD592,5,0)),IF(S592&lt;&gt;3,"",VLOOKUP(CONCATENATE(R592," ",(S592-1)),$Z$2:AD592,5,0)))</f>
        <v/>
      </c>
      <c r="AC592" s="32" t="str">
        <f>IF(K592="M",IF(S592&lt;&gt;4,"",VLOOKUP(CONCATENATE(R592," ",(S592-1)),$Z$2:AD592,5,0)),IF(S592&lt;&gt;3,"",VLOOKUP(CONCATENATE(R592," ",(S592)),$Z$2:AD592,5,0)))</f>
        <v/>
      </c>
      <c r="AD592" s="32" t="str">
        <f t="shared" si="166"/>
        <v/>
      </c>
      <c r="AE592" s="32" t="str">
        <f t="shared" si="167"/>
        <v xml:space="preserve"> </v>
      </c>
      <c r="AF592" s="109">
        <f>IF($K592="M",IF($L592&gt;Params!D$3,0,Params!F$3-$L592+1)+IF($L592=1,2,0),IF($L592&gt;Params!E$3,0,Params!G$3-$L592+1)+IF($L592=1,2,0))</f>
        <v>0</v>
      </c>
      <c r="AG592" s="109">
        <f t="shared" si="159"/>
        <v>0</v>
      </c>
      <c r="AH592" s="109">
        <f>IF(LEN(M592)&gt;1,MATCH(MID(M592,2,3),Params!$A$4:$A$14,0),0)</f>
        <v>0</v>
      </c>
      <c r="AI592" s="109" cm="1">
        <f t="array" ref="AI592">IF(AH592=0,0,INDEX(Params!F$4:F$14,RESULTS!$AH592))</f>
        <v>0</v>
      </c>
      <c r="AJ592" s="109" cm="1">
        <f t="array" ref="AJ592">IF(AI592=0,0,INDEX(Params!G$4:G$14,RESULTS!$AH592))</f>
        <v>0</v>
      </c>
      <c r="AK592" s="109">
        <f t="shared" si="160"/>
        <v>0</v>
      </c>
      <c r="AL592" s="109">
        <f t="shared" si="161"/>
        <v>0</v>
      </c>
    </row>
    <row r="593" spans="1:38" x14ac:dyDescent="0.3">
      <c r="A593" s="64" t="str">
        <f t="shared" si="155"/>
        <v/>
      </c>
      <c r="B593" s="64" t="str">
        <f t="shared" si="156"/>
        <v/>
      </c>
      <c r="C593" s="100">
        <v>592</v>
      </c>
      <c r="D593" s="96"/>
      <c r="E593" s="97">
        <f t="shared" si="168"/>
        <v>1</v>
      </c>
      <c r="F593" s="97"/>
      <c r="G593" s="97"/>
      <c r="H593" s="104" t="str">
        <f t="shared" si="162"/>
        <v/>
      </c>
      <c r="I593" s="105" t="str">
        <f>IF(D593="","",VLOOKUP(D593,ENTRANTS!$A$1:$H$1000,2,0))</f>
        <v/>
      </c>
      <c r="J593" s="105" t="str">
        <f>IF(D593="","",VLOOKUP(D593,ENTRANTS!$A$1:$H$1000,3,0))</f>
        <v/>
      </c>
      <c r="K593" s="100" t="str">
        <f>IF(D593="","",LEFT(VLOOKUP(D593,ENTRANTS!$A$1:$H$1000,5,0),1))</f>
        <v/>
      </c>
      <c r="L593" s="100" t="str">
        <f>IF(D593="","",COUNTIF($K$2:K593,K593))</f>
        <v/>
      </c>
      <c r="M593" s="100" t="str">
        <f>IF(D593="","",VLOOKUP(D593,ENTRANTS!$A$1:$H$1000,4,0))</f>
        <v/>
      </c>
      <c r="N593" s="100" t="str">
        <f>IF(D593="","",COUNTIF($M$2:M593,M593))</f>
        <v/>
      </c>
      <c r="O593" s="105" t="str">
        <f>IF(D593="","",VLOOKUP(D593,ENTRANTS!$A$1:$H$1000,6,0))</f>
        <v/>
      </c>
      <c r="P593" s="83" t="str">
        <f t="shared" si="163"/>
        <v/>
      </c>
      <c r="Q593" s="30"/>
      <c r="R593" s="2" t="str">
        <f t="shared" si="164"/>
        <v/>
      </c>
      <c r="S593" s="3" t="str">
        <f>IF(D593="","",COUNTIF($R$2:R593,R593))</f>
        <v/>
      </c>
      <c r="T593" s="4" t="str">
        <f t="shared" si="153"/>
        <v/>
      </c>
      <c r="U593" s="34" t="str">
        <f>IF(AND(S593=4,K593="M",NOT(O593="Unattached")),SUMIF(R$2:R593,R593,L$2:L593),"")</f>
        <v/>
      </c>
      <c r="V593" s="4" t="str">
        <f t="shared" si="154"/>
        <v/>
      </c>
      <c r="W593" s="34" t="str">
        <f>IF(AND(S593=3,K593="F",NOT(O593="Unattached")),SUMIF(R$2:R593,R593,L$2:L593),"")</f>
        <v/>
      </c>
      <c r="X593" s="5" t="str">
        <f t="shared" si="157"/>
        <v/>
      </c>
      <c r="Y593" s="5" t="str">
        <f t="shared" si="165"/>
        <v/>
      </c>
      <c r="Z593" s="32" t="str">
        <f t="shared" si="158"/>
        <v xml:space="preserve"> </v>
      </c>
      <c r="AA593" s="32" t="str">
        <f>IF(K593="M",IF(S593&lt;&gt;4,"",VLOOKUP(CONCATENATE(R593," ",(S593-3)),$Z$2:AD593,5,0)),IF(S593&lt;&gt;3,"",VLOOKUP(CONCATENATE(R593," ",(S593-2)),$Z$2:AD593,5,0)))</f>
        <v/>
      </c>
      <c r="AB593" s="32" t="str">
        <f>IF(K593="M",IF(S593&lt;&gt;4,"",VLOOKUP(CONCATENATE(R593," ",(S593-2)),$Z$2:AD593,5,0)),IF(S593&lt;&gt;3,"",VLOOKUP(CONCATENATE(R593," ",(S593-1)),$Z$2:AD593,5,0)))</f>
        <v/>
      </c>
      <c r="AC593" s="32" t="str">
        <f>IF(K593="M",IF(S593&lt;&gt;4,"",VLOOKUP(CONCATENATE(R593," ",(S593-1)),$Z$2:AD593,5,0)),IF(S593&lt;&gt;3,"",VLOOKUP(CONCATENATE(R593," ",(S593)),$Z$2:AD593,5,0)))</f>
        <v/>
      </c>
      <c r="AD593" s="32" t="str">
        <f t="shared" si="166"/>
        <v/>
      </c>
      <c r="AE593" s="32" t="str">
        <f t="shared" si="167"/>
        <v xml:space="preserve"> </v>
      </c>
      <c r="AF593" s="109">
        <f>IF($K593="M",IF($L593&gt;Params!D$3,0,Params!F$3-$L593+1)+IF($L593=1,2,0),IF($L593&gt;Params!E$3,0,Params!G$3-$L593+1)+IF($L593=1,2,0))</f>
        <v>0</v>
      </c>
      <c r="AG593" s="109">
        <f t="shared" si="159"/>
        <v>0</v>
      </c>
      <c r="AH593" s="109">
        <f>IF(LEN(M593)&gt;1,MATCH(MID(M593,2,3),Params!$A$4:$A$14,0),0)</f>
        <v>0</v>
      </c>
      <c r="AI593" s="109" cm="1">
        <f t="array" ref="AI593">IF(AH593=0,0,INDEX(Params!F$4:F$14,RESULTS!$AH593))</f>
        <v>0</v>
      </c>
      <c r="AJ593" s="109" cm="1">
        <f t="array" ref="AJ593">IF(AI593=0,0,INDEX(Params!G$4:G$14,RESULTS!$AH593))</f>
        <v>0</v>
      </c>
      <c r="AK593" s="109">
        <f t="shared" si="160"/>
        <v>0</v>
      </c>
      <c r="AL593" s="109">
        <f t="shared" si="161"/>
        <v>0</v>
      </c>
    </row>
    <row r="594" spans="1:38" x14ac:dyDescent="0.3">
      <c r="A594" s="64" t="str">
        <f t="shared" si="155"/>
        <v/>
      </c>
      <c r="B594" s="64" t="str">
        <f t="shared" si="156"/>
        <v/>
      </c>
      <c r="C594" s="100">
        <v>593</v>
      </c>
      <c r="D594" s="96"/>
      <c r="E594" s="97">
        <f t="shared" si="168"/>
        <v>1</v>
      </c>
      <c r="F594" s="97"/>
      <c r="G594" s="97"/>
      <c r="H594" s="104" t="str">
        <f t="shared" si="162"/>
        <v/>
      </c>
      <c r="I594" s="105" t="str">
        <f>IF(D594="","",VLOOKUP(D594,ENTRANTS!$A$1:$H$1000,2,0))</f>
        <v/>
      </c>
      <c r="J594" s="105" t="str">
        <f>IF(D594="","",VLOOKUP(D594,ENTRANTS!$A$1:$H$1000,3,0))</f>
        <v/>
      </c>
      <c r="K594" s="100" t="str">
        <f>IF(D594="","",LEFT(VLOOKUP(D594,ENTRANTS!$A$1:$H$1000,5,0),1))</f>
        <v/>
      </c>
      <c r="L594" s="100" t="str">
        <f>IF(D594="","",COUNTIF($K$2:K594,K594))</f>
        <v/>
      </c>
      <c r="M594" s="100" t="str">
        <f>IF(D594="","",VLOOKUP(D594,ENTRANTS!$A$1:$H$1000,4,0))</f>
        <v/>
      </c>
      <c r="N594" s="100" t="str">
        <f>IF(D594="","",COUNTIF($M$2:M594,M594))</f>
        <v/>
      </c>
      <c r="O594" s="105" t="str">
        <f>IF(D594="","",VLOOKUP(D594,ENTRANTS!$A$1:$H$1000,6,0))</f>
        <v/>
      </c>
      <c r="P594" s="83" t="str">
        <f t="shared" si="163"/>
        <v/>
      </c>
      <c r="Q594" s="30"/>
      <c r="R594" s="2" t="str">
        <f t="shared" si="164"/>
        <v/>
      </c>
      <c r="S594" s="3" t="str">
        <f>IF(D594="","",COUNTIF($R$2:R594,R594))</f>
        <v/>
      </c>
      <c r="T594" s="4" t="str">
        <f t="shared" si="153"/>
        <v/>
      </c>
      <c r="U594" s="34" t="str">
        <f>IF(AND(S594=4,K594="M",NOT(O594="Unattached")),SUMIF(R$2:R594,R594,L$2:L594),"")</f>
        <v/>
      </c>
      <c r="V594" s="4" t="str">
        <f t="shared" si="154"/>
        <v/>
      </c>
      <c r="W594" s="34" t="str">
        <f>IF(AND(S594=3,K594="F",NOT(O594="Unattached")),SUMIF(R$2:R594,R594,L$2:L594),"")</f>
        <v/>
      </c>
      <c r="X594" s="5" t="str">
        <f t="shared" si="157"/>
        <v/>
      </c>
      <c r="Y594" s="5" t="str">
        <f t="shared" si="165"/>
        <v/>
      </c>
      <c r="Z594" s="32" t="str">
        <f t="shared" si="158"/>
        <v xml:space="preserve"> </v>
      </c>
      <c r="AA594" s="32" t="str">
        <f>IF(K594="M",IF(S594&lt;&gt;4,"",VLOOKUP(CONCATENATE(R594," ",(S594-3)),$Z$2:AD594,5,0)),IF(S594&lt;&gt;3,"",VLOOKUP(CONCATENATE(R594," ",(S594-2)),$Z$2:AD594,5,0)))</f>
        <v/>
      </c>
      <c r="AB594" s="32" t="str">
        <f>IF(K594="M",IF(S594&lt;&gt;4,"",VLOOKUP(CONCATENATE(R594," ",(S594-2)),$Z$2:AD594,5,0)),IF(S594&lt;&gt;3,"",VLOOKUP(CONCATENATE(R594," ",(S594-1)),$Z$2:AD594,5,0)))</f>
        <v/>
      </c>
      <c r="AC594" s="32" t="str">
        <f>IF(K594="M",IF(S594&lt;&gt;4,"",VLOOKUP(CONCATENATE(R594," ",(S594-1)),$Z$2:AD594,5,0)),IF(S594&lt;&gt;3,"",VLOOKUP(CONCATENATE(R594," ",(S594)),$Z$2:AD594,5,0)))</f>
        <v/>
      </c>
      <c r="AD594" s="32" t="str">
        <f t="shared" si="166"/>
        <v/>
      </c>
      <c r="AE594" s="32" t="str">
        <f t="shared" si="167"/>
        <v xml:space="preserve"> </v>
      </c>
      <c r="AF594" s="109">
        <f>IF($K594="M",IF($L594&gt;Params!D$3,0,Params!F$3-$L594+1)+IF($L594=1,2,0),IF($L594&gt;Params!E$3,0,Params!G$3-$L594+1)+IF($L594=1,2,0))</f>
        <v>0</v>
      </c>
      <c r="AG594" s="109">
        <f t="shared" si="159"/>
        <v>0</v>
      </c>
      <c r="AH594" s="109">
        <f>IF(LEN(M594)&gt;1,MATCH(MID(M594,2,3),Params!$A$4:$A$14,0),0)</f>
        <v>0</v>
      </c>
      <c r="AI594" s="109" cm="1">
        <f t="array" ref="AI594">IF(AH594=0,0,INDEX(Params!F$4:F$14,RESULTS!$AH594))</f>
        <v>0</v>
      </c>
      <c r="AJ594" s="109" cm="1">
        <f t="array" ref="AJ594">IF(AI594=0,0,INDEX(Params!G$4:G$14,RESULTS!$AH594))</f>
        <v>0</v>
      </c>
      <c r="AK594" s="109">
        <f t="shared" si="160"/>
        <v>0</v>
      </c>
      <c r="AL594" s="109">
        <f t="shared" si="161"/>
        <v>0</v>
      </c>
    </row>
    <row r="595" spans="1:38" x14ac:dyDescent="0.3">
      <c r="A595" s="64" t="str">
        <f t="shared" si="155"/>
        <v/>
      </c>
      <c r="B595" s="64" t="str">
        <f t="shared" si="156"/>
        <v/>
      </c>
      <c r="C595" s="100">
        <v>594</v>
      </c>
      <c r="D595" s="96"/>
      <c r="E595" s="97">
        <f t="shared" si="168"/>
        <v>1</v>
      </c>
      <c r="F595" s="97"/>
      <c r="G595" s="97"/>
      <c r="H595" s="104" t="str">
        <f t="shared" si="162"/>
        <v/>
      </c>
      <c r="I595" s="105" t="str">
        <f>IF(D595="","",VLOOKUP(D595,ENTRANTS!$A$1:$H$1000,2,0))</f>
        <v/>
      </c>
      <c r="J595" s="105" t="str">
        <f>IF(D595="","",VLOOKUP(D595,ENTRANTS!$A$1:$H$1000,3,0))</f>
        <v/>
      </c>
      <c r="K595" s="100" t="str">
        <f>IF(D595="","",LEFT(VLOOKUP(D595,ENTRANTS!$A$1:$H$1000,5,0),1))</f>
        <v/>
      </c>
      <c r="L595" s="100" t="str">
        <f>IF(D595="","",COUNTIF($K$2:K595,K595))</f>
        <v/>
      </c>
      <c r="M595" s="100" t="str">
        <f>IF(D595="","",VLOOKUP(D595,ENTRANTS!$A$1:$H$1000,4,0))</f>
        <v/>
      </c>
      <c r="N595" s="100" t="str">
        <f>IF(D595="","",COUNTIF($M$2:M595,M595))</f>
        <v/>
      </c>
      <c r="O595" s="105" t="str">
        <f>IF(D595="","",VLOOKUP(D595,ENTRANTS!$A$1:$H$1000,6,0))</f>
        <v/>
      </c>
      <c r="P595" s="83" t="str">
        <f t="shared" si="163"/>
        <v/>
      </c>
      <c r="Q595" s="30"/>
      <c r="R595" s="2" t="str">
        <f t="shared" si="164"/>
        <v/>
      </c>
      <c r="S595" s="3" t="str">
        <f>IF(D595="","",COUNTIF($R$2:R595,R595))</f>
        <v/>
      </c>
      <c r="T595" s="4" t="str">
        <f t="shared" si="153"/>
        <v/>
      </c>
      <c r="U595" s="34" t="str">
        <f>IF(AND(S595=4,K595="M",NOT(O595="Unattached")),SUMIF(R$2:R595,R595,L$2:L595),"")</f>
        <v/>
      </c>
      <c r="V595" s="4" t="str">
        <f t="shared" si="154"/>
        <v/>
      </c>
      <c r="W595" s="34" t="str">
        <f>IF(AND(S595=3,K595="F",NOT(O595="Unattached")),SUMIF(R$2:R595,R595,L$2:L595),"")</f>
        <v/>
      </c>
      <c r="X595" s="5" t="str">
        <f t="shared" si="157"/>
        <v/>
      </c>
      <c r="Y595" s="5" t="str">
        <f t="shared" si="165"/>
        <v/>
      </c>
      <c r="Z595" s="32" t="str">
        <f t="shared" si="158"/>
        <v xml:space="preserve"> </v>
      </c>
      <c r="AA595" s="32" t="str">
        <f>IF(K595="M",IF(S595&lt;&gt;4,"",VLOOKUP(CONCATENATE(R595," ",(S595-3)),$Z$2:AD595,5,0)),IF(S595&lt;&gt;3,"",VLOOKUP(CONCATENATE(R595," ",(S595-2)),$Z$2:AD595,5,0)))</f>
        <v/>
      </c>
      <c r="AB595" s="32" t="str">
        <f>IF(K595="M",IF(S595&lt;&gt;4,"",VLOOKUP(CONCATENATE(R595," ",(S595-2)),$Z$2:AD595,5,0)),IF(S595&lt;&gt;3,"",VLOOKUP(CONCATENATE(R595," ",(S595-1)),$Z$2:AD595,5,0)))</f>
        <v/>
      </c>
      <c r="AC595" s="32" t="str">
        <f>IF(K595="M",IF(S595&lt;&gt;4,"",VLOOKUP(CONCATENATE(R595," ",(S595-1)),$Z$2:AD595,5,0)),IF(S595&lt;&gt;3,"",VLOOKUP(CONCATENATE(R595," ",(S595)),$Z$2:AD595,5,0)))</f>
        <v/>
      </c>
      <c r="AD595" s="32" t="str">
        <f t="shared" si="166"/>
        <v/>
      </c>
      <c r="AE595" s="32" t="str">
        <f t="shared" si="167"/>
        <v xml:space="preserve"> </v>
      </c>
      <c r="AF595" s="109">
        <f>IF($K595="M",IF($L595&gt;Params!D$3,0,Params!F$3-$L595+1)+IF($L595=1,2,0),IF($L595&gt;Params!E$3,0,Params!G$3-$L595+1)+IF($L595=1,2,0))</f>
        <v>0</v>
      </c>
      <c r="AG595" s="109">
        <f t="shared" si="159"/>
        <v>0</v>
      </c>
      <c r="AH595" s="109">
        <f>IF(LEN(M595)&gt;1,MATCH(MID(M595,2,3),Params!$A$4:$A$14,0),0)</f>
        <v>0</v>
      </c>
      <c r="AI595" s="109" cm="1">
        <f t="array" ref="AI595">IF(AH595=0,0,INDEX(Params!F$4:F$14,RESULTS!$AH595))</f>
        <v>0</v>
      </c>
      <c r="AJ595" s="109" cm="1">
        <f t="array" ref="AJ595">IF(AI595=0,0,INDEX(Params!G$4:G$14,RESULTS!$AH595))</f>
        <v>0</v>
      </c>
      <c r="AK595" s="109">
        <f t="shared" si="160"/>
        <v>0</v>
      </c>
      <c r="AL595" s="109">
        <f t="shared" si="161"/>
        <v>0</v>
      </c>
    </row>
    <row r="596" spans="1:38" x14ac:dyDescent="0.3">
      <c r="A596" s="64" t="str">
        <f t="shared" si="155"/>
        <v/>
      </c>
      <c r="B596" s="64" t="str">
        <f t="shared" si="156"/>
        <v/>
      </c>
      <c r="C596" s="100">
        <v>595</v>
      </c>
      <c r="D596" s="96"/>
      <c r="E596" s="97">
        <f t="shared" si="168"/>
        <v>1</v>
      </c>
      <c r="F596" s="97"/>
      <c r="G596" s="97"/>
      <c r="H596" s="104" t="str">
        <f t="shared" si="162"/>
        <v/>
      </c>
      <c r="I596" s="105" t="str">
        <f>IF(D596="","",VLOOKUP(D596,ENTRANTS!$A$1:$H$1000,2,0))</f>
        <v/>
      </c>
      <c r="J596" s="105" t="str">
        <f>IF(D596="","",VLOOKUP(D596,ENTRANTS!$A$1:$H$1000,3,0))</f>
        <v/>
      </c>
      <c r="K596" s="100" t="str">
        <f>IF(D596="","",LEFT(VLOOKUP(D596,ENTRANTS!$A$1:$H$1000,5,0),1))</f>
        <v/>
      </c>
      <c r="L596" s="100" t="str">
        <f>IF(D596="","",COUNTIF($K$2:K596,K596))</f>
        <v/>
      </c>
      <c r="M596" s="100" t="str">
        <f>IF(D596="","",VLOOKUP(D596,ENTRANTS!$A$1:$H$1000,4,0))</f>
        <v/>
      </c>
      <c r="N596" s="100" t="str">
        <f>IF(D596="","",COUNTIF($M$2:M596,M596))</f>
        <v/>
      </c>
      <c r="O596" s="105" t="str">
        <f>IF(D596="","",VLOOKUP(D596,ENTRANTS!$A$1:$H$1000,6,0))</f>
        <v/>
      </c>
      <c r="P596" s="83" t="str">
        <f t="shared" si="163"/>
        <v/>
      </c>
      <c r="Q596" s="30"/>
      <c r="R596" s="2" t="str">
        <f t="shared" si="164"/>
        <v/>
      </c>
      <c r="S596" s="3" t="str">
        <f>IF(D596="","",COUNTIF($R$2:R596,R596))</f>
        <v/>
      </c>
      <c r="T596" s="4" t="str">
        <f t="shared" si="153"/>
        <v/>
      </c>
      <c r="U596" s="34" t="str">
        <f>IF(AND(S596=4,K596="M",NOT(O596="Unattached")),SUMIF(R$2:R596,R596,L$2:L596),"")</f>
        <v/>
      </c>
      <c r="V596" s="4" t="str">
        <f t="shared" si="154"/>
        <v/>
      </c>
      <c r="W596" s="34" t="str">
        <f>IF(AND(S596=3,K596="F",NOT(O596="Unattached")),SUMIF(R$2:R596,R596,L$2:L596),"")</f>
        <v/>
      </c>
      <c r="X596" s="5" t="str">
        <f t="shared" si="157"/>
        <v/>
      </c>
      <c r="Y596" s="5" t="str">
        <f t="shared" si="165"/>
        <v/>
      </c>
      <c r="Z596" s="32" t="str">
        <f t="shared" si="158"/>
        <v xml:space="preserve"> </v>
      </c>
      <c r="AA596" s="32" t="str">
        <f>IF(K596="M",IF(S596&lt;&gt;4,"",VLOOKUP(CONCATENATE(R596," ",(S596-3)),$Z$2:AD596,5,0)),IF(S596&lt;&gt;3,"",VLOOKUP(CONCATENATE(R596," ",(S596-2)),$Z$2:AD596,5,0)))</f>
        <v/>
      </c>
      <c r="AB596" s="32" t="str">
        <f>IF(K596="M",IF(S596&lt;&gt;4,"",VLOOKUP(CONCATENATE(R596," ",(S596-2)),$Z$2:AD596,5,0)),IF(S596&lt;&gt;3,"",VLOOKUP(CONCATENATE(R596," ",(S596-1)),$Z$2:AD596,5,0)))</f>
        <v/>
      </c>
      <c r="AC596" s="32" t="str">
        <f>IF(K596="M",IF(S596&lt;&gt;4,"",VLOOKUP(CONCATENATE(R596," ",(S596-1)),$Z$2:AD596,5,0)),IF(S596&lt;&gt;3,"",VLOOKUP(CONCATENATE(R596," ",(S596)),$Z$2:AD596,5,0)))</f>
        <v/>
      </c>
      <c r="AD596" s="32" t="str">
        <f t="shared" si="166"/>
        <v/>
      </c>
      <c r="AE596" s="32" t="str">
        <f t="shared" si="167"/>
        <v xml:space="preserve"> </v>
      </c>
      <c r="AF596" s="109">
        <f>IF($K596="M",IF($L596&gt;Params!D$3,0,Params!F$3-$L596+1)+IF($L596=1,2,0),IF($L596&gt;Params!E$3,0,Params!G$3-$L596+1)+IF($L596=1,2,0))</f>
        <v>0</v>
      </c>
      <c r="AG596" s="109">
        <f t="shared" si="159"/>
        <v>0</v>
      </c>
      <c r="AH596" s="109">
        <f>IF(LEN(M596)&gt;1,MATCH(MID(M596,2,3),Params!$A$4:$A$14,0),0)</f>
        <v>0</v>
      </c>
      <c r="AI596" s="109" cm="1">
        <f t="array" ref="AI596">IF(AH596=0,0,INDEX(Params!F$4:F$14,RESULTS!$AH596))</f>
        <v>0</v>
      </c>
      <c r="AJ596" s="109" cm="1">
        <f t="array" ref="AJ596">IF(AI596=0,0,INDEX(Params!G$4:G$14,RESULTS!$AH596))</f>
        <v>0</v>
      </c>
      <c r="AK596" s="109">
        <f t="shared" si="160"/>
        <v>0</v>
      </c>
      <c r="AL596" s="109">
        <f t="shared" si="161"/>
        <v>0</v>
      </c>
    </row>
    <row r="597" spans="1:38" x14ac:dyDescent="0.3">
      <c r="A597" s="64" t="str">
        <f t="shared" si="155"/>
        <v/>
      </c>
      <c r="B597" s="64" t="str">
        <f t="shared" si="156"/>
        <v/>
      </c>
      <c r="C597" s="100">
        <v>596</v>
      </c>
      <c r="D597" s="96"/>
      <c r="E597" s="97">
        <f t="shared" si="168"/>
        <v>1</v>
      </c>
      <c r="F597" s="97"/>
      <c r="G597" s="97"/>
      <c r="H597" s="104" t="str">
        <f t="shared" si="162"/>
        <v/>
      </c>
      <c r="I597" s="105" t="str">
        <f>IF(D597="","",VLOOKUP(D597,ENTRANTS!$A$1:$H$1000,2,0))</f>
        <v/>
      </c>
      <c r="J597" s="105" t="str">
        <f>IF(D597="","",VLOOKUP(D597,ENTRANTS!$A$1:$H$1000,3,0))</f>
        <v/>
      </c>
      <c r="K597" s="100" t="str">
        <f>IF(D597="","",LEFT(VLOOKUP(D597,ENTRANTS!$A$1:$H$1000,5,0),1))</f>
        <v/>
      </c>
      <c r="L597" s="100" t="str">
        <f>IF(D597="","",COUNTIF($K$2:K597,K597))</f>
        <v/>
      </c>
      <c r="M597" s="100" t="str">
        <f>IF(D597="","",VLOOKUP(D597,ENTRANTS!$A$1:$H$1000,4,0))</f>
        <v/>
      </c>
      <c r="N597" s="100" t="str">
        <f>IF(D597="","",COUNTIF($M$2:M597,M597))</f>
        <v/>
      </c>
      <c r="O597" s="105" t="str">
        <f>IF(D597="","",VLOOKUP(D597,ENTRANTS!$A$1:$H$1000,6,0))</f>
        <v/>
      </c>
      <c r="P597" s="83" t="str">
        <f t="shared" si="163"/>
        <v/>
      </c>
      <c r="Q597" s="30"/>
      <c r="R597" s="2" t="str">
        <f t="shared" si="164"/>
        <v/>
      </c>
      <c r="S597" s="3" t="str">
        <f>IF(D597="","",COUNTIF($R$2:R597,R597))</f>
        <v/>
      </c>
      <c r="T597" s="4" t="str">
        <f t="shared" si="153"/>
        <v/>
      </c>
      <c r="U597" s="34" t="str">
        <f>IF(AND(S597=4,K597="M",NOT(O597="Unattached")),SUMIF(R$2:R597,R597,L$2:L597),"")</f>
        <v/>
      </c>
      <c r="V597" s="4" t="str">
        <f t="shared" si="154"/>
        <v/>
      </c>
      <c r="W597" s="34" t="str">
        <f>IF(AND(S597=3,K597="F",NOT(O597="Unattached")),SUMIF(R$2:R597,R597,L$2:L597),"")</f>
        <v/>
      </c>
      <c r="X597" s="5" t="str">
        <f t="shared" si="157"/>
        <v/>
      </c>
      <c r="Y597" s="5" t="str">
        <f t="shared" si="165"/>
        <v/>
      </c>
      <c r="Z597" s="32" t="str">
        <f t="shared" si="158"/>
        <v xml:space="preserve"> </v>
      </c>
      <c r="AA597" s="32" t="str">
        <f>IF(K597="M",IF(S597&lt;&gt;4,"",VLOOKUP(CONCATENATE(R597," ",(S597-3)),$Z$2:AD597,5,0)),IF(S597&lt;&gt;3,"",VLOOKUP(CONCATENATE(R597," ",(S597-2)),$Z$2:AD597,5,0)))</f>
        <v/>
      </c>
      <c r="AB597" s="32" t="str">
        <f>IF(K597="M",IF(S597&lt;&gt;4,"",VLOOKUP(CONCATENATE(R597," ",(S597-2)),$Z$2:AD597,5,0)),IF(S597&lt;&gt;3,"",VLOOKUP(CONCATENATE(R597," ",(S597-1)),$Z$2:AD597,5,0)))</f>
        <v/>
      </c>
      <c r="AC597" s="32" t="str">
        <f>IF(K597="M",IF(S597&lt;&gt;4,"",VLOOKUP(CONCATENATE(R597," ",(S597-1)),$Z$2:AD597,5,0)),IF(S597&lt;&gt;3,"",VLOOKUP(CONCATENATE(R597," ",(S597)),$Z$2:AD597,5,0)))</f>
        <v/>
      </c>
      <c r="AD597" s="32" t="str">
        <f t="shared" si="166"/>
        <v/>
      </c>
      <c r="AE597" s="32" t="str">
        <f t="shared" si="167"/>
        <v xml:space="preserve"> </v>
      </c>
      <c r="AF597" s="109">
        <f>IF($K597="M",IF($L597&gt;Params!D$3,0,Params!F$3-$L597+1)+IF($L597=1,2,0),IF($L597&gt;Params!E$3,0,Params!G$3-$L597+1)+IF($L597=1,2,0))</f>
        <v>0</v>
      </c>
      <c r="AG597" s="109">
        <f t="shared" si="159"/>
        <v>0</v>
      </c>
      <c r="AH597" s="109">
        <f>IF(LEN(M597)&gt;1,MATCH(MID(M597,2,3),Params!$A$4:$A$14,0),0)</f>
        <v>0</v>
      </c>
      <c r="AI597" s="109" cm="1">
        <f t="array" ref="AI597">IF(AH597=0,0,INDEX(Params!F$4:F$14,RESULTS!$AH597))</f>
        <v>0</v>
      </c>
      <c r="AJ597" s="109" cm="1">
        <f t="array" ref="AJ597">IF(AI597=0,0,INDEX(Params!G$4:G$14,RESULTS!$AH597))</f>
        <v>0</v>
      </c>
      <c r="AK597" s="109">
        <f t="shared" si="160"/>
        <v>0</v>
      </c>
      <c r="AL597" s="109">
        <f t="shared" si="161"/>
        <v>0</v>
      </c>
    </row>
    <row r="598" spans="1:38" x14ac:dyDescent="0.3">
      <c r="A598" s="64" t="str">
        <f t="shared" si="155"/>
        <v/>
      </c>
      <c r="B598" s="64" t="str">
        <f t="shared" si="156"/>
        <v/>
      </c>
      <c r="C598" s="100">
        <v>597</v>
      </c>
      <c r="D598" s="96"/>
      <c r="E598" s="97">
        <f t="shared" si="168"/>
        <v>1</v>
      </c>
      <c r="F598" s="97"/>
      <c r="G598" s="97"/>
      <c r="H598" s="104" t="str">
        <f t="shared" si="162"/>
        <v/>
      </c>
      <c r="I598" s="105" t="str">
        <f>IF(D598="","",VLOOKUP(D598,ENTRANTS!$A$1:$H$1000,2,0))</f>
        <v/>
      </c>
      <c r="J598" s="105" t="str">
        <f>IF(D598="","",VLOOKUP(D598,ENTRANTS!$A$1:$H$1000,3,0))</f>
        <v/>
      </c>
      <c r="K598" s="100" t="str">
        <f>IF(D598="","",LEFT(VLOOKUP(D598,ENTRANTS!$A$1:$H$1000,5,0),1))</f>
        <v/>
      </c>
      <c r="L598" s="100" t="str">
        <f>IF(D598="","",COUNTIF($K$2:K598,K598))</f>
        <v/>
      </c>
      <c r="M598" s="100" t="str">
        <f>IF(D598="","",VLOOKUP(D598,ENTRANTS!$A$1:$H$1000,4,0))</f>
        <v/>
      </c>
      <c r="N598" s="100" t="str">
        <f>IF(D598="","",COUNTIF($M$2:M598,M598))</f>
        <v/>
      </c>
      <c r="O598" s="105" t="str">
        <f>IF(D598="","",VLOOKUP(D598,ENTRANTS!$A$1:$H$1000,6,0))</f>
        <v/>
      </c>
      <c r="P598" s="83" t="str">
        <f t="shared" si="163"/>
        <v/>
      </c>
      <c r="Q598" s="30"/>
      <c r="R598" s="2" t="str">
        <f t="shared" si="164"/>
        <v/>
      </c>
      <c r="S598" s="3" t="str">
        <f>IF(D598="","",COUNTIF($R$2:R598,R598))</f>
        <v/>
      </c>
      <c r="T598" s="4" t="str">
        <f t="shared" ref="T598:T661" si="169">IF(U598="","",RANK(U598,$U$2:$U$1000,1))</f>
        <v/>
      </c>
      <c r="U598" s="34" t="str">
        <f>IF(AND(S598=4,K598="M",NOT(O598="Unattached")),SUMIF(R$2:R598,R598,L$2:L598),"")</f>
        <v/>
      </c>
      <c r="V598" s="4" t="str">
        <f t="shared" ref="V598:V661" si="170">IF(W598="","",RANK(W598,$W$2:$W$1000,1))</f>
        <v/>
      </c>
      <c r="W598" s="34" t="str">
        <f>IF(AND(S598=3,K598="F",NOT(O598="Unattached")),SUMIF(R$2:R598,R598,L$2:L598),"")</f>
        <v/>
      </c>
      <c r="X598" s="5" t="str">
        <f t="shared" si="157"/>
        <v/>
      </c>
      <c r="Y598" s="5" t="str">
        <f t="shared" si="165"/>
        <v/>
      </c>
      <c r="Z598" s="32" t="str">
        <f t="shared" si="158"/>
        <v xml:space="preserve"> </v>
      </c>
      <c r="AA598" s="32" t="str">
        <f>IF(K598="M",IF(S598&lt;&gt;4,"",VLOOKUP(CONCATENATE(R598," ",(S598-3)),$Z$2:AD598,5,0)),IF(S598&lt;&gt;3,"",VLOOKUP(CONCATENATE(R598," ",(S598-2)),$Z$2:AD598,5,0)))</f>
        <v/>
      </c>
      <c r="AB598" s="32" t="str">
        <f>IF(K598="M",IF(S598&lt;&gt;4,"",VLOOKUP(CONCATENATE(R598," ",(S598-2)),$Z$2:AD598,5,0)),IF(S598&lt;&gt;3,"",VLOOKUP(CONCATENATE(R598," ",(S598-1)),$Z$2:AD598,5,0)))</f>
        <v/>
      </c>
      <c r="AC598" s="32" t="str">
        <f>IF(K598="M",IF(S598&lt;&gt;4,"",VLOOKUP(CONCATENATE(R598," ",(S598-1)),$Z$2:AD598,5,0)),IF(S598&lt;&gt;3,"",VLOOKUP(CONCATENATE(R598," ",(S598)),$Z$2:AD598,5,0)))</f>
        <v/>
      </c>
      <c r="AD598" s="32" t="str">
        <f t="shared" si="166"/>
        <v/>
      </c>
      <c r="AE598" s="32" t="str">
        <f t="shared" si="167"/>
        <v xml:space="preserve"> </v>
      </c>
      <c r="AF598" s="109">
        <f>IF($K598="M",IF($L598&gt;Params!D$3,0,Params!F$3-$L598+1)+IF($L598=1,2,0),IF($L598&gt;Params!E$3,0,Params!G$3-$L598+1)+IF($L598=1,2,0))</f>
        <v>0</v>
      </c>
      <c r="AG598" s="109">
        <f t="shared" si="159"/>
        <v>0</v>
      </c>
      <c r="AH598" s="109">
        <f>IF(LEN(M598)&gt;1,MATCH(MID(M598,2,3),Params!$A$4:$A$14,0),0)</f>
        <v>0</v>
      </c>
      <c r="AI598" s="109" cm="1">
        <f t="array" ref="AI598">IF(AH598=0,0,INDEX(Params!F$4:F$14,RESULTS!$AH598))</f>
        <v>0</v>
      </c>
      <c r="AJ598" s="109" cm="1">
        <f t="array" ref="AJ598">IF(AI598=0,0,INDEX(Params!G$4:G$14,RESULTS!$AH598))</f>
        <v>0</v>
      </c>
      <c r="AK598" s="109">
        <f t="shared" si="160"/>
        <v>0</v>
      </c>
      <c r="AL598" s="109">
        <f t="shared" si="161"/>
        <v>0</v>
      </c>
    </row>
    <row r="599" spans="1:38" x14ac:dyDescent="0.3">
      <c r="A599" s="64" t="str">
        <f t="shared" si="155"/>
        <v/>
      </c>
      <c r="B599" s="64" t="str">
        <f t="shared" si="156"/>
        <v/>
      </c>
      <c r="C599" s="100">
        <v>598</v>
      </c>
      <c r="D599" s="96"/>
      <c r="E599" s="97">
        <f t="shared" si="168"/>
        <v>1</v>
      </c>
      <c r="F599" s="97"/>
      <c r="G599" s="97"/>
      <c r="H599" s="104" t="str">
        <f t="shared" si="162"/>
        <v/>
      </c>
      <c r="I599" s="105" t="str">
        <f>IF(D599="","",VLOOKUP(D599,ENTRANTS!$A$1:$H$1000,2,0))</f>
        <v/>
      </c>
      <c r="J599" s="105" t="str">
        <f>IF(D599="","",VLOOKUP(D599,ENTRANTS!$A$1:$H$1000,3,0))</f>
        <v/>
      </c>
      <c r="K599" s="100" t="str">
        <f>IF(D599="","",LEFT(VLOOKUP(D599,ENTRANTS!$A$1:$H$1000,5,0),1))</f>
        <v/>
      </c>
      <c r="L599" s="100" t="str">
        <f>IF(D599="","",COUNTIF($K$2:K599,K599))</f>
        <v/>
      </c>
      <c r="M599" s="100" t="str">
        <f>IF(D599="","",VLOOKUP(D599,ENTRANTS!$A$1:$H$1000,4,0))</f>
        <v/>
      </c>
      <c r="N599" s="100" t="str">
        <f>IF(D599="","",COUNTIF($M$2:M599,M599))</f>
        <v/>
      </c>
      <c r="O599" s="105" t="str">
        <f>IF(D599="","",VLOOKUP(D599,ENTRANTS!$A$1:$H$1000,6,0))</f>
        <v/>
      </c>
      <c r="P599" s="83" t="str">
        <f t="shared" si="163"/>
        <v/>
      </c>
      <c r="Q599" s="30"/>
      <c r="R599" s="2" t="str">
        <f t="shared" si="164"/>
        <v/>
      </c>
      <c r="S599" s="3" t="str">
        <f>IF(D599="","",COUNTIF($R$2:R599,R599))</f>
        <v/>
      </c>
      <c r="T599" s="4" t="str">
        <f t="shared" si="169"/>
        <v/>
      </c>
      <c r="U599" s="34" t="str">
        <f>IF(AND(S599=4,K599="M",NOT(O599="Unattached")),SUMIF(R$2:R599,R599,L$2:L599),"")</f>
        <v/>
      </c>
      <c r="V599" s="4" t="str">
        <f t="shared" si="170"/>
        <v/>
      </c>
      <c r="W599" s="34" t="str">
        <f>IF(AND(S599=3,K599="F",NOT(O599="Unattached")),SUMIF(R$2:R599,R599,L$2:L599),"")</f>
        <v/>
      </c>
      <c r="X599" s="5" t="str">
        <f t="shared" si="157"/>
        <v/>
      </c>
      <c r="Y599" s="5" t="str">
        <f t="shared" si="165"/>
        <v/>
      </c>
      <c r="Z599" s="32" t="str">
        <f t="shared" si="158"/>
        <v xml:space="preserve"> </v>
      </c>
      <c r="AA599" s="32" t="str">
        <f>IF(K599="M",IF(S599&lt;&gt;4,"",VLOOKUP(CONCATENATE(R599," ",(S599-3)),$Z$2:AD599,5,0)),IF(S599&lt;&gt;3,"",VLOOKUP(CONCATENATE(R599," ",(S599-2)),$Z$2:AD599,5,0)))</f>
        <v/>
      </c>
      <c r="AB599" s="32" t="str">
        <f>IF(K599="M",IF(S599&lt;&gt;4,"",VLOOKUP(CONCATENATE(R599," ",(S599-2)),$Z$2:AD599,5,0)),IF(S599&lt;&gt;3,"",VLOOKUP(CONCATENATE(R599," ",(S599-1)),$Z$2:AD599,5,0)))</f>
        <v/>
      </c>
      <c r="AC599" s="32" t="str">
        <f>IF(K599="M",IF(S599&lt;&gt;4,"",VLOOKUP(CONCATENATE(R599," ",(S599-1)),$Z$2:AD599,5,0)),IF(S599&lt;&gt;3,"",VLOOKUP(CONCATENATE(R599," ",(S599)),$Z$2:AD599,5,0)))</f>
        <v/>
      </c>
      <c r="AD599" s="32" t="str">
        <f t="shared" si="166"/>
        <v/>
      </c>
      <c r="AE599" s="32" t="str">
        <f t="shared" si="167"/>
        <v xml:space="preserve"> </v>
      </c>
      <c r="AF599" s="109">
        <f>IF($K599="M",IF($L599&gt;Params!D$3,0,Params!F$3-$L599+1)+IF($L599=1,2,0),IF($L599&gt;Params!E$3,0,Params!G$3-$L599+1)+IF($L599=1,2,0))</f>
        <v>0</v>
      </c>
      <c r="AG599" s="109">
        <f t="shared" si="159"/>
        <v>0</v>
      </c>
      <c r="AH599" s="109">
        <f>IF(LEN(M599)&gt;1,MATCH(MID(M599,2,3),Params!$A$4:$A$14,0),0)</f>
        <v>0</v>
      </c>
      <c r="AI599" s="109" cm="1">
        <f t="array" ref="AI599">IF(AH599=0,0,INDEX(Params!F$4:F$14,RESULTS!$AH599))</f>
        <v>0</v>
      </c>
      <c r="AJ599" s="109" cm="1">
        <f t="array" ref="AJ599">IF(AI599=0,0,INDEX(Params!G$4:G$14,RESULTS!$AH599))</f>
        <v>0</v>
      </c>
      <c r="AK599" s="109">
        <f t="shared" si="160"/>
        <v>0</v>
      </c>
      <c r="AL599" s="109">
        <f t="shared" si="161"/>
        <v>0</v>
      </c>
    </row>
    <row r="600" spans="1:38" x14ac:dyDescent="0.3">
      <c r="A600" s="64" t="str">
        <f t="shared" si="155"/>
        <v/>
      </c>
      <c r="B600" s="64" t="str">
        <f t="shared" si="156"/>
        <v/>
      </c>
      <c r="C600" s="100">
        <v>599</v>
      </c>
      <c r="D600" s="96"/>
      <c r="E600" s="97">
        <f t="shared" si="168"/>
        <v>1</v>
      </c>
      <c r="F600" s="97"/>
      <c r="G600" s="97"/>
      <c r="H600" s="104" t="str">
        <f t="shared" si="162"/>
        <v/>
      </c>
      <c r="I600" s="105" t="str">
        <f>IF(D600="","",VLOOKUP(D600,ENTRANTS!$A$1:$H$1000,2,0))</f>
        <v/>
      </c>
      <c r="J600" s="105" t="str">
        <f>IF(D600="","",VLOOKUP(D600,ENTRANTS!$A$1:$H$1000,3,0))</f>
        <v/>
      </c>
      <c r="K600" s="100" t="str">
        <f>IF(D600="","",LEFT(VLOOKUP(D600,ENTRANTS!$A$1:$H$1000,5,0),1))</f>
        <v/>
      </c>
      <c r="L600" s="100" t="str">
        <f>IF(D600="","",COUNTIF($K$2:K600,K600))</f>
        <v/>
      </c>
      <c r="M600" s="100" t="str">
        <f>IF(D600="","",VLOOKUP(D600,ENTRANTS!$A$1:$H$1000,4,0))</f>
        <v/>
      </c>
      <c r="N600" s="100" t="str">
        <f>IF(D600="","",COUNTIF($M$2:M600,M600))</f>
        <v/>
      </c>
      <c r="O600" s="105" t="str">
        <f>IF(D600="","",VLOOKUP(D600,ENTRANTS!$A$1:$H$1000,6,0))</f>
        <v/>
      </c>
      <c r="P600" s="83" t="str">
        <f t="shared" si="163"/>
        <v/>
      </c>
      <c r="Q600" s="30"/>
      <c r="R600" s="2" t="str">
        <f t="shared" si="164"/>
        <v/>
      </c>
      <c r="S600" s="3" t="str">
        <f>IF(D600="","",COUNTIF($R$2:R600,R600))</f>
        <v/>
      </c>
      <c r="T600" s="4" t="str">
        <f t="shared" si="169"/>
        <v/>
      </c>
      <c r="U600" s="34" t="str">
        <f>IF(AND(S600=4,K600="M",NOT(O600="Unattached")),SUMIF(R$2:R600,R600,L$2:L600),"")</f>
        <v/>
      </c>
      <c r="V600" s="4" t="str">
        <f t="shared" si="170"/>
        <v/>
      </c>
      <c r="W600" s="34" t="str">
        <f>IF(AND(S600=3,K600="F",NOT(O600="Unattached")),SUMIF(R$2:R600,R600,L$2:L600),"")</f>
        <v/>
      </c>
      <c r="X600" s="5" t="str">
        <f t="shared" si="157"/>
        <v/>
      </c>
      <c r="Y600" s="5" t="str">
        <f t="shared" si="165"/>
        <v/>
      </c>
      <c r="Z600" s="32" t="str">
        <f t="shared" si="158"/>
        <v xml:space="preserve"> </v>
      </c>
      <c r="AA600" s="32" t="str">
        <f>IF(K600="M",IF(S600&lt;&gt;4,"",VLOOKUP(CONCATENATE(R600," ",(S600-3)),$Z$2:AD600,5,0)),IF(S600&lt;&gt;3,"",VLOOKUP(CONCATENATE(R600," ",(S600-2)),$Z$2:AD600,5,0)))</f>
        <v/>
      </c>
      <c r="AB600" s="32" t="str">
        <f>IF(K600="M",IF(S600&lt;&gt;4,"",VLOOKUP(CONCATENATE(R600," ",(S600-2)),$Z$2:AD600,5,0)),IF(S600&lt;&gt;3,"",VLOOKUP(CONCATENATE(R600," ",(S600-1)),$Z$2:AD600,5,0)))</f>
        <v/>
      </c>
      <c r="AC600" s="32" t="str">
        <f>IF(K600="M",IF(S600&lt;&gt;4,"",VLOOKUP(CONCATENATE(R600," ",(S600-1)),$Z$2:AD600,5,0)),IF(S600&lt;&gt;3,"",VLOOKUP(CONCATENATE(R600," ",(S600)),$Z$2:AD600,5,0)))</f>
        <v/>
      </c>
      <c r="AD600" s="32" t="str">
        <f t="shared" si="166"/>
        <v/>
      </c>
      <c r="AE600" s="32" t="str">
        <f t="shared" si="167"/>
        <v xml:space="preserve"> </v>
      </c>
      <c r="AF600" s="109">
        <f>IF($K600="M",IF($L600&gt;Params!D$3,0,Params!F$3-$L600+1)+IF($L600=1,2,0),IF($L600&gt;Params!E$3,0,Params!G$3-$L600+1)+IF($L600=1,2,0))</f>
        <v>0</v>
      </c>
      <c r="AG600" s="109">
        <f t="shared" si="159"/>
        <v>0</v>
      </c>
      <c r="AH600" s="109">
        <f>IF(LEN(M600)&gt;1,MATCH(MID(M600,2,3),Params!$A$4:$A$14,0),0)</f>
        <v>0</v>
      </c>
      <c r="AI600" s="109" cm="1">
        <f t="array" ref="AI600">IF(AH600=0,0,INDEX(Params!F$4:F$14,RESULTS!$AH600))</f>
        <v>0</v>
      </c>
      <c r="AJ600" s="109" cm="1">
        <f t="array" ref="AJ600">IF(AI600=0,0,INDEX(Params!G$4:G$14,RESULTS!$AH600))</f>
        <v>0</v>
      </c>
      <c r="AK600" s="109">
        <f t="shared" si="160"/>
        <v>0</v>
      </c>
      <c r="AL600" s="109">
        <f t="shared" si="161"/>
        <v>0</v>
      </c>
    </row>
    <row r="601" spans="1:38" x14ac:dyDescent="0.3">
      <c r="A601" s="64" t="str">
        <f t="shared" si="155"/>
        <v/>
      </c>
      <c r="B601" s="64" t="str">
        <f t="shared" si="156"/>
        <v/>
      </c>
      <c r="C601" s="100">
        <v>600</v>
      </c>
      <c r="D601" s="96"/>
      <c r="E601" s="97">
        <f t="shared" si="168"/>
        <v>1</v>
      </c>
      <c r="F601" s="97"/>
      <c r="G601" s="97"/>
      <c r="H601" s="104" t="str">
        <f t="shared" si="162"/>
        <v/>
      </c>
      <c r="I601" s="105" t="str">
        <f>IF(D601="","",VLOOKUP(D601,ENTRANTS!$A$1:$H$1000,2,0))</f>
        <v/>
      </c>
      <c r="J601" s="105" t="str">
        <f>IF(D601="","",VLOOKUP(D601,ENTRANTS!$A$1:$H$1000,3,0))</f>
        <v/>
      </c>
      <c r="K601" s="100" t="str">
        <f>IF(D601="","",LEFT(VLOOKUP(D601,ENTRANTS!$A$1:$H$1000,5,0),1))</f>
        <v/>
      </c>
      <c r="L601" s="100" t="str">
        <f>IF(D601="","",COUNTIF($K$2:K601,K601))</f>
        <v/>
      </c>
      <c r="M601" s="100" t="str">
        <f>IF(D601="","",VLOOKUP(D601,ENTRANTS!$A$1:$H$1000,4,0))</f>
        <v/>
      </c>
      <c r="N601" s="100" t="str">
        <f>IF(D601="","",COUNTIF($M$2:M601,M601))</f>
        <v/>
      </c>
      <c r="O601" s="105" t="str">
        <f>IF(D601="","",VLOOKUP(D601,ENTRANTS!$A$1:$H$1000,6,0))</f>
        <v/>
      </c>
      <c r="P601" s="83" t="str">
        <f t="shared" si="163"/>
        <v/>
      </c>
      <c r="Q601" s="30"/>
      <c r="R601" s="2" t="str">
        <f t="shared" si="164"/>
        <v/>
      </c>
      <c r="S601" s="3" t="str">
        <f>IF(D601="","",COUNTIF($R$2:R601,R601))</f>
        <v/>
      </c>
      <c r="T601" s="4" t="str">
        <f t="shared" si="169"/>
        <v/>
      </c>
      <c r="U601" s="34" t="str">
        <f>IF(AND(S601=4,K601="M",NOT(O601="Unattached")),SUMIF(R$2:R601,R601,L$2:L601),"")</f>
        <v/>
      </c>
      <c r="V601" s="4" t="str">
        <f t="shared" si="170"/>
        <v/>
      </c>
      <c r="W601" s="34" t="str">
        <f>IF(AND(S601=3,K601="F",NOT(O601="Unattached")),SUMIF(R$2:R601,R601,L$2:L601),"")</f>
        <v/>
      </c>
      <c r="X601" s="5" t="str">
        <f t="shared" si="157"/>
        <v/>
      </c>
      <c r="Y601" s="5" t="str">
        <f t="shared" si="165"/>
        <v/>
      </c>
      <c r="Z601" s="32" t="str">
        <f t="shared" si="158"/>
        <v xml:space="preserve"> </v>
      </c>
      <c r="AA601" s="32" t="str">
        <f>IF(K601="M",IF(S601&lt;&gt;4,"",VLOOKUP(CONCATENATE(R601," ",(S601-3)),$Z$2:AD601,5,0)),IF(S601&lt;&gt;3,"",VLOOKUP(CONCATENATE(R601," ",(S601-2)),$Z$2:AD601,5,0)))</f>
        <v/>
      </c>
      <c r="AB601" s="32" t="str">
        <f>IF(K601="M",IF(S601&lt;&gt;4,"",VLOOKUP(CONCATENATE(R601," ",(S601-2)),$Z$2:AD601,5,0)),IF(S601&lt;&gt;3,"",VLOOKUP(CONCATENATE(R601," ",(S601-1)),$Z$2:AD601,5,0)))</f>
        <v/>
      </c>
      <c r="AC601" s="32" t="str">
        <f>IF(K601="M",IF(S601&lt;&gt;4,"",VLOOKUP(CONCATENATE(R601," ",(S601-1)),$Z$2:AD601,5,0)),IF(S601&lt;&gt;3,"",VLOOKUP(CONCATENATE(R601," ",(S601)),$Z$2:AD601,5,0)))</f>
        <v/>
      </c>
      <c r="AD601" s="32" t="str">
        <f t="shared" si="166"/>
        <v/>
      </c>
      <c r="AE601" s="32" t="str">
        <f t="shared" si="167"/>
        <v xml:space="preserve"> </v>
      </c>
      <c r="AF601" s="109">
        <f>IF($K601="M",IF($L601&gt;Params!D$3,0,Params!F$3-$L601+1)+IF($L601=1,2,0),IF($L601&gt;Params!E$3,0,Params!G$3-$L601+1)+IF($L601=1,2,0))</f>
        <v>0</v>
      </c>
      <c r="AG601" s="109">
        <f t="shared" si="159"/>
        <v>0</v>
      </c>
      <c r="AH601" s="109">
        <f>IF(LEN(M601)&gt;1,MATCH(MID(M601,2,3),Params!$A$4:$A$14,0),0)</f>
        <v>0</v>
      </c>
      <c r="AI601" s="109" cm="1">
        <f t="array" ref="AI601">IF(AH601=0,0,INDEX(Params!F$4:F$14,RESULTS!$AH601))</f>
        <v>0</v>
      </c>
      <c r="AJ601" s="109" cm="1">
        <f t="array" ref="AJ601">IF(AI601=0,0,INDEX(Params!G$4:G$14,RESULTS!$AH601))</f>
        <v>0</v>
      </c>
      <c r="AK601" s="109">
        <f t="shared" si="160"/>
        <v>0</v>
      </c>
      <c r="AL601" s="109">
        <f t="shared" si="161"/>
        <v>0</v>
      </c>
    </row>
    <row r="602" spans="1:38" x14ac:dyDescent="0.3">
      <c r="A602" s="64" t="str">
        <f t="shared" si="155"/>
        <v/>
      </c>
      <c r="B602" s="64" t="str">
        <f t="shared" si="156"/>
        <v/>
      </c>
      <c r="C602" s="100">
        <v>601</v>
      </c>
      <c r="D602" s="96"/>
      <c r="E602" s="97">
        <f t="shared" si="168"/>
        <v>1</v>
      </c>
      <c r="F602" s="97"/>
      <c r="G602" s="97"/>
      <c r="H602" s="104" t="str">
        <f t="shared" si="162"/>
        <v/>
      </c>
      <c r="I602" s="105" t="str">
        <f>IF(D602="","",VLOOKUP(D602,ENTRANTS!$A$1:$H$1000,2,0))</f>
        <v/>
      </c>
      <c r="J602" s="105" t="str">
        <f>IF(D602="","",VLOOKUP(D602,ENTRANTS!$A$1:$H$1000,3,0))</f>
        <v/>
      </c>
      <c r="K602" s="100" t="str">
        <f>IF(D602="","",LEFT(VLOOKUP(D602,ENTRANTS!$A$1:$H$1000,5,0),1))</f>
        <v/>
      </c>
      <c r="L602" s="100" t="str">
        <f>IF(D602="","",COUNTIF($K$2:K602,K602))</f>
        <v/>
      </c>
      <c r="M602" s="100" t="str">
        <f>IF(D602="","",VLOOKUP(D602,ENTRANTS!$A$1:$H$1000,4,0))</f>
        <v/>
      </c>
      <c r="N602" s="100" t="str">
        <f>IF(D602="","",COUNTIF($M$2:M602,M602))</f>
        <v/>
      </c>
      <c r="O602" s="105" t="str">
        <f>IF(D602="","",VLOOKUP(D602,ENTRANTS!$A$1:$H$1000,6,0))</f>
        <v/>
      </c>
      <c r="P602" s="83" t="str">
        <f t="shared" si="163"/>
        <v/>
      </c>
      <c r="Q602" s="30"/>
      <c r="R602" s="2" t="str">
        <f t="shared" si="164"/>
        <v/>
      </c>
      <c r="S602" s="3" t="str">
        <f>IF(D602="","",COUNTIF($R$2:R602,R602))</f>
        <v/>
      </c>
      <c r="T602" s="4" t="str">
        <f t="shared" si="169"/>
        <v/>
      </c>
      <c r="U602" s="34" t="str">
        <f>IF(AND(S602=4,K602="M",NOT(O602="Unattached")),SUMIF(R$2:R602,R602,L$2:L602),"")</f>
        <v/>
      </c>
      <c r="V602" s="4" t="str">
        <f t="shared" si="170"/>
        <v/>
      </c>
      <c r="W602" s="34" t="str">
        <f>IF(AND(S602=3,K602="F",NOT(O602="Unattached")),SUMIF(R$2:R602,R602,L$2:L602),"")</f>
        <v/>
      </c>
      <c r="X602" s="5" t="str">
        <f t="shared" si="157"/>
        <v/>
      </c>
      <c r="Y602" s="5" t="str">
        <f t="shared" si="165"/>
        <v/>
      </c>
      <c r="Z602" s="32" t="str">
        <f t="shared" si="158"/>
        <v xml:space="preserve"> </v>
      </c>
      <c r="AA602" s="32" t="str">
        <f>IF(K602="M",IF(S602&lt;&gt;4,"",VLOOKUP(CONCATENATE(R602," ",(S602-3)),$Z$2:AD602,5,0)),IF(S602&lt;&gt;3,"",VLOOKUP(CONCATENATE(R602," ",(S602-2)),$Z$2:AD602,5,0)))</f>
        <v/>
      </c>
      <c r="AB602" s="32" t="str">
        <f>IF(K602="M",IF(S602&lt;&gt;4,"",VLOOKUP(CONCATENATE(R602," ",(S602-2)),$Z$2:AD602,5,0)),IF(S602&lt;&gt;3,"",VLOOKUP(CONCATENATE(R602," ",(S602-1)),$Z$2:AD602,5,0)))</f>
        <v/>
      </c>
      <c r="AC602" s="32" t="str">
        <f>IF(K602="M",IF(S602&lt;&gt;4,"",VLOOKUP(CONCATENATE(R602," ",(S602-1)),$Z$2:AD602,5,0)),IF(S602&lt;&gt;3,"",VLOOKUP(CONCATENATE(R602," ",(S602)),$Z$2:AD602,5,0)))</f>
        <v/>
      </c>
      <c r="AD602" s="32" t="str">
        <f t="shared" si="166"/>
        <v/>
      </c>
      <c r="AE602" s="32" t="str">
        <f t="shared" si="167"/>
        <v xml:space="preserve"> </v>
      </c>
      <c r="AF602" s="109">
        <f>IF($K602="M",IF($L602&gt;Params!D$3,0,Params!F$3-$L602+1)+IF($L602=1,2,0),IF($L602&gt;Params!E$3,0,Params!G$3-$L602+1)+IF($L602=1,2,0))</f>
        <v>0</v>
      </c>
      <c r="AG602" s="109">
        <f t="shared" si="159"/>
        <v>0</v>
      </c>
      <c r="AH602" s="109">
        <f>IF(LEN(M602)&gt;1,MATCH(MID(M602,2,3),Params!$A$4:$A$14,0),0)</f>
        <v>0</v>
      </c>
      <c r="AI602" s="109" cm="1">
        <f t="array" ref="AI602">IF(AH602=0,0,INDEX(Params!F$4:F$14,RESULTS!$AH602))</f>
        <v>0</v>
      </c>
      <c r="AJ602" s="109" cm="1">
        <f t="array" ref="AJ602">IF(AI602=0,0,INDEX(Params!G$4:G$14,RESULTS!$AH602))</f>
        <v>0</v>
      </c>
      <c r="AK602" s="109">
        <f t="shared" si="160"/>
        <v>0</v>
      </c>
      <c r="AL602" s="109">
        <f t="shared" si="161"/>
        <v>0</v>
      </c>
    </row>
    <row r="603" spans="1:38" x14ac:dyDescent="0.3">
      <c r="A603" s="64" t="str">
        <f t="shared" si="155"/>
        <v/>
      </c>
      <c r="B603" s="64" t="str">
        <f t="shared" si="156"/>
        <v/>
      </c>
      <c r="C603" s="100">
        <v>602</v>
      </c>
      <c r="D603" s="96"/>
      <c r="E603" s="97">
        <f t="shared" si="168"/>
        <v>1</v>
      </c>
      <c r="F603" s="97"/>
      <c r="G603" s="97"/>
      <c r="H603" s="104" t="str">
        <f t="shared" si="162"/>
        <v/>
      </c>
      <c r="I603" s="105" t="str">
        <f>IF(D603="","",VLOOKUP(D603,ENTRANTS!$A$1:$H$1000,2,0))</f>
        <v/>
      </c>
      <c r="J603" s="105" t="str">
        <f>IF(D603="","",VLOOKUP(D603,ENTRANTS!$A$1:$H$1000,3,0))</f>
        <v/>
      </c>
      <c r="K603" s="100" t="str">
        <f>IF(D603="","",LEFT(VLOOKUP(D603,ENTRANTS!$A$1:$H$1000,5,0),1))</f>
        <v/>
      </c>
      <c r="L603" s="100" t="str">
        <f>IF(D603="","",COUNTIF($K$2:K603,K603))</f>
        <v/>
      </c>
      <c r="M603" s="100" t="str">
        <f>IF(D603="","",VLOOKUP(D603,ENTRANTS!$A$1:$H$1000,4,0))</f>
        <v/>
      </c>
      <c r="N603" s="100" t="str">
        <f>IF(D603="","",COUNTIF($M$2:M603,M603))</f>
        <v/>
      </c>
      <c r="O603" s="105" t="str">
        <f>IF(D603="","",VLOOKUP(D603,ENTRANTS!$A$1:$H$1000,6,0))</f>
        <v/>
      </c>
      <c r="P603" s="83" t="str">
        <f t="shared" si="163"/>
        <v/>
      </c>
      <c r="Q603" s="30"/>
      <c r="R603" s="2" t="str">
        <f t="shared" si="164"/>
        <v/>
      </c>
      <c r="S603" s="3" t="str">
        <f>IF(D603="","",COUNTIF($R$2:R603,R603))</f>
        <v/>
      </c>
      <c r="T603" s="4" t="str">
        <f t="shared" si="169"/>
        <v/>
      </c>
      <c r="U603" s="34" t="str">
        <f>IF(AND(S603=4,K603="M",NOT(O603="Unattached")),SUMIF(R$2:R603,R603,L$2:L603),"")</f>
        <v/>
      </c>
      <c r="V603" s="4" t="str">
        <f t="shared" si="170"/>
        <v/>
      </c>
      <c r="W603" s="34" t="str">
        <f>IF(AND(S603=3,K603="F",NOT(O603="Unattached")),SUMIF(R$2:R603,R603,L$2:L603),"")</f>
        <v/>
      </c>
      <c r="X603" s="5" t="str">
        <f t="shared" si="157"/>
        <v/>
      </c>
      <c r="Y603" s="5" t="str">
        <f t="shared" si="165"/>
        <v/>
      </c>
      <c r="Z603" s="32" t="str">
        <f t="shared" si="158"/>
        <v xml:space="preserve"> </v>
      </c>
      <c r="AA603" s="32" t="str">
        <f>IF(K603="M",IF(S603&lt;&gt;4,"",VLOOKUP(CONCATENATE(R603," ",(S603-3)),$Z$2:AD603,5,0)),IF(S603&lt;&gt;3,"",VLOOKUP(CONCATENATE(R603," ",(S603-2)),$Z$2:AD603,5,0)))</f>
        <v/>
      </c>
      <c r="AB603" s="32" t="str">
        <f>IF(K603="M",IF(S603&lt;&gt;4,"",VLOOKUP(CONCATENATE(R603," ",(S603-2)),$Z$2:AD603,5,0)),IF(S603&lt;&gt;3,"",VLOOKUP(CONCATENATE(R603," ",(S603-1)),$Z$2:AD603,5,0)))</f>
        <v/>
      </c>
      <c r="AC603" s="32" t="str">
        <f>IF(K603="M",IF(S603&lt;&gt;4,"",VLOOKUP(CONCATENATE(R603," ",(S603-1)),$Z$2:AD603,5,0)),IF(S603&lt;&gt;3,"",VLOOKUP(CONCATENATE(R603," ",(S603)),$Z$2:AD603,5,0)))</f>
        <v/>
      </c>
      <c r="AD603" s="32" t="str">
        <f t="shared" si="166"/>
        <v/>
      </c>
      <c r="AE603" s="32" t="str">
        <f t="shared" si="167"/>
        <v xml:space="preserve"> </v>
      </c>
      <c r="AF603" s="109">
        <f>IF($K603="M",IF($L603&gt;Params!D$3,0,Params!F$3-$L603+1)+IF($L603=1,2,0),IF($L603&gt;Params!E$3,0,Params!G$3-$L603+1)+IF($L603=1,2,0))</f>
        <v>0</v>
      </c>
      <c r="AG603" s="109">
        <f t="shared" si="159"/>
        <v>0</v>
      </c>
      <c r="AH603" s="109">
        <f>IF(LEN(M603)&gt;1,MATCH(MID(M603,2,3),Params!$A$4:$A$14,0),0)</f>
        <v>0</v>
      </c>
      <c r="AI603" s="109" cm="1">
        <f t="array" ref="AI603">IF(AH603=0,0,INDEX(Params!F$4:F$14,RESULTS!$AH603))</f>
        <v>0</v>
      </c>
      <c r="AJ603" s="109" cm="1">
        <f t="array" ref="AJ603">IF(AI603=0,0,INDEX(Params!G$4:G$14,RESULTS!$AH603))</f>
        <v>0</v>
      </c>
      <c r="AK603" s="109">
        <f t="shared" si="160"/>
        <v>0</v>
      </c>
      <c r="AL603" s="109">
        <f t="shared" si="161"/>
        <v>0</v>
      </c>
    </row>
    <row r="604" spans="1:38" x14ac:dyDescent="0.3">
      <c r="A604" s="64" t="str">
        <f t="shared" si="155"/>
        <v/>
      </c>
      <c r="B604" s="64" t="str">
        <f t="shared" si="156"/>
        <v/>
      </c>
      <c r="C604" s="100">
        <v>603</v>
      </c>
      <c r="D604" s="96"/>
      <c r="E604" s="97">
        <f t="shared" si="168"/>
        <v>1</v>
      </c>
      <c r="F604" s="97"/>
      <c r="G604" s="97"/>
      <c r="H604" s="104" t="str">
        <f t="shared" si="162"/>
        <v/>
      </c>
      <c r="I604" s="105" t="str">
        <f>IF(D604="","",VLOOKUP(D604,ENTRANTS!$A$1:$H$1000,2,0))</f>
        <v/>
      </c>
      <c r="J604" s="105" t="str">
        <f>IF(D604="","",VLOOKUP(D604,ENTRANTS!$A$1:$H$1000,3,0))</f>
        <v/>
      </c>
      <c r="K604" s="100" t="str">
        <f>IF(D604="","",LEFT(VLOOKUP(D604,ENTRANTS!$A$1:$H$1000,5,0),1))</f>
        <v/>
      </c>
      <c r="L604" s="100" t="str">
        <f>IF(D604="","",COUNTIF($K$2:K604,K604))</f>
        <v/>
      </c>
      <c r="M604" s="100" t="str">
        <f>IF(D604="","",VLOOKUP(D604,ENTRANTS!$A$1:$H$1000,4,0))</f>
        <v/>
      </c>
      <c r="N604" s="100" t="str">
        <f>IF(D604="","",COUNTIF($M$2:M604,M604))</f>
        <v/>
      </c>
      <c r="O604" s="105" t="str">
        <f>IF(D604="","",VLOOKUP(D604,ENTRANTS!$A$1:$H$1000,6,0))</f>
        <v/>
      </c>
      <c r="P604" s="83" t="str">
        <f t="shared" si="163"/>
        <v/>
      </c>
      <c r="Q604" s="30"/>
      <c r="R604" s="2" t="str">
        <f t="shared" si="164"/>
        <v/>
      </c>
      <c r="S604" s="3" t="str">
        <f>IF(D604="","",COUNTIF($R$2:R604,R604))</f>
        <v/>
      </c>
      <c r="T604" s="4" t="str">
        <f t="shared" si="169"/>
        <v/>
      </c>
      <c r="U604" s="34" t="str">
        <f>IF(AND(S604=4,K604="M",NOT(O604="Unattached")),SUMIF(R$2:R604,R604,L$2:L604),"")</f>
        <v/>
      </c>
      <c r="V604" s="4" t="str">
        <f t="shared" si="170"/>
        <v/>
      </c>
      <c r="W604" s="34" t="str">
        <f>IF(AND(S604=3,K604="F",NOT(O604="Unattached")),SUMIF(R$2:R604,R604,L$2:L604),"")</f>
        <v/>
      </c>
      <c r="X604" s="5" t="str">
        <f t="shared" si="157"/>
        <v/>
      </c>
      <c r="Y604" s="5" t="str">
        <f t="shared" si="165"/>
        <v/>
      </c>
      <c r="Z604" s="32" t="str">
        <f t="shared" si="158"/>
        <v xml:space="preserve"> </v>
      </c>
      <c r="AA604" s="32" t="str">
        <f>IF(K604="M",IF(S604&lt;&gt;4,"",VLOOKUP(CONCATENATE(R604," ",(S604-3)),$Z$2:AD604,5,0)),IF(S604&lt;&gt;3,"",VLOOKUP(CONCATENATE(R604," ",(S604-2)),$Z$2:AD604,5,0)))</f>
        <v/>
      </c>
      <c r="AB604" s="32" t="str">
        <f>IF(K604="M",IF(S604&lt;&gt;4,"",VLOOKUP(CONCATENATE(R604," ",(S604-2)),$Z$2:AD604,5,0)),IF(S604&lt;&gt;3,"",VLOOKUP(CONCATENATE(R604," ",(S604-1)),$Z$2:AD604,5,0)))</f>
        <v/>
      </c>
      <c r="AC604" s="32" t="str">
        <f>IF(K604="M",IF(S604&lt;&gt;4,"",VLOOKUP(CONCATENATE(R604," ",(S604-1)),$Z$2:AD604,5,0)),IF(S604&lt;&gt;3,"",VLOOKUP(CONCATENATE(R604," ",(S604)),$Z$2:AD604,5,0)))</f>
        <v/>
      </c>
      <c r="AD604" s="32" t="str">
        <f t="shared" si="166"/>
        <v/>
      </c>
      <c r="AE604" s="32" t="str">
        <f t="shared" si="167"/>
        <v xml:space="preserve"> </v>
      </c>
      <c r="AF604" s="109">
        <f>IF($K604="M",IF($L604&gt;Params!D$3,0,Params!F$3-$L604+1)+IF($L604=1,2,0),IF($L604&gt;Params!E$3,0,Params!G$3-$L604+1)+IF($L604=1,2,0))</f>
        <v>0</v>
      </c>
      <c r="AG604" s="109">
        <f t="shared" si="159"/>
        <v>0</v>
      </c>
      <c r="AH604" s="109">
        <f>IF(LEN(M604)&gt;1,MATCH(MID(M604,2,3),Params!$A$4:$A$14,0),0)</f>
        <v>0</v>
      </c>
      <c r="AI604" s="109" cm="1">
        <f t="array" ref="AI604">IF(AH604=0,0,INDEX(Params!F$4:F$14,RESULTS!$AH604))</f>
        <v>0</v>
      </c>
      <c r="AJ604" s="109" cm="1">
        <f t="array" ref="AJ604">IF(AI604=0,0,INDEX(Params!G$4:G$14,RESULTS!$AH604))</f>
        <v>0</v>
      </c>
      <c r="AK604" s="109">
        <f t="shared" si="160"/>
        <v>0</v>
      </c>
      <c r="AL604" s="109">
        <f t="shared" si="161"/>
        <v>0</v>
      </c>
    </row>
    <row r="605" spans="1:38" x14ac:dyDescent="0.3">
      <c r="A605" s="64" t="str">
        <f t="shared" si="155"/>
        <v/>
      </c>
      <c r="B605" s="64" t="str">
        <f t="shared" si="156"/>
        <v/>
      </c>
      <c r="C605" s="100">
        <v>604</v>
      </c>
      <c r="D605" s="96"/>
      <c r="E605" s="97">
        <f t="shared" si="168"/>
        <v>1</v>
      </c>
      <c r="F605" s="97"/>
      <c r="G605" s="97"/>
      <c r="H605" s="104" t="str">
        <f t="shared" si="162"/>
        <v/>
      </c>
      <c r="I605" s="105" t="str">
        <f>IF(D605="","",VLOOKUP(D605,ENTRANTS!$A$1:$H$1000,2,0))</f>
        <v/>
      </c>
      <c r="J605" s="105" t="str">
        <f>IF(D605="","",VLOOKUP(D605,ENTRANTS!$A$1:$H$1000,3,0))</f>
        <v/>
      </c>
      <c r="K605" s="100" t="str">
        <f>IF(D605="","",LEFT(VLOOKUP(D605,ENTRANTS!$A$1:$H$1000,5,0),1))</f>
        <v/>
      </c>
      <c r="L605" s="100" t="str">
        <f>IF(D605="","",COUNTIF($K$2:K605,K605))</f>
        <v/>
      </c>
      <c r="M605" s="100" t="str">
        <f>IF(D605="","",VLOOKUP(D605,ENTRANTS!$A$1:$H$1000,4,0))</f>
        <v/>
      </c>
      <c r="N605" s="100" t="str">
        <f>IF(D605="","",COUNTIF($M$2:M605,M605))</f>
        <v/>
      </c>
      <c r="O605" s="105" t="str">
        <f>IF(D605="","",VLOOKUP(D605,ENTRANTS!$A$1:$H$1000,6,0))</f>
        <v/>
      </c>
      <c r="P605" s="83" t="str">
        <f t="shared" si="163"/>
        <v/>
      </c>
      <c r="Q605" s="30"/>
      <c r="R605" s="2" t="str">
        <f t="shared" si="164"/>
        <v/>
      </c>
      <c r="S605" s="3" t="str">
        <f>IF(D605="","",COUNTIF($R$2:R605,R605))</f>
        <v/>
      </c>
      <c r="T605" s="4" t="str">
        <f t="shared" si="169"/>
        <v/>
      </c>
      <c r="U605" s="34" t="str">
        <f>IF(AND(S605=4,K605="M",NOT(O605="Unattached")),SUMIF(R$2:R605,R605,L$2:L605),"")</f>
        <v/>
      </c>
      <c r="V605" s="4" t="str">
        <f t="shared" si="170"/>
        <v/>
      </c>
      <c r="W605" s="34" t="str">
        <f>IF(AND(S605=3,K605="F",NOT(O605="Unattached")),SUMIF(R$2:R605,R605,L$2:L605),"")</f>
        <v/>
      </c>
      <c r="X605" s="5" t="str">
        <f t="shared" si="157"/>
        <v/>
      </c>
      <c r="Y605" s="5" t="str">
        <f t="shared" si="165"/>
        <v/>
      </c>
      <c r="Z605" s="32" t="str">
        <f t="shared" si="158"/>
        <v xml:space="preserve"> </v>
      </c>
      <c r="AA605" s="32" t="str">
        <f>IF(K605="M",IF(S605&lt;&gt;4,"",VLOOKUP(CONCATENATE(R605," ",(S605-3)),$Z$2:AD605,5,0)),IF(S605&lt;&gt;3,"",VLOOKUP(CONCATENATE(R605," ",(S605-2)),$Z$2:AD605,5,0)))</f>
        <v/>
      </c>
      <c r="AB605" s="32" t="str">
        <f>IF(K605="M",IF(S605&lt;&gt;4,"",VLOOKUP(CONCATENATE(R605," ",(S605-2)),$Z$2:AD605,5,0)),IF(S605&lt;&gt;3,"",VLOOKUP(CONCATENATE(R605," ",(S605-1)),$Z$2:AD605,5,0)))</f>
        <v/>
      </c>
      <c r="AC605" s="32" t="str">
        <f>IF(K605="M",IF(S605&lt;&gt;4,"",VLOOKUP(CONCATENATE(R605," ",(S605-1)),$Z$2:AD605,5,0)),IF(S605&lt;&gt;3,"",VLOOKUP(CONCATENATE(R605," ",(S605)),$Z$2:AD605,5,0)))</f>
        <v/>
      </c>
      <c r="AD605" s="32" t="str">
        <f t="shared" si="166"/>
        <v/>
      </c>
      <c r="AE605" s="32" t="str">
        <f t="shared" si="167"/>
        <v xml:space="preserve"> </v>
      </c>
      <c r="AF605" s="109">
        <f>IF($K605="M",IF($L605&gt;Params!D$3,0,Params!F$3-$L605+1)+IF($L605=1,2,0),IF($L605&gt;Params!E$3,0,Params!G$3-$L605+1)+IF($L605=1,2,0))</f>
        <v>0</v>
      </c>
      <c r="AG605" s="109">
        <f t="shared" si="159"/>
        <v>0</v>
      </c>
      <c r="AH605" s="109">
        <f>IF(LEN(M605)&gt;1,MATCH(MID(M605,2,3),Params!$A$4:$A$14,0),0)</f>
        <v>0</v>
      </c>
      <c r="AI605" s="109" cm="1">
        <f t="array" ref="AI605">IF(AH605=0,0,INDEX(Params!F$4:F$14,RESULTS!$AH605))</f>
        <v>0</v>
      </c>
      <c r="AJ605" s="109" cm="1">
        <f t="array" ref="AJ605">IF(AI605=0,0,INDEX(Params!G$4:G$14,RESULTS!$AH605))</f>
        <v>0</v>
      </c>
      <c r="AK605" s="109">
        <f t="shared" si="160"/>
        <v>0</v>
      </c>
      <c r="AL605" s="109">
        <f t="shared" si="161"/>
        <v>0</v>
      </c>
    </row>
    <row r="606" spans="1:38" x14ac:dyDescent="0.3">
      <c r="A606" s="64" t="str">
        <f t="shared" si="155"/>
        <v/>
      </c>
      <c r="B606" s="64" t="str">
        <f t="shared" si="156"/>
        <v/>
      </c>
      <c r="C606" s="100">
        <v>605</v>
      </c>
      <c r="D606" s="96"/>
      <c r="E606" s="97">
        <f t="shared" si="168"/>
        <v>1</v>
      </c>
      <c r="F606" s="97"/>
      <c r="G606" s="97"/>
      <c r="H606" s="104" t="str">
        <f t="shared" si="162"/>
        <v/>
      </c>
      <c r="I606" s="105" t="str">
        <f>IF(D606="","",VLOOKUP(D606,ENTRANTS!$A$1:$H$1000,2,0))</f>
        <v/>
      </c>
      <c r="J606" s="105" t="str">
        <f>IF(D606="","",VLOOKUP(D606,ENTRANTS!$A$1:$H$1000,3,0))</f>
        <v/>
      </c>
      <c r="K606" s="100" t="str">
        <f>IF(D606="","",LEFT(VLOOKUP(D606,ENTRANTS!$A$1:$H$1000,5,0),1))</f>
        <v/>
      </c>
      <c r="L606" s="100" t="str">
        <f>IF(D606="","",COUNTIF($K$2:K606,K606))</f>
        <v/>
      </c>
      <c r="M606" s="100" t="str">
        <f>IF(D606="","",VLOOKUP(D606,ENTRANTS!$A$1:$H$1000,4,0))</f>
        <v/>
      </c>
      <c r="N606" s="100" t="str">
        <f>IF(D606="","",COUNTIF($M$2:M606,M606))</f>
        <v/>
      </c>
      <c r="O606" s="105" t="str">
        <f>IF(D606="","",VLOOKUP(D606,ENTRANTS!$A$1:$H$1000,6,0))</f>
        <v/>
      </c>
      <c r="P606" s="83" t="str">
        <f t="shared" si="163"/>
        <v/>
      </c>
      <c r="Q606" s="30"/>
      <c r="R606" s="2" t="str">
        <f t="shared" si="164"/>
        <v/>
      </c>
      <c r="S606" s="3" t="str">
        <f>IF(D606="","",COUNTIF($R$2:R606,R606))</f>
        <v/>
      </c>
      <c r="T606" s="4" t="str">
        <f t="shared" si="169"/>
        <v/>
      </c>
      <c r="U606" s="34" t="str">
        <f>IF(AND(S606=4,K606="M",NOT(O606="Unattached")),SUMIF(R$2:R606,R606,L$2:L606),"")</f>
        <v/>
      </c>
      <c r="V606" s="4" t="str">
        <f t="shared" si="170"/>
        <v/>
      </c>
      <c r="W606" s="34" t="str">
        <f>IF(AND(S606=3,K606="F",NOT(O606="Unattached")),SUMIF(R$2:R606,R606,L$2:L606),"")</f>
        <v/>
      </c>
      <c r="X606" s="5" t="str">
        <f t="shared" si="157"/>
        <v/>
      </c>
      <c r="Y606" s="5" t="str">
        <f t="shared" si="165"/>
        <v/>
      </c>
      <c r="Z606" s="32" t="str">
        <f t="shared" si="158"/>
        <v xml:space="preserve"> </v>
      </c>
      <c r="AA606" s="32" t="str">
        <f>IF(K606="M",IF(S606&lt;&gt;4,"",VLOOKUP(CONCATENATE(R606," ",(S606-3)),$Z$2:AD606,5,0)),IF(S606&lt;&gt;3,"",VLOOKUP(CONCATENATE(R606," ",(S606-2)),$Z$2:AD606,5,0)))</f>
        <v/>
      </c>
      <c r="AB606" s="32" t="str">
        <f>IF(K606="M",IF(S606&lt;&gt;4,"",VLOOKUP(CONCATENATE(R606," ",(S606-2)),$Z$2:AD606,5,0)),IF(S606&lt;&gt;3,"",VLOOKUP(CONCATENATE(R606," ",(S606-1)),$Z$2:AD606,5,0)))</f>
        <v/>
      </c>
      <c r="AC606" s="32" t="str">
        <f>IF(K606="M",IF(S606&lt;&gt;4,"",VLOOKUP(CONCATENATE(R606," ",(S606-1)),$Z$2:AD606,5,0)),IF(S606&lt;&gt;3,"",VLOOKUP(CONCATENATE(R606," ",(S606)),$Z$2:AD606,5,0)))</f>
        <v/>
      </c>
      <c r="AD606" s="32" t="str">
        <f t="shared" si="166"/>
        <v/>
      </c>
      <c r="AE606" s="32" t="str">
        <f t="shared" si="167"/>
        <v xml:space="preserve"> </v>
      </c>
      <c r="AF606" s="109">
        <f>IF($K606="M",IF($L606&gt;Params!D$3,0,Params!F$3-$L606+1)+IF($L606=1,2,0),IF($L606&gt;Params!E$3,0,Params!G$3-$L606+1)+IF($L606=1,2,0))</f>
        <v>0</v>
      </c>
      <c r="AG606" s="109">
        <f t="shared" si="159"/>
        <v>0</v>
      </c>
      <c r="AH606" s="109">
        <f>IF(LEN(M606)&gt;1,MATCH(MID(M606,2,3),Params!$A$4:$A$14,0),0)</f>
        <v>0</v>
      </c>
      <c r="AI606" s="109" cm="1">
        <f t="array" ref="AI606">IF(AH606=0,0,INDEX(Params!F$4:F$14,RESULTS!$AH606))</f>
        <v>0</v>
      </c>
      <c r="AJ606" s="109" cm="1">
        <f t="array" ref="AJ606">IF(AI606=0,0,INDEX(Params!G$4:G$14,RESULTS!$AH606))</f>
        <v>0</v>
      </c>
      <c r="AK606" s="109">
        <f t="shared" si="160"/>
        <v>0</v>
      </c>
      <c r="AL606" s="109">
        <f t="shared" si="161"/>
        <v>0</v>
      </c>
    </row>
    <row r="607" spans="1:38" x14ac:dyDescent="0.3">
      <c r="A607" s="64" t="str">
        <f t="shared" si="155"/>
        <v/>
      </c>
      <c r="B607" s="64" t="str">
        <f t="shared" si="156"/>
        <v/>
      </c>
      <c r="C607" s="100">
        <v>606</v>
      </c>
      <c r="D607" s="96"/>
      <c r="E607" s="97">
        <f t="shared" si="168"/>
        <v>1</v>
      </c>
      <c r="F607" s="97"/>
      <c r="G607" s="97"/>
      <c r="H607" s="104" t="str">
        <f t="shared" si="162"/>
        <v/>
      </c>
      <c r="I607" s="105" t="str">
        <f>IF(D607="","",VLOOKUP(D607,ENTRANTS!$A$1:$H$1000,2,0))</f>
        <v/>
      </c>
      <c r="J607" s="105" t="str">
        <f>IF(D607="","",VLOOKUP(D607,ENTRANTS!$A$1:$H$1000,3,0))</f>
        <v/>
      </c>
      <c r="K607" s="100" t="str">
        <f>IF(D607="","",LEFT(VLOOKUP(D607,ENTRANTS!$A$1:$H$1000,5,0),1))</f>
        <v/>
      </c>
      <c r="L607" s="100" t="str">
        <f>IF(D607="","",COUNTIF($K$2:K607,K607))</f>
        <v/>
      </c>
      <c r="M607" s="100" t="str">
        <f>IF(D607="","",VLOOKUP(D607,ENTRANTS!$A$1:$H$1000,4,0))</f>
        <v/>
      </c>
      <c r="N607" s="100" t="str">
        <f>IF(D607="","",COUNTIF($M$2:M607,M607))</f>
        <v/>
      </c>
      <c r="O607" s="105" t="str">
        <f>IF(D607="","",VLOOKUP(D607,ENTRANTS!$A$1:$H$1000,6,0))</f>
        <v/>
      </c>
      <c r="P607" s="83" t="str">
        <f t="shared" si="163"/>
        <v/>
      </c>
      <c r="Q607" s="30"/>
      <c r="R607" s="2" t="str">
        <f t="shared" si="164"/>
        <v/>
      </c>
      <c r="S607" s="3" t="str">
        <f>IF(D607="","",COUNTIF($R$2:R607,R607))</f>
        <v/>
      </c>
      <c r="T607" s="4" t="str">
        <f t="shared" si="169"/>
        <v/>
      </c>
      <c r="U607" s="34" t="str">
        <f>IF(AND(S607=4,K607="M",NOT(O607="Unattached")),SUMIF(R$2:R607,R607,L$2:L607),"")</f>
        <v/>
      </c>
      <c r="V607" s="4" t="str">
        <f t="shared" si="170"/>
        <v/>
      </c>
      <c r="W607" s="34" t="str">
        <f>IF(AND(S607=3,K607="F",NOT(O607="Unattached")),SUMIF(R$2:R607,R607,L$2:L607),"")</f>
        <v/>
      </c>
      <c r="X607" s="5" t="str">
        <f t="shared" si="157"/>
        <v/>
      </c>
      <c r="Y607" s="5" t="str">
        <f t="shared" si="165"/>
        <v/>
      </c>
      <c r="Z607" s="32" t="str">
        <f t="shared" si="158"/>
        <v xml:space="preserve"> </v>
      </c>
      <c r="AA607" s="32" t="str">
        <f>IF(K607="M",IF(S607&lt;&gt;4,"",VLOOKUP(CONCATENATE(R607," ",(S607-3)),$Z$2:AD607,5,0)),IF(S607&lt;&gt;3,"",VLOOKUP(CONCATENATE(R607," ",(S607-2)),$Z$2:AD607,5,0)))</f>
        <v/>
      </c>
      <c r="AB607" s="32" t="str">
        <f>IF(K607="M",IF(S607&lt;&gt;4,"",VLOOKUP(CONCATENATE(R607," ",(S607-2)),$Z$2:AD607,5,0)),IF(S607&lt;&gt;3,"",VLOOKUP(CONCATENATE(R607," ",(S607-1)),$Z$2:AD607,5,0)))</f>
        <v/>
      </c>
      <c r="AC607" s="32" t="str">
        <f>IF(K607="M",IF(S607&lt;&gt;4,"",VLOOKUP(CONCATENATE(R607," ",(S607-1)),$Z$2:AD607,5,0)),IF(S607&lt;&gt;3,"",VLOOKUP(CONCATENATE(R607," ",(S607)),$Z$2:AD607,5,0)))</f>
        <v/>
      </c>
      <c r="AD607" s="32" t="str">
        <f t="shared" si="166"/>
        <v/>
      </c>
      <c r="AE607" s="32" t="str">
        <f t="shared" si="167"/>
        <v xml:space="preserve"> </v>
      </c>
      <c r="AF607" s="109">
        <f>IF($K607="M",IF($L607&gt;Params!D$3,0,Params!F$3-$L607+1)+IF($L607=1,2,0),IF($L607&gt;Params!E$3,0,Params!G$3-$L607+1)+IF($L607=1,2,0))</f>
        <v>0</v>
      </c>
      <c r="AG607" s="109">
        <f t="shared" si="159"/>
        <v>0</v>
      </c>
      <c r="AH607" s="109">
        <f>IF(LEN(M607)&gt;1,MATCH(MID(M607,2,3),Params!$A$4:$A$14,0),0)</f>
        <v>0</v>
      </c>
      <c r="AI607" s="109" cm="1">
        <f t="array" ref="AI607">IF(AH607=0,0,INDEX(Params!F$4:F$14,RESULTS!$AH607))</f>
        <v>0</v>
      </c>
      <c r="AJ607" s="109" cm="1">
        <f t="array" ref="AJ607">IF(AI607=0,0,INDEX(Params!G$4:G$14,RESULTS!$AH607))</f>
        <v>0</v>
      </c>
      <c r="AK607" s="109">
        <f t="shared" si="160"/>
        <v>0</v>
      </c>
      <c r="AL607" s="109">
        <f t="shared" si="161"/>
        <v>0</v>
      </c>
    </row>
    <row r="608" spans="1:38" x14ac:dyDescent="0.3">
      <c r="A608" s="64" t="str">
        <f t="shared" si="155"/>
        <v/>
      </c>
      <c r="B608" s="64" t="str">
        <f t="shared" si="156"/>
        <v/>
      </c>
      <c r="C608" s="100">
        <v>607</v>
      </c>
      <c r="D608" s="96"/>
      <c r="E608" s="97">
        <f t="shared" si="168"/>
        <v>1</v>
      </c>
      <c r="F608" s="97"/>
      <c r="G608" s="97"/>
      <c r="H608" s="104" t="str">
        <f t="shared" si="162"/>
        <v/>
      </c>
      <c r="I608" s="105" t="str">
        <f>IF(D608="","",VLOOKUP(D608,ENTRANTS!$A$1:$H$1000,2,0))</f>
        <v/>
      </c>
      <c r="J608" s="105" t="str">
        <f>IF(D608="","",VLOOKUP(D608,ENTRANTS!$A$1:$H$1000,3,0))</f>
        <v/>
      </c>
      <c r="K608" s="100" t="str">
        <f>IF(D608="","",LEFT(VLOOKUP(D608,ENTRANTS!$A$1:$H$1000,5,0),1))</f>
        <v/>
      </c>
      <c r="L608" s="100" t="str">
        <f>IF(D608="","",COUNTIF($K$2:K608,K608))</f>
        <v/>
      </c>
      <c r="M608" s="100" t="str">
        <f>IF(D608="","",VLOOKUP(D608,ENTRANTS!$A$1:$H$1000,4,0))</f>
        <v/>
      </c>
      <c r="N608" s="100" t="str">
        <f>IF(D608="","",COUNTIF($M$2:M608,M608))</f>
        <v/>
      </c>
      <c r="O608" s="105" t="str">
        <f>IF(D608="","",VLOOKUP(D608,ENTRANTS!$A$1:$H$1000,6,0))</f>
        <v/>
      </c>
      <c r="P608" s="83" t="str">
        <f t="shared" si="163"/>
        <v/>
      </c>
      <c r="Q608" s="30"/>
      <c r="R608" s="2" t="str">
        <f t="shared" si="164"/>
        <v/>
      </c>
      <c r="S608" s="3" t="str">
        <f>IF(D608="","",COUNTIF($R$2:R608,R608))</f>
        <v/>
      </c>
      <c r="T608" s="4" t="str">
        <f t="shared" si="169"/>
        <v/>
      </c>
      <c r="U608" s="34" t="str">
        <f>IF(AND(S608=4,K608="M",NOT(O608="Unattached")),SUMIF(R$2:R608,R608,L$2:L608),"")</f>
        <v/>
      </c>
      <c r="V608" s="4" t="str">
        <f t="shared" si="170"/>
        <v/>
      </c>
      <c r="W608" s="34" t="str">
        <f>IF(AND(S608=3,K608="F",NOT(O608="Unattached")),SUMIF(R$2:R608,R608,L$2:L608),"")</f>
        <v/>
      </c>
      <c r="X608" s="5" t="str">
        <f t="shared" si="157"/>
        <v/>
      </c>
      <c r="Y608" s="5" t="str">
        <f t="shared" si="165"/>
        <v/>
      </c>
      <c r="Z608" s="32" t="str">
        <f t="shared" si="158"/>
        <v xml:space="preserve"> </v>
      </c>
      <c r="AA608" s="32" t="str">
        <f>IF(K608="M",IF(S608&lt;&gt;4,"",VLOOKUP(CONCATENATE(R608," ",(S608-3)),$Z$2:AD608,5,0)),IF(S608&lt;&gt;3,"",VLOOKUP(CONCATENATE(R608," ",(S608-2)),$Z$2:AD608,5,0)))</f>
        <v/>
      </c>
      <c r="AB608" s="32" t="str">
        <f>IF(K608="M",IF(S608&lt;&gt;4,"",VLOOKUP(CONCATENATE(R608," ",(S608-2)),$Z$2:AD608,5,0)),IF(S608&lt;&gt;3,"",VLOOKUP(CONCATENATE(R608," ",(S608-1)),$Z$2:AD608,5,0)))</f>
        <v/>
      </c>
      <c r="AC608" s="32" t="str">
        <f>IF(K608="M",IF(S608&lt;&gt;4,"",VLOOKUP(CONCATENATE(R608," ",(S608-1)),$Z$2:AD608,5,0)),IF(S608&lt;&gt;3,"",VLOOKUP(CONCATENATE(R608," ",(S608)),$Z$2:AD608,5,0)))</f>
        <v/>
      </c>
      <c r="AD608" s="32" t="str">
        <f t="shared" si="166"/>
        <v/>
      </c>
      <c r="AE608" s="32" t="str">
        <f t="shared" si="167"/>
        <v xml:space="preserve"> </v>
      </c>
      <c r="AF608" s="109">
        <f>IF($K608="M",IF($L608&gt;Params!D$3,0,Params!F$3-$L608+1)+IF($L608=1,2,0),IF($L608&gt;Params!E$3,0,Params!G$3-$L608+1)+IF($L608=1,2,0))</f>
        <v>0</v>
      </c>
      <c r="AG608" s="109">
        <f t="shared" si="159"/>
        <v>0</v>
      </c>
      <c r="AH608" s="109">
        <f>IF(LEN(M608)&gt;1,MATCH(MID(M608,2,3),Params!$A$4:$A$14,0),0)</f>
        <v>0</v>
      </c>
      <c r="AI608" s="109" cm="1">
        <f t="array" ref="AI608">IF(AH608=0,0,INDEX(Params!F$4:F$14,RESULTS!$AH608))</f>
        <v>0</v>
      </c>
      <c r="AJ608" s="109" cm="1">
        <f t="array" ref="AJ608">IF(AI608=0,0,INDEX(Params!G$4:G$14,RESULTS!$AH608))</f>
        <v>0</v>
      </c>
      <c r="AK608" s="109">
        <f t="shared" si="160"/>
        <v>0</v>
      </c>
      <c r="AL608" s="109">
        <f t="shared" si="161"/>
        <v>0</v>
      </c>
    </row>
    <row r="609" spans="1:38" x14ac:dyDescent="0.3">
      <c r="A609" s="64" t="str">
        <f t="shared" si="155"/>
        <v/>
      </c>
      <c r="B609" s="64" t="str">
        <f t="shared" si="156"/>
        <v/>
      </c>
      <c r="C609" s="100">
        <v>608</v>
      </c>
      <c r="D609" s="96"/>
      <c r="E609" s="97">
        <f t="shared" si="168"/>
        <v>1</v>
      </c>
      <c r="F609" s="97"/>
      <c r="G609" s="97"/>
      <c r="H609" s="104" t="str">
        <f t="shared" si="162"/>
        <v/>
      </c>
      <c r="I609" s="105" t="str">
        <f>IF(D609="","",VLOOKUP(D609,ENTRANTS!$A$1:$H$1000,2,0))</f>
        <v/>
      </c>
      <c r="J609" s="105" t="str">
        <f>IF(D609="","",VLOOKUP(D609,ENTRANTS!$A$1:$H$1000,3,0))</f>
        <v/>
      </c>
      <c r="K609" s="100" t="str">
        <f>IF(D609="","",LEFT(VLOOKUP(D609,ENTRANTS!$A$1:$H$1000,5,0),1))</f>
        <v/>
      </c>
      <c r="L609" s="100" t="str">
        <f>IF(D609="","",COUNTIF($K$2:K609,K609))</f>
        <v/>
      </c>
      <c r="M609" s="100" t="str">
        <f>IF(D609="","",VLOOKUP(D609,ENTRANTS!$A$1:$H$1000,4,0))</f>
        <v/>
      </c>
      <c r="N609" s="100" t="str">
        <f>IF(D609="","",COUNTIF($M$2:M609,M609))</f>
        <v/>
      </c>
      <c r="O609" s="105" t="str">
        <f>IF(D609="","",VLOOKUP(D609,ENTRANTS!$A$1:$H$1000,6,0))</f>
        <v/>
      </c>
      <c r="P609" s="83" t="str">
        <f t="shared" si="163"/>
        <v/>
      </c>
      <c r="Q609" s="30"/>
      <c r="R609" s="2" t="str">
        <f t="shared" si="164"/>
        <v/>
      </c>
      <c r="S609" s="3" t="str">
        <f>IF(D609="","",COUNTIF($R$2:R609,R609))</f>
        <v/>
      </c>
      <c r="T609" s="4" t="str">
        <f t="shared" si="169"/>
        <v/>
      </c>
      <c r="U609" s="34" t="str">
        <f>IF(AND(S609=4,K609="M",NOT(O609="Unattached")),SUMIF(R$2:R609,R609,L$2:L609),"")</f>
        <v/>
      </c>
      <c r="V609" s="4" t="str">
        <f t="shared" si="170"/>
        <v/>
      </c>
      <c r="W609" s="34" t="str">
        <f>IF(AND(S609=3,K609="F",NOT(O609="Unattached")),SUMIF(R$2:R609,R609,L$2:L609),"")</f>
        <v/>
      </c>
      <c r="X609" s="5" t="str">
        <f t="shared" si="157"/>
        <v/>
      </c>
      <c r="Y609" s="5" t="str">
        <f t="shared" si="165"/>
        <v/>
      </c>
      <c r="Z609" s="32" t="str">
        <f t="shared" si="158"/>
        <v xml:space="preserve"> </v>
      </c>
      <c r="AA609" s="32" t="str">
        <f>IF(K609="M",IF(S609&lt;&gt;4,"",VLOOKUP(CONCATENATE(R609," ",(S609-3)),$Z$2:AD609,5,0)),IF(S609&lt;&gt;3,"",VLOOKUP(CONCATENATE(R609," ",(S609-2)),$Z$2:AD609,5,0)))</f>
        <v/>
      </c>
      <c r="AB609" s="32" t="str">
        <f>IF(K609="M",IF(S609&lt;&gt;4,"",VLOOKUP(CONCATENATE(R609," ",(S609-2)),$Z$2:AD609,5,0)),IF(S609&lt;&gt;3,"",VLOOKUP(CONCATENATE(R609," ",(S609-1)),$Z$2:AD609,5,0)))</f>
        <v/>
      </c>
      <c r="AC609" s="32" t="str">
        <f>IF(K609="M",IF(S609&lt;&gt;4,"",VLOOKUP(CONCATENATE(R609," ",(S609-1)),$Z$2:AD609,5,0)),IF(S609&lt;&gt;3,"",VLOOKUP(CONCATENATE(R609," ",(S609)),$Z$2:AD609,5,0)))</f>
        <v/>
      </c>
      <c r="AD609" s="32" t="str">
        <f t="shared" si="166"/>
        <v/>
      </c>
      <c r="AE609" s="32" t="str">
        <f t="shared" si="167"/>
        <v xml:space="preserve"> </v>
      </c>
      <c r="AF609" s="109">
        <f>IF($K609="M",IF($L609&gt;Params!D$3,0,Params!F$3-$L609+1)+IF($L609=1,2,0),IF($L609&gt;Params!E$3,0,Params!G$3-$L609+1)+IF($L609=1,2,0))</f>
        <v>0</v>
      </c>
      <c r="AG609" s="109">
        <f t="shared" si="159"/>
        <v>0</v>
      </c>
      <c r="AH609" s="109">
        <f>IF(LEN(M609)&gt;1,MATCH(MID(M609,2,3),Params!$A$4:$A$14,0),0)</f>
        <v>0</v>
      </c>
      <c r="AI609" s="109" cm="1">
        <f t="array" ref="AI609">IF(AH609=0,0,INDEX(Params!F$4:F$14,RESULTS!$AH609))</f>
        <v>0</v>
      </c>
      <c r="AJ609" s="109" cm="1">
        <f t="array" ref="AJ609">IF(AI609=0,0,INDEX(Params!G$4:G$14,RESULTS!$AH609))</f>
        <v>0</v>
      </c>
      <c r="AK609" s="109">
        <f t="shared" si="160"/>
        <v>0</v>
      </c>
      <c r="AL609" s="109">
        <f t="shared" si="161"/>
        <v>0</v>
      </c>
    </row>
    <row r="610" spans="1:38" x14ac:dyDescent="0.3">
      <c r="A610" s="64" t="str">
        <f t="shared" si="155"/>
        <v/>
      </c>
      <c r="B610" s="64" t="str">
        <f t="shared" si="156"/>
        <v/>
      </c>
      <c r="C610" s="100">
        <v>609</v>
      </c>
      <c r="D610" s="96"/>
      <c r="E610" s="97">
        <f t="shared" si="168"/>
        <v>1</v>
      </c>
      <c r="F610" s="97"/>
      <c r="G610" s="97"/>
      <c r="H610" s="104" t="str">
        <f t="shared" si="162"/>
        <v/>
      </c>
      <c r="I610" s="105" t="str">
        <f>IF(D610="","",VLOOKUP(D610,ENTRANTS!$A$1:$H$1000,2,0))</f>
        <v/>
      </c>
      <c r="J610" s="105" t="str">
        <f>IF(D610="","",VLOOKUP(D610,ENTRANTS!$A$1:$H$1000,3,0))</f>
        <v/>
      </c>
      <c r="K610" s="100" t="str">
        <f>IF(D610="","",LEFT(VLOOKUP(D610,ENTRANTS!$A$1:$H$1000,5,0),1))</f>
        <v/>
      </c>
      <c r="L610" s="100" t="str">
        <f>IF(D610="","",COUNTIF($K$2:K610,K610))</f>
        <v/>
      </c>
      <c r="M610" s="100" t="str">
        <f>IF(D610="","",VLOOKUP(D610,ENTRANTS!$A$1:$H$1000,4,0))</f>
        <v/>
      </c>
      <c r="N610" s="100" t="str">
        <f>IF(D610="","",COUNTIF($M$2:M610,M610))</f>
        <v/>
      </c>
      <c r="O610" s="105" t="str">
        <f>IF(D610="","",VLOOKUP(D610,ENTRANTS!$A$1:$H$1000,6,0))</f>
        <v/>
      </c>
      <c r="P610" s="83" t="str">
        <f t="shared" si="163"/>
        <v/>
      </c>
      <c r="Q610" s="30"/>
      <c r="R610" s="2" t="str">
        <f t="shared" si="164"/>
        <v/>
      </c>
      <c r="S610" s="3" t="str">
        <f>IF(D610="","",COUNTIF($R$2:R610,R610))</f>
        <v/>
      </c>
      <c r="T610" s="4" t="str">
        <f t="shared" si="169"/>
        <v/>
      </c>
      <c r="U610" s="34" t="str">
        <f>IF(AND(S610=4,K610="M",NOT(O610="Unattached")),SUMIF(R$2:R610,R610,L$2:L610),"")</f>
        <v/>
      </c>
      <c r="V610" s="4" t="str">
        <f t="shared" si="170"/>
        <v/>
      </c>
      <c r="W610" s="34" t="str">
        <f>IF(AND(S610=3,K610="F",NOT(O610="Unattached")),SUMIF(R$2:R610,R610,L$2:L610),"")</f>
        <v/>
      </c>
      <c r="X610" s="5" t="str">
        <f t="shared" si="157"/>
        <v/>
      </c>
      <c r="Y610" s="5" t="str">
        <f t="shared" si="165"/>
        <v/>
      </c>
      <c r="Z610" s="32" t="str">
        <f t="shared" si="158"/>
        <v xml:space="preserve"> </v>
      </c>
      <c r="AA610" s="32" t="str">
        <f>IF(K610="M",IF(S610&lt;&gt;4,"",VLOOKUP(CONCATENATE(R610," ",(S610-3)),$Z$2:AD610,5,0)),IF(S610&lt;&gt;3,"",VLOOKUP(CONCATENATE(R610," ",(S610-2)),$Z$2:AD610,5,0)))</f>
        <v/>
      </c>
      <c r="AB610" s="32" t="str">
        <f>IF(K610="M",IF(S610&lt;&gt;4,"",VLOOKUP(CONCATENATE(R610," ",(S610-2)),$Z$2:AD610,5,0)),IF(S610&lt;&gt;3,"",VLOOKUP(CONCATENATE(R610," ",(S610-1)),$Z$2:AD610,5,0)))</f>
        <v/>
      </c>
      <c r="AC610" s="32" t="str">
        <f>IF(K610="M",IF(S610&lt;&gt;4,"",VLOOKUP(CONCATENATE(R610," ",(S610-1)),$Z$2:AD610,5,0)),IF(S610&lt;&gt;3,"",VLOOKUP(CONCATENATE(R610," ",(S610)),$Z$2:AD610,5,0)))</f>
        <v/>
      </c>
      <c r="AD610" s="32" t="str">
        <f t="shared" si="166"/>
        <v/>
      </c>
      <c r="AE610" s="32" t="str">
        <f t="shared" si="167"/>
        <v xml:space="preserve"> </v>
      </c>
      <c r="AF610" s="109">
        <f>IF($K610="M",IF($L610&gt;Params!D$3,0,Params!F$3-$L610+1)+IF($L610=1,2,0),IF($L610&gt;Params!E$3,0,Params!G$3-$L610+1)+IF($L610=1,2,0))</f>
        <v>0</v>
      </c>
      <c r="AG610" s="109">
        <f t="shared" si="159"/>
        <v>0</v>
      </c>
      <c r="AH610" s="109">
        <f>IF(LEN(M610)&gt;1,MATCH(MID(M610,2,3),Params!$A$4:$A$14,0),0)</f>
        <v>0</v>
      </c>
      <c r="AI610" s="109" cm="1">
        <f t="array" ref="AI610">IF(AH610=0,0,INDEX(Params!F$4:F$14,RESULTS!$AH610))</f>
        <v>0</v>
      </c>
      <c r="AJ610" s="109" cm="1">
        <f t="array" ref="AJ610">IF(AI610=0,0,INDEX(Params!G$4:G$14,RESULTS!$AH610))</f>
        <v>0</v>
      </c>
      <c r="AK610" s="109">
        <f t="shared" si="160"/>
        <v>0</v>
      </c>
      <c r="AL610" s="109">
        <f t="shared" si="161"/>
        <v>0</v>
      </c>
    </row>
    <row r="611" spans="1:38" x14ac:dyDescent="0.3">
      <c r="A611" s="64" t="str">
        <f t="shared" si="155"/>
        <v/>
      </c>
      <c r="B611" s="64" t="str">
        <f t="shared" si="156"/>
        <v/>
      </c>
      <c r="C611" s="100">
        <v>610</v>
      </c>
      <c r="D611" s="96"/>
      <c r="E611" s="97">
        <f t="shared" si="168"/>
        <v>1</v>
      </c>
      <c r="F611" s="97"/>
      <c r="G611" s="97"/>
      <c r="H611" s="104" t="str">
        <f t="shared" si="162"/>
        <v/>
      </c>
      <c r="I611" s="105" t="str">
        <f>IF(D611="","",VLOOKUP(D611,ENTRANTS!$A$1:$H$1000,2,0))</f>
        <v/>
      </c>
      <c r="J611" s="105" t="str">
        <f>IF(D611="","",VLOOKUP(D611,ENTRANTS!$A$1:$H$1000,3,0))</f>
        <v/>
      </c>
      <c r="K611" s="100" t="str">
        <f>IF(D611="","",LEFT(VLOOKUP(D611,ENTRANTS!$A$1:$H$1000,5,0),1))</f>
        <v/>
      </c>
      <c r="L611" s="100" t="str">
        <f>IF(D611="","",COUNTIF($K$2:K611,K611))</f>
        <v/>
      </c>
      <c r="M611" s="100" t="str">
        <f>IF(D611="","",VLOOKUP(D611,ENTRANTS!$A$1:$H$1000,4,0))</f>
        <v/>
      </c>
      <c r="N611" s="100" t="str">
        <f>IF(D611="","",COUNTIF($M$2:M611,M611))</f>
        <v/>
      </c>
      <c r="O611" s="105" t="str">
        <f>IF(D611="","",VLOOKUP(D611,ENTRANTS!$A$1:$H$1000,6,0))</f>
        <v/>
      </c>
      <c r="P611" s="83" t="str">
        <f t="shared" si="163"/>
        <v/>
      </c>
      <c r="Q611" s="30"/>
      <c r="R611" s="2" t="str">
        <f t="shared" si="164"/>
        <v/>
      </c>
      <c r="S611" s="3" t="str">
        <f>IF(D611="","",COUNTIF($R$2:R611,R611))</f>
        <v/>
      </c>
      <c r="T611" s="4" t="str">
        <f t="shared" si="169"/>
        <v/>
      </c>
      <c r="U611" s="34" t="str">
        <f>IF(AND(S611=4,K611="M",NOT(O611="Unattached")),SUMIF(R$2:R611,R611,L$2:L611),"")</f>
        <v/>
      </c>
      <c r="V611" s="4" t="str">
        <f t="shared" si="170"/>
        <v/>
      </c>
      <c r="W611" s="34" t="str">
        <f>IF(AND(S611=3,K611="F",NOT(O611="Unattached")),SUMIF(R$2:R611,R611,L$2:L611),"")</f>
        <v/>
      </c>
      <c r="X611" s="5" t="str">
        <f t="shared" si="157"/>
        <v/>
      </c>
      <c r="Y611" s="5" t="str">
        <f t="shared" si="165"/>
        <v/>
      </c>
      <c r="Z611" s="32" t="str">
        <f t="shared" si="158"/>
        <v xml:space="preserve"> </v>
      </c>
      <c r="AA611" s="32" t="str">
        <f>IF(K611="M",IF(S611&lt;&gt;4,"",VLOOKUP(CONCATENATE(R611," ",(S611-3)),$Z$2:AD611,5,0)),IF(S611&lt;&gt;3,"",VLOOKUP(CONCATENATE(R611," ",(S611-2)),$Z$2:AD611,5,0)))</f>
        <v/>
      </c>
      <c r="AB611" s="32" t="str">
        <f>IF(K611="M",IF(S611&lt;&gt;4,"",VLOOKUP(CONCATENATE(R611," ",(S611-2)),$Z$2:AD611,5,0)),IF(S611&lt;&gt;3,"",VLOOKUP(CONCATENATE(R611," ",(S611-1)),$Z$2:AD611,5,0)))</f>
        <v/>
      </c>
      <c r="AC611" s="32" t="str">
        <f>IF(K611="M",IF(S611&lt;&gt;4,"",VLOOKUP(CONCATENATE(R611," ",(S611-1)),$Z$2:AD611,5,0)),IF(S611&lt;&gt;3,"",VLOOKUP(CONCATENATE(R611," ",(S611)),$Z$2:AD611,5,0)))</f>
        <v/>
      </c>
      <c r="AD611" s="32" t="str">
        <f t="shared" si="166"/>
        <v/>
      </c>
      <c r="AE611" s="32" t="str">
        <f t="shared" si="167"/>
        <v xml:space="preserve"> </v>
      </c>
      <c r="AF611" s="109">
        <f>IF($K611="M",IF($L611&gt;Params!D$3,0,Params!F$3-$L611+1)+IF($L611=1,2,0),IF($L611&gt;Params!E$3,0,Params!G$3-$L611+1)+IF($L611=1,2,0))</f>
        <v>0</v>
      </c>
      <c r="AG611" s="109">
        <f t="shared" si="159"/>
        <v>0</v>
      </c>
      <c r="AH611" s="109">
        <f>IF(LEN(M611)&gt;1,MATCH(MID(M611,2,3),Params!$A$4:$A$14,0),0)</f>
        <v>0</v>
      </c>
      <c r="AI611" s="109" cm="1">
        <f t="array" ref="AI611">IF(AH611=0,0,INDEX(Params!F$4:F$14,RESULTS!$AH611))</f>
        <v>0</v>
      </c>
      <c r="AJ611" s="109" cm="1">
        <f t="array" ref="AJ611">IF(AI611=0,0,INDEX(Params!G$4:G$14,RESULTS!$AH611))</f>
        <v>0</v>
      </c>
      <c r="AK611" s="109">
        <f t="shared" si="160"/>
        <v>0</v>
      </c>
      <c r="AL611" s="109">
        <f t="shared" si="161"/>
        <v>0</v>
      </c>
    </row>
    <row r="612" spans="1:38" x14ac:dyDescent="0.3">
      <c r="A612" s="64" t="str">
        <f t="shared" si="155"/>
        <v/>
      </c>
      <c r="B612" s="64" t="str">
        <f t="shared" si="156"/>
        <v/>
      </c>
      <c r="C612" s="100">
        <v>611</v>
      </c>
      <c r="D612" s="96"/>
      <c r="E612" s="97">
        <f t="shared" si="168"/>
        <v>1</v>
      </c>
      <c r="F612" s="97"/>
      <c r="G612" s="97"/>
      <c r="H612" s="104" t="str">
        <f t="shared" si="162"/>
        <v/>
      </c>
      <c r="I612" s="105" t="str">
        <f>IF(D612="","",VLOOKUP(D612,ENTRANTS!$A$1:$H$1000,2,0))</f>
        <v/>
      </c>
      <c r="J612" s="105" t="str">
        <f>IF(D612="","",VLOOKUP(D612,ENTRANTS!$A$1:$H$1000,3,0))</f>
        <v/>
      </c>
      <c r="K612" s="100" t="str">
        <f>IF(D612="","",LEFT(VLOOKUP(D612,ENTRANTS!$A$1:$H$1000,5,0),1))</f>
        <v/>
      </c>
      <c r="L612" s="100" t="str">
        <f>IF(D612="","",COUNTIF($K$2:K612,K612))</f>
        <v/>
      </c>
      <c r="M612" s="100" t="str">
        <f>IF(D612="","",VLOOKUP(D612,ENTRANTS!$A$1:$H$1000,4,0))</f>
        <v/>
      </c>
      <c r="N612" s="100" t="str">
        <f>IF(D612="","",COUNTIF($M$2:M612,M612))</f>
        <v/>
      </c>
      <c r="O612" s="105" t="str">
        <f>IF(D612="","",VLOOKUP(D612,ENTRANTS!$A$1:$H$1000,6,0))</f>
        <v/>
      </c>
      <c r="P612" s="83" t="str">
        <f t="shared" si="163"/>
        <v/>
      </c>
      <c r="Q612" s="30"/>
      <c r="R612" s="2" t="str">
        <f t="shared" si="164"/>
        <v/>
      </c>
      <c r="S612" s="3" t="str">
        <f>IF(D612="","",COUNTIF($R$2:R612,R612))</f>
        <v/>
      </c>
      <c r="T612" s="4" t="str">
        <f t="shared" si="169"/>
        <v/>
      </c>
      <c r="U612" s="34" t="str">
        <f>IF(AND(S612=4,K612="M",NOT(O612="Unattached")),SUMIF(R$2:R612,R612,L$2:L612),"")</f>
        <v/>
      </c>
      <c r="V612" s="4" t="str">
        <f t="shared" si="170"/>
        <v/>
      </c>
      <c r="W612" s="34" t="str">
        <f>IF(AND(S612=3,K612="F",NOT(O612="Unattached")),SUMIF(R$2:R612,R612,L$2:L612),"")</f>
        <v/>
      </c>
      <c r="X612" s="5" t="str">
        <f t="shared" si="157"/>
        <v/>
      </c>
      <c r="Y612" s="5" t="str">
        <f t="shared" si="165"/>
        <v/>
      </c>
      <c r="Z612" s="32" t="str">
        <f t="shared" si="158"/>
        <v xml:space="preserve"> </v>
      </c>
      <c r="AA612" s="32" t="str">
        <f>IF(K612="M",IF(S612&lt;&gt;4,"",VLOOKUP(CONCATENATE(R612," ",(S612-3)),$Z$2:AD612,5,0)),IF(S612&lt;&gt;3,"",VLOOKUP(CONCATENATE(R612," ",(S612-2)),$Z$2:AD612,5,0)))</f>
        <v/>
      </c>
      <c r="AB612" s="32" t="str">
        <f>IF(K612="M",IF(S612&lt;&gt;4,"",VLOOKUP(CONCATENATE(R612," ",(S612-2)),$Z$2:AD612,5,0)),IF(S612&lt;&gt;3,"",VLOOKUP(CONCATENATE(R612," ",(S612-1)),$Z$2:AD612,5,0)))</f>
        <v/>
      </c>
      <c r="AC612" s="32" t="str">
        <f>IF(K612="M",IF(S612&lt;&gt;4,"",VLOOKUP(CONCATENATE(R612," ",(S612-1)),$Z$2:AD612,5,0)),IF(S612&lt;&gt;3,"",VLOOKUP(CONCATENATE(R612," ",(S612)),$Z$2:AD612,5,0)))</f>
        <v/>
      </c>
      <c r="AD612" s="32" t="str">
        <f t="shared" si="166"/>
        <v/>
      </c>
      <c r="AE612" s="32" t="str">
        <f t="shared" si="167"/>
        <v xml:space="preserve"> </v>
      </c>
      <c r="AF612" s="109">
        <f>IF($K612="M",IF($L612&gt;Params!D$3,0,Params!F$3-$L612+1)+IF($L612=1,2,0),IF($L612&gt;Params!E$3,0,Params!G$3-$L612+1)+IF($L612=1,2,0))</f>
        <v>0</v>
      </c>
      <c r="AG612" s="109">
        <f t="shared" si="159"/>
        <v>0</v>
      </c>
      <c r="AH612" s="109">
        <f>IF(LEN(M612)&gt;1,MATCH(MID(M612,2,3),Params!$A$4:$A$14,0),0)</f>
        <v>0</v>
      </c>
      <c r="AI612" s="109" cm="1">
        <f t="array" ref="AI612">IF(AH612=0,0,INDEX(Params!F$4:F$14,RESULTS!$AH612))</f>
        <v>0</v>
      </c>
      <c r="AJ612" s="109" cm="1">
        <f t="array" ref="AJ612">IF(AI612=0,0,INDEX(Params!G$4:G$14,RESULTS!$AH612))</f>
        <v>0</v>
      </c>
      <c r="AK612" s="109">
        <f t="shared" si="160"/>
        <v>0</v>
      </c>
      <c r="AL612" s="109">
        <f t="shared" si="161"/>
        <v>0</v>
      </c>
    </row>
    <row r="613" spans="1:38" x14ac:dyDescent="0.3">
      <c r="A613" s="64" t="str">
        <f t="shared" si="155"/>
        <v/>
      </c>
      <c r="B613" s="64" t="str">
        <f t="shared" si="156"/>
        <v/>
      </c>
      <c r="C613" s="100">
        <v>612</v>
      </c>
      <c r="D613" s="96"/>
      <c r="E613" s="97">
        <f t="shared" si="168"/>
        <v>1</v>
      </c>
      <c r="F613" s="97"/>
      <c r="G613" s="97"/>
      <c r="H613" s="104" t="str">
        <f t="shared" si="162"/>
        <v/>
      </c>
      <c r="I613" s="105" t="str">
        <f>IF(D613="","",VLOOKUP(D613,ENTRANTS!$A$1:$H$1000,2,0))</f>
        <v/>
      </c>
      <c r="J613" s="105" t="str">
        <f>IF(D613="","",VLOOKUP(D613,ENTRANTS!$A$1:$H$1000,3,0))</f>
        <v/>
      </c>
      <c r="K613" s="100" t="str">
        <f>IF(D613="","",LEFT(VLOOKUP(D613,ENTRANTS!$A$1:$H$1000,5,0),1))</f>
        <v/>
      </c>
      <c r="L613" s="100" t="str">
        <f>IF(D613="","",COUNTIF($K$2:K613,K613))</f>
        <v/>
      </c>
      <c r="M613" s="100" t="str">
        <f>IF(D613="","",VLOOKUP(D613,ENTRANTS!$A$1:$H$1000,4,0))</f>
        <v/>
      </c>
      <c r="N613" s="100" t="str">
        <f>IF(D613="","",COUNTIF($M$2:M613,M613))</f>
        <v/>
      </c>
      <c r="O613" s="105" t="str">
        <f>IF(D613="","",VLOOKUP(D613,ENTRANTS!$A$1:$H$1000,6,0))</f>
        <v/>
      </c>
      <c r="P613" s="83" t="str">
        <f t="shared" si="163"/>
        <v/>
      </c>
      <c r="Q613" s="30"/>
      <c r="R613" s="2" t="str">
        <f t="shared" si="164"/>
        <v/>
      </c>
      <c r="S613" s="3" t="str">
        <f>IF(D613="","",COUNTIF($R$2:R613,R613))</f>
        <v/>
      </c>
      <c r="T613" s="4" t="str">
        <f t="shared" si="169"/>
        <v/>
      </c>
      <c r="U613" s="34" t="str">
        <f>IF(AND(S613=4,K613="M",NOT(O613="Unattached")),SUMIF(R$2:R613,R613,L$2:L613),"")</f>
        <v/>
      </c>
      <c r="V613" s="4" t="str">
        <f t="shared" si="170"/>
        <v/>
      </c>
      <c r="W613" s="34" t="str">
        <f>IF(AND(S613=3,K613="F",NOT(O613="Unattached")),SUMIF(R$2:R613,R613,L$2:L613),"")</f>
        <v/>
      </c>
      <c r="X613" s="5" t="str">
        <f t="shared" si="157"/>
        <v/>
      </c>
      <c r="Y613" s="5" t="str">
        <f t="shared" si="165"/>
        <v/>
      </c>
      <c r="Z613" s="32" t="str">
        <f t="shared" si="158"/>
        <v xml:space="preserve"> </v>
      </c>
      <c r="AA613" s="32" t="str">
        <f>IF(K613="M",IF(S613&lt;&gt;4,"",VLOOKUP(CONCATENATE(R613," ",(S613-3)),$Z$2:AD613,5,0)),IF(S613&lt;&gt;3,"",VLOOKUP(CONCATENATE(R613," ",(S613-2)),$Z$2:AD613,5,0)))</f>
        <v/>
      </c>
      <c r="AB613" s="32" t="str">
        <f>IF(K613="M",IF(S613&lt;&gt;4,"",VLOOKUP(CONCATENATE(R613," ",(S613-2)),$Z$2:AD613,5,0)),IF(S613&lt;&gt;3,"",VLOOKUP(CONCATENATE(R613," ",(S613-1)),$Z$2:AD613,5,0)))</f>
        <v/>
      </c>
      <c r="AC613" s="32" t="str">
        <f>IF(K613="M",IF(S613&lt;&gt;4,"",VLOOKUP(CONCATENATE(R613," ",(S613-1)),$Z$2:AD613,5,0)),IF(S613&lt;&gt;3,"",VLOOKUP(CONCATENATE(R613," ",(S613)),$Z$2:AD613,5,0)))</f>
        <v/>
      </c>
      <c r="AD613" s="32" t="str">
        <f t="shared" si="166"/>
        <v/>
      </c>
      <c r="AE613" s="32" t="str">
        <f t="shared" si="167"/>
        <v xml:space="preserve"> </v>
      </c>
      <c r="AF613" s="109">
        <f>IF($K613="M",IF($L613&gt;Params!D$3,0,Params!F$3-$L613+1)+IF($L613=1,2,0),IF($L613&gt;Params!E$3,0,Params!G$3-$L613+1)+IF($L613=1,2,0))</f>
        <v>0</v>
      </c>
      <c r="AG613" s="109">
        <f t="shared" si="159"/>
        <v>0</v>
      </c>
      <c r="AH613" s="109">
        <f>IF(LEN(M613)&gt;1,MATCH(MID(M613,2,3),Params!$A$4:$A$14,0),0)</f>
        <v>0</v>
      </c>
      <c r="AI613" s="109" cm="1">
        <f t="array" ref="AI613">IF(AH613=0,0,INDEX(Params!F$4:F$14,RESULTS!$AH613))</f>
        <v>0</v>
      </c>
      <c r="AJ613" s="109" cm="1">
        <f t="array" ref="AJ613">IF(AI613=0,0,INDEX(Params!G$4:G$14,RESULTS!$AH613))</f>
        <v>0</v>
      </c>
      <c r="AK613" s="109">
        <f t="shared" si="160"/>
        <v>0</v>
      </c>
      <c r="AL613" s="109">
        <f t="shared" si="161"/>
        <v>0</v>
      </c>
    </row>
    <row r="614" spans="1:38" x14ac:dyDescent="0.3">
      <c r="A614" s="64" t="str">
        <f t="shared" si="155"/>
        <v/>
      </c>
      <c r="B614" s="64" t="str">
        <f t="shared" si="156"/>
        <v/>
      </c>
      <c r="C614" s="100">
        <v>613</v>
      </c>
      <c r="D614" s="96"/>
      <c r="E614" s="97">
        <f t="shared" si="168"/>
        <v>1</v>
      </c>
      <c r="F614" s="97"/>
      <c r="G614" s="97"/>
      <c r="H614" s="104" t="str">
        <f t="shared" si="162"/>
        <v/>
      </c>
      <c r="I614" s="105" t="str">
        <f>IF(D614="","",VLOOKUP(D614,ENTRANTS!$A$1:$H$1000,2,0))</f>
        <v/>
      </c>
      <c r="J614" s="105" t="str">
        <f>IF(D614="","",VLOOKUP(D614,ENTRANTS!$A$1:$H$1000,3,0))</f>
        <v/>
      </c>
      <c r="K614" s="100" t="str">
        <f>IF(D614="","",LEFT(VLOOKUP(D614,ENTRANTS!$A$1:$H$1000,5,0),1))</f>
        <v/>
      </c>
      <c r="L614" s="100" t="str">
        <f>IF(D614="","",COUNTIF($K$2:K614,K614))</f>
        <v/>
      </c>
      <c r="M614" s="100" t="str">
        <f>IF(D614="","",VLOOKUP(D614,ENTRANTS!$A$1:$H$1000,4,0))</f>
        <v/>
      </c>
      <c r="N614" s="100" t="str">
        <f>IF(D614="","",COUNTIF($M$2:M614,M614))</f>
        <v/>
      </c>
      <c r="O614" s="105" t="str">
        <f>IF(D614="","",VLOOKUP(D614,ENTRANTS!$A$1:$H$1000,6,0))</f>
        <v/>
      </c>
      <c r="P614" s="83" t="str">
        <f t="shared" si="163"/>
        <v/>
      </c>
      <c r="Q614" s="30"/>
      <c r="R614" s="2" t="str">
        <f t="shared" si="164"/>
        <v/>
      </c>
      <c r="S614" s="3" t="str">
        <f>IF(D614="","",COUNTIF($R$2:R614,R614))</f>
        <v/>
      </c>
      <c r="T614" s="4" t="str">
        <f t="shared" si="169"/>
        <v/>
      </c>
      <c r="U614" s="34" t="str">
        <f>IF(AND(S614=4,K614="M",NOT(O614="Unattached")),SUMIF(R$2:R614,R614,L$2:L614),"")</f>
        <v/>
      </c>
      <c r="V614" s="4" t="str">
        <f t="shared" si="170"/>
        <v/>
      </c>
      <c r="W614" s="34" t="str">
        <f>IF(AND(S614=3,K614="F",NOT(O614="Unattached")),SUMIF(R$2:R614,R614,L$2:L614),"")</f>
        <v/>
      </c>
      <c r="X614" s="5" t="str">
        <f t="shared" si="157"/>
        <v/>
      </c>
      <c r="Y614" s="5" t="str">
        <f t="shared" si="165"/>
        <v/>
      </c>
      <c r="Z614" s="32" t="str">
        <f t="shared" si="158"/>
        <v xml:space="preserve"> </v>
      </c>
      <c r="AA614" s="32" t="str">
        <f>IF(K614="M",IF(S614&lt;&gt;4,"",VLOOKUP(CONCATENATE(R614," ",(S614-3)),$Z$2:AD614,5,0)),IF(S614&lt;&gt;3,"",VLOOKUP(CONCATENATE(R614," ",(S614-2)),$Z$2:AD614,5,0)))</f>
        <v/>
      </c>
      <c r="AB614" s="32" t="str">
        <f>IF(K614="M",IF(S614&lt;&gt;4,"",VLOOKUP(CONCATENATE(R614," ",(S614-2)),$Z$2:AD614,5,0)),IF(S614&lt;&gt;3,"",VLOOKUP(CONCATENATE(R614," ",(S614-1)),$Z$2:AD614,5,0)))</f>
        <v/>
      </c>
      <c r="AC614" s="32" t="str">
        <f>IF(K614="M",IF(S614&lt;&gt;4,"",VLOOKUP(CONCATENATE(R614," ",(S614-1)),$Z$2:AD614,5,0)),IF(S614&lt;&gt;3,"",VLOOKUP(CONCATENATE(R614," ",(S614)),$Z$2:AD614,5,0)))</f>
        <v/>
      </c>
      <c r="AD614" s="32" t="str">
        <f t="shared" si="166"/>
        <v/>
      </c>
      <c r="AE614" s="32" t="str">
        <f t="shared" si="167"/>
        <v xml:space="preserve"> </v>
      </c>
      <c r="AF614" s="109">
        <f>IF($K614="M",IF($L614&gt;Params!D$3,0,Params!F$3-$L614+1)+IF($L614=1,2,0),IF($L614&gt;Params!E$3,0,Params!G$3-$L614+1)+IF($L614=1,2,0))</f>
        <v>0</v>
      </c>
      <c r="AG614" s="109">
        <f t="shared" si="159"/>
        <v>0</v>
      </c>
      <c r="AH614" s="109">
        <f>IF(LEN(M614)&gt;1,MATCH(MID(M614,2,3),Params!$A$4:$A$14,0),0)</f>
        <v>0</v>
      </c>
      <c r="AI614" s="109" cm="1">
        <f t="array" ref="AI614">IF(AH614=0,0,INDEX(Params!F$4:F$14,RESULTS!$AH614))</f>
        <v>0</v>
      </c>
      <c r="AJ614" s="109" cm="1">
        <f t="array" ref="AJ614">IF(AI614=0,0,INDEX(Params!G$4:G$14,RESULTS!$AH614))</f>
        <v>0</v>
      </c>
      <c r="AK614" s="109">
        <f t="shared" si="160"/>
        <v>0</v>
      </c>
      <c r="AL614" s="109">
        <f t="shared" si="161"/>
        <v>0</v>
      </c>
    </row>
    <row r="615" spans="1:38" x14ac:dyDescent="0.3">
      <c r="A615" s="64" t="str">
        <f t="shared" si="155"/>
        <v/>
      </c>
      <c r="B615" s="64" t="str">
        <f t="shared" si="156"/>
        <v/>
      </c>
      <c r="C615" s="100">
        <v>614</v>
      </c>
      <c r="D615" s="96"/>
      <c r="E615" s="97">
        <f t="shared" si="168"/>
        <v>1</v>
      </c>
      <c r="F615" s="97"/>
      <c r="G615" s="97"/>
      <c r="H615" s="104" t="str">
        <f t="shared" si="162"/>
        <v/>
      </c>
      <c r="I615" s="105" t="str">
        <f>IF(D615="","",VLOOKUP(D615,ENTRANTS!$A$1:$H$1000,2,0))</f>
        <v/>
      </c>
      <c r="J615" s="105" t="str">
        <f>IF(D615="","",VLOOKUP(D615,ENTRANTS!$A$1:$H$1000,3,0))</f>
        <v/>
      </c>
      <c r="K615" s="100" t="str">
        <f>IF(D615="","",LEFT(VLOOKUP(D615,ENTRANTS!$A$1:$H$1000,5,0),1))</f>
        <v/>
      </c>
      <c r="L615" s="100" t="str">
        <f>IF(D615="","",COUNTIF($K$2:K615,K615))</f>
        <v/>
      </c>
      <c r="M615" s="100" t="str">
        <f>IF(D615="","",VLOOKUP(D615,ENTRANTS!$A$1:$H$1000,4,0))</f>
        <v/>
      </c>
      <c r="N615" s="100" t="str">
        <f>IF(D615="","",COUNTIF($M$2:M615,M615))</f>
        <v/>
      </c>
      <c r="O615" s="105" t="str">
        <f>IF(D615="","",VLOOKUP(D615,ENTRANTS!$A$1:$H$1000,6,0))</f>
        <v/>
      </c>
      <c r="P615" s="83" t="str">
        <f t="shared" si="163"/>
        <v/>
      </c>
      <c r="Q615" s="30"/>
      <c r="R615" s="2" t="str">
        <f t="shared" si="164"/>
        <v/>
      </c>
      <c r="S615" s="3" t="str">
        <f>IF(D615="","",COUNTIF($R$2:R615,R615))</f>
        <v/>
      </c>
      <c r="T615" s="4" t="str">
        <f t="shared" si="169"/>
        <v/>
      </c>
      <c r="U615" s="34" t="str">
        <f>IF(AND(S615=4,K615="M",NOT(O615="Unattached")),SUMIF(R$2:R615,R615,L$2:L615),"")</f>
        <v/>
      </c>
      <c r="V615" s="4" t="str">
        <f t="shared" si="170"/>
        <v/>
      </c>
      <c r="W615" s="34" t="str">
        <f>IF(AND(S615=3,K615="F",NOT(O615="Unattached")),SUMIF(R$2:R615,R615,L$2:L615),"")</f>
        <v/>
      </c>
      <c r="X615" s="5" t="str">
        <f t="shared" si="157"/>
        <v/>
      </c>
      <c r="Y615" s="5" t="str">
        <f t="shared" si="165"/>
        <v/>
      </c>
      <c r="Z615" s="32" t="str">
        <f t="shared" si="158"/>
        <v xml:space="preserve"> </v>
      </c>
      <c r="AA615" s="32" t="str">
        <f>IF(K615="M",IF(S615&lt;&gt;4,"",VLOOKUP(CONCATENATE(R615," ",(S615-3)),$Z$2:AD615,5,0)),IF(S615&lt;&gt;3,"",VLOOKUP(CONCATENATE(R615," ",(S615-2)),$Z$2:AD615,5,0)))</f>
        <v/>
      </c>
      <c r="AB615" s="32" t="str">
        <f>IF(K615="M",IF(S615&lt;&gt;4,"",VLOOKUP(CONCATENATE(R615," ",(S615-2)),$Z$2:AD615,5,0)),IF(S615&lt;&gt;3,"",VLOOKUP(CONCATENATE(R615," ",(S615-1)),$Z$2:AD615,5,0)))</f>
        <v/>
      </c>
      <c r="AC615" s="32" t="str">
        <f>IF(K615="M",IF(S615&lt;&gt;4,"",VLOOKUP(CONCATENATE(R615," ",(S615-1)),$Z$2:AD615,5,0)),IF(S615&lt;&gt;3,"",VLOOKUP(CONCATENATE(R615," ",(S615)),$Z$2:AD615,5,0)))</f>
        <v/>
      </c>
      <c r="AD615" s="32" t="str">
        <f t="shared" si="166"/>
        <v/>
      </c>
      <c r="AE615" s="32" t="str">
        <f t="shared" si="167"/>
        <v xml:space="preserve"> </v>
      </c>
      <c r="AF615" s="109">
        <f>IF($K615="M",IF($L615&gt;Params!D$3,0,Params!F$3-$L615+1)+IF($L615=1,2,0),IF($L615&gt;Params!E$3,0,Params!G$3-$L615+1)+IF($L615=1,2,0))</f>
        <v>0</v>
      </c>
      <c r="AG615" s="109">
        <f t="shared" si="159"/>
        <v>0</v>
      </c>
      <c r="AH615" s="109">
        <f>IF(LEN(M615)&gt;1,MATCH(MID(M615,2,3),Params!$A$4:$A$14,0),0)</f>
        <v>0</v>
      </c>
      <c r="AI615" s="109" cm="1">
        <f t="array" ref="AI615">IF(AH615=0,0,INDEX(Params!F$4:F$14,RESULTS!$AH615))</f>
        <v>0</v>
      </c>
      <c r="AJ615" s="109" cm="1">
        <f t="array" ref="AJ615">IF(AI615=0,0,INDEX(Params!G$4:G$14,RESULTS!$AH615))</f>
        <v>0</v>
      </c>
      <c r="AK615" s="109">
        <f t="shared" si="160"/>
        <v>0</v>
      </c>
      <c r="AL615" s="109">
        <f t="shared" si="161"/>
        <v>0</v>
      </c>
    </row>
    <row r="616" spans="1:38" x14ac:dyDescent="0.3">
      <c r="A616" s="64" t="str">
        <f t="shared" si="155"/>
        <v/>
      </c>
      <c r="B616" s="64" t="str">
        <f t="shared" si="156"/>
        <v/>
      </c>
      <c r="C616" s="100">
        <v>615</v>
      </c>
      <c r="D616" s="96"/>
      <c r="E616" s="97">
        <f t="shared" si="168"/>
        <v>1</v>
      </c>
      <c r="F616" s="97"/>
      <c r="G616" s="97"/>
      <c r="H616" s="104" t="str">
        <f t="shared" si="162"/>
        <v/>
      </c>
      <c r="I616" s="105" t="str">
        <f>IF(D616="","",VLOOKUP(D616,ENTRANTS!$A$1:$H$1000,2,0))</f>
        <v/>
      </c>
      <c r="J616" s="105" t="str">
        <f>IF(D616="","",VLOOKUP(D616,ENTRANTS!$A$1:$H$1000,3,0))</f>
        <v/>
      </c>
      <c r="K616" s="100" t="str">
        <f>IF(D616="","",LEFT(VLOOKUP(D616,ENTRANTS!$A$1:$H$1000,5,0),1))</f>
        <v/>
      </c>
      <c r="L616" s="100" t="str">
        <f>IF(D616="","",COUNTIF($K$2:K616,K616))</f>
        <v/>
      </c>
      <c r="M616" s="100" t="str">
        <f>IF(D616="","",VLOOKUP(D616,ENTRANTS!$A$1:$H$1000,4,0))</f>
        <v/>
      </c>
      <c r="N616" s="100" t="str">
        <f>IF(D616="","",COUNTIF($M$2:M616,M616))</f>
        <v/>
      </c>
      <c r="O616" s="105" t="str">
        <f>IF(D616="","",VLOOKUP(D616,ENTRANTS!$A$1:$H$1000,6,0))</f>
        <v/>
      </c>
      <c r="P616" s="83" t="str">
        <f t="shared" si="163"/>
        <v/>
      </c>
      <c r="Q616" s="30"/>
      <c r="R616" s="2" t="str">
        <f t="shared" si="164"/>
        <v/>
      </c>
      <c r="S616" s="3" t="str">
        <f>IF(D616="","",COUNTIF($R$2:R616,R616))</f>
        <v/>
      </c>
      <c r="T616" s="4" t="str">
        <f t="shared" si="169"/>
        <v/>
      </c>
      <c r="U616" s="34" t="str">
        <f>IF(AND(S616=4,K616="M",NOT(O616="Unattached")),SUMIF(R$2:R616,R616,L$2:L616),"")</f>
        <v/>
      </c>
      <c r="V616" s="4" t="str">
        <f t="shared" si="170"/>
        <v/>
      </c>
      <c r="W616" s="34" t="str">
        <f>IF(AND(S616=3,K616="F",NOT(O616="Unattached")),SUMIF(R$2:R616,R616,L$2:L616),"")</f>
        <v/>
      </c>
      <c r="X616" s="5" t="str">
        <f t="shared" si="157"/>
        <v/>
      </c>
      <c r="Y616" s="5" t="str">
        <f t="shared" si="165"/>
        <v/>
      </c>
      <c r="Z616" s="32" t="str">
        <f t="shared" si="158"/>
        <v xml:space="preserve"> </v>
      </c>
      <c r="AA616" s="32" t="str">
        <f>IF(K616="M",IF(S616&lt;&gt;4,"",VLOOKUP(CONCATENATE(R616," ",(S616-3)),$Z$2:AD616,5,0)),IF(S616&lt;&gt;3,"",VLOOKUP(CONCATENATE(R616," ",(S616-2)),$Z$2:AD616,5,0)))</f>
        <v/>
      </c>
      <c r="AB616" s="32" t="str">
        <f>IF(K616="M",IF(S616&lt;&gt;4,"",VLOOKUP(CONCATENATE(R616," ",(S616-2)),$Z$2:AD616,5,0)),IF(S616&lt;&gt;3,"",VLOOKUP(CONCATENATE(R616," ",(S616-1)),$Z$2:AD616,5,0)))</f>
        <v/>
      </c>
      <c r="AC616" s="32" t="str">
        <f>IF(K616="M",IF(S616&lt;&gt;4,"",VLOOKUP(CONCATENATE(R616," ",(S616-1)),$Z$2:AD616,5,0)),IF(S616&lt;&gt;3,"",VLOOKUP(CONCATENATE(R616," ",(S616)),$Z$2:AD616,5,0)))</f>
        <v/>
      </c>
      <c r="AD616" s="32" t="str">
        <f t="shared" si="166"/>
        <v/>
      </c>
      <c r="AE616" s="32" t="str">
        <f t="shared" si="167"/>
        <v xml:space="preserve"> </v>
      </c>
      <c r="AF616" s="109">
        <f>IF($K616="M",IF($L616&gt;Params!D$3,0,Params!F$3-$L616+1)+IF($L616=1,2,0),IF($L616&gt;Params!E$3,0,Params!G$3-$L616+1)+IF($L616=1,2,0))</f>
        <v>0</v>
      </c>
      <c r="AG616" s="109">
        <f t="shared" si="159"/>
        <v>0</v>
      </c>
      <c r="AH616" s="109">
        <f>IF(LEN(M616)&gt;1,MATCH(MID(M616,2,3),Params!$A$4:$A$14,0),0)</f>
        <v>0</v>
      </c>
      <c r="AI616" s="109" cm="1">
        <f t="array" ref="AI616">IF(AH616=0,0,INDEX(Params!F$4:F$14,RESULTS!$AH616))</f>
        <v>0</v>
      </c>
      <c r="AJ616" s="109" cm="1">
        <f t="array" ref="AJ616">IF(AI616=0,0,INDEX(Params!G$4:G$14,RESULTS!$AH616))</f>
        <v>0</v>
      </c>
      <c r="AK616" s="109">
        <f t="shared" si="160"/>
        <v>0</v>
      </c>
      <c r="AL616" s="109">
        <f t="shared" si="161"/>
        <v>0</v>
      </c>
    </row>
    <row r="617" spans="1:38" x14ac:dyDescent="0.3">
      <c r="A617" s="64" t="str">
        <f t="shared" si="155"/>
        <v/>
      </c>
      <c r="B617" s="64" t="str">
        <f t="shared" si="156"/>
        <v/>
      </c>
      <c r="C617" s="100">
        <v>616</v>
      </c>
      <c r="D617" s="96"/>
      <c r="E617" s="97">
        <f t="shared" si="168"/>
        <v>1</v>
      </c>
      <c r="F617" s="97"/>
      <c r="G617" s="97"/>
      <c r="H617" s="104" t="str">
        <f t="shared" si="162"/>
        <v/>
      </c>
      <c r="I617" s="105" t="str">
        <f>IF(D617="","",VLOOKUP(D617,ENTRANTS!$A$1:$H$1000,2,0))</f>
        <v/>
      </c>
      <c r="J617" s="105" t="str">
        <f>IF(D617="","",VLOOKUP(D617,ENTRANTS!$A$1:$H$1000,3,0))</f>
        <v/>
      </c>
      <c r="K617" s="100" t="str">
        <f>IF(D617="","",LEFT(VLOOKUP(D617,ENTRANTS!$A$1:$H$1000,5,0),1))</f>
        <v/>
      </c>
      <c r="L617" s="100" t="str">
        <f>IF(D617="","",COUNTIF($K$2:K617,K617))</f>
        <v/>
      </c>
      <c r="M617" s="100" t="str">
        <f>IF(D617="","",VLOOKUP(D617,ENTRANTS!$A$1:$H$1000,4,0))</f>
        <v/>
      </c>
      <c r="N617" s="100" t="str">
        <f>IF(D617="","",COUNTIF($M$2:M617,M617))</f>
        <v/>
      </c>
      <c r="O617" s="105" t="str">
        <f>IF(D617="","",VLOOKUP(D617,ENTRANTS!$A$1:$H$1000,6,0))</f>
        <v/>
      </c>
      <c r="P617" s="83" t="str">
        <f t="shared" si="163"/>
        <v/>
      </c>
      <c r="Q617" s="30"/>
      <c r="R617" s="2" t="str">
        <f t="shared" si="164"/>
        <v/>
      </c>
      <c r="S617" s="3" t="str">
        <f>IF(D617="","",COUNTIF($R$2:R617,R617))</f>
        <v/>
      </c>
      <c r="T617" s="4" t="str">
        <f t="shared" si="169"/>
        <v/>
      </c>
      <c r="U617" s="34" t="str">
        <f>IF(AND(S617=4,K617="M",NOT(O617="Unattached")),SUMIF(R$2:R617,R617,L$2:L617),"")</f>
        <v/>
      </c>
      <c r="V617" s="4" t="str">
        <f t="shared" si="170"/>
        <v/>
      </c>
      <c r="W617" s="34" t="str">
        <f>IF(AND(S617=3,K617="F",NOT(O617="Unattached")),SUMIF(R$2:R617,R617,L$2:L617),"")</f>
        <v/>
      </c>
      <c r="X617" s="5" t="str">
        <f t="shared" si="157"/>
        <v/>
      </c>
      <c r="Y617" s="5" t="str">
        <f t="shared" si="165"/>
        <v/>
      </c>
      <c r="Z617" s="32" t="str">
        <f t="shared" si="158"/>
        <v xml:space="preserve"> </v>
      </c>
      <c r="AA617" s="32" t="str">
        <f>IF(K617="M",IF(S617&lt;&gt;4,"",VLOOKUP(CONCATENATE(R617," ",(S617-3)),$Z$2:AD617,5,0)),IF(S617&lt;&gt;3,"",VLOOKUP(CONCATENATE(R617," ",(S617-2)),$Z$2:AD617,5,0)))</f>
        <v/>
      </c>
      <c r="AB617" s="32" t="str">
        <f>IF(K617="M",IF(S617&lt;&gt;4,"",VLOOKUP(CONCATENATE(R617," ",(S617-2)),$Z$2:AD617,5,0)),IF(S617&lt;&gt;3,"",VLOOKUP(CONCATENATE(R617," ",(S617-1)),$Z$2:AD617,5,0)))</f>
        <v/>
      </c>
      <c r="AC617" s="32" t="str">
        <f>IF(K617="M",IF(S617&lt;&gt;4,"",VLOOKUP(CONCATENATE(R617," ",(S617-1)),$Z$2:AD617,5,0)),IF(S617&lt;&gt;3,"",VLOOKUP(CONCATENATE(R617," ",(S617)),$Z$2:AD617,5,0)))</f>
        <v/>
      </c>
      <c r="AD617" s="32" t="str">
        <f t="shared" si="166"/>
        <v/>
      </c>
      <c r="AE617" s="32" t="str">
        <f t="shared" si="167"/>
        <v xml:space="preserve"> </v>
      </c>
      <c r="AF617" s="109">
        <f>IF($K617="M",IF($L617&gt;Params!D$3,0,Params!F$3-$L617+1)+IF($L617=1,2,0),IF($L617&gt;Params!E$3,0,Params!G$3-$L617+1)+IF($L617=1,2,0))</f>
        <v>0</v>
      </c>
      <c r="AG617" s="109">
        <f t="shared" si="159"/>
        <v>0</v>
      </c>
      <c r="AH617" s="109">
        <f>IF(LEN(M617)&gt;1,MATCH(MID(M617,2,3),Params!$A$4:$A$14,0),0)</f>
        <v>0</v>
      </c>
      <c r="AI617" s="109" cm="1">
        <f t="array" ref="AI617">IF(AH617=0,0,INDEX(Params!F$4:F$14,RESULTS!$AH617))</f>
        <v>0</v>
      </c>
      <c r="AJ617" s="109" cm="1">
        <f t="array" ref="AJ617">IF(AI617=0,0,INDEX(Params!G$4:G$14,RESULTS!$AH617))</f>
        <v>0</v>
      </c>
      <c r="AK617" s="109">
        <f t="shared" si="160"/>
        <v>0</v>
      </c>
      <c r="AL617" s="109">
        <f t="shared" si="161"/>
        <v>0</v>
      </c>
    </row>
    <row r="618" spans="1:38" x14ac:dyDescent="0.3">
      <c r="A618" s="64" t="str">
        <f t="shared" si="155"/>
        <v/>
      </c>
      <c r="B618" s="64" t="str">
        <f t="shared" si="156"/>
        <v/>
      </c>
      <c r="C618" s="100">
        <v>617</v>
      </c>
      <c r="D618" s="96"/>
      <c r="E618" s="97">
        <f t="shared" si="168"/>
        <v>1</v>
      </c>
      <c r="F618" s="97"/>
      <c r="G618" s="97"/>
      <c r="H618" s="104" t="str">
        <f t="shared" si="162"/>
        <v/>
      </c>
      <c r="I618" s="105" t="str">
        <f>IF(D618="","",VLOOKUP(D618,ENTRANTS!$A$1:$H$1000,2,0))</f>
        <v/>
      </c>
      <c r="J618" s="105" t="str">
        <f>IF(D618="","",VLOOKUP(D618,ENTRANTS!$A$1:$H$1000,3,0))</f>
        <v/>
      </c>
      <c r="K618" s="100" t="str">
        <f>IF(D618="","",LEFT(VLOOKUP(D618,ENTRANTS!$A$1:$H$1000,5,0),1))</f>
        <v/>
      </c>
      <c r="L618" s="100" t="str">
        <f>IF(D618="","",COUNTIF($K$2:K618,K618))</f>
        <v/>
      </c>
      <c r="M618" s="100" t="str">
        <f>IF(D618="","",VLOOKUP(D618,ENTRANTS!$A$1:$H$1000,4,0))</f>
        <v/>
      </c>
      <c r="N618" s="100" t="str">
        <f>IF(D618="","",COUNTIF($M$2:M618,M618))</f>
        <v/>
      </c>
      <c r="O618" s="105" t="str">
        <f>IF(D618="","",VLOOKUP(D618,ENTRANTS!$A$1:$H$1000,6,0))</f>
        <v/>
      </c>
      <c r="P618" s="83" t="str">
        <f t="shared" si="163"/>
        <v/>
      </c>
      <c r="Q618" s="30"/>
      <c r="R618" s="2" t="str">
        <f t="shared" si="164"/>
        <v/>
      </c>
      <c r="S618" s="3" t="str">
        <f>IF(D618="","",COUNTIF($R$2:R618,R618))</f>
        <v/>
      </c>
      <c r="T618" s="4" t="str">
        <f t="shared" si="169"/>
        <v/>
      </c>
      <c r="U618" s="34" t="str">
        <f>IF(AND(S618=4,K618="M",NOT(O618="Unattached")),SUMIF(R$2:R618,R618,L$2:L618),"")</f>
        <v/>
      </c>
      <c r="V618" s="4" t="str">
        <f t="shared" si="170"/>
        <v/>
      </c>
      <c r="W618" s="34" t="str">
        <f>IF(AND(S618=3,K618="F",NOT(O618="Unattached")),SUMIF(R$2:R618,R618,L$2:L618),"")</f>
        <v/>
      </c>
      <c r="X618" s="5" t="str">
        <f t="shared" si="157"/>
        <v/>
      </c>
      <c r="Y618" s="5" t="str">
        <f t="shared" si="165"/>
        <v/>
      </c>
      <c r="Z618" s="32" t="str">
        <f t="shared" si="158"/>
        <v xml:space="preserve"> </v>
      </c>
      <c r="AA618" s="32" t="str">
        <f>IF(K618="M",IF(S618&lt;&gt;4,"",VLOOKUP(CONCATENATE(R618," ",(S618-3)),$Z$2:AD618,5,0)),IF(S618&lt;&gt;3,"",VLOOKUP(CONCATENATE(R618," ",(S618-2)),$Z$2:AD618,5,0)))</f>
        <v/>
      </c>
      <c r="AB618" s="32" t="str">
        <f>IF(K618="M",IF(S618&lt;&gt;4,"",VLOOKUP(CONCATENATE(R618," ",(S618-2)),$Z$2:AD618,5,0)),IF(S618&lt;&gt;3,"",VLOOKUP(CONCATENATE(R618," ",(S618-1)),$Z$2:AD618,5,0)))</f>
        <v/>
      </c>
      <c r="AC618" s="32" t="str">
        <f>IF(K618="M",IF(S618&lt;&gt;4,"",VLOOKUP(CONCATENATE(R618," ",(S618-1)),$Z$2:AD618,5,0)),IF(S618&lt;&gt;3,"",VLOOKUP(CONCATENATE(R618," ",(S618)),$Z$2:AD618,5,0)))</f>
        <v/>
      </c>
      <c r="AD618" s="32" t="str">
        <f t="shared" si="166"/>
        <v/>
      </c>
      <c r="AE618" s="32" t="str">
        <f t="shared" si="167"/>
        <v xml:space="preserve"> </v>
      </c>
      <c r="AF618" s="109">
        <f>IF($K618="M",IF($L618&gt;Params!D$3,0,Params!F$3-$L618+1)+IF($L618=1,2,0),IF($L618&gt;Params!E$3,0,Params!G$3-$L618+1)+IF($L618=1,2,0))</f>
        <v>0</v>
      </c>
      <c r="AG618" s="109">
        <f t="shared" si="159"/>
        <v>0</v>
      </c>
      <c r="AH618" s="109">
        <f>IF(LEN(M618)&gt;1,MATCH(MID(M618,2,3),Params!$A$4:$A$14,0),0)</f>
        <v>0</v>
      </c>
      <c r="AI618" s="109" cm="1">
        <f t="array" ref="AI618">IF(AH618=0,0,INDEX(Params!F$4:F$14,RESULTS!$AH618))</f>
        <v>0</v>
      </c>
      <c r="AJ618" s="109" cm="1">
        <f t="array" ref="AJ618">IF(AI618=0,0,INDEX(Params!G$4:G$14,RESULTS!$AH618))</f>
        <v>0</v>
      </c>
      <c r="AK618" s="109">
        <f t="shared" si="160"/>
        <v>0</v>
      </c>
      <c r="AL618" s="109">
        <f t="shared" si="161"/>
        <v>0</v>
      </c>
    </row>
    <row r="619" spans="1:38" x14ac:dyDescent="0.3">
      <c r="A619" s="64" t="str">
        <f t="shared" si="155"/>
        <v/>
      </c>
      <c r="B619" s="64" t="str">
        <f t="shared" si="156"/>
        <v/>
      </c>
      <c r="C619" s="100">
        <v>618</v>
      </c>
      <c r="D619" s="96"/>
      <c r="E619" s="97">
        <f t="shared" si="168"/>
        <v>1</v>
      </c>
      <c r="F619" s="97"/>
      <c r="G619" s="97"/>
      <c r="H619" s="104" t="str">
        <f t="shared" si="162"/>
        <v/>
      </c>
      <c r="I619" s="105" t="str">
        <f>IF(D619="","",VLOOKUP(D619,ENTRANTS!$A$1:$H$1000,2,0))</f>
        <v/>
      </c>
      <c r="J619" s="105" t="str">
        <f>IF(D619="","",VLOOKUP(D619,ENTRANTS!$A$1:$H$1000,3,0))</f>
        <v/>
      </c>
      <c r="K619" s="100" t="str">
        <f>IF(D619="","",LEFT(VLOOKUP(D619,ENTRANTS!$A$1:$H$1000,5,0),1))</f>
        <v/>
      </c>
      <c r="L619" s="100" t="str">
        <f>IF(D619="","",COUNTIF($K$2:K619,K619))</f>
        <v/>
      </c>
      <c r="M619" s="100" t="str">
        <f>IF(D619="","",VLOOKUP(D619,ENTRANTS!$A$1:$H$1000,4,0))</f>
        <v/>
      </c>
      <c r="N619" s="100" t="str">
        <f>IF(D619="","",COUNTIF($M$2:M619,M619))</f>
        <v/>
      </c>
      <c r="O619" s="105" t="str">
        <f>IF(D619="","",VLOOKUP(D619,ENTRANTS!$A$1:$H$1000,6,0))</f>
        <v/>
      </c>
      <c r="P619" s="83" t="str">
        <f t="shared" si="163"/>
        <v/>
      </c>
      <c r="Q619" s="30"/>
      <c r="R619" s="2" t="str">
        <f t="shared" si="164"/>
        <v/>
      </c>
      <c r="S619" s="3" t="str">
        <f>IF(D619="","",COUNTIF($R$2:R619,R619))</f>
        <v/>
      </c>
      <c r="T619" s="4" t="str">
        <f t="shared" si="169"/>
        <v/>
      </c>
      <c r="U619" s="34" t="str">
        <f>IF(AND(S619=4,K619="M",NOT(O619="Unattached")),SUMIF(R$2:R619,R619,L$2:L619),"")</f>
        <v/>
      </c>
      <c r="V619" s="4" t="str">
        <f t="shared" si="170"/>
        <v/>
      </c>
      <c r="W619" s="34" t="str">
        <f>IF(AND(S619=3,K619="F",NOT(O619="Unattached")),SUMIF(R$2:R619,R619,L$2:L619),"")</f>
        <v/>
      </c>
      <c r="X619" s="5" t="str">
        <f t="shared" si="157"/>
        <v/>
      </c>
      <c r="Y619" s="5" t="str">
        <f t="shared" si="165"/>
        <v/>
      </c>
      <c r="Z619" s="32" t="str">
        <f t="shared" si="158"/>
        <v xml:space="preserve"> </v>
      </c>
      <c r="AA619" s="32" t="str">
        <f>IF(K619="M",IF(S619&lt;&gt;4,"",VLOOKUP(CONCATENATE(R619," ",(S619-3)),$Z$2:AD619,5,0)),IF(S619&lt;&gt;3,"",VLOOKUP(CONCATENATE(R619," ",(S619-2)),$Z$2:AD619,5,0)))</f>
        <v/>
      </c>
      <c r="AB619" s="32" t="str">
        <f>IF(K619="M",IF(S619&lt;&gt;4,"",VLOOKUP(CONCATENATE(R619," ",(S619-2)),$Z$2:AD619,5,0)),IF(S619&lt;&gt;3,"",VLOOKUP(CONCATENATE(R619," ",(S619-1)),$Z$2:AD619,5,0)))</f>
        <v/>
      </c>
      <c r="AC619" s="32" t="str">
        <f>IF(K619="M",IF(S619&lt;&gt;4,"",VLOOKUP(CONCATENATE(R619," ",(S619-1)),$Z$2:AD619,5,0)),IF(S619&lt;&gt;3,"",VLOOKUP(CONCATENATE(R619," ",(S619)),$Z$2:AD619,5,0)))</f>
        <v/>
      </c>
      <c r="AD619" s="32" t="str">
        <f t="shared" si="166"/>
        <v/>
      </c>
      <c r="AE619" s="32" t="str">
        <f t="shared" si="167"/>
        <v xml:space="preserve"> </v>
      </c>
      <c r="AF619" s="109">
        <f>IF($K619="M",IF($L619&gt;Params!D$3,0,Params!F$3-$L619+1)+IF($L619=1,2,0),IF($L619&gt;Params!E$3,0,Params!G$3-$L619+1)+IF($L619=1,2,0))</f>
        <v>0</v>
      </c>
      <c r="AG619" s="109">
        <f t="shared" si="159"/>
        <v>0</v>
      </c>
      <c r="AH619" s="109">
        <f>IF(LEN(M619)&gt;1,MATCH(MID(M619,2,3),Params!$A$4:$A$14,0),0)</f>
        <v>0</v>
      </c>
      <c r="AI619" s="109" cm="1">
        <f t="array" ref="AI619">IF(AH619=0,0,INDEX(Params!F$4:F$14,RESULTS!$AH619))</f>
        <v>0</v>
      </c>
      <c r="AJ619" s="109" cm="1">
        <f t="array" ref="AJ619">IF(AI619=0,0,INDEX(Params!G$4:G$14,RESULTS!$AH619))</f>
        <v>0</v>
      </c>
      <c r="AK619" s="109">
        <f t="shared" si="160"/>
        <v>0</v>
      </c>
      <c r="AL619" s="109">
        <f t="shared" si="161"/>
        <v>0</v>
      </c>
    </row>
    <row r="620" spans="1:38" x14ac:dyDescent="0.3">
      <c r="A620" s="64" t="str">
        <f t="shared" si="155"/>
        <v/>
      </c>
      <c r="B620" s="64" t="str">
        <f t="shared" si="156"/>
        <v/>
      </c>
      <c r="C620" s="100">
        <v>619</v>
      </c>
      <c r="D620" s="96"/>
      <c r="E620" s="97">
        <f t="shared" si="168"/>
        <v>1</v>
      </c>
      <c r="F620" s="97"/>
      <c r="G620" s="97"/>
      <c r="H620" s="104" t="str">
        <f t="shared" si="162"/>
        <v/>
      </c>
      <c r="I620" s="105" t="str">
        <f>IF(D620="","",VLOOKUP(D620,ENTRANTS!$A$1:$H$1000,2,0))</f>
        <v/>
      </c>
      <c r="J620" s="105" t="str">
        <f>IF(D620="","",VLOOKUP(D620,ENTRANTS!$A$1:$H$1000,3,0))</f>
        <v/>
      </c>
      <c r="K620" s="100" t="str">
        <f>IF(D620="","",LEFT(VLOOKUP(D620,ENTRANTS!$A$1:$H$1000,5,0),1))</f>
        <v/>
      </c>
      <c r="L620" s="100" t="str">
        <f>IF(D620="","",COUNTIF($K$2:K620,K620))</f>
        <v/>
      </c>
      <c r="M620" s="100" t="str">
        <f>IF(D620="","",VLOOKUP(D620,ENTRANTS!$A$1:$H$1000,4,0))</f>
        <v/>
      </c>
      <c r="N620" s="100" t="str">
        <f>IF(D620="","",COUNTIF($M$2:M620,M620))</f>
        <v/>
      </c>
      <c r="O620" s="105" t="str">
        <f>IF(D620="","",VLOOKUP(D620,ENTRANTS!$A$1:$H$1000,6,0))</f>
        <v/>
      </c>
      <c r="P620" s="83" t="str">
        <f t="shared" si="163"/>
        <v/>
      </c>
      <c r="Q620" s="30"/>
      <c r="R620" s="2" t="str">
        <f t="shared" si="164"/>
        <v/>
      </c>
      <c r="S620" s="3" t="str">
        <f>IF(D620="","",COUNTIF($R$2:R620,R620))</f>
        <v/>
      </c>
      <c r="T620" s="4" t="str">
        <f t="shared" si="169"/>
        <v/>
      </c>
      <c r="U620" s="34" t="str">
        <f>IF(AND(S620=4,K620="M",NOT(O620="Unattached")),SUMIF(R$2:R620,R620,L$2:L620),"")</f>
        <v/>
      </c>
      <c r="V620" s="4" t="str">
        <f t="shared" si="170"/>
        <v/>
      </c>
      <c r="W620" s="34" t="str">
        <f>IF(AND(S620=3,K620="F",NOT(O620="Unattached")),SUMIF(R$2:R620,R620,L$2:L620),"")</f>
        <v/>
      </c>
      <c r="X620" s="5" t="str">
        <f t="shared" si="157"/>
        <v/>
      </c>
      <c r="Y620" s="5" t="str">
        <f t="shared" si="165"/>
        <v/>
      </c>
      <c r="Z620" s="32" t="str">
        <f t="shared" si="158"/>
        <v xml:space="preserve"> </v>
      </c>
      <c r="AA620" s="32" t="str">
        <f>IF(K620="M",IF(S620&lt;&gt;4,"",VLOOKUP(CONCATENATE(R620," ",(S620-3)),$Z$2:AD620,5,0)),IF(S620&lt;&gt;3,"",VLOOKUP(CONCATENATE(R620," ",(S620-2)),$Z$2:AD620,5,0)))</f>
        <v/>
      </c>
      <c r="AB620" s="32" t="str">
        <f>IF(K620="M",IF(S620&lt;&gt;4,"",VLOOKUP(CONCATENATE(R620," ",(S620-2)),$Z$2:AD620,5,0)),IF(S620&lt;&gt;3,"",VLOOKUP(CONCATENATE(R620," ",(S620-1)),$Z$2:AD620,5,0)))</f>
        <v/>
      </c>
      <c r="AC620" s="32" t="str">
        <f>IF(K620="M",IF(S620&lt;&gt;4,"",VLOOKUP(CONCATENATE(R620," ",(S620-1)),$Z$2:AD620,5,0)),IF(S620&lt;&gt;3,"",VLOOKUP(CONCATENATE(R620," ",(S620)),$Z$2:AD620,5,0)))</f>
        <v/>
      </c>
      <c r="AD620" s="32" t="str">
        <f t="shared" si="166"/>
        <v/>
      </c>
      <c r="AE620" s="32" t="str">
        <f t="shared" si="167"/>
        <v xml:space="preserve"> </v>
      </c>
      <c r="AF620" s="109">
        <f>IF($K620="M",IF($L620&gt;Params!D$3,0,Params!F$3-$L620+1)+IF($L620=1,2,0),IF($L620&gt;Params!E$3,0,Params!G$3-$L620+1)+IF($L620=1,2,0))</f>
        <v>0</v>
      </c>
      <c r="AG620" s="109">
        <f t="shared" si="159"/>
        <v>0</v>
      </c>
      <c r="AH620" s="109">
        <f>IF(LEN(M620)&gt;1,MATCH(MID(M620,2,3),Params!$A$4:$A$14,0),0)</f>
        <v>0</v>
      </c>
      <c r="AI620" s="109" cm="1">
        <f t="array" ref="AI620">IF(AH620=0,0,INDEX(Params!F$4:F$14,RESULTS!$AH620))</f>
        <v>0</v>
      </c>
      <c r="AJ620" s="109" cm="1">
        <f t="array" ref="AJ620">IF(AI620=0,0,INDEX(Params!G$4:G$14,RESULTS!$AH620))</f>
        <v>0</v>
      </c>
      <c r="AK620" s="109">
        <f t="shared" si="160"/>
        <v>0</v>
      </c>
      <c r="AL620" s="109">
        <f t="shared" si="161"/>
        <v>0</v>
      </c>
    </row>
    <row r="621" spans="1:38" x14ac:dyDescent="0.3">
      <c r="A621" s="64" t="str">
        <f t="shared" si="155"/>
        <v/>
      </c>
      <c r="B621" s="64" t="str">
        <f t="shared" si="156"/>
        <v/>
      </c>
      <c r="C621" s="100">
        <v>620</v>
      </c>
      <c r="D621" s="96"/>
      <c r="E621" s="97">
        <f t="shared" si="168"/>
        <v>1</v>
      </c>
      <c r="F621" s="97"/>
      <c r="G621" s="97"/>
      <c r="H621" s="104" t="str">
        <f t="shared" si="162"/>
        <v/>
      </c>
      <c r="I621" s="105" t="str">
        <f>IF(D621="","",VLOOKUP(D621,ENTRANTS!$A$1:$H$1000,2,0))</f>
        <v/>
      </c>
      <c r="J621" s="105" t="str">
        <f>IF(D621="","",VLOOKUP(D621,ENTRANTS!$A$1:$H$1000,3,0))</f>
        <v/>
      </c>
      <c r="K621" s="100" t="str">
        <f>IF(D621="","",LEFT(VLOOKUP(D621,ENTRANTS!$A$1:$H$1000,5,0),1))</f>
        <v/>
      </c>
      <c r="L621" s="100" t="str">
        <f>IF(D621="","",COUNTIF($K$2:K621,K621))</f>
        <v/>
      </c>
      <c r="M621" s="100" t="str">
        <f>IF(D621="","",VLOOKUP(D621,ENTRANTS!$A$1:$H$1000,4,0))</f>
        <v/>
      </c>
      <c r="N621" s="100" t="str">
        <f>IF(D621="","",COUNTIF($M$2:M621,M621))</f>
        <v/>
      </c>
      <c r="O621" s="105" t="str">
        <f>IF(D621="","",VLOOKUP(D621,ENTRANTS!$A$1:$H$1000,6,0))</f>
        <v/>
      </c>
      <c r="P621" s="83" t="str">
        <f t="shared" si="163"/>
        <v/>
      </c>
      <c r="Q621" s="30"/>
      <c r="R621" s="2" t="str">
        <f t="shared" si="164"/>
        <v/>
      </c>
      <c r="S621" s="3" t="str">
        <f>IF(D621="","",COUNTIF($R$2:R621,R621))</f>
        <v/>
      </c>
      <c r="T621" s="4" t="str">
        <f t="shared" si="169"/>
        <v/>
      </c>
      <c r="U621" s="34" t="str">
        <f>IF(AND(S621=4,K621="M",NOT(O621="Unattached")),SUMIF(R$2:R621,R621,L$2:L621),"")</f>
        <v/>
      </c>
      <c r="V621" s="4" t="str">
        <f t="shared" si="170"/>
        <v/>
      </c>
      <c r="W621" s="34" t="str">
        <f>IF(AND(S621=3,K621="F",NOT(O621="Unattached")),SUMIF(R$2:R621,R621,L$2:L621),"")</f>
        <v/>
      </c>
      <c r="X621" s="5" t="str">
        <f t="shared" si="157"/>
        <v/>
      </c>
      <c r="Y621" s="5" t="str">
        <f t="shared" si="165"/>
        <v/>
      </c>
      <c r="Z621" s="32" t="str">
        <f t="shared" si="158"/>
        <v xml:space="preserve"> </v>
      </c>
      <c r="AA621" s="32" t="str">
        <f>IF(K621="M",IF(S621&lt;&gt;4,"",VLOOKUP(CONCATENATE(R621," ",(S621-3)),$Z$2:AD621,5,0)),IF(S621&lt;&gt;3,"",VLOOKUP(CONCATENATE(R621," ",(S621-2)),$Z$2:AD621,5,0)))</f>
        <v/>
      </c>
      <c r="AB621" s="32" t="str">
        <f>IF(K621="M",IF(S621&lt;&gt;4,"",VLOOKUP(CONCATENATE(R621," ",(S621-2)),$Z$2:AD621,5,0)),IF(S621&lt;&gt;3,"",VLOOKUP(CONCATENATE(R621," ",(S621-1)),$Z$2:AD621,5,0)))</f>
        <v/>
      </c>
      <c r="AC621" s="32" t="str">
        <f>IF(K621="M",IF(S621&lt;&gt;4,"",VLOOKUP(CONCATENATE(R621," ",(S621-1)),$Z$2:AD621,5,0)),IF(S621&lt;&gt;3,"",VLOOKUP(CONCATENATE(R621," ",(S621)),$Z$2:AD621,5,0)))</f>
        <v/>
      </c>
      <c r="AD621" s="32" t="str">
        <f t="shared" si="166"/>
        <v/>
      </c>
      <c r="AE621" s="32" t="str">
        <f t="shared" si="167"/>
        <v xml:space="preserve"> </v>
      </c>
      <c r="AF621" s="109">
        <f>IF($K621="M",IF($L621&gt;Params!D$3,0,Params!F$3-$L621+1)+IF($L621=1,2,0),IF($L621&gt;Params!E$3,0,Params!G$3-$L621+1)+IF($L621=1,2,0))</f>
        <v>0</v>
      </c>
      <c r="AG621" s="109">
        <f t="shared" si="159"/>
        <v>0</v>
      </c>
      <c r="AH621" s="109">
        <f>IF(LEN(M621)&gt;1,MATCH(MID(M621,2,3),Params!$A$4:$A$14,0),0)</f>
        <v>0</v>
      </c>
      <c r="AI621" s="109" cm="1">
        <f t="array" ref="AI621">IF(AH621=0,0,INDEX(Params!F$4:F$14,RESULTS!$AH621))</f>
        <v>0</v>
      </c>
      <c r="AJ621" s="109" cm="1">
        <f t="array" ref="AJ621">IF(AI621=0,0,INDEX(Params!G$4:G$14,RESULTS!$AH621))</f>
        <v>0</v>
      </c>
      <c r="AK621" s="109">
        <f t="shared" si="160"/>
        <v>0</v>
      </c>
      <c r="AL621" s="109">
        <f t="shared" si="161"/>
        <v>0</v>
      </c>
    </row>
    <row r="622" spans="1:38" x14ac:dyDescent="0.3">
      <c r="A622" s="64" t="str">
        <f t="shared" si="155"/>
        <v/>
      </c>
      <c r="B622" s="64" t="str">
        <f t="shared" si="156"/>
        <v/>
      </c>
      <c r="C622" s="100">
        <v>621</v>
      </c>
      <c r="D622" s="96"/>
      <c r="E622" s="97">
        <f t="shared" si="168"/>
        <v>1</v>
      </c>
      <c r="F622" s="97"/>
      <c r="G622" s="97"/>
      <c r="H622" s="104" t="str">
        <f t="shared" si="162"/>
        <v/>
      </c>
      <c r="I622" s="105" t="str">
        <f>IF(D622="","",VLOOKUP(D622,ENTRANTS!$A$1:$H$1000,2,0))</f>
        <v/>
      </c>
      <c r="J622" s="105" t="str">
        <f>IF(D622="","",VLOOKUP(D622,ENTRANTS!$A$1:$H$1000,3,0))</f>
        <v/>
      </c>
      <c r="K622" s="100" t="str">
        <f>IF(D622="","",LEFT(VLOOKUP(D622,ENTRANTS!$A$1:$H$1000,5,0),1))</f>
        <v/>
      </c>
      <c r="L622" s="100" t="str">
        <f>IF(D622="","",COUNTIF($K$2:K622,K622))</f>
        <v/>
      </c>
      <c r="M622" s="100" t="str">
        <f>IF(D622="","",VLOOKUP(D622,ENTRANTS!$A$1:$H$1000,4,0))</f>
        <v/>
      </c>
      <c r="N622" s="100" t="str">
        <f>IF(D622="","",COUNTIF($M$2:M622,M622))</f>
        <v/>
      </c>
      <c r="O622" s="105" t="str">
        <f>IF(D622="","",VLOOKUP(D622,ENTRANTS!$A$1:$H$1000,6,0))</f>
        <v/>
      </c>
      <c r="P622" s="83" t="str">
        <f t="shared" si="163"/>
        <v/>
      </c>
      <c r="Q622" s="30"/>
      <c r="R622" s="2" t="str">
        <f t="shared" si="164"/>
        <v/>
      </c>
      <c r="S622" s="3" t="str">
        <f>IF(D622="","",COUNTIF($R$2:R622,R622))</f>
        <v/>
      </c>
      <c r="T622" s="4" t="str">
        <f t="shared" si="169"/>
        <v/>
      </c>
      <c r="U622" s="34" t="str">
        <f>IF(AND(S622=4,K622="M",NOT(O622="Unattached")),SUMIF(R$2:R622,R622,L$2:L622),"")</f>
        <v/>
      </c>
      <c r="V622" s="4" t="str">
        <f t="shared" si="170"/>
        <v/>
      </c>
      <c r="W622" s="34" t="str">
        <f>IF(AND(S622=3,K622="F",NOT(O622="Unattached")),SUMIF(R$2:R622,R622,L$2:L622),"")</f>
        <v/>
      </c>
      <c r="X622" s="5" t="str">
        <f t="shared" si="157"/>
        <v/>
      </c>
      <c r="Y622" s="5" t="str">
        <f t="shared" si="165"/>
        <v/>
      </c>
      <c r="Z622" s="32" t="str">
        <f t="shared" si="158"/>
        <v xml:space="preserve"> </v>
      </c>
      <c r="AA622" s="32" t="str">
        <f>IF(K622="M",IF(S622&lt;&gt;4,"",VLOOKUP(CONCATENATE(R622," ",(S622-3)),$Z$2:AD622,5,0)),IF(S622&lt;&gt;3,"",VLOOKUP(CONCATENATE(R622," ",(S622-2)),$Z$2:AD622,5,0)))</f>
        <v/>
      </c>
      <c r="AB622" s="32" t="str">
        <f>IF(K622="M",IF(S622&lt;&gt;4,"",VLOOKUP(CONCATENATE(R622," ",(S622-2)),$Z$2:AD622,5,0)),IF(S622&lt;&gt;3,"",VLOOKUP(CONCATENATE(R622," ",(S622-1)),$Z$2:AD622,5,0)))</f>
        <v/>
      </c>
      <c r="AC622" s="32" t="str">
        <f>IF(K622="M",IF(S622&lt;&gt;4,"",VLOOKUP(CONCATENATE(R622," ",(S622-1)),$Z$2:AD622,5,0)),IF(S622&lt;&gt;3,"",VLOOKUP(CONCATENATE(R622," ",(S622)),$Z$2:AD622,5,0)))</f>
        <v/>
      </c>
      <c r="AD622" s="32" t="str">
        <f t="shared" si="166"/>
        <v/>
      </c>
      <c r="AE622" s="32" t="str">
        <f t="shared" si="167"/>
        <v xml:space="preserve"> </v>
      </c>
      <c r="AF622" s="109">
        <f>IF($K622="M",IF($L622&gt;Params!D$3,0,Params!F$3-$L622+1)+IF($L622=1,2,0),IF($L622&gt;Params!E$3,0,Params!G$3-$L622+1)+IF($L622=1,2,0))</f>
        <v>0</v>
      </c>
      <c r="AG622" s="109">
        <f t="shared" si="159"/>
        <v>0</v>
      </c>
      <c r="AH622" s="109">
        <f>IF(LEN(M622)&gt;1,MATCH(MID(M622,2,3),Params!$A$4:$A$14,0),0)</f>
        <v>0</v>
      </c>
      <c r="AI622" s="109" cm="1">
        <f t="array" ref="AI622">IF(AH622=0,0,INDEX(Params!F$4:F$14,RESULTS!$AH622))</f>
        <v>0</v>
      </c>
      <c r="AJ622" s="109" cm="1">
        <f t="array" ref="AJ622">IF(AI622=0,0,INDEX(Params!G$4:G$14,RESULTS!$AH622))</f>
        <v>0</v>
      </c>
      <c r="AK622" s="109">
        <f t="shared" si="160"/>
        <v>0</v>
      </c>
      <c r="AL622" s="109">
        <f t="shared" si="161"/>
        <v>0</v>
      </c>
    </row>
    <row r="623" spans="1:38" x14ac:dyDescent="0.3">
      <c r="A623" s="64" t="str">
        <f t="shared" si="155"/>
        <v/>
      </c>
      <c r="B623" s="64" t="str">
        <f t="shared" si="156"/>
        <v/>
      </c>
      <c r="C623" s="100">
        <v>622</v>
      </c>
      <c r="D623" s="96"/>
      <c r="E623" s="97">
        <f t="shared" si="168"/>
        <v>1</v>
      </c>
      <c r="F623" s="97"/>
      <c r="G623" s="97"/>
      <c r="H623" s="104" t="str">
        <f t="shared" si="162"/>
        <v/>
      </c>
      <c r="I623" s="105" t="str">
        <f>IF(D623="","",VLOOKUP(D623,ENTRANTS!$A$1:$H$1000,2,0))</f>
        <v/>
      </c>
      <c r="J623" s="105" t="str">
        <f>IF(D623="","",VLOOKUP(D623,ENTRANTS!$A$1:$H$1000,3,0))</f>
        <v/>
      </c>
      <c r="K623" s="100" t="str">
        <f>IF(D623="","",LEFT(VLOOKUP(D623,ENTRANTS!$A$1:$H$1000,5,0),1))</f>
        <v/>
      </c>
      <c r="L623" s="100" t="str">
        <f>IF(D623="","",COUNTIF($K$2:K623,K623))</f>
        <v/>
      </c>
      <c r="M623" s="100" t="str">
        <f>IF(D623="","",VLOOKUP(D623,ENTRANTS!$A$1:$H$1000,4,0))</f>
        <v/>
      </c>
      <c r="N623" s="100" t="str">
        <f>IF(D623="","",COUNTIF($M$2:M623,M623))</f>
        <v/>
      </c>
      <c r="O623" s="105" t="str">
        <f>IF(D623="","",VLOOKUP(D623,ENTRANTS!$A$1:$H$1000,6,0))</f>
        <v/>
      </c>
      <c r="P623" s="83" t="str">
        <f t="shared" si="163"/>
        <v/>
      </c>
      <c r="Q623" s="30"/>
      <c r="R623" s="2" t="str">
        <f t="shared" si="164"/>
        <v/>
      </c>
      <c r="S623" s="3" t="str">
        <f>IF(D623="","",COUNTIF($R$2:R623,R623))</f>
        <v/>
      </c>
      <c r="T623" s="4" t="str">
        <f t="shared" si="169"/>
        <v/>
      </c>
      <c r="U623" s="34" t="str">
        <f>IF(AND(S623=4,K623="M",NOT(O623="Unattached")),SUMIF(R$2:R623,R623,L$2:L623),"")</f>
        <v/>
      </c>
      <c r="V623" s="4" t="str">
        <f t="shared" si="170"/>
        <v/>
      </c>
      <c r="W623" s="34" t="str">
        <f>IF(AND(S623=3,K623="F",NOT(O623="Unattached")),SUMIF(R$2:R623,R623,L$2:L623),"")</f>
        <v/>
      </c>
      <c r="X623" s="5" t="str">
        <f t="shared" si="157"/>
        <v/>
      </c>
      <c r="Y623" s="5" t="str">
        <f t="shared" si="165"/>
        <v/>
      </c>
      <c r="Z623" s="32" t="str">
        <f t="shared" si="158"/>
        <v xml:space="preserve"> </v>
      </c>
      <c r="AA623" s="32" t="str">
        <f>IF(K623="M",IF(S623&lt;&gt;4,"",VLOOKUP(CONCATENATE(R623," ",(S623-3)),$Z$2:AD623,5,0)),IF(S623&lt;&gt;3,"",VLOOKUP(CONCATENATE(R623," ",(S623-2)),$Z$2:AD623,5,0)))</f>
        <v/>
      </c>
      <c r="AB623" s="32" t="str">
        <f>IF(K623="M",IF(S623&lt;&gt;4,"",VLOOKUP(CONCATENATE(R623," ",(S623-2)),$Z$2:AD623,5,0)),IF(S623&lt;&gt;3,"",VLOOKUP(CONCATENATE(R623," ",(S623-1)),$Z$2:AD623,5,0)))</f>
        <v/>
      </c>
      <c r="AC623" s="32" t="str">
        <f>IF(K623="M",IF(S623&lt;&gt;4,"",VLOOKUP(CONCATENATE(R623," ",(S623-1)),$Z$2:AD623,5,0)),IF(S623&lt;&gt;3,"",VLOOKUP(CONCATENATE(R623," ",(S623)),$Z$2:AD623,5,0)))</f>
        <v/>
      </c>
      <c r="AD623" s="32" t="str">
        <f t="shared" si="166"/>
        <v/>
      </c>
      <c r="AE623" s="32" t="str">
        <f t="shared" si="167"/>
        <v xml:space="preserve"> </v>
      </c>
      <c r="AF623" s="109">
        <f>IF($K623="M",IF($L623&gt;Params!D$3,0,Params!F$3-$L623+1)+IF($L623=1,2,0),IF($L623&gt;Params!E$3,0,Params!G$3-$L623+1)+IF($L623=1,2,0))</f>
        <v>0</v>
      </c>
      <c r="AG623" s="109">
        <f t="shared" si="159"/>
        <v>0</v>
      </c>
      <c r="AH623" s="109">
        <f>IF(LEN(M623)&gt;1,MATCH(MID(M623,2,3),Params!$A$4:$A$14,0),0)</f>
        <v>0</v>
      </c>
      <c r="AI623" s="109" cm="1">
        <f t="array" ref="AI623">IF(AH623=0,0,INDEX(Params!F$4:F$14,RESULTS!$AH623))</f>
        <v>0</v>
      </c>
      <c r="AJ623" s="109" cm="1">
        <f t="array" ref="AJ623">IF(AI623=0,0,INDEX(Params!G$4:G$14,RESULTS!$AH623))</f>
        <v>0</v>
      </c>
      <c r="AK623" s="109">
        <f t="shared" si="160"/>
        <v>0</v>
      </c>
      <c r="AL623" s="109">
        <f t="shared" si="161"/>
        <v>0</v>
      </c>
    </row>
    <row r="624" spans="1:38" x14ac:dyDescent="0.3">
      <c r="A624" s="64" t="str">
        <f t="shared" si="155"/>
        <v/>
      </c>
      <c r="B624" s="64" t="str">
        <f t="shared" si="156"/>
        <v/>
      </c>
      <c r="C624" s="100">
        <v>623</v>
      </c>
      <c r="D624" s="96"/>
      <c r="E624" s="97">
        <f t="shared" si="168"/>
        <v>1</v>
      </c>
      <c r="F624" s="97"/>
      <c r="G624" s="97"/>
      <c r="H624" s="104" t="str">
        <f t="shared" si="162"/>
        <v/>
      </c>
      <c r="I624" s="105" t="str">
        <f>IF(D624="","",VLOOKUP(D624,ENTRANTS!$A$1:$H$1000,2,0))</f>
        <v/>
      </c>
      <c r="J624" s="105" t="str">
        <f>IF(D624="","",VLOOKUP(D624,ENTRANTS!$A$1:$H$1000,3,0))</f>
        <v/>
      </c>
      <c r="K624" s="100" t="str">
        <f>IF(D624="","",LEFT(VLOOKUP(D624,ENTRANTS!$A$1:$H$1000,5,0),1))</f>
        <v/>
      </c>
      <c r="L624" s="100" t="str">
        <f>IF(D624="","",COUNTIF($K$2:K624,K624))</f>
        <v/>
      </c>
      <c r="M624" s="100" t="str">
        <f>IF(D624="","",VLOOKUP(D624,ENTRANTS!$A$1:$H$1000,4,0))</f>
        <v/>
      </c>
      <c r="N624" s="100" t="str">
        <f>IF(D624="","",COUNTIF($M$2:M624,M624))</f>
        <v/>
      </c>
      <c r="O624" s="105" t="str">
        <f>IF(D624="","",VLOOKUP(D624,ENTRANTS!$A$1:$H$1000,6,0))</f>
        <v/>
      </c>
      <c r="P624" s="83" t="str">
        <f t="shared" si="163"/>
        <v/>
      </c>
      <c r="Q624" s="30"/>
      <c r="R624" s="2" t="str">
        <f t="shared" si="164"/>
        <v/>
      </c>
      <c r="S624" s="3" t="str">
        <f>IF(D624="","",COUNTIF($R$2:R624,R624))</f>
        <v/>
      </c>
      <c r="T624" s="4" t="str">
        <f t="shared" si="169"/>
        <v/>
      </c>
      <c r="U624" s="34" t="str">
        <f>IF(AND(S624=4,K624="M",NOT(O624="Unattached")),SUMIF(R$2:R624,R624,L$2:L624),"")</f>
        <v/>
      </c>
      <c r="V624" s="4" t="str">
        <f t="shared" si="170"/>
        <v/>
      </c>
      <c r="W624" s="34" t="str">
        <f>IF(AND(S624=3,K624="F",NOT(O624="Unattached")),SUMIF(R$2:R624,R624,L$2:L624),"")</f>
        <v/>
      </c>
      <c r="X624" s="5" t="str">
        <f t="shared" si="157"/>
        <v/>
      </c>
      <c r="Y624" s="5" t="str">
        <f t="shared" si="165"/>
        <v/>
      </c>
      <c r="Z624" s="32" t="str">
        <f t="shared" si="158"/>
        <v xml:space="preserve"> </v>
      </c>
      <c r="AA624" s="32" t="str">
        <f>IF(K624="M",IF(S624&lt;&gt;4,"",VLOOKUP(CONCATENATE(R624," ",(S624-3)),$Z$2:AD624,5,0)),IF(S624&lt;&gt;3,"",VLOOKUP(CONCATENATE(R624," ",(S624-2)),$Z$2:AD624,5,0)))</f>
        <v/>
      </c>
      <c r="AB624" s="32" t="str">
        <f>IF(K624="M",IF(S624&lt;&gt;4,"",VLOOKUP(CONCATENATE(R624," ",(S624-2)),$Z$2:AD624,5,0)),IF(S624&lt;&gt;3,"",VLOOKUP(CONCATENATE(R624," ",(S624-1)),$Z$2:AD624,5,0)))</f>
        <v/>
      </c>
      <c r="AC624" s="32" t="str">
        <f>IF(K624="M",IF(S624&lt;&gt;4,"",VLOOKUP(CONCATENATE(R624," ",(S624-1)),$Z$2:AD624,5,0)),IF(S624&lt;&gt;3,"",VLOOKUP(CONCATENATE(R624," ",(S624)),$Z$2:AD624,5,0)))</f>
        <v/>
      </c>
      <c r="AD624" s="32" t="str">
        <f t="shared" si="166"/>
        <v/>
      </c>
      <c r="AE624" s="32" t="str">
        <f t="shared" si="167"/>
        <v xml:space="preserve"> </v>
      </c>
      <c r="AF624" s="109">
        <f>IF($K624="M",IF($L624&gt;Params!D$3,0,Params!F$3-$L624+1)+IF($L624=1,2,0),IF($L624&gt;Params!E$3,0,Params!G$3-$L624+1)+IF($L624=1,2,0))</f>
        <v>0</v>
      </c>
      <c r="AG624" s="109">
        <f t="shared" si="159"/>
        <v>0</v>
      </c>
      <c r="AH624" s="109">
        <f>IF(LEN(M624)&gt;1,MATCH(MID(M624,2,3),Params!$A$4:$A$14,0),0)</f>
        <v>0</v>
      </c>
      <c r="AI624" s="109" cm="1">
        <f t="array" ref="AI624">IF(AH624=0,0,INDEX(Params!F$4:F$14,RESULTS!$AH624))</f>
        <v>0</v>
      </c>
      <c r="AJ624" s="109" cm="1">
        <f t="array" ref="AJ624">IF(AI624=0,0,INDEX(Params!G$4:G$14,RESULTS!$AH624))</f>
        <v>0</v>
      </c>
      <c r="AK624" s="109">
        <f t="shared" si="160"/>
        <v>0</v>
      </c>
      <c r="AL624" s="109">
        <f t="shared" si="161"/>
        <v>0</v>
      </c>
    </row>
    <row r="625" spans="1:38" x14ac:dyDescent="0.3">
      <c r="A625" s="64" t="str">
        <f t="shared" si="155"/>
        <v/>
      </c>
      <c r="B625" s="64" t="str">
        <f t="shared" si="156"/>
        <v/>
      </c>
      <c r="C625" s="100">
        <v>624</v>
      </c>
      <c r="D625" s="96"/>
      <c r="E625" s="97">
        <f t="shared" si="168"/>
        <v>1</v>
      </c>
      <c r="F625" s="97"/>
      <c r="G625" s="97"/>
      <c r="H625" s="104" t="str">
        <f t="shared" si="162"/>
        <v/>
      </c>
      <c r="I625" s="105" t="str">
        <f>IF(D625="","",VLOOKUP(D625,ENTRANTS!$A$1:$H$1000,2,0))</f>
        <v/>
      </c>
      <c r="J625" s="105" t="str">
        <f>IF(D625="","",VLOOKUP(D625,ENTRANTS!$A$1:$H$1000,3,0))</f>
        <v/>
      </c>
      <c r="K625" s="100" t="str">
        <f>IF(D625="","",LEFT(VLOOKUP(D625,ENTRANTS!$A$1:$H$1000,5,0),1))</f>
        <v/>
      </c>
      <c r="L625" s="100" t="str">
        <f>IF(D625="","",COUNTIF($K$2:K625,K625))</f>
        <v/>
      </c>
      <c r="M625" s="100" t="str">
        <f>IF(D625="","",VLOOKUP(D625,ENTRANTS!$A$1:$H$1000,4,0))</f>
        <v/>
      </c>
      <c r="N625" s="100" t="str">
        <f>IF(D625="","",COUNTIF($M$2:M625,M625))</f>
        <v/>
      </c>
      <c r="O625" s="105" t="str">
        <f>IF(D625="","",VLOOKUP(D625,ENTRANTS!$A$1:$H$1000,6,0))</f>
        <v/>
      </c>
      <c r="P625" s="83" t="str">
        <f t="shared" si="163"/>
        <v/>
      </c>
      <c r="Q625" s="30"/>
      <c r="R625" s="2" t="str">
        <f t="shared" si="164"/>
        <v/>
      </c>
      <c r="S625" s="3" t="str">
        <f>IF(D625="","",COUNTIF($R$2:R625,R625))</f>
        <v/>
      </c>
      <c r="T625" s="4" t="str">
        <f t="shared" si="169"/>
        <v/>
      </c>
      <c r="U625" s="34" t="str">
        <f>IF(AND(S625=4,K625="M",NOT(O625="Unattached")),SUMIF(R$2:R625,R625,L$2:L625),"")</f>
        <v/>
      </c>
      <c r="V625" s="4" t="str">
        <f t="shared" si="170"/>
        <v/>
      </c>
      <c r="W625" s="34" t="str">
        <f>IF(AND(S625=3,K625="F",NOT(O625="Unattached")),SUMIF(R$2:R625,R625,L$2:L625),"")</f>
        <v/>
      </c>
      <c r="X625" s="5" t="str">
        <f t="shared" si="157"/>
        <v/>
      </c>
      <c r="Y625" s="5" t="str">
        <f t="shared" si="165"/>
        <v/>
      </c>
      <c r="Z625" s="32" t="str">
        <f t="shared" si="158"/>
        <v xml:space="preserve"> </v>
      </c>
      <c r="AA625" s="32" t="str">
        <f>IF(K625="M",IF(S625&lt;&gt;4,"",VLOOKUP(CONCATENATE(R625," ",(S625-3)),$Z$2:AD625,5,0)),IF(S625&lt;&gt;3,"",VLOOKUP(CONCATENATE(R625," ",(S625-2)),$Z$2:AD625,5,0)))</f>
        <v/>
      </c>
      <c r="AB625" s="32" t="str">
        <f>IF(K625="M",IF(S625&lt;&gt;4,"",VLOOKUP(CONCATENATE(R625," ",(S625-2)),$Z$2:AD625,5,0)),IF(S625&lt;&gt;3,"",VLOOKUP(CONCATENATE(R625," ",(S625-1)),$Z$2:AD625,5,0)))</f>
        <v/>
      </c>
      <c r="AC625" s="32" t="str">
        <f>IF(K625="M",IF(S625&lt;&gt;4,"",VLOOKUP(CONCATENATE(R625," ",(S625-1)),$Z$2:AD625,5,0)),IF(S625&lt;&gt;3,"",VLOOKUP(CONCATENATE(R625," ",(S625)),$Z$2:AD625,5,0)))</f>
        <v/>
      </c>
      <c r="AD625" s="32" t="str">
        <f t="shared" si="166"/>
        <v/>
      </c>
      <c r="AE625" s="32" t="str">
        <f t="shared" si="167"/>
        <v xml:space="preserve"> </v>
      </c>
      <c r="AF625" s="109">
        <f>IF($K625="M",IF($L625&gt;Params!D$3,0,Params!F$3-$L625+1)+IF($L625=1,2,0),IF($L625&gt;Params!E$3,0,Params!G$3-$L625+1)+IF($L625=1,2,0))</f>
        <v>0</v>
      </c>
      <c r="AG625" s="109">
        <f t="shared" si="159"/>
        <v>0</v>
      </c>
      <c r="AH625" s="109">
        <f>IF(LEN(M625)&gt;1,MATCH(MID(M625,2,3),Params!$A$4:$A$14,0),0)</f>
        <v>0</v>
      </c>
      <c r="AI625" s="109" cm="1">
        <f t="array" ref="AI625">IF(AH625=0,0,INDEX(Params!F$4:F$14,RESULTS!$AH625))</f>
        <v>0</v>
      </c>
      <c r="AJ625" s="109" cm="1">
        <f t="array" ref="AJ625">IF(AI625=0,0,INDEX(Params!G$4:G$14,RESULTS!$AH625))</f>
        <v>0</v>
      </c>
      <c r="AK625" s="109">
        <f t="shared" si="160"/>
        <v>0</v>
      </c>
      <c r="AL625" s="109">
        <f t="shared" si="161"/>
        <v>0</v>
      </c>
    </row>
    <row r="626" spans="1:38" x14ac:dyDescent="0.3">
      <c r="A626" s="64" t="str">
        <f t="shared" si="155"/>
        <v/>
      </c>
      <c r="B626" s="64" t="str">
        <f t="shared" si="156"/>
        <v/>
      </c>
      <c r="C626" s="100">
        <v>625</v>
      </c>
      <c r="D626" s="96"/>
      <c r="E626" s="97">
        <f t="shared" si="168"/>
        <v>1</v>
      </c>
      <c r="F626" s="97"/>
      <c r="G626" s="97"/>
      <c r="H626" s="104" t="str">
        <f t="shared" si="162"/>
        <v/>
      </c>
      <c r="I626" s="105" t="str">
        <f>IF(D626="","",VLOOKUP(D626,ENTRANTS!$A$1:$H$1000,2,0))</f>
        <v/>
      </c>
      <c r="J626" s="105" t="str">
        <f>IF(D626="","",VLOOKUP(D626,ENTRANTS!$A$1:$H$1000,3,0))</f>
        <v/>
      </c>
      <c r="K626" s="100" t="str">
        <f>IF(D626="","",LEFT(VLOOKUP(D626,ENTRANTS!$A$1:$H$1000,5,0),1))</f>
        <v/>
      </c>
      <c r="L626" s="100" t="str">
        <f>IF(D626="","",COUNTIF($K$2:K626,K626))</f>
        <v/>
      </c>
      <c r="M626" s="100" t="str">
        <f>IF(D626="","",VLOOKUP(D626,ENTRANTS!$A$1:$H$1000,4,0))</f>
        <v/>
      </c>
      <c r="N626" s="100" t="str">
        <f>IF(D626="","",COUNTIF($M$2:M626,M626))</f>
        <v/>
      </c>
      <c r="O626" s="105" t="str">
        <f>IF(D626="","",VLOOKUP(D626,ENTRANTS!$A$1:$H$1000,6,0))</f>
        <v/>
      </c>
      <c r="P626" s="83" t="str">
        <f t="shared" si="163"/>
        <v/>
      </c>
      <c r="Q626" s="30"/>
      <c r="R626" s="2" t="str">
        <f t="shared" si="164"/>
        <v/>
      </c>
      <c r="S626" s="3" t="str">
        <f>IF(D626="","",COUNTIF($R$2:R626,R626))</f>
        <v/>
      </c>
      <c r="T626" s="4" t="str">
        <f t="shared" si="169"/>
        <v/>
      </c>
      <c r="U626" s="34" t="str">
        <f>IF(AND(S626=4,K626="M",NOT(O626="Unattached")),SUMIF(R$2:R626,R626,L$2:L626),"")</f>
        <v/>
      </c>
      <c r="V626" s="4" t="str">
        <f t="shared" si="170"/>
        <v/>
      </c>
      <c r="W626" s="34" t="str">
        <f>IF(AND(S626=3,K626="F",NOT(O626="Unattached")),SUMIF(R$2:R626,R626,L$2:L626),"")</f>
        <v/>
      </c>
      <c r="X626" s="5" t="str">
        <f t="shared" si="157"/>
        <v/>
      </c>
      <c r="Y626" s="5" t="str">
        <f t="shared" si="165"/>
        <v/>
      </c>
      <c r="Z626" s="32" t="str">
        <f t="shared" si="158"/>
        <v xml:space="preserve"> </v>
      </c>
      <c r="AA626" s="32" t="str">
        <f>IF(K626="M",IF(S626&lt;&gt;4,"",VLOOKUP(CONCATENATE(R626," ",(S626-3)),$Z$2:AD626,5,0)),IF(S626&lt;&gt;3,"",VLOOKUP(CONCATENATE(R626," ",(S626-2)),$Z$2:AD626,5,0)))</f>
        <v/>
      </c>
      <c r="AB626" s="32" t="str">
        <f>IF(K626="M",IF(S626&lt;&gt;4,"",VLOOKUP(CONCATENATE(R626," ",(S626-2)),$Z$2:AD626,5,0)),IF(S626&lt;&gt;3,"",VLOOKUP(CONCATENATE(R626," ",(S626-1)),$Z$2:AD626,5,0)))</f>
        <v/>
      </c>
      <c r="AC626" s="32" t="str">
        <f>IF(K626="M",IF(S626&lt;&gt;4,"",VLOOKUP(CONCATENATE(R626," ",(S626-1)),$Z$2:AD626,5,0)),IF(S626&lt;&gt;3,"",VLOOKUP(CONCATENATE(R626," ",(S626)),$Z$2:AD626,5,0)))</f>
        <v/>
      </c>
      <c r="AD626" s="32" t="str">
        <f t="shared" si="166"/>
        <v/>
      </c>
      <c r="AE626" s="32" t="str">
        <f t="shared" si="167"/>
        <v xml:space="preserve"> </v>
      </c>
      <c r="AF626" s="109">
        <f>IF($K626="M",IF($L626&gt;Params!D$3,0,Params!F$3-$L626+1)+IF($L626=1,2,0),IF($L626&gt;Params!E$3,0,Params!G$3-$L626+1)+IF($L626=1,2,0))</f>
        <v>0</v>
      </c>
      <c r="AG626" s="109">
        <f t="shared" si="159"/>
        <v>0</v>
      </c>
      <c r="AH626" s="109">
        <f>IF(LEN(M626)&gt;1,MATCH(MID(M626,2,3),Params!$A$4:$A$14,0),0)</f>
        <v>0</v>
      </c>
      <c r="AI626" s="109" cm="1">
        <f t="array" ref="AI626">IF(AH626=0,0,INDEX(Params!F$4:F$14,RESULTS!$AH626))</f>
        <v>0</v>
      </c>
      <c r="AJ626" s="109" cm="1">
        <f t="array" ref="AJ626">IF(AI626=0,0,INDEX(Params!G$4:G$14,RESULTS!$AH626))</f>
        <v>0</v>
      </c>
      <c r="AK626" s="109">
        <f t="shared" si="160"/>
        <v>0</v>
      </c>
      <c r="AL626" s="109">
        <f t="shared" si="161"/>
        <v>0</v>
      </c>
    </row>
    <row r="627" spans="1:38" x14ac:dyDescent="0.3">
      <c r="A627" s="64" t="str">
        <f t="shared" si="155"/>
        <v/>
      </c>
      <c r="B627" s="64" t="str">
        <f t="shared" si="156"/>
        <v/>
      </c>
      <c r="C627" s="100">
        <v>626</v>
      </c>
      <c r="D627" s="96"/>
      <c r="E627" s="97">
        <f t="shared" si="168"/>
        <v>1</v>
      </c>
      <c r="F627" s="97"/>
      <c r="G627" s="97"/>
      <c r="H627" s="104" t="str">
        <f t="shared" si="162"/>
        <v/>
      </c>
      <c r="I627" s="105" t="str">
        <f>IF(D627="","",VLOOKUP(D627,ENTRANTS!$A$1:$H$1000,2,0))</f>
        <v/>
      </c>
      <c r="J627" s="105" t="str">
        <f>IF(D627="","",VLOOKUP(D627,ENTRANTS!$A$1:$H$1000,3,0))</f>
        <v/>
      </c>
      <c r="K627" s="100" t="str">
        <f>IF(D627="","",LEFT(VLOOKUP(D627,ENTRANTS!$A$1:$H$1000,5,0),1))</f>
        <v/>
      </c>
      <c r="L627" s="100" t="str">
        <f>IF(D627="","",COUNTIF($K$2:K627,K627))</f>
        <v/>
      </c>
      <c r="M627" s="100" t="str">
        <f>IF(D627="","",VLOOKUP(D627,ENTRANTS!$A$1:$H$1000,4,0))</f>
        <v/>
      </c>
      <c r="N627" s="100" t="str">
        <f>IF(D627="","",COUNTIF($M$2:M627,M627))</f>
        <v/>
      </c>
      <c r="O627" s="105" t="str">
        <f>IF(D627="","",VLOOKUP(D627,ENTRANTS!$A$1:$H$1000,6,0))</f>
        <v/>
      </c>
      <c r="P627" s="83" t="str">
        <f t="shared" si="163"/>
        <v/>
      </c>
      <c r="Q627" s="30"/>
      <c r="R627" s="2" t="str">
        <f t="shared" si="164"/>
        <v/>
      </c>
      <c r="S627" s="3" t="str">
        <f>IF(D627="","",COUNTIF($R$2:R627,R627))</f>
        <v/>
      </c>
      <c r="T627" s="4" t="str">
        <f t="shared" si="169"/>
        <v/>
      </c>
      <c r="U627" s="34" t="str">
        <f>IF(AND(S627=4,K627="M",NOT(O627="Unattached")),SUMIF(R$2:R627,R627,L$2:L627),"")</f>
        <v/>
      </c>
      <c r="V627" s="4" t="str">
        <f t="shared" si="170"/>
        <v/>
      </c>
      <c r="W627" s="34" t="str">
        <f>IF(AND(S627=3,K627="F",NOT(O627="Unattached")),SUMIF(R$2:R627,R627,L$2:L627),"")</f>
        <v/>
      </c>
      <c r="X627" s="5" t="str">
        <f t="shared" si="157"/>
        <v/>
      </c>
      <c r="Y627" s="5" t="str">
        <f t="shared" si="165"/>
        <v/>
      </c>
      <c r="Z627" s="32" t="str">
        <f t="shared" si="158"/>
        <v xml:space="preserve"> </v>
      </c>
      <c r="AA627" s="32" t="str">
        <f>IF(K627="M",IF(S627&lt;&gt;4,"",VLOOKUP(CONCATENATE(R627," ",(S627-3)),$Z$2:AD627,5,0)),IF(S627&lt;&gt;3,"",VLOOKUP(CONCATENATE(R627," ",(S627-2)),$Z$2:AD627,5,0)))</f>
        <v/>
      </c>
      <c r="AB627" s="32" t="str">
        <f>IF(K627="M",IF(S627&lt;&gt;4,"",VLOOKUP(CONCATENATE(R627," ",(S627-2)),$Z$2:AD627,5,0)),IF(S627&lt;&gt;3,"",VLOOKUP(CONCATENATE(R627," ",(S627-1)),$Z$2:AD627,5,0)))</f>
        <v/>
      </c>
      <c r="AC627" s="32" t="str">
        <f>IF(K627="M",IF(S627&lt;&gt;4,"",VLOOKUP(CONCATENATE(R627," ",(S627-1)),$Z$2:AD627,5,0)),IF(S627&lt;&gt;3,"",VLOOKUP(CONCATENATE(R627," ",(S627)),$Z$2:AD627,5,0)))</f>
        <v/>
      </c>
      <c r="AD627" s="32" t="str">
        <f t="shared" si="166"/>
        <v/>
      </c>
      <c r="AE627" s="32" t="str">
        <f t="shared" si="167"/>
        <v xml:space="preserve"> </v>
      </c>
      <c r="AF627" s="109">
        <f>IF($K627="M",IF($L627&gt;Params!D$3,0,Params!F$3-$L627+1)+IF($L627=1,2,0),IF($L627&gt;Params!E$3,0,Params!G$3-$L627+1)+IF($L627=1,2,0))</f>
        <v>0</v>
      </c>
      <c r="AG627" s="109">
        <f t="shared" si="159"/>
        <v>0</v>
      </c>
      <c r="AH627" s="109">
        <f>IF(LEN(M627)&gt;1,MATCH(MID(M627,2,3),Params!$A$4:$A$14,0),0)</f>
        <v>0</v>
      </c>
      <c r="AI627" s="109" cm="1">
        <f t="array" ref="AI627">IF(AH627=0,0,INDEX(Params!F$4:F$14,RESULTS!$AH627))</f>
        <v>0</v>
      </c>
      <c r="AJ627" s="109" cm="1">
        <f t="array" ref="AJ627">IF(AI627=0,0,INDEX(Params!G$4:G$14,RESULTS!$AH627))</f>
        <v>0</v>
      </c>
      <c r="AK627" s="109">
        <f t="shared" si="160"/>
        <v>0</v>
      </c>
      <c r="AL627" s="109">
        <f t="shared" si="161"/>
        <v>0</v>
      </c>
    </row>
    <row r="628" spans="1:38" x14ac:dyDescent="0.3">
      <c r="A628" s="64" t="str">
        <f t="shared" si="155"/>
        <v/>
      </c>
      <c r="B628" s="64" t="str">
        <f t="shared" si="156"/>
        <v/>
      </c>
      <c r="C628" s="100">
        <v>627</v>
      </c>
      <c r="D628" s="96"/>
      <c r="E628" s="97">
        <f t="shared" si="168"/>
        <v>1</v>
      </c>
      <c r="F628" s="97"/>
      <c r="G628" s="97"/>
      <c r="H628" s="104" t="str">
        <f t="shared" si="162"/>
        <v/>
      </c>
      <c r="I628" s="105" t="str">
        <f>IF(D628="","",VLOOKUP(D628,ENTRANTS!$A$1:$H$1000,2,0))</f>
        <v/>
      </c>
      <c r="J628" s="105" t="str">
        <f>IF(D628="","",VLOOKUP(D628,ENTRANTS!$A$1:$H$1000,3,0))</f>
        <v/>
      </c>
      <c r="K628" s="100" t="str">
        <f>IF(D628="","",LEFT(VLOOKUP(D628,ENTRANTS!$A$1:$H$1000,5,0),1))</f>
        <v/>
      </c>
      <c r="L628" s="100" t="str">
        <f>IF(D628="","",COUNTIF($K$2:K628,K628))</f>
        <v/>
      </c>
      <c r="M628" s="100" t="str">
        <f>IF(D628="","",VLOOKUP(D628,ENTRANTS!$A$1:$H$1000,4,0))</f>
        <v/>
      </c>
      <c r="N628" s="100" t="str">
        <f>IF(D628="","",COUNTIF($M$2:M628,M628))</f>
        <v/>
      </c>
      <c r="O628" s="105" t="str">
        <f>IF(D628="","",VLOOKUP(D628,ENTRANTS!$A$1:$H$1000,6,0))</f>
        <v/>
      </c>
      <c r="P628" s="83" t="str">
        <f t="shared" si="163"/>
        <v/>
      </c>
      <c r="Q628" s="30"/>
      <c r="R628" s="2" t="str">
        <f t="shared" si="164"/>
        <v/>
      </c>
      <c r="S628" s="3" t="str">
        <f>IF(D628="","",COUNTIF($R$2:R628,R628))</f>
        <v/>
      </c>
      <c r="T628" s="4" t="str">
        <f t="shared" si="169"/>
        <v/>
      </c>
      <c r="U628" s="34" t="str">
        <f>IF(AND(S628=4,K628="M",NOT(O628="Unattached")),SUMIF(R$2:R628,R628,L$2:L628),"")</f>
        <v/>
      </c>
      <c r="V628" s="4" t="str">
        <f t="shared" si="170"/>
        <v/>
      </c>
      <c r="W628" s="34" t="str">
        <f>IF(AND(S628=3,K628="F",NOT(O628="Unattached")),SUMIF(R$2:R628,R628,L$2:L628),"")</f>
        <v/>
      </c>
      <c r="X628" s="5" t="str">
        <f t="shared" si="157"/>
        <v/>
      </c>
      <c r="Y628" s="5" t="str">
        <f t="shared" si="165"/>
        <v/>
      </c>
      <c r="Z628" s="32" t="str">
        <f t="shared" si="158"/>
        <v xml:space="preserve"> </v>
      </c>
      <c r="AA628" s="32" t="str">
        <f>IF(K628="M",IF(S628&lt;&gt;4,"",VLOOKUP(CONCATENATE(R628," ",(S628-3)),$Z$2:AD628,5,0)),IF(S628&lt;&gt;3,"",VLOOKUP(CONCATENATE(R628," ",(S628-2)),$Z$2:AD628,5,0)))</f>
        <v/>
      </c>
      <c r="AB628" s="32" t="str">
        <f>IF(K628="M",IF(S628&lt;&gt;4,"",VLOOKUP(CONCATENATE(R628," ",(S628-2)),$Z$2:AD628,5,0)),IF(S628&lt;&gt;3,"",VLOOKUP(CONCATENATE(R628," ",(S628-1)),$Z$2:AD628,5,0)))</f>
        <v/>
      </c>
      <c r="AC628" s="32" t="str">
        <f>IF(K628="M",IF(S628&lt;&gt;4,"",VLOOKUP(CONCATENATE(R628," ",(S628-1)),$Z$2:AD628,5,0)),IF(S628&lt;&gt;3,"",VLOOKUP(CONCATENATE(R628," ",(S628)),$Z$2:AD628,5,0)))</f>
        <v/>
      </c>
      <c r="AD628" s="32" t="str">
        <f t="shared" si="166"/>
        <v/>
      </c>
      <c r="AE628" s="32" t="str">
        <f t="shared" si="167"/>
        <v xml:space="preserve"> </v>
      </c>
      <c r="AF628" s="109">
        <f>IF($K628="M",IF($L628&gt;Params!D$3,0,Params!F$3-$L628+1)+IF($L628=1,2,0),IF($L628&gt;Params!E$3,0,Params!G$3-$L628+1)+IF($L628=1,2,0))</f>
        <v>0</v>
      </c>
      <c r="AG628" s="109">
        <f t="shared" si="159"/>
        <v>0</v>
      </c>
      <c r="AH628" s="109">
        <f>IF(LEN(M628)&gt;1,MATCH(MID(M628,2,3),Params!$A$4:$A$14,0),0)</f>
        <v>0</v>
      </c>
      <c r="AI628" s="109" cm="1">
        <f t="array" ref="AI628">IF(AH628=0,0,INDEX(Params!F$4:F$14,RESULTS!$AH628))</f>
        <v>0</v>
      </c>
      <c r="AJ628" s="109" cm="1">
        <f t="array" ref="AJ628">IF(AI628=0,0,INDEX(Params!G$4:G$14,RESULTS!$AH628))</f>
        <v>0</v>
      </c>
      <c r="AK628" s="109">
        <f t="shared" si="160"/>
        <v>0</v>
      </c>
      <c r="AL628" s="109">
        <f t="shared" si="161"/>
        <v>0</v>
      </c>
    </row>
    <row r="629" spans="1:38" x14ac:dyDescent="0.3">
      <c r="A629" s="64" t="str">
        <f t="shared" si="155"/>
        <v/>
      </c>
      <c r="B629" s="64" t="str">
        <f t="shared" si="156"/>
        <v/>
      </c>
      <c r="C629" s="100">
        <v>628</v>
      </c>
      <c r="D629" s="96"/>
      <c r="E629" s="97">
        <f t="shared" si="168"/>
        <v>1</v>
      </c>
      <c r="F629" s="97"/>
      <c r="G629" s="97"/>
      <c r="H629" s="104" t="str">
        <f t="shared" si="162"/>
        <v/>
      </c>
      <c r="I629" s="105" t="str">
        <f>IF(D629="","",VLOOKUP(D629,ENTRANTS!$A$1:$H$1000,2,0))</f>
        <v/>
      </c>
      <c r="J629" s="105" t="str">
        <f>IF(D629="","",VLOOKUP(D629,ENTRANTS!$A$1:$H$1000,3,0))</f>
        <v/>
      </c>
      <c r="K629" s="100" t="str">
        <f>IF(D629="","",LEFT(VLOOKUP(D629,ENTRANTS!$A$1:$H$1000,5,0),1))</f>
        <v/>
      </c>
      <c r="L629" s="100" t="str">
        <f>IF(D629="","",COUNTIF($K$2:K629,K629))</f>
        <v/>
      </c>
      <c r="M629" s="100" t="str">
        <f>IF(D629="","",VLOOKUP(D629,ENTRANTS!$A$1:$H$1000,4,0))</f>
        <v/>
      </c>
      <c r="N629" s="100" t="str">
        <f>IF(D629="","",COUNTIF($M$2:M629,M629))</f>
        <v/>
      </c>
      <c r="O629" s="105" t="str">
        <f>IF(D629="","",VLOOKUP(D629,ENTRANTS!$A$1:$H$1000,6,0))</f>
        <v/>
      </c>
      <c r="P629" s="83" t="str">
        <f t="shared" si="163"/>
        <v/>
      </c>
      <c r="Q629" s="30"/>
      <c r="R629" s="2" t="str">
        <f t="shared" si="164"/>
        <v/>
      </c>
      <c r="S629" s="3" t="str">
        <f>IF(D629="","",COUNTIF($R$2:R629,R629))</f>
        <v/>
      </c>
      <c r="T629" s="4" t="str">
        <f t="shared" si="169"/>
        <v/>
      </c>
      <c r="U629" s="34" t="str">
        <f>IF(AND(S629=4,K629="M",NOT(O629="Unattached")),SUMIF(R$2:R629,R629,L$2:L629),"")</f>
        <v/>
      </c>
      <c r="V629" s="4" t="str">
        <f t="shared" si="170"/>
        <v/>
      </c>
      <c r="W629" s="34" t="str">
        <f>IF(AND(S629=3,K629="F",NOT(O629="Unattached")),SUMIF(R$2:R629,R629,L$2:L629),"")</f>
        <v/>
      </c>
      <c r="X629" s="5" t="str">
        <f t="shared" si="157"/>
        <v/>
      </c>
      <c r="Y629" s="5" t="str">
        <f t="shared" si="165"/>
        <v/>
      </c>
      <c r="Z629" s="32" t="str">
        <f t="shared" si="158"/>
        <v xml:space="preserve"> </v>
      </c>
      <c r="AA629" s="32" t="str">
        <f>IF(K629="M",IF(S629&lt;&gt;4,"",VLOOKUP(CONCATENATE(R629," ",(S629-3)),$Z$2:AD629,5,0)),IF(S629&lt;&gt;3,"",VLOOKUP(CONCATENATE(R629," ",(S629-2)),$Z$2:AD629,5,0)))</f>
        <v/>
      </c>
      <c r="AB629" s="32" t="str">
        <f>IF(K629="M",IF(S629&lt;&gt;4,"",VLOOKUP(CONCATENATE(R629," ",(S629-2)),$Z$2:AD629,5,0)),IF(S629&lt;&gt;3,"",VLOOKUP(CONCATENATE(R629," ",(S629-1)),$Z$2:AD629,5,0)))</f>
        <v/>
      </c>
      <c r="AC629" s="32" t="str">
        <f>IF(K629="M",IF(S629&lt;&gt;4,"",VLOOKUP(CONCATENATE(R629," ",(S629-1)),$Z$2:AD629,5,0)),IF(S629&lt;&gt;3,"",VLOOKUP(CONCATENATE(R629," ",(S629)),$Z$2:AD629,5,0)))</f>
        <v/>
      </c>
      <c r="AD629" s="32" t="str">
        <f t="shared" si="166"/>
        <v/>
      </c>
      <c r="AE629" s="32" t="str">
        <f t="shared" si="167"/>
        <v xml:space="preserve"> </v>
      </c>
      <c r="AF629" s="109">
        <f>IF($K629="M",IF($L629&gt;Params!D$3,0,Params!F$3-$L629+1)+IF($L629=1,2,0),IF($L629&gt;Params!E$3,0,Params!G$3-$L629+1)+IF($L629=1,2,0))</f>
        <v>0</v>
      </c>
      <c r="AG629" s="109">
        <f t="shared" si="159"/>
        <v>0</v>
      </c>
      <c r="AH629" s="109">
        <f>IF(LEN(M629)&gt;1,MATCH(MID(M629,2,3),Params!$A$4:$A$14,0),0)</f>
        <v>0</v>
      </c>
      <c r="AI629" s="109" cm="1">
        <f t="array" ref="AI629">IF(AH629=0,0,INDEX(Params!F$4:F$14,RESULTS!$AH629))</f>
        <v>0</v>
      </c>
      <c r="AJ629" s="109" cm="1">
        <f t="array" ref="AJ629">IF(AI629=0,0,INDEX(Params!G$4:G$14,RESULTS!$AH629))</f>
        <v>0</v>
      </c>
      <c r="AK629" s="109">
        <f t="shared" si="160"/>
        <v>0</v>
      </c>
      <c r="AL629" s="109">
        <f t="shared" si="161"/>
        <v>0</v>
      </c>
    </row>
    <row r="630" spans="1:38" x14ac:dyDescent="0.3">
      <c r="A630" s="64" t="str">
        <f t="shared" si="155"/>
        <v/>
      </c>
      <c r="B630" s="64" t="str">
        <f t="shared" si="156"/>
        <v/>
      </c>
      <c r="C630" s="100">
        <v>629</v>
      </c>
      <c r="D630" s="96"/>
      <c r="E630" s="97">
        <f t="shared" si="168"/>
        <v>1</v>
      </c>
      <c r="F630" s="97"/>
      <c r="G630" s="97"/>
      <c r="H630" s="104" t="str">
        <f t="shared" si="162"/>
        <v/>
      </c>
      <c r="I630" s="105" t="str">
        <f>IF(D630="","",VLOOKUP(D630,ENTRANTS!$A$1:$H$1000,2,0))</f>
        <v/>
      </c>
      <c r="J630" s="105" t="str">
        <f>IF(D630="","",VLOOKUP(D630,ENTRANTS!$A$1:$H$1000,3,0))</f>
        <v/>
      </c>
      <c r="K630" s="100" t="str">
        <f>IF(D630="","",LEFT(VLOOKUP(D630,ENTRANTS!$A$1:$H$1000,5,0),1))</f>
        <v/>
      </c>
      <c r="L630" s="100" t="str">
        <f>IF(D630="","",COUNTIF($K$2:K630,K630))</f>
        <v/>
      </c>
      <c r="M630" s="100" t="str">
        <f>IF(D630="","",VLOOKUP(D630,ENTRANTS!$A$1:$H$1000,4,0))</f>
        <v/>
      </c>
      <c r="N630" s="100" t="str">
        <f>IF(D630="","",COUNTIF($M$2:M630,M630))</f>
        <v/>
      </c>
      <c r="O630" s="105" t="str">
        <f>IF(D630="","",VLOOKUP(D630,ENTRANTS!$A$1:$H$1000,6,0))</f>
        <v/>
      </c>
      <c r="P630" s="83" t="str">
        <f t="shared" si="163"/>
        <v/>
      </c>
      <c r="Q630" s="30"/>
      <c r="R630" s="2" t="str">
        <f t="shared" si="164"/>
        <v/>
      </c>
      <c r="S630" s="3" t="str">
        <f>IF(D630="","",COUNTIF($R$2:R630,R630))</f>
        <v/>
      </c>
      <c r="T630" s="4" t="str">
        <f t="shared" si="169"/>
        <v/>
      </c>
      <c r="U630" s="34" t="str">
        <f>IF(AND(S630=4,K630="M",NOT(O630="Unattached")),SUMIF(R$2:R630,R630,L$2:L630),"")</f>
        <v/>
      </c>
      <c r="V630" s="4" t="str">
        <f t="shared" si="170"/>
        <v/>
      </c>
      <c r="W630" s="34" t="str">
        <f>IF(AND(S630=3,K630="F",NOT(O630="Unattached")),SUMIF(R$2:R630,R630,L$2:L630),"")</f>
        <v/>
      </c>
      <c r="X630" s="5" t="str">
        <f t="shared" si="157"/>
        <v/>
      </c>
      <c r="Y630" s="5" t="str">
        <f t="shared" si="165"/>
        <v/>
      </c>
      <c r="Z630" s="32" t="str">
        <f t="shared" si="158"/>
        <v xml:space="preserve"> </v>
      </c>
      <c r="AA630" s="32" t="str">
        <f>IF(K630="M",IF(S630&lt;&gt;4,"",VLOOKUP(CONCATENATE(R630," ",(S630-3)),$Z$2:AD630,5,0)),IF(S630&lt;&gt;3,"",VLOOKUP(CONCATENATE(R630," ",(S630-2)),$Z$2:AD630,5,0)))</f>
        <v/>
      </c>
      <c r="AB630" s="32" t="str">
        <f>IF(K630="M",IF(S630&lt;&gt;4,"",VLOOKUP(CONCATENATE(R630," ",(S630-2)),$Z$2:AD630,5,0)),IF(S630&lt;&gt;3,"",VLOOKUP(CONCATENATE(R630," ",(S630-1)),$Z$2:AD630,5,0)))</f>
        <v/>
      </c>
      <c r="AC630" s="32" t="str">
        <f>IF(K630="M",IF(S630&lt;&gt;4,"",VLOOKUP(CONCATENATE(R630," ",(S630-1)),$Z$2:AD630,5,0)),IF(S630&lt;&gt;3,"",VLOOKUP(CONCATENATE(R630," ",(S630)),$Z$2:AD630,5,0)))</f>
        <v/>
      </c>
      <c r="AD630" s="32" t="str">
        <f t="shared" si="166"/>
        <v/>
      </c>
      <c r="AE630" s="32" t="str">
        <f t="shared" si="167"/>
        <v xml:space="preserve"> </v>
      </c>
      <c r="AF630" s="109">
        <f>IF($K630="M",IF($L630&gt;Params!D$3,0,Params!F$3-$L630+1)+IF($L630=1,2,0),IF($L630&gt;Params!E$3,0,Params!G$3-$L630+1)+IF($L630=1,2,0))</f>
        <v>0</v>
      </c>
      <c r="AG630" s="109">
        <f t="shared" si="159"/>
        <v>0</v>
      </c>
      <c r="AH630" s="109">
        <f>IF(LEN(M630)&gt;1,MATCH(MID(M630,2,3),Params!$A$4:$A$14,0),0)</f>
        <v>0</v>
      </c>
      <c r="AI630" s="109" cm="1">
        <f t="array" ref="AI630">IF(AH630=0,0,INDEX(Params!F$4:F$14,RESULTS!$AH630))</f>
        <v>0</v>
      </c>
      <c r="AJ630" s="109" cm="1">
        <f t="array" ref="AJ630">IF(AI630=0,0,INDEX(Params!G$4:G$14,RESULTS!$AH630))</f>
        <v>0</v>
      </c>
      <c r="AK630" s="109">
        <f t="shared" si="160"/>
        <v>0</v>
      </c>
      <c r="AL630" s="109">
        <f t="shared" si="161"/>
        <v>0</v>
      </c>
    </row>
    <row r="631" spans="1:38" x14ac:dyDescent="0.3">
      <c r="A631" s="64" t="str">
        <f t="shared" si="155"/>
        <v/>
      </c>
      <c r="B631" s="64" t="str">
        <f t="shared" si="156"/>
        <v/>
      </c>
      <c r="C631" s="100">
        <v>630</v>
      </c>
      <c r="D631" s="96"/>
      <c r="E631" s="97">
        <f t="shared" si="168"/>
        <v>1</v>
      </c>
      <c r="F631" s="97"/>
      <c r="G631" s="97"/>
      <c r="H631" s="104" t="str">
        <f t="shared" si="162"/>
        <v/>
      </c>
      <c r="I631" s="105" t="str">
        <f>IF(D631="","",VLOOKUP(D631,ENTRANTS!$A$1:$H$1000,2,0))</f>
        <v/>
      </c>
      <c r="J631" s="105" t="str">
        <f>IF(D631="","",VLOOKUP(D631,ENTRANTS!$A$1:$H$1000,3,0))</f>
        <v/>
      </c>
      <c r="K631" s="100" t="str">
        <f>IF(D631="","",LEFT(VLOOKUP(D631,ENTRANTS!$A$1:$H$1000,5,0),1))</f>
        <v/>
      </c>
      <c r="L631" s="100" t="str">
        <f>IF(D631="","",COUNTIF($K$2:K631,K631))</f>
        <v/>
      </c>
      <c r="M631" s="100" t="str">
        <f>IF(D631="","",VLOOKUP(D631,ENTRANTS!$A$1:$H$1000,4,0))</f>
        <v/>
      </c>
      <c r="N631" s="100" t="str">
        <f>IF(D631="","",COUNTIF($M$2:M631,M631))</f>
        <v/>
      </c>
      <c r="O631" s="105" t="str">
        <f>IF(D631="","",VLOOKUP(D631,ENTRANTS!$A$1:$H$1000,6,0))</f>
        <v/>
      </c>
      <c r="P631" s="83" t="str">
        <f t="shared" si="163"/>
        <v/>
      </c>
      <c r="Q631" s="30"/>
      <c r="R631" s="2" t="str">
        <f t="shared" si="164"/>
        <v/>
      </c>
      <c r="S631" s="3" t="str">
        <f>IF(D631="","",COUNTIF($R$2:R631,R631))</f>
        <v/>
      </c>
      <c r="T631" s="4" t="str">
        <f t="shared" si="169"/>
        <v/>
      </c>
      <c r="U631" s="34" t="str">
        <f>IF(AND(S631=4,K631="M",NOT(O631="Unattached")),SUMIF(R$2:R631,R631,L$2:L631),"")</f>
        <v/>
      </c>
      <c r="V631" s="4" t="str">
        <f t="shared" si="170"/>
        <v/>
      </c>
      <c r="W631" s="34" t="str">
        <f>IF(AND(S631=3,K631="F",NOT(O631="Unattached")),SUMIF(R$2:R631,R631,L$2:L631),"")</f>
        <v/>
      </c>
      <c r="X631" s="5" t="str">
        <f t="shared" si="157"/>
        <v/>
      </c>
      <c r="Y631" s="5" t="str">
        <f t="shared" si="165"/>
        <v/>
      </c>
      <c r="Z631" s="32" t="str">
        <f t="shared" si="158"/>
        <v xml:space="preserve"> </v>
      </c>
      <c r="AA631" s="32" t="str">
        <f>IF(K631="M",IF(S631&lt;&gt;4,"",VLOOKUP(CONCATENATE(R631," ",(S631-3)),$Z$2:AD631,5,0)),IF(S631&lt;&gt;3,"",VLOOKUP(CONCATENATE(R631," ",(S631-2)),$Z$2:AD631,5,0)))</f>
        <v/>
      </c>
      <c r="AB631" s="32" t="str">
        <f>IF(K631="M",IF(S631&lt;&gt;4,"",VLOOKUP(CONCATENATE(R631," ",(S631-2)),$Z$2:AD631,5,0)),IF(S631&lt;&gt;3,"",VLOOKUP(CONCATENATE(R631," ",(S631-1)),$Z$2:AD631,5,0)))</f>
        <v/>
      </c>
      <c r="AC631" s="32" t="str">
        <f>IF(K631="M",IF(S631&lt;&gt;4,"",VLOOKUP(CONCATENATE(R631," ",(S631-1)),$Z$2:AD631,5,0)),IF(S631&lt;&gt;3,"",VLOOKUP(CONCATENATE(R631," ",(S631)),$Z$2:AD631,5,0)))</f>
        <v/>
      </c>
      <c r="AD631" s="32" t="str">
        <f t="shared" si="166"/>
        <v/>
      </c>
      <c r="AE631" s="32" t="str">
        <f t="shared" si="167"/>
        <v xml:space="preserve"> </v>
      </c>
      <c r="AF631" s="109">
        <f>IF($K631="M",IF($L631&gt;Params!D$3,0,Params!F$3-$L631+1)+IF($L631=1,2,0),IF($L631&gt;Params!E$3,0,Params!G$3-$L631+1)+IF($L631=1,2,0))</f>
        <v>0</v>
      </c>
      <c r="AG631" s="109">
        <f t="shared" si="159"/>
        <v>0</v>
      </c>
      <c r="AH631" s="109">
        <f>IF(LEN(M631)&gt;1,MATCH(MID(M631,2,3),Params!$A$4:$A$14,0),0)</f>
        <v>0</v>
      </c>
      <c r="AI631" s="109" cm="1">
        <f t="array" ref="AI631">IF(AH631=0,0,INDEX(Params!F$4:F$14,RESULTS!$AH631))</f>
        <v>0</v>
      </c>
      <c r="AJ631" s="109" cm="1">
        <f t="array" ref="AJ631">IF(AI631=0,0,INDEX(Params!G$4:G$14,RESULTS!$AH631))</f>
        <v>0</v>
      </c>
      <c r="AK631" s="109">
        <f t="shared" si="160"/>
        <v>0</v>
      </c>
      <c r="AL631" s="109">
        <f t="shared" si="161"/>
        <v>0</v>
      </c>
    </row>
    <row r="632" spans="1:38" x14ac:dyDescent="0.3">
      <c r="A632" s="64" t="str">
        <f t="shared" si="155"/>
        <v/>
      </c>
      <c r="B632" s="64" t="str">
        <f t="shared" si="156"/>
        <v/>
      </c>
      <c r="C632" s="100">
        <v>631</v>
      </c>
      <c r="D632" s="96"/>
      <c r="E632" s="97">
        <f t="shared" si="168"/>
        <v>1</v>
      </c>
      <c r="F632" s="97"/>
      <c r="G632" s="97"/>
      <c r="H632" s="104" t="str">
        <f t="shared" si="162"/>
        <v/>
      </c>
      <c r="I632" s="105" t="str">
        <f>IF(D632="","",VLOOKUP(D632,ENTRANTS!$A$1:$H$1000,2,0))</f>
        <v/>
      </c>
      <c r="J632" s="105" t="str">
        <f>IF(D632="","",VLOOKUP(D632,ENTRANTS!$A$1:$H$1000,3,0))</f>
        <v/>
      </c>
      <c r="K632" s="100" t="str">
        <f>IF(D632="","",LEFT(VLOOKUP(D632,ENTRANTS!$A$1:$H$1000,5,0),1))</f>
        <v/>
      </c>
      <c r="L632" s="100" t="str">
        <f>IF(D632="","",COUNTIF($K$2:K632,K632))</f>
        <v/>
      </c>
      <c r="M632" s="100" t="str">
        <f>IF(D632="","",VLOOKUP(D632,ENTRANTS!$A$1:$H$1000,4,0))</f>
        <v/>
      </c>
      <c r="N632" s="100" t="str">
        <f>IF(D632="","",COUNTIF($M$2:M632,M632))</f>
        <v/>
      </c>
      <c r="O632" s="105" t="str">
        <f>IF(D632="","",VLOOKUP(D632,ENTRANTS!$A$1:$H$1000,6,0))</f>
        <v/>
      </c>
      <c r="P632" s="83" t="str">
        <f t="shared" si="163"/>
        <v/>
      </c>
      <c r="Q632" s="30"/>
      <c r="R632" s="2" t="str">
        <f t="shared" si="164"/>
        <v/>
      </c>
      <c r="S632" s="3" t="str">
        <f>IF(D632="","",COUNTIF($R$2:R632,R632))</f>
        <v/>
      </c>
      <c r="T632" s="4" t="str">
        <f t="shared" si="169"/>
        <v/>
      </c>
      <c r="U632" s="34" t="str">
        <f>IF(AND(S632=4,K632="M",NOT(O632="Unattached")),SUMIF(R$2:R632,R632,L$2:L632),"")</f>
        <v/>
      </c>
      <c r="V632" s="4" t="str">
        <f t="shared" si="170"/>
        <v/>
      </c>
      <c r="W632" s="34" t="str">
        <f>IF(AND(S632=3,K632="F",NOT(O632="Unattached")),SUMIF(R$2:R632,R632,L$2:L632),"")</f>
        <v/>
      </c>
      <c r="X632" s="5" t="str">
        <f t="shared" si="157"/>
        <v/>
      </c>
      <c r="Y632" s="5" t="str">
        <f t="shared" si="165"/>
        <v/>
      </c>
      <c r="Z632" s="32" t="str">
        <f t="shared" si="158"/>
        <v xml:space="preserve"> </v>
      </c>
      <c r="AA632" s="32" t="str">
        <f>IF(K632="M",IF(S632&lt;&gt;4,"",VLOOKUP(CONCATENATE(R632," ",(S632-3)),$Z$2:AD632,5,0)),IF(S632&lt;&gt;3,"",VLOOKUP(CONCATENATE(R632," ",(S632-2)),$Z$2:AD632,5,0)))</f>
        <v/>
      </c>
      <c r="AB632" s="32" t="str">
        <f>IF(K632="M",IF(S632&lt;&gt;4,"",VLOOKUP(CONCATENATE(R632," ",(S632-2)),$Z$2:AD632,5,0)),IF(S632&lt;&gt;3,"",VLOOKUP(CONCATENATE(R632," ",(S632-1)),$Z$2:AD632,5,0)))</f>
        <v/>
      </c>
      <c r="AC632" s="32" t="str">
        <f>IF(K632="M",IF(S632&lt;&gt;4,"",VLOOKUP(CONCATENATE(R632," ",(S632-1)),$Z$2:AD632,5,0)),IF(S632&lt;&gt;3,"",VLOOKUP(CONCATENATE(R632," ",(S632)),$Z$2:AD632,5,0)))</f>
        <v/>
      </c>
      <c r="AD632" s="32" t="str">
        <f t="shared" si="166"/>
        <v/>
      </c>
      <c r="AE632" s="32" t="str">
        <f t="shared" si="167"/>
        <v xml:space="preserve"> </v>
      </c>
      <c r="AF632" s="109">
        <f>IF($K632="M",IF($L632&gt;Params!D$3,0,Params!F$3-$L632+1)+IF($L632=1,2,0),IF($L632&gt;Params!E$3,0,Params!G$3-$L632+1)+IF($L632=1,2,0))</f>
        <v>0</v>
      </c>
      <c r="AG632" s="109">
        <f t="shared" si="159"/>
        <v>0</v>
      </c>
      <c r="AH632" s="109">
        <f>IF(LEN(M632)&gt;1,MATCH(MID(M632,2,3),Params!$A$4:$A$14,0),0)</f>
        <v>0</v>
      </c>
      <c r="AI632" s="109" cm="1">
        <f t="array" ref="AI632">IF(AH632=0,0,INDEX(Params!F$4:F$14,RESULTS!$AH632))</f>
        <v>0</v>
      </c>
      <c r="AJ632" s="109" cm="1">
        <f t="array" ref="AJ632">IF(AI632=0,0,INDEX(Params!G$4:G$14,RESULTS!$AH632))</f>
        <v>0</v>
      </c>
      <c r="AK632" s="109">
        <f t="shared" si="160"/>
        <v>0</v>
      </c>
      <c r="AL632" s="109">
        <f t="shared" si="161"/>
        <v>0</v>
      </c>
    </row>
    <row r="633" spans="1:38" x14ac:dyDescent="0.3">
      <c r="A633" s="64" t="str">
        <f t="shared" si="155"/>
        <v/>
      </c>
      <c r="B633" s="64" t="str">
        <f t="shared" si="156"/>
        <v/>
      </c>
      <c r="C633" s="100">
        <v>632</v>
      </c>
      <c r="D633" s="96"/>
      <c r="E633" s="97">
        <f t="shared" si="168"/>
        <v>1</v>
      </c>
      <c r="F633" s="97"/>
      <c r="G633" s="97"/>
      <c r="H633" s="104" t="str">
        <f t="shared" si="162"/>
        <v/>
      </c>
      <c r="I633" s="105" t="str">
        <f>IF(D633="","",VLOOKUP(D633,ENTRANTS!$A$1:$H$1000,2,0))</f>
        <v/>
      </c>
      <c r="J633" s="105" t="str">
        <f>IF(D633="","",VLOOKUP(D633,ENTRANTS!$A$1:$H$1000,3,0))</f>
        <v/>
      </c>
      <c r="K633" s="100" t="str">
        <f>IF(D633="","",LEFT(VLOOKUP(D633,ENTRANTS!$A$1:$H$1000,5,0),1))</f>
        <v/>
      </c>
      <c r="L633" s="100" t="str">
        <f>IF(D633="","",COUNTIF($K$2:K633,K633))</f>
        <v/>
      </c>
      <c r="M633" s="100" t="str">
        <f>IF(D633="","",VLOOKUP(D633,ENTRANTS!$A$1:$H$1000,4,0))</f>
        <v/>
      </c>
      <c r="N633" s="100" t="str">
        <f>IF(D633="","",COUNTIF($M$2:M633,M633))</f>
        <v/>
      </c>
      <c r="O633" s="105" t="str">
        <f>IF(D633="","",VLOOKUP(D633,ENTRANTS!$A$1:$H$1000,6,0))</f>
        <v/>
      </c>
      <c r="P633" s="83" t="str">
        <f t="shared" si="163"/>
        <v/>
      </c>
      <c r="Q633" s="30"/>
      <c r="R633" s="2" t="str">
        <f t="shared" si="164"/>
        <v/>
      </c>
      <c r="S633" s="3" t="str">
        <f>IF(D633="","",COUNTIF($R$2:R633,R633))</f>
        <v/>
      </c>
      <c r="T633" s="4" t="str">
        <f t="shared" si="169"/>
        <v/>
      </c>
      <c r="U633" s="34" t="str">
        <f>IF(AND(S633=4,K633="M",NOT(O633="Unattached")),SUMIF(R$2:R633,R633,L$2:L633),"")</f>
        <v/>
      </c>
      <c r="V633" s="4" t="str">
        <f t="shared" si="170"/>
        <v/>
      </c>
      <c r="W633" s="34" t="str">
        <f>IF(AND(S633=3,K633="F",NOT(O633="Unattached")),SUMIF(R$2:R633,R633,L$2:L633),"")</f>
        <v/>
      </c>
      <c r="X633" s="5" t="str">
        <f t="shared" si="157"/>
        <v/>
      </c>
      <c r="Y633" s="5" t="str">
        <f t="shared" si="165"/>
        <v/>
      </c>
      <c r="Z633" s="32" t="str">
        <f t="shared" si="158"/>
        <v xml:space="preserve"> </v>
      </c>
      <c r="AA633" s="32" t="str">
        <f>IF(K633="M",IF(S633&lt;&gt;4,"",VLOOKUP(CONCATENATE(R633," ",(S633-3)),$Z$2:AD633,5,0)),IF(S633&lt;&gt;3,"",VLOOKUP(CONCATENATE(R633," ",(S633-2)),$Z$2:AD633,5,0)))</f>
        <v/>
      </c>
      <c r="AB633" s="32" t="str">
        <f>IF(K633="M",IF(S633&lt;&gt;4,"",VLOOKUP(CONCATENATE(R633," ",(S633-2)),$Z$2:AD633,5,0)),IF(S633&lt;&gt;3,"",VLOOKUP(CONCATENATE(R633," ",(S633-1)),$Z$2:AD633,5,0)))</f>
        <v/>
      </c>
      <c r="AC633" s="32" t="str">
        <f>IF(K633="M",IF(S633&lt;&gt;4,"",VLOOKUP(CONCATENATE(R633," ",(S633-1)),$Z$2:AD633,5,0)),IF(S633&lt;&gt;3,"",VLOOKUP(CONCATENATE(R633," ",(S633)),$Z$2:AD633,5,0)))</f>
        <v/>
      </c>
      <c r="AD633" s="32" t="str">
        <f t="shared" si="166"/>
        <v/>
      </c>
      <c r="AE633" s="32" t="str">
        <f t="shared" si="167"/>
        <v xml:space="preserve"> </v>
      </c>
      <c r="AF633" s="109">
        <f>IF($K633="M",IF($L633&gt;Params!D$3,0,Params!F$3-$L633+1)+IF($L633=1,2,0),IF($L633&gt;Params!E$3,0,Params!G$3-$L633+1)+IF($L633=1,2,0))</f>
        <v>0</v>
      </c>
      <c r="AG633" s="109">
        <f t="shared" si="159"/>
        <v>0</v>
      </c>
      <c r="AH633" s="109">
        <f>IF(LEN(M633)&gt;1,MATCH(MID(M633,2,3),Params!$A$4:$A$14,0),0)</f>
        <v>0</v>
      </c>
      <c r="AI633" s="109" cm="1">
        <f t="array" ref="AI633">IF(AH633=0,0,INDEX(Params!F$4:F$14,RESULTS!$AH633))</f>
        <v>0</v>
      </c>
      <c r="AJ633" s="109" cm="1">
        <f t="array" ref="AJ633">IF(AI633=0,0,INDEX(Params!G$4:G$14,RESULTS!$AH633))</f>
        <v>0</v>
      </c>
      <c r="AK633" s="109">
        <f t="shared" si="160"/>
        <v>0</v>
      </c>
      <c r="AL633" s="109">
        <f t="shared" si="161"/>
        <v>0</v>
      </c>
    </row>
    <row r="634" spans="1:38" x14ac:dyDescent="0.3">
      <c r="A634" s="64" t="str">
        <f t="shared" si="155"/>
        <v/>
      </c>
      <c r="B634" s="64" t="str">
        <f t="shared" si="156"/>
        <v/>
      </c>
      <c r="C634" s="100">
        <v>633</v>
      </c>
      <c r="D634" s="96"/>
      <c r="E634" s="97">
        <f t="shared" si="168"/>
        <v>1</v>
      </c>
      <c r="F634" s="97"/>
      <c r="G634" s="97"/>
      <c r="H634" s="104" t="str">
        <f t="shared" si="162"/>
        <v/>
      </c>
      <c r="I634" s="105" t="str">
        <f>IF(D634="","",VLOOKUP(D634,ENTRANTS!$A$1:$H$1000,2,0))</f>
        <v/>
      </c>
      <c r="J634" s="105" t="str">
        <f>IF(D634="","",VLOOKUP(D634,ENTRANTS!$A$1:$H$1000,3,0))</f>
        <v/>
      </c>
      <c r="K634" s="100" t="str">
        <f>IF(D634="","",LEFT(VLOOKUP(D634,ENTRANTS!$A$1:$H$1000,5,0),1))</f>
        <v/>
      </c>
      <c r="L634" s="100" t="str">
        <f>IF(D634="","",COUNTIF($K$2:K634,K634))</f>
        <v/>
      </c>
      <c r="M634" s="100" t="str">
        <f>IF(D634="","",VLOOKUP(D634,ENTRANTS!$A$1:$H$1000,4,0))</f>
        <v/>
      </c>
      <c r="N634" s="100" t="str">
        <f>IF(D634="","",COUNTIF($M$2:M634,M634))</f>
        <v/>
      </c>
      <c r="O634" s="105" t="str">
        <f>IF(D634="","",VLOOKUP(D634,ENTRANTS!$A$1:$H$1000,6,0))</f>
        <v/>
      </c>
      <c r="P634" s="83" t="str">
        <f t="shared" si="163"/>
        <v/>
      </c>
      <c r="Q634" s="30"/>
      <c r="R634" s="2" t="str">
        <f t="shared" si="164"/>
        <v/>
      </c>
      <c r="S634" s="3" t="str">
        <f>IF(D634="","",COUNTIF($R$2:R634,R634))</f>
        <v/>
      </c>
      <c r="T634" s="4" t="str">
        <f t="shared" si="169"/>
        <v/>
      </c>
      <c r="U634" s="34" t="str">
        <f>IF(AND(S634=4,K634="M",NOT(O634="Unattached")),SUMIF(R$2:R634,R634,L$2:L634),"")</f>
        <v/>
      </c>
      <c r="V634" s="4" t="str">
        <f t="shared" si="170"/>
        <v/>
      </c>
      <c r="W634" s="34" t="str">
        <f>IF(AND(S634=3,K634="F",NOT(O634="Unattached")),SUMIF(R$2:R634,R634,L$2:L634),"")</f>
        <v/>
      </c>
      <c r="X634" s="5" t="str">
        <f t="shared" si="157"/>
        <v/>
      </c>
      <c r="Y634" s="5" t="str">
        <f t="shared" si="165"/>
        <v/>
      </c>
      <c r="Z634" s="32" t="str">
        <f t="shared" si="158"/>
        <v xml:space="preserve"> </v>
      </c>
      <c r="AA634" s="32" t="str">
        <f>IF(K634="M",IF(S634&lt;&gt;4,"",VLOOKUP(CONCATENATE(R634," ",(S634-3)),$Z$2:AD634,5,0)),IF(S634&lt;&gt;3,"",VLOOKUP(CONCATENATE(R634," ",(S634-2)),$Z$2:AD634,5,0)))</f>
        <v/>
      </c>
      <c r="AB634" s="32" t="str">
        <f>IF(K634="M",IF(S634&lt;&gt;4,"",VLOOKUP(CONCATENATE(R634," ",(S634-2)),$Z$2:AD634,5,0)),IF(S634&lt;&gt;3,"",VLOOKUP(CONCATENATE(R634," ",(S634-1)),$Z$2:AD634,5,0)))</f>
        <v/>
      </c>
      <c r="AC634" s="32" t="str">
        <f>IF(K634="M",IF(S634&lt;&gt;4,"",VLOOKUP(CONCATENATE(R634," ",(S634-1)),$Z$2:AD634,5,0)),IF(S634&lt;&gt;3,"",VLOOKUP(CONCATENATE(R634," ",(S634)),$Z$2:AD634,5,0)))</f>
        <v/>
      </c>
      <c r="AD634" s="32" t="str">
        <f t="shared" si="166"/>
        <v/>
      </c>
      <c r="AE634" s="32" t="str">
        <f t="shared" si="167"/>
        <v xml:space="preserve"> </v>
      </c>
      <c r="AF634" s="109">
        <f>IF($K634="M",IF($L634&gt;Params!D$3,0,Params!F$3-$L634+1)+IF($L634=1,2,0),IF($L634&gt;Params!E$3,0,Params!G$3-$L634+1)+IF($L634=1,2,0))</f>
        <v>0</v>
      </c>
      <c r="AG634" s="109">
        <f t="shared" si="159"/>
        <v>0</v>
      </c>
      <c r="AH634" s="109">
        <f>IF(LEN(M634)&gt;1,MATCH(MID(M634,2,3),Params!$A$4:$A$14,0),0)</f>
        <v>0</v>
      </c>
      <c r="AI634" s="109" cm="1">
        <f t="array" ref="AI634">IF(AH634=0,0,INDEX(Params!F$4:F$14,RESULTS!$AH634))</f>
        <v>0</v>
      </c>
      <c r="AJ634" s="109" cm="1">
        <f t="array" ref="AJ634">IF(AI634=0,0,INDEX(Params!G$4:G$14,RESULTS!$AH634))</f>
        <v>0</v>
      </c>
      <c r="AK634" s="109">
        <f t="shared" si="160"/>
        <v>0</v>
      </c>
      <c r="AL634" s="109">
        <f t="shared" si="161"/>
        <v>0</v>
      </c>
    </row>
    <row r="635" spans="1:38" x14ac:dyDescent="0.3">
      <c r="A635" s="64" t="str">
        <f t="shared" si="155"/>
        <v/>
      </c>
      <c r="B635" s="64" t="str">
        <f t="shared" si="156"/>
        <v/>
      </c>
      <c r="C635" s="100">
        <v>634</v>
      </c>
      <c r="D635" s="96"/>
      <c r="E635" s="97">
        <f t="shared" si="168"/>
        <v>1</v>
      </c>
      <c r="F635" s="97"/>
      <c r="G635" s="97"/>
      <c r="H635" s="104" t="str">
        <f t="shared" si="162"/>
        <v/>
      </c>
      <c r="I635" s="105" t="str">
        <f>IF(D635="","",VLOOKUP(D635,ENTRANTS!$A$1:$H$1000,2,0))</f>
        <v/>
      </c>
      <c r="J635" s="105" t="str">
        <f>IF(D635="","",VLOOKUP(D635,ENTRANTS!$A$1:$H$1000,3,0))</f>
        <v/>
      </c>
      <c r="K635" s="100" t="str">
        <f>IF(D635="","",LEFT(VLOOKUP(D635,ENTRANTS!$A$1:$H$1000,5,0),1))</f>
        <v/>
      </c>
      <c r="L635" s="100" t="str">
        <f>IF(D635="","",COUNTIF($K$2:K635,K635))</f>
        <v/>
      </c>
      <c r="M635" s="100" t="str">
        <f>IF(D635="","",VLOOKUP(D635,ENTRANTS!$A$1:$H$1000,4,0))</f>
        <v/>
      </c>
      <c r="N635" s="100" t="str">
        <f>IF(D635="","",COUNTIF($M$2:M635,M635))</f>
        <v/>
      </c>
      <c r="O635" s="105" t="str">
        <f>IF(D635="","",VLOOKUP(D635,ENTRANTS!$A$1:$H$1000,6,0))</f>
        <v/>
      </c>
      <c r="P635" s="83" t="str">
        <f t="shared" si="163"/>
        <v/>
      </c>
      <c r="Q635" s="30"/>
      <c r="R635" s="2" t="str">
        <f t="shared" si="164"/>
        <v/>
      </c>
      <c r="S635" s="3" t="str">
        <f>IF(D635="","",COUNTIF($R$2:R635,R635))</f>
        <v/>
      </c>
      <c r="T635" s="4" t="str">
        <f t="shared" si="169"/>
        <v/>
      </c>
      <c r="U635" s="34" t="str">
        <f>IF(AND(S635=4,K635="M",NOT(O635="Unattached")),SUMIF(R$2:R635,R635,L$2:L635),"")</f>
        <v/>
      </c>
      <c r="V635" s="4" t="str">
        <f t="shared" si="170"/>
        <v/>
      </c>
      <c r="W635" s="34" t="str">
        <f>IF(AND(S635=3,K635="F",NOT(O635="Unattached")),SUMIF(R$2:R635,R635,L$2:L635),"")</f>
        <v/>
      </c>
      <c r="X635" s="5" t="str">
        <f t="shared" si="157"/>
        <v/>
      </c>
      <c r="Y635" s="5" t="str">
        <f t="shared" si="165"/>
        <v/>
      </c>
      <c r="Z635" s="32" t="str">
        <f t="shared" si="158"/>
        <v xml:space="preserve"> </v>
      </c>
      <c r="AA635" s="32" t="str">
        <f>IF(K635="M",IF(S635&lt;&gt;4,"",VLOOKUP(CONCATENATE(R635," ",(S635-3)),$Z$2:AD635,5,0)),IF(S635&lt;&gt;3,"",VLOOKUP(CONCATENATE(R635," ",(S635-2)),$Z$2:AD635,5,0)))</f>
        <v/>
      </c>
      <c r="AB635" s="32" t="str">
        <f>IF(K635="M",IF(S635&lt;&gt;4,"",VLOOKUP(CONCATENATE(R635," ",(S635-2)),$Z$2:AD635,5,0)),IF(S635&lt;&gt;3,"",VLOOKUP(CONCATENATE(R635," ",(S635-1)),$Z$2:AD635,5,0)))</f>
        <v/>
      </c>
      <c r="AC635" s="32" t="str">
        <f>IF(K635="M",IF(S635&lt;&gt;4,"",VLOOKUP(CONCATENATE(R635," ",(S635-1)),$Z$2:AD635,5,0)),IF(S635&lt;&gt;3,"",VLOOKUP(CONCATENATE(R635," ",(S635)),$Z$2:AD635,5,0)))</f>
        <v/>
      </c>
      <c r="AD635" s="32" t="str">
        <f t="shared" si="166"/>
        <v/>
      </c>
      <c r="AE635" s="32" t="str">
        <f t="shared" si="167"/>
        <v xml:space="preserve"> </v>
      </c>
      <c r="AF635" s="109">
        <f>IF($K635="M",IF($L635&gt;Params!D$3,0,Params!F$3-$L635+1)+IF($L635=1,2,0),IF($L635&gt;Params!E$3,0,Params!G$3-$L635+1)+IF($L635=1,2,0))</f>
        <v>0</v>
      </c>
      <c r="AG635" s="109">
        <f t="shared" si="159"/>
        <v>0</v>
      </c>
      <c r="AH635" s="109">
        <f>IF(LEN(M635)&gt;1,MATCH(MID(M635,2,3),Params!$A$4:$A$14,0),0)</f>
        <v>0</v>
      </c>
      <c r="AI635" s="109" cm="1">
        <f t="array" ref="AI635">IF(AH635=0,0,INDEX(Params!F$4:F$14,RESULTS!$AH635))</f>
        <v>0</v>
      </c>
      <c r="AJ635" s="109" cm="1">
        <f t="array" ref="AJ635">IF(AI635=0,0,INDEX(Params!G$4:G$14,RESULTS!$AH635))</f>
        <v>0</v>
      </c>
      <c r="AK635" s="109">
        <f t="shared" si="160"/>
        <v>0</v>
      </c>
      <c r="AL635" s="109">
        <f t="shared" si="161"/>
        <v>0</v>
      </c>
    </row>
    <row r="636" spans="1:38" x14ac:dyDescent="0.3">
      <c r="A636" s="64" t="str">
        <f t="shared" si="155"/>
        <v/>
      </c>
      <c r="B636" s="64" t="str">
        <f t="shared" si="156"/>
        <v/>
      </c>
      <c r="C636" s="100">
        <v>635</v>
      </c>
      <c r="D636" s="96"/>
      <c r="E636" s="97">
        <f t="shared" si="168"/>
        <v>1</v>
      </c>
      <c r="F636" s="97"/>
      <c r="G636" s="97"/>
      <c r="H636" s="104" t="str">
        <f t="shared" si="162"/>
        <v/>
      </c>
      <c r="I636" s="105" t="str">
        <f>IF(D636="","",VLOOKUP(D636,ENTRANTS!$A$1:$H$1000,2,0))</f>
        <v/>
      </c>
      <c r="J636" s="105" t="str">
        <f>IF(D636="","",VLOOKUP(D636,ENTRANTS!$A$1:$H$1000,3,0))</f>
        <v/>
      </c>
      <c r="K636" s="100" t="str">
        <f>IF(D636="","",LEFT(VLOOKUP(D636,ENTRANTS!$A$1:$H$1000,5,0),1))</f>
        <v/>
      </c>
      <c r="L636" s="100" t="str">
        <f>IF(D636="","",COUNTIF($K$2:K636,K636))</f>
        <v/>
      </c>
      <c r="M636" s="100" t="str">
        <f>IF(D636="","",VLOOKUP(D636,ENTRANTS!$A$1:$H$1000,4,0))</f>
        <v/>
      </c>
      <c r="N636" s="100" t="str">
        <f>IF(D636="","",COUNTIF($M$2:M636,M636))</f>
        <v/>
      </c>
      <c r="O636" s="105" t="str">
        <f>IF(D636="","",VLOOKUP(D636,ENTRANTS!$A$1:$H$1000,6,0))</f>
        <v/>
      </c>
      <c r="P636" s="83" t="str">
        <f t="shared" si="163"/>
        <v/>
      </c>
      <c r="Q636" s="30"/>
      <c r="R636" s="2" t="str">
        <f t="shared" si="164"/>
        <v/>
      </c>
      <c r="S636" s="3" t="str">
        <f>IF(D636="","",COUNTIF($R$2:R636,R636))</f>
        <v/>
      </c>
      <c r="T636" s="4" t="str">
        <f t="shared" si="169"/>
        <v/>
      </c>
      <c r="U636" s="34" t="str">
        <f>IF(AND(S636=4,K636="M",NOT(O636="Unattached")),SUMIF(R$2:R636,R636,L$2:L636),"")</f>
        <v/>
      </c>
      <c r="V636" s="4" t="str">
        <f t="shared" si="170"/>
        <v/>
      </c>
      <c r="W636" s="34" t="str">
        <f>IF(AND(S636=3,K636="F",NOT(O636="Unattached")),SUMIF(R$2:R636,R636,L$2:L636),"")</f>
        <v/>
      </c>
      <c r="X636" s="5" t="str">
        <f t="shared" si="157"/>
        <v/>
      </c>
      <c r="Y636" s="5" t="str">
        <f t="shared" si="165"/>
        <v/>
      </c>
      <c r="Z636" s="32" t="str">
        <f t="shared" si="158"/>
        <v xml:space="preserve"> </v>
      </c>
      <c r="AA636" s="32" t="str">
        <f>IF(K636="M",IF(S636&lt;&gt;4,"",VLOOKUP(CONCATENATE(R636," ",(S636-3)),$Z$2:AD636,5,0)),IF(S636&lt;&gt;3,"",VLOOKUP(CONCATENATE(R636," ",(S636-2)),$Z$2:AD636,5,0)))</f>
        <v/>
      </c>
      <c r="AB636" s="32" t="str">
        <f>IF(K636="M",IF(S636&lt;&gt;4,"",VLOOKUP(CONCATENATE(R636," ",(S636-2)),$Z$2:AD636,5,0)),IF(S636&lt;&gt;3,"",VLOOKUP(CONCATENATE(R636," ",(S636-1)),$Z$2:AD636,5,0)))</f>
        <v/>
      </c>
      <c r="AC636" s="32" t="str">
        <f>IF(K636="M",IF(S636&lt;&gt;4,"",VLOOKUP(CONCATENATE(R636," ",(S636-1)),$Z$2:AD636,5,0)),IF(S636&lt;&gt;3,"",VLOOKUP(CONCATENATE(R636," ",(S636)),$Z$2:AD636,5,0)))</f>
        <v/>
      </c>
      <c r="AD636" s="32" t="str">
        <f t="shared" si="166"/>
        <v/>
      </c>
      <c r="AE636" s="32" t="str">
        <f t="shared" si="167"/>
        <v xml:space="preserve"> </v>
      </c>
      <c r="AF636" s="109">
        <f>IF($K636="M",IF($L636&gt;Params!D$3,0,Params!F$3-$L636+1)+IF($L636=1,2,0),IF($L636&gt;Params!E$3,0,Params!G$3-$L636+1)+IF($L636=1,2,0))</f>
        <v>0</v>
      </c>
      <c r="AG636" s="109">
        <f t="shared" si="159"/>
        <v>0</v>
      </c>
      <c r="AH636" s="109">
        <f>IF(LEN(M636)&gt;1,MATCH(MID(M636,2,3),Params!$A$4:$A$14,0),0)</f>
        <v>0</v>
      </c>
      <c r="AI636" s="109" cm="1">
        <f t="array" ref="AI636">IF(AH636=0,0,INDEX(Params!F$4:F$14,RESULTS!$AH636))</f>
        <v>0</v>
      </c>
      <c r="AJ636" s="109" cm="1">
        <f t="array" ref="AJ636">IF(AI636=0,0,INDEX(Params!G$4:G$14,RESULTS!$AH636))</f>
        <v>0</v>
      </c>
      <c r="AK636" s="109">
        <f t="shared" si="160"/>
        <v>0</v>
      </c>
      <c r="AL636" s="109">
        <f t="shared" si="161"/>
        <v>0</v>
      </c>
    </row>
    <row r="637" spans="1:38" x14ac:dyDescent="0.3">
      <c r="A637" s="64" t="str">
        <f t="shared" si="155"/>
        <v/>
      </c>
      <c r="B637" s="64" t="str">
        <f t="shared" si="156"/>
        <v/>
      </c>
      <c r="C637" s="100">
        <v>636</v>
      </c>
      <c r="D637" s="96"/>
      <c r="E637" s="97">
        <f t="shared" si="168"/>
        <v>1</v>
      </c>
      <c r="F637" s="97"/>
      <c r="G637" s="97"/>
      <c r="H637" s="104" t="str">
        <f t="shared" si="162"/>
        <v/>
      </c>
      <c r="I637" s="105" t="str">
        <f>IF(D637="","",VLOOKUP(D637,ENTRANTS!$A$1:$H$1000,2,0))</f>
        <v/>
      </c>
      <c r="J637" s="105" t="str">
        <f>IF(D637="","",VLOOKUP(D637,ENTRANTS!$A$1:$H$1000,3,0))</f>
        <v/>
      </c>
      <c r="K637" s="100" t="str">
        <f>IF(D637="","",LEFT(VLOOKUP(D637,ENTRANTS!$A$1:$H$1000,5,0),1))</f>
        <v/>
      </c>
      <c r="L637" s="100" t="str">
        <f>IF(D637="","",COUNTIF($K$2:K637,K637))</f>
        <v/>
      </c>
      <c r="M637" s="100" t="str">
        <f>IF(D637="","",VLOOKUP(D637,ENTRANTS!$A$1:$H$1000,4,0))</f>
        <v/>
      </c>
      <c r="N637" s="100" t="str">
        <f>IF(D637="","",COUNTIF($M$2:M637,M637))</f>
        <v/>
      </c>
      <c r="O637" s="105" t="str">
        <f>IF(D637="","",VLOOKUP(D637,ENTRANTS!$A$1:$H$1000,6,0))</f>
        <v/>
      </c>
      <c r="P637" s="83" t="str">
        <f t="shared" si="163"/>
        <v/>
      </c>
      <c r="Q637" s="30"/>
      <c r="R637" s="2" t="str">
        <f t="shared" si="164"/>
        <v/>
      </c>
      <c r="S637" s="3" t="str">
        <f>IF(D637="","",COUNTIF($R$2:R637,R637))</f>
        <v/>
      </c>
      <c r="T637" s="4" t="str">
        <f t="shared" si="169"/>
        <v/>
      </c>
      <c r="U637" s="34" t="str">
        <f>IF(AND(S637=4,K637="M",NOT(O637="Unattached")),SUMIF(R$2:R637,R637,L$2:L637),"")</f>
        <v/>
      </c>
      <c r="V637" s="4" t="str">
        <f t="shared" si="170"/>
        <v/>
      </c>
      <c r="W637" s="34" t="str">
        <f>IF(AND(S637=3,K637="F",NOT(O637="Unattached")),SUMIF(R$2:R637,R637,L$2:L637),"")</f>
        <v/>
      </c>
      <c r="X637" s="5" t="str">
        <f t="shared" si="157"/>
        <v/>
      </c>
      <c r="Y637" s="5" t="str">
        <f t="shared" si="165"/>
        <v/>
      </c>
      <c r="Z637" s="32" t="str">
        <f t="shared" si="158"/>
        <v xml:space="preserve"> </v>
      </c>
      <c r="AA637" s="32" t="str">
        <f>IF(K637="M",IF(S637&lt;&gt;4,"",VLOOKUP(CONCATENATE(R637," ",(S637-3)),$Z$2:AD637,5,0)),IF(S637&lt;&gt;3,"",VLOOKUP(CONCATENATE(R637," ",(S637-2)),$Z$2:AD637,5,0)))</f>
        <v/>
      </c>
      <c r="AB637" s="32" t="str">
        <f>IF(K637="M",IF(S637&lt;&gt;4,"",VLOOKUP(CONCATENATE(R637," ",(S637-2)),$Z$2:AD637,5,0)),IF(S637&lt;&gt;3,"",VLOOKUP(CONCATENATE(R637," ",(S637-1)),$Z$2:AD637,5,0)))</f>
        <v/>
      </c>
      <c r="AC637" s="32" t="str">
        <f>IF(K637="M",IF(S637&lt;&gt;4,"",VLOOKUP(CONCATENATE(R637," ",(S637-1)),$Z$2:AD637,5,0)),IF(S637&lt;&gt;3,"",VLOOKUP(CONCATENATE(R637," ",(S637)),$Z$2:AD637,5,0)))</f>
        <v/>
      </c>
      <c r="AD637" s="32" t="str">
        <f t="shared" si="166"/>
        <v/>
      </c>
      <c r="AE637" s="32" t="str">
        <f t="shared" si="167"/>
        <v xml:space="preserve"> </v>
      </c>
      <c r="AF637" s="109">
        <f>IF($K637="M",IF($L637&gt;Params!D$3,0,Params!F$3-$L637+1)+IF($L637=1,2,0),IF($L637&gt;Params!E$3,0,Params!G$3-$L637+1)+IF($L637=1,2,0))</f>
        <v>0</v>
      </c>
      <c r="AG637" s="109">
        <f t="shared" si="159"/>
        <v>0</v>
      </c>
      <c r="AH637" s="109">
        <f>IF(LEN(M637)&gt;1,MATCH(MID(M637,2,3),Params!$A$4:$A$14,0),0)</f>
        <v>0</v>
      </c>
      <c r="AI637" s="109" cm="1">
        <f t="array" ref="AI637">IF(AH637=0,0,INDEX(Params!F$4:F$14,RESULTS!$AH637))</f>
        <v>0</v>
      </c>
      <c r="AJ637" s="109" cm="1">
        <f t="array" ref="AJ637">IF(AI637=0,0,INDEX(Params!G$4:G$14,RESULTS!$AH637))</f>
        <v>0</v>
      </c>
      <c r="AK637" s="109">
        <f t="shared" si="160"/>
        <v>0</v>
      </c>
      <c r="AL637" s="109">
        <f t="shared" si="161"/>
        <v>0</v>
      </c>
    </row>
    <row r="638" spans="1:38" x14ac:dyDescent="0.3">
      <c r="A638" s="64" t="str">
        <f t="shared" si="155"/>
        <v/>
      </c>
      <c r="B638" s="64" t="str">
        <f t="shared" si="156"/>
        <v/>
      </c>
      <c r="C638" s="100">
        <v>637</v>
      </c>
      <c r="D638" s="96"/>
      <c r="E638" s="97">
        <f t="shared" si="168"/>
        <v>1</v>
      </c>
      <c r="F638" s="97"/>
      <c r="G638" s="97"/>
      <c r="H638" s="104" t="str">
        <f t="shared" si="162"/>
        <v/>
      </c>
      <c r="I638" s="105" t="str">
        <f>IF(D638="","",VLOOKUP(D638,ENTRANTS!$A$1:$H$1000,2,0))</f>
        <v/>
      </c>
      <c r="J638" s="105" t="str">
        <f>IF(D638="","",VLOOKUP(D638,ENTRANTS!$A$1:$H$1000,3,0))</f>
        <v/>
      </c>
      <c r="K638" s="100" t="str">
        <f>IF(D638="","",LEFT(VLOOKUP(D638,ENTRANTS!$A$1:$H$1000,5,0),1))</f>
        <v/>
      </c>
      <c r="L638" s="100" t="str">
        <f>IF(D638="","",COUNTIF($K$2:K638,K638))</f>
        <v/>
      </c>
      <c r="M638" s="100" t="str">
        <f>IF(D638="","",VLOOKUP(D638,ENTRANTS!$A$1:$H$1000,4,0))</f>
        <v/>
      </c>
      <c r="N638" s="100" t="str">
        <f>IF(D638="","",COUNTIF($M$2:M638,M638))</f>
        <v/>
      </c>
      <c r="O638" s="105" t="str">
        <f>IF(D638="","",VLOOKUP(D638,ENTRANTS!$A$1:$H$1000,6,0))</f>
        <v/>
      </c>
      <c r="P638" s="83" t="str">
        <f t="shared" si="163"/>
        <v/>
      </c>
      <c r="Q638" s="30"/>
      <c r="R638" s="2" t="str">
        <f t="shared" si="164"/>
        <v/>
      </c>
      <c r="S638" s="3" t="str">
        <f>IF(D638="","",COUNTIF($R$2:R638,R638))</f>
        <v/>
      </c>
      <c r="T638" s="4" t="str">
        <f t="shared" si="169"/>
        <v/>
      </c>
      <c r="U638" s="34" t="str">
        <f>IF(AND(S638=4,K638="M",NOT(O638="Unattached")),SUMIF(R$2:R638,R638,L$2:L638),"")</f>
        <v/>
      </c>
      <c r="V638" s="4" t="str">
        <f t="shared" si="170"/>
        <v/>
      </c>
      <c r="W638" s="34" t="str">
        <f>IF(AND(S638=3,K638="F",NOT(O638="Unattached")),SUMIF(R$2:R638,R638,L$2:L638),"")</f>
        <v/>
      </c>
      <c r="X638" s="5" t="str">
        <f t="shared" si="157"/>
        <v/>
      </c>
      <c r="Y638" s="5" t="str">
        <f t="shared" si="165"/>
        <v/>
      </c>
      <c r="Z638" s="32" t="str">
        <f t="shared" si="158"/>
        <v xml:space="preserve"> </v>
      </c>
      <c r="AA638" s="32" t="str">
        <f>IF(K638="M",IF(S638&lt;&gt;4,"",VLOOKUP(CONCATENATE(R638," ",(S638-3)),$Z$2:AD638,5,0)),IF(S638&lt;&gt;3,"",VLOOKUP(CONCATENATE(R638," ",(S638-2)),$Z$2:AD638,5,0)))</f>
        <v/>
      </c>
      <c r="AB638" s="32" t="str">
        <f>IF(K638="M",IF(S638&lt;&gt;4,"",VLOOKUP(CONCATENATE(R638," ",(S638-2)),$Z$2:AD638,5,0)),IF(S638&lt;&gt;3,"",VLOOKUP(CONCATENATE(R638," ",(S638-1)),$Z$2:AD638,5,0)))</f>
        <v/>
      </c>
      <c r="AC638" s="32" t="str">
        <f>IF(K638="M",IF(S638&lt;&gt;4,"",VLOOKUP(CONCATENATE(R638," ",(S638-1)),$Z$2:AD638,5,0)),IF(S638&lt;&gt;3,"",VLOOKUP(CONCATENATE(R638," ",(S638)),$Z$2:AD638,5,0)))</f>
        <v/>
      </c>
      <c r="AD638" s="32" t="str">
        <f t="shared" si="166"/>
        <v/>
      </c>
      <c r="AE638" s="32" t="str">
        <f t="shared" si="167"/>
        <v xml:space="preserve"> </v>
      </c>
      <c r="AF638" s="109">
        <f>IF($K638="M",IF($L638&gt;Params!D$3,0,Params!F$3-$L638+1)+IF($L638=1,2,0),IF($L638&gt;Params!E$3,0,Params!G$3-$L638+1)+IF($L638=1,2,0))</f>
        <v>0</v>
      </c>
      <c r="AG638" s="109">
        <f t="shared" si="159"/>
        <v>0</v>
      </c>
      <c r="AH638" s="109">
        <f>IF(LEN(M638)&gt;1,MATCH(MID(M638,2,3),Params!$A$4:$A$14,0),0)</f>
        <v>0</v>
      </c>
      <c r="AI638" s="109" cm="1">
        <f t="array" ref="AI638">IF(AH638=0,0,INDEX(Params!F$4:F$14,RESULTS!$AH638))</f>
        <v>0</v>
      </c>
      <c r="AJ638" s="109" cm="1">
        <f t="array" ref="AJ638">IF(AI638=0,0,INDEX(Params!G$4:G$14,RESULTS!$AH638))</f>
        <v>0</v>
      </c>
      <c r="AK638" s="109">
        <f t="shared" si="160"/>
        <v>0</v>
      </c>
      <c r="AL638" s="109">
        <f t="shared" si="161"/>
        <v>0</v>
      </c>
    </row>
    <row r="639" spans="1:38" x14ac:dyDescent="0.3">
      <c r="A639" s="64" t="str">
        <f t="shared" si="155"/>
        <v/>
      </c>
      <c r="B639" s="64" t="str">
        <f t="shared" si="156"/>
        <v/>
      </c>
      <c r="C639" s="100">
        <v>638</v>
      </c>
      <c r="D639" s="96"/>
      <c r="E639" s="97">
        <f t="shared" si="168"/>
        <v>1</v>
      </c>
      <c r="F639" s="97"/>
      <c r="G639" s="97"/>
      <c r="H639" s="104" t="str">
        <f t="shared" si="162"/>
        <v/>
      </c>
      <c r="I639" s="105" t="str">
        <f>IF(D639="","",VLOOKUP(D639,ENTRANTS!$A$1:$H$1000,2,0))</f>
        <v/>
      </c>
      <c r="J639" s="105" t="str">
        <f>IF(D639="","",VLOOKUP(D639,ENTRANTS!$A$1:$H$1000,3,0))</f>
        <v/>
      </c>
      <c r="K639" s="100" t="str">
        <f>IF(D639="","",LEFT(VLOOKUP(D639,ENTRANTS!$A$1:$H$1000,5,0),1))</f>
        <v/>
      </c>
      <c r="L639" s="100" t="str">
        <f>IF(D639="","",COUNTIF($K$2:K639,K639))</f>
        <v/>
      </c>
      <c r="M639" s="100" t="str">
        <f>IF(D639="","",VLOOKUP(D639,ENTRANTS!$A$1:$H$1000,4,0))</f>
        <v/>
      </c>
      <c r="N639" s="100" t="str">
        <f>IF(D639="","",COUNTIF($M$2:M639,M639))</f>
        <v/>
      </c>
      <c r="O639" s="105" t="str">
        <f>IF(D639="","",VLOOKUP(D639,ENTRANTS!$A$1:$H$1000,6,0))</f>
        <v/>
      </c>
      <c r="P639" s="83" t="str">
        <f t="shared" si="163"/>
        <v/>
      </c>
      <c r="Q639" s="30"/>
      <c r="R639" s="2" t="str">
        <f t="shared" si="164"/>
        <v/>
      </c>
      <c r="S639" s="3" t="str">
        <f>IF(D639="","",COUNTIF($R$2:R639,R639))</f>
        <v/>
      </c>
      <c r="T639" s="4" t="str">
        <f t="shared" si="169"/>
        <v/>
      </c>
      <c r="U639" s="34" t="str">
        <f>IF(AND(S639=4,K639="M",NOT(O639="Unattached")),SUMIF(R$2:R639,R639,L$2:L639),"")</f>
        <v/>
      </c>
      <c r="V639" s="4" t="str">
        <f t="shared" si="170"/>
        <v/>
      </c>
      <c r="W639" s="34" t="str">
        <f>IF(AND(S639=3,K639="F",NOT(O639="Unattached")),SUMIF(R$2:R639,R639,L$2:L639),"")</f>
        <v/>
      </c>
      <c r="X639" s="5" t="str">
        <f t="shared" si="157"/>
        <v/>
      </c>
      <c r="Y639" s="5" t="str">
        <f t="shared" si="165"/>
        <v/>
      </c>
      <c r="Z639" s="32" t="str">
        <f t="shared" si="158"/>
        <v xml:space="preserve"> </v>
      </c>
      <c r="AA639" s="32" t="str">
        <f>IF(K639="M",IF(S639&lt;&gt;4,"",VLOOKUP(CONCATENATE(R639," ",(S639-3)),$Z$2:AD639,5,0)),IF(S639&lt;&gt;3,"",VLOOKUP(CONCATENATE(R639," ",(S639-2)),$Z$2:AD639,5,0)))</f>
        <v/>
      </c>
      <c r="AB639" s="32" t="str">
        <f>IF(K639="M",IF(S639&lt;&gt;4,"",VLOOKUP(CONCATENATE(R639," ",(S639-2)),$Z$2:AD639,5,0)),IF(S639&lt;&gt;3,"",VLOOKUP(CONCATENATE(R639," ",(S639-1)),$Z$2:AD639,5,0)))</f>
        <v/>
      </c>
      <c r="AC639" s="32" t="str">
        <f>IF(K639="M",IF(S639&lt;&gt;4,"",VLOOKUP(CONCATENATE(R639," ",(S639-1)),$Z$2:AD639,5,0)),IF(S639&lt;&gt;3,"",VLOOKUP(CONCATENATE(R639," ",(S639)),$Z$2:AD639,5,0)))</f>
        <v/>
      </c>
      <c r="AD639" s="32" t="str">
        <f t="shared" si="166"/>
        <v/>
      </c>
      <c r="AE639" s="32" t="str">
        <f t="shared" si="167"/>
        <v xml:space="preserve"> </v>
      </c>
      <c r="AF639" s="109">
        <f>IF($K639="M",IF($L639&gt;Params!D$3,0,Params!F$3-$L639+1)+IF($L639=1,2,0),IF($L639&gt;Params!E$3,0,Params!G$3-$L639+1)+IF($L639=1,2,0))</f>
        <v>0</v>
      </c>
      <c r="AG639" s="109">
        <f t="shared" si="159"/>
        <v>0</v>
      </c>
      <c r="AH639" s="109">
        <f>IF(LEN(M639)&gt;1,MATCH(MID(M639,2,3),Params!$A$4:$A$14,0),0)</f>
        <v>0</v>
      </c>
      <c r="AI639" s="109" cm="1">
        <f t="array" ref="AI639">IF(AH639=0,0,INDEX(Params!F$4:F$14,RESULTS!$AH639))</f>
        <v>0</v>
      </c>
      <c r="AJ639" s="109" cm="1">
        <f t="array" ref="AJ639">IF(AI639=0,0,INDEX(Params!G$4:G$14,RESULTS!$AH639))</f>
        <v>0</v>
      </c>
      <c r="AK639" s="109">
        <f t="shared" si="160"/>
        <v>0</v>
      </c>
      <c r="AL639" s="109">
        <f t="shared" si="161"/>
        <v>0</v>
      </c>
    </row>
    <row r="640" spans="1:38" x14ac:dyDescent="0.3">
      <c r="A640" s="64" t="str">
        <f t="shared" si="155"/>
        <v/>
      </c>
      <c r="B640" s="64" t="str">
        <f t="shared" si="156"/>
        <v/>
      </c>
      <c r="C640" s="100">
        <v>639</v>
      </c>
      <c r="D640" s="96"/>
      <c r="E640" s="97">
        <f t="shared" si="168"/>
        <v>1</v>
      </c>
      <c r="F640" s="97"/>
      <c r="G640" s="97"/>
      <c r="H640" s="104" t="str">
        <f t="shared" si="162"/>
        <v/>
      </c>
      <c r="I640" s="105" t="str">
        <f>IF(D640="","",VLOOKUP(D640,ENTRANTS!$A$1:$H$1000,2,0))</f>
        <v/>
      </c>
      <c r="J640" s="105" t="str">
        <f>IF(D640="","",VLOOKUP(D640,ENTRANTS!$A$1:$H$1000,3,0))</f>
        <v/>
      </c>
      <c r="K640" s="100" t="str">
        <f>IF(D640="","",LEFT(VLOOKUP(D640,ENTRANTS!$A$1:$H$1000,5,0),1))</f>
        <v/>
      </c>
      <c r="L640" s="100" t="str">
        <f>IF(D640="","",COUNTIF($K$2:K640,K640))</f>
        <v/>
      </c>
      <c r="M640" s="100" t="str">
        <f>IF(D640="","",VLOOKUP(D640,ENTRANTS!$A$1:$H$1000,4,0))</f>
        <v/>
      </c>
      <c r="N640" s="100" t="str">
        <f>IF(D640="","",COUNTIF($M$2:M640,M640))</f>
        <v/>
      </c>
      <c r="O640" s="105" t="str">
        <f>IF(D640="","",VLOOKUP(D640,ENTRANTS!$A$1:$H$1000,6,0))</f>
        <v/>
      </c>
      <c r="P640" s="83" t="str">
        <f t="shared" si="163"/>
        <v/>
      </c>
      <c r="Q640" s="30"/>
      <c r="R640" s="2" t="str">
        <f t="shared" si="164"/>
        <v/>
      </c>
      <c r="S640" s="3" t="str">
        <f>IF(D640="","",COUNTIF($R$2:R640,R640))</f>
        <v/>
      </c>
      <c r="T640" s="4" t="str">
        <f t="shared" si="169"/>
        <v/>
      </c>
      <c r="U640" s="34" t="str">
        <f>IF(AND(S640=4,K640="M",NOT(O640="Unattached")),SUMIF(R$2:R640,R640,L$2:L640),"")</f>
        <v/>
      </c>
      <c r="V640" s="4" t="str">
        <f t="shared" si="170"/>
        <v/>
      </c>
      <c r="W640" s="34" t="str">
        <f>IF(AND(S640=3,K640="F",NOT(O640="Unattached")),SUMIF(R$2:R640,R640,L$2:L640),"")</f>
        <v/>
      </c>
      <c r="X640" s="5" t="str">
        <f t="shared" si="157"/>
        <v/>
      </c>
      <c r="Y640" s="5" t="str">
        <f t="shared" si="165"/>
        <v/>
      </c>
      <c r="Z640" s="32" t="str">
        <f t="shared" si="158"/>
        <v xml:space="preserve"> </v>
      </c>
      <c r="AA640" s="32" t="str">
        <f>IF(K640="M",IF(S640&lt;&gt;4,"",VLOOKUP(CONCATENATE(R640," ",(S640-3)),$Z$2:AD640,5,0)),IF(S640&lt;&gt;3,"",VLOOKUP(CONCATENATE(R640," ",(S640-2)),$Z$2:AD640,5,0)))</f>
        <v/>
      </c>
      <c r="AB640" s="32" t="str">
        <f>IF(K640="M",IF(S640&lt;&gt;4,"",VLOOKUP(CONCATENATE(R640," ",(S640-2)),$Z$2:AD640,5,0)),IF(S640&lt;&gt;3,"",VLOOKUP(CONCATENATE(R640," ",(S640-1)),$Z$2:AD640,5,0)))</f>
        <v/>
      </c>
      <c r="AC640" s="32" t="str">
        <f>IF(K640="M",IF(S640&lt;&gt;4,"",VLOOKUP(CONCATENATE(R640," ",(S640-1)),$Z$2:AD640,5,0)),IF(S640&lt;&gt;3,"",VLOOKUP(CONCATENATE(R640," ",(S640)),$Z$2:AD640,5,0)))</f>
        <v/>
      </c>
      <c r="AD640" s="32" t="str">
        <f t="shared" si="166"/>
        <v/>
      </c>
      <c r="AE640" s="32" t="str">
        <f t="shared" si="167"/>
        <v xml:space="preserve"> </v>
      </c>
      <c r="AF640" s="109">
        <f>IF($K640="M",IF($L640&gt;Params!D$3,0,Params!F$3-$L640+1)+IF($L640=1,2,0),IF($L640&gt;Params!E$3,0,Params!G$3-$L640+1)+IF($L640=1,2,0))</f>
        <v>0</v>
      </c>
      <c r="AG640" s="109">
        <f t="shared" si="159"/>
        <v>0</v>
      </c>
      <c r="AH640" s="109">
        <f>IF(LEN(M640)&gt;1,MATCH(MID(M640,2,3),Params!$A$4:$A$14,0),0)</f>
        <v>0</v>
      </c>
      <c r="AI640" s="109" cm="1">
        <f t="array" ref="AI640">IF(AH640=0,0,INDEX(Params!F$4:F$14,RESULTS!$AH640))</f>
        <v>0</v>
      </c>
      <c r="AJ640" s="109" cm="1">
        <f t="array" ref="AJ640">IF(AI640=0,0,INDEX(Params!G$4:G$14,RESULTS!$AH640))</f>
        <v>0</v>
      </c>
      <c r="AK640" s="109">
        <f t="shared" si="160"/>
        <v>0</v>
      </c>
      <c r="AL640" s="109">
        <f t="shared" si="161"/>
        <v>0</v>
      </c>
    </row>
    <row r="641" spans="1:38" x14ac:dyDescent="0.3">
      <c r="A641" s="64" t="str">
        <f t="shared" si="155"/>
        <v/>
      </c>
      <c r="B641" s="64" t="str">
        <f t="shared" si="156"/>
        <v/>
      </c>
      <c r="C641" s="100">
        <v>640</v>
      </c>
      <c r="D641" s="96"/>
      <c r="E641" s="97">
        <f t="shared" si="168"/>
        <v>1</v>
      </c>
      <c r="F641" s="97"/>
      <c r="G641" s="97"/>
      <c r="H641" s="104" t="str">
        <f t="shared" si="162"/>
        <v/>
      </c>
      <c r="I641" s="105" t="str">
        <f>IF(D641="","",VLOOKUP(D641,ENTRANTS!$A$1:$H$1000,2,0))</f>
        <v/>
      </c>
      <c r="J641" s="105" t="str">
        <f>IF(D641="","",VLOOKUP(D641,ENTRANTS!$A$1:$H$1000,3,0))</f>
        <v/>
      </c>
      <c r="K641" s="100" t="str">
        <f>IF(D641="","",LEFT(VLOOKUP(D641,ENTRANTS!$A$1:$H$1000,5,0),1))</f>
        <v/>
      </c>
      <c r="L641" s="100" t="str">
        <f>IF(D641="","",COUNTIF($K$2:K641,K641))</f>
        <v/>
      </c>
      <c r="M641" s="100" t="str">
        <f>IF(D641="","",VLOOKUP(D641,ENTRANTS!$A$1:$H$1000,4,0))</f>
        <v/>
      </c>
      <c r="N641" s="100" t="str">
        <f>IF(D641="","",COUNTIF($M$2:M641,M641))</f>
        <v/>
      </c>
      <c r="O641" s="105" t="str">
        <f>IF(D641="","",VLOOKUP(D641,ENTRANTS!$A$1:$H$1000,6,0))</f>
        <v/>
      </c>
      <c r="P641" s="83" t="str">
        <f t="shared" si="163"/>
        <v/>
      </c>
      <c r="Q641" s="30"/>
      <c r="R641" s="2" t="str">
        <f t="shared" si="164"/>
        <v/>
      </c>
      <c r="S641" s="3" t="str">
        <f>IF(D641="","",COUNTIF($R$2:R641,R641))</f>
        <v/>
      </c>
      <c r="T641" s="4" t="str">
        <f t="shared" si="169"/>
        <v/>
      </c>
      <c r="U641" s="34" t="str">
        <f>IF(AND(S641=4,K641="M",NOT(O641="Unattached")),SUMIF(R$2:R641,R641,L$2:L641),"")</f>
        <v/>
      </c>
      <c r="V641" s="4" t="str">
        <f t="shared" si="170"/>
        <v/>
      </c>
      <c r="W641" s="34" t="str">
        <f>IF(AND(S641=3,K641="F",NOT(O641="Unattached")),SUMIF(R$2:R641,R641,L$2:L641),"")</f>
        <v/>
      </c>
      <c r="X641" s="5" t="str">
        <f t="shared" si="157"/>
        <v/>
      </c>
      <c r="Y641" s="5" t="str">
        <f t="shared" si="165"/>
        <v/>
      </c>
      <c r="Z641" s="32" t="str">
        <f t="shared" si="158"/>
        <v xml:space="preserve"> </v>
      </c>
      <c r="AA641" s="32" t="str">
        <f>IF(K641="M",IF(S641&lt;&gt;4,"",VLOOKUP(CONCATENATE(R641," ",(S641-3)),$Z$2:AD641,5,0)),IF(S641&lt;&gt;3,"",VLOOKUP(CONCATENATE(R641," ",(S641-2)),$Z$2:AD641,5,0)))</f>
        <v/>
      </c>
      <c r="AB641" s="32" t="str">
        <f>IF(K641="M",IF(S641&lt;&gt;4,"",VLOOKUP(CONCATENATE(R641," ",(S641-2)),$Z$2:AD641,5,0)),IF(S641&lt;&gt;3,"",VLOOKUP(CONCATENATE(R641," ",(S641-1)),$Z$2:AD641,5,0)))</f>
        <v/>
      </c>
      <c r="AC641" s="32" t="str">
        <f>IF(K641="M",IF(S641&lt;&gt;4,"",VLOOKUP(CONCATENATE(R641," ",(S641-1)),$Z$2:AD641,5,0)),IF(S641&lt;&gt;3,"",VLOOKUP(CONCATENATE(R641," ",(S641)),$Z$2:AD641,5,0)))</f>
        <v/>
      </c>
      <c r="AD641" s="32" t="str">
        <f t="shared" si="166"/>
        <v/>
      </c>
      <c r="AE641" s="32" t="str">
        <f t="shared" si="167"/>
        <v xml:space="preserve"> </v>
      </c>
      <c r="AF641" s="109">
        <f>IF($K641="M",IF($L641&gt;Params!D$3,0,Params!F$3-$L641+1)+IF($L641=1,2,0),IF($L641&gt;Params!E$3,0,Params!G$3-$L641+1)+IF($L641=1,2,0))</f>
        <v>0</v>
      </c>
      <c r="AG641" s="109">
        <f t="shared" si="159"/>
        <v>0</v>
      </c>
      <c r="AH641" s="109">
        <f>IF(LEN(M641)&gt;1,MATCH(MID(M641,2,3),Params!$A$4:$A$14,0),0)</f>
        <v>0</v>
      </c>
      <c r="AI641" s="109" cm="1">
        <f t="array" ref="AI641">IF(AH641=0,0,INDEX(Params!F$4:F$14,RESULTS!$AH641))</f>
        <v>0</v>
      </c>
      <c r="AJ641" s="109" cm="1">
        <f t="array" ref="AJ641">IF(AI641=0,0,INDEX(Params!G$4:G$14,RESULTS!$AH641))</f>
        <v>0</v>
      </c>
      <c r="AK641" s="109">
        <f t="shared" si="160"/>
        <v>0</v>
      </c>
      <c r="AL641" s="109">
        <f t="shared" si="161"/>
        <v>0</v>
      </c>
    </row>
    <row r="642" spans="1:38" x14ac:dyDescent="0.3">
      <c r="A642" s="64" t="str">
        <f t="shared" ref="A642:A705" si="171">IF(C642&lt;1,"",CONCATENATE(K642,L642))</f>
        <v/>
      </c>
      <c r="B642" s="64" t="str">
        <f t="shared" ref="B642:B705" si="172">IF(C642&lt;1,"",CONCATENATE(M642,N642))</f>
        <v/>
      </c>
      <c r="C642" s="100">
        <v>641</v>
      </c>
      <c r="D642" s="96"/>
      <c r="E642" s="97">
        <f t="shared" si="168"/>
        <v>1</v>
      </c>
      <c r="F642" s="97"/>
      <c r="G642" s="97"/>
      <c r="H642" s="104" t="str">
        <f t="shared" si="162"/>
        <v/>
      </c>
      <c r="I642" s="105" t="str">
        <f>IF(D642="","",VLOOKUP(D642,ENTRANTS!$A$1:$H$1000,2,0))</f>
        <v/>
      </c>
      <c r="J642" s="105" t="str">
        <f>IF(D642="","",VLOOKUP(D642,ENTRANTS!$A$1:$H$1000,3,0))</f>
        <v/>
      </c>
      <c r="K642" s="100" t="str">
        <f>IF(D642="","",LEFT(VLOOKUP(D642,ENTRANTS!$A$1:$H$1000,5,0),1))</f>
        <v/>
      </c>
      <c r="L642" s="100" t="str">
        <f>IF(D642="","",COUNTIF($K$2:K642,K642))</f>
        <v/>
      </c>
      <c r="M642" s="100" t="str">
        <f>IF(D642="","",VLOOKUP(D642,ENTRANTS!$A$1:$H$1000,4,0))</f>
        <v/>
      </c>
      <c r="N642" s="100" t="str">
        <f>IF(D642="","",COUNTIF($M$2:M642,M642))</f>
        <v/>
      </c>
      <c r="O642" s="105" t="str">
        <f>IF(D642="","",VLOOKUP(D642,ENTRANTS!$A$1:$H$1000,6,0))</f>
        <v/>
      </c>
      <c r="P642" s="83" t="str">
        <f t="shared" si="163"/>
        <v/>
      </c>
      <c r="Q642" s="30"/>
      <c r="R642" s="2" t="str">
        <f t="shared" si="164"/>
        <v/>
      </c>
      <c r="S642" s="3" t="str">
        <f>IF(D642="","",COUNTIF($R$2:R642,R642))</f>
        <v/>
      </c>
      <c r="T642" s="4" t="str">
        <f t="shared" si="169"/>
        <v/>
      </c>
      <c r="U642" s="34" t="str">
        <f>IF(AND(S642=4,K642="M",NOT(O642="Unattached")),SUMIF(R$2:R642,R642,L$2:L642),"")</f>
        <v/>
      </c>
      <c r="V642" s="4" t="str">
        <f t="shared" si="170"/>
        <v/>
      </c>
      <c r="W642" s="34" t="str">
        <f>IF(AND(S642=3,K642="F",NOT(O642="Unattached")),SUMIF(R$2:R642,R642,L$2:L642),"")</f>
        <v/>
      </c>
      <c r="X642" s="5" t="str">
        <f t="shared" ref="X642:X705" si="173">IF(AND(O642&lt;&gt;"Unattached",OR(T642&lt;&gt;"",V642&lt;&gt;"")),O642,"")</f>
        <v/>
      </c>
      <c r="Y642" s="5" t="str">
        <f t="shared" si="165"/>
        <v/>
      </c>
      <c r="Z642" s="32" t="str">
        <f t="shared" ref="Z642:Z705" si="174">CONCATENATE(R642," ",S642)</f>
        <v xml:space="preserve"> </v>
      </c>
      <c r="AA642" s="32" t="str">
        <f>IF(K642="M",IF(S642&lt;&gt;4,"",VLOOKUP(CONCATENATE(R642," ",(S642-3)),$Z$2:AD642,5,0)),IF(S642&lt;&gt;3,"",VLOOKUP(CONCATENATE(R642," ",(S642-2)),$Z$2:AD642,5,0)))</f>
        <v/>
      </c>
      <c r="AB642" s="32" t="str">
        <f>IF(K642="M",IF(S642&lt;&gt;4,"",VLOOKUP(CONCATENATE(R642," ",(S642-2)),$Z$2:AD642,5,0)),IF(S642&lt;&gt;3,"",VLOOKUP(CONCATENATE(R642," ",(S642-1)),$Z$2:AD642,5,0)))</f>
        <v/>
      </c>
      <c r="AC642" s="32" t="str">
        <f>IF(K642="M",IF(S642&lt;&gt;4,"",VLOOKUP(CONCATENATE(R642," ",(S642-1)),$Z$2:AD642,5,0)),IF(S642&lt;&gt;3,"",VLOOKUP(CONCATENATE(R642," ",(S642)),$Z$2:AD642,5,0)))</f>
        <v/>
      </c>
      <c r="AD642" s="32" t="str">
        <f t="shared" si="166"/>
        <v/>
      </c>
      <c r="AE642" s="32" t="str">
        <f t="shared" si="167"/>
        <v xml:space="preserve"> </v>
      </c>
      <c r="AF642" s="109">
        <f>IF($K642="M",IF($L642&gt;Params!D$3,0,Params!F$3-$L642+1)+IF($L642=1,2,0),IF($L642&gt;Params!E$3,0,Params!G$3-$L642+1)+IF($L642=1,2,0))</f>
        <v>0</v>
      </c>
      <c r="AG642" s="109">
        <f t="shared" ref="AG642:AG705" si="175">IF(AH642=0,0,IF($K642="M",IF($N642&gt;AI642,0,AI642-$N642+1)+IF($N642=1,2,0),IF($N642&gt;AJ642,0,AJ642-$N642+1)+IF($N642=1,2,0)))</f>
        <v>0</v>
      </c>
      <c r="AH642" s="109">
        <f>IF(LEN(M642)&gt;1,MATCH(MID(M642,2,3),Params!$A$4:$A$14,0),0)</f>
        <v>0</v>
      </c>
      <c r="AI642" s="109" cm="1">
        <f t="array" ref="AI642">IF(AH642=0,0,INDEX(Params!F$4:F$14,RESULTS!$AH642))</f>
        <v>0</v>
      </c>
      <c r="AJ642" s="109" cm="1">
        <f t="array" ref="AJ642">IF(AI642=0,0,INDEX(Params!G$4:G$14,RESULTS!$AH642))</f>
        <v>0</v>
      </c>
      <c r="AK642" s="109">
        <f t="shared" ref="AK642:AK705" si="176">IF(O642="Unattached",0,IF(Z642="M "&amp;O642&amp;" 1",1,0))</f>
        <v>0</v>
      </c>
      <c r="AL642" s="109">
        <f t="shared" ref="AL642:AL705" si="177">IF(O642="Unattached",0,IF(Z642="F "&amp;O642&amp;" 1",1,0))</f>
        <v>0</v>
      </c>
    </row>
    <row r="643" spans="1:38" x14ac:dyDescent="0.3">
      <c r="A643" s="64" t="str">
        <f t="shared" si="171"/>
        <v/>
      </c>
      <c r="B643" s="64" t="str">
        <f t="shared" si="172"/>
        <v/>
      </c>
      <c r="C643" s="100">
        <v>642</v>
      </c>
      <c r="D643" s="96"/>
      <c r="E643" s="97">
        <f t="shared" si="168"/>
        <v>1</v>
      </c>
      <c r="F643" s="97"/>
      <c r="G643" s="97"/>
      <c r="H643" s="104" t="str">
        <f t="shared" ref="H643:H706" si="178">IF(D643="","",($E643+$F643/60+$G643/3600)/24)</f>
        <v/>
      </c>
      <c r="I643" s="105" t="str">
        <f>IF(D643="","",VLOOKUP(D643,ENTRANTS!$A$1:$H$1000,2,0))</f>
        <v/>
      </c>
      <c r="J643" s="105" t="str">
        <f>IF(D643="","",VLOOKUP(D643,ENTRANTS!$A$1:$H$1000,3,0))</f>
        <v/>
      </c>
      <c r="K643" s="100" t="str">
        <f>IF(D643="","",LEFT(VLOOKUP(D643,ENTRANTS!$A$1:$H$1000,5,0),1))</f>
        <v/>
      </c>
      <c r="L643" s="100" t="str">
        <f>IF(D643="","",COUNTIF($K$2:K643,K643))</f>
        <v/>
      </c>
      <c r="M643" s="100" t="str">
        <f>IF(D643="","",VLOOKUP(D643,ENTRANTS!$A$1:$H$1000,4,0))</f>
        <v/>
      </c>
      <c r="N643" s="100" t="str">
        <f>IF(D643="","",COUNTIF($M$2:M643,M643))</f>
        <v/>
      </c>
      <c r="O643" s="105" t="str">
        <f>IF(D643="","",VLOOKUP(D643,ENTRANTS!$A$1:$H$1000,6,0))</f>
        <v/>
      </c>
      <c r="P643" s="83" t="str">
        <f t="shared" ref="P643:P706" si="179">IF(D643&lt;1,"",IF(COUNTIF($D$2:$D$501,D643)=1,"","DUPLICATE"))</f>
        <v/>
      </c>
      <c r="Q643" s="30"/>
      <c r="R643" s="2" t="str">
        <f t="shared" ref="R643:R706" si="180">IF(D643="","",CONCATENATE(K643," ",O643))</f>
        <v/>
      </c>
      <c r="S643" s="3" t="str">
        <f>IF(D643="","",COUNTIF($R$2:R643,R643))</f>
        <v/>
      </c>
      <c r="T643" s="4" t="str">
        <f t="shared" si="169"/>
        <v/>
      </c>
      <c r="U643" s="34" t="str">
        <f>IF(AND(S643=4,K643="M",NOT(O643="Unattached")),SUMIF(R$2:R643,R643,L$2:L643),"")</f>
        <v/>
      </c>
      <c r="V643" s="4" t="str">
        <f t="shared" si="170"/>
        <v/>
      </c>
      <c r="W643" s="34" t="str">
        <f>IF(AND(S643=3,K643="F",NOT(O643="Unattached")),SUMIF(R$2:R643,R643,L$2:L643),"")</f>
        <v/>
      </c>
      <c r="X643" s="5" t="str">
        <f t="shared" si="173"/>
        <v/>
      </c>
      <c r="Y643" s="5" t="str">
        <f t="shared" ref="Y643:Y706" si="181">IF(X643="","",IF(K643="M",CONCATENATE(X643," (",AA643,", ",AB643,", ",AC643,", ",AD643,")"),CONCATENATE(X643," (",AA643,", ",AB643,", ",AC643,")")))</f>
        <v/>
      </c>
      <c r="Z643" s="32" t="str">
        <f t="shared" si="174"/>
        <v xml:space="preserve"> </v>
      </c>
      <c r="AA643" s="32" t="str">
        <f>IF(K643="M",IF(S643&lt;&gt;4,"",VLOOKUP(CONCATENATE(R643," ",(S643-3)),$Z$2:AD643,5,0)),IF(S643&lt;&gt;3,"",VLOOKUP(CONCATENATE(R643," ",(S643-2)),$Z$2:AD643,5,0)))</f>
        <v/>
      </c>
      <c r="AB643" s="32" t="str">
        <f>IF(K643="M",IF(S643&lt;&gt;4,"",VLOOKUP(CONCATENATE(R643," ",(S643-2)),$Z$2:AD643,5,0)),IF(S643&lt;&gt;3,"",VLOOKUP(CONCATENATE(R643," ",(S643-1)),$Z$2:AD643,5,0)))</f>
        <v/>
      </c>
      <c r="AC643" s="32" t="str">
        <f>IF(K643="M",IF(S643&lt;&gt;4,"",VLOOKUP(CONCATENATE(R643," ",(S643-1)),$Z$2:AD643,5,0)),IF(S643&lt;&gt;3,"",VLOOKUP(CONCATENATE(R643," ",(S643)),$Z$2:AD643,5,0)))</f>
        <v/>
      </c>
      <c r="AD643" s="32" t="str">
        <f t="shared" ref="AD643:AD706" si="182">IF(AND(O643&lt;&gt;"Unattached",S643&lt;=4),CONCATENATE(I643," ",J643),"")</f>
        <v/>
      </c>
      <c r="AE643" s="32" t="str">
        <f t="shared" ref="AE643:AE706" si="183">TRIM(I643)&amp;" "&amp;TRIM(J643)</f>
        <v xml:space="preserve"> </v>
      </c>
      <c r="AF643" s="109">
        <f>IF($K643="M",IF($L643&gt;Params!D$3,0,Params!F$3-$L643+1)+IF($L643=1,2,0),IF($L643&gt;Params!E$3,0,Params!G$3-$L643+1)+IF($L643=1,2,0))</f>
        <v>0</v>
      </c>
      <c r="AG643" s="109">
        <f t="shared" si="175"/>
        <v>0</v>
      </c>
      <c r="AH643" s="109">
        <f>IF(LEN(M643)&gt;1,MATCH(MID(M643,2,3),Params!$A$4:$A$14,0),0)</f>
        <v>0</v>
      </c>
      <c r="AI643" s="109" cm="1">
        <f t="array" ref="AI643">IF(AH643=0,0,INDEX(Params!F$4:F$14,RESULTS!$AH643))</f>
        <v>0</v>
      </c>
      <c r="AJ643" s="109" cm="1">
        <f t="array" ref="AJ643">IF(AI643=0,0,INDEX(Params!G$4:G$14,RESULTS!$AH643))</f>
        <v>0</v>
      </c>
      <c r="AK643" s="109">
        <f t="shared" si="176"/>
        <v>0</v>
      </c>
      <c r="AL643" s="109">
        <f t="shared" si="177"/>
        <v>0</v>
      </c>
    </row>
    <row r="644" spans="1:38" x14ac:dyDescent="0.3">
      <c r="A644" s="64" t="str">
        <f t="shared" si="171"/>
        <v/>
      </c>
      <c r="B644" s="64" t="str">
        <f t="shared" si="172"/>
        <v/>
      </c>
      <c r="C644" s="100">
        <v>643</v>
      </c>
      <c r="D644" s="96"/>
      <c r="E644" s="97">
        <f t="shared" ref="E644:E707" si="184">E643</f>
        <v>1</v>
      </c>
      <c r="F644" s="97"/>
      <c r="G644" s="97"/>
      <c r="H644" s="104" t="str">
        <f t="shared" si="178"/>
        <v/>
      </c>
      <c r="I644" s="105" t="str">
        <f>IF(D644="","",VLOOKUP(D644,ENTRANTS!$A$1:$H$1000,2,0))</f>
        <v/>
      </c>
      <c r="J644" s="105" t="str">
        <f>IF(D644="","",VLOOKUP(D644,ENTRANTS!$A$1:$H$1000,3,0))</f>
        <v/>
      </c>
      <c r="K644" s="100" t="str">
        <f>IF(D644="","",LEFT(VLOOKUP(D644,ENTRANTS!$A$1:$H$1000,5,0),1))</f>
        <v/>
      </c>
      <c r="L644" s="100" t="str">
        <f>IF(D644="","",COUNTIF($K$2:K644,K644))</f>
        <v/>
      </c>
      <c r="M644" s="100" t="str">
        <f>IF(D644="","",VLOOKUP(D644,ENTRANTS!$A$1:$H$1000,4,0))</f>
        <v/>
      </c>
      <c r="N644" s="100" t="str">
        <f>IF(D644="","",COUNTIF($M$2:M644,M644))</f>
        <v/>
      </c>
      <c r="O644" s="105" t="str">
        <f>IF(D644="","",VLOOKUP(D644,ENTRANTS!$A$1:$H$1000,6,0))</f>
        <v/>
      </c>
      <c r="P644" s="83" t="str">
        <f t="shared" si="179"/>
        <v/>
      </c>
      <c r="Q644" s="30"/>
      <c r="R644" s="2" t="str">
        <f t="shared" si="180"/>
        <v/>
      </c>
      <c r="S644" s="3" t="str">
        <f>IF(D644="","",COUNTIF($R$2:R644,R644))</f>
        <v/>
      </c>
      <c r="T644" s="4" t="str">
        <f t="shared" si="169"/>
        <v/>
      </c>
      <c r="U644" s="34" t="str">
        <f>IF(AND(S644=4,K644="M",NOT(O644="Unattached")),SUMIF(R$2:R644,R644,L$2:L644),"")</f>
        <v/>
      </c>
      <c r="V644" s="4" t="str">
        <f t="shared" si="170"/>
        <v/>
      </c>
      <c r="W644" s="34" t="str">
        <f>IF(AND(S644=3,K644="F",NOT(O644="Unattached")),SUMIF(R$2:R644,R644,L$2:L644),"")</f>
        <v/>
      </c>
      <c r="X644" s="5" t="str">
        <f t="shared" si="173"/>
        <v/>
      </c>
      <c r="Y644" s="5" t="str">
        <f t="shared" si="181"/>
        <v/>
      </c>
      <c r="Z644" s="32" t="str">
        <f t="shared" si="174"/>
        <v xml:space="preserve"> </v>
      </c>
      <c r="AA644" s="32" t="str">
        <f>IF(K644="M",IF(S644&lt;&gt;4,"",VLOOKUP(CONCATENATE(R644," ",(S644-3)),$Z$2:AD644,5,0)),IF(S644&lt;&gt;3,"",VLOOKUP(CONCATENATE(R644," ",(S644-2)),$Z$2:AD644,5,0)))</f>
        <v/>
      </c>
      <c r="AB644" s="32" t="str">
        <f>IF(K644="M",IF(S644&lt;&gt;4,"",VLOOKUP(CONCATENATE(R644," ",(S644-2)),$Z$2:AD644,5,0)),IF(S644&lt;&gt;3,"",VLOOKUP(CONCATENATE(R644," ",(S644-1)),$Z$2:AD644,5,0)))</f>
        <v/>
      </c>
      <c r="AC644" s="32" t="str">
        <f>IF(K644="M",IF(S644&lt;&gt;4,"",VLOOKUP(CONCATENATE(R644," ",(S644-1)),$Z$2:AD644,5,0)),IF(S644&lt;&gt;3,"",VLOOKUP(CONCATENATE(R644," ",(S644)),$Z$2:AD644,5,0)))</f>
        <v/>
      </c>
      <c r="AD644" s="32" t="str">
        <f t="shared" si="182"/>
        <v/>
      </c>
      <c r="AE644" s="32" t="str">
        <f t="shared" si="183"/>
        <v xml:space="preserve"> </v>
      </c>
      <c r="AF644" s="109">
        <f>IF($K644="M",IF($L644&gt;Params!D$3,0,Params!F$3-$L644+1)+IF($L644=1,2,0),IF($L644&gt;Params!E$3,0,Params!G$3-$L644+1)+IF($L644=1,2,0))</f>
        <v>0</v>
      </c>
      <c r="AG644" s="109">
        <f t="shared" si="175"/>
        <v>0</v>
      </c>
      <c r="AH644" s="109">
        <f>IF(LEN(M644)&gt;1,MATCH(MID(M644,2,3),Params!$A$4:$A$14,0),0)</f>
        <v>0</v>
      </c>
      <c r="AI644" s="109" cm="1">
        <f t="array" ref="AI644">IF(AH644=0,0,INDEX(Params!F$4:F$14,RESULTS!$AH644))</f>
        <v>0</v>
      </c>
      <c r="AJ644" s="109" cm="1">
        <f t="array" ref="AJ644">IF(AI644=0,0,INDEX(Params!G$4:G$14,RESULTS!$AH644))</f>
        <v>0</v>
      </c>
      <c r="AK644" s="109">
        <f t="shared" si="176"/>
        <v>0</v>
      </c>
      <c r="AL644" s="109">
        <f t="shared" si="177"/>
        <v>0</v>
      </c>
    </row>
    <row r="645" spans="1:38" x14ac:dyDescent="0.3">
      <c r="A645" s="64" t="str">
        <f t="shared" si="171"/>
        <v/>
      </c>
      <c r="B645" s="64" t="str">
        <f t="shared" si="172"/>
        <v/>
      </c>
      <c r="C645" s="100">
        <v>644</v>
      </c>
      <c r="D645" s="96"/>
      <c r="E645" s="97">
        <f t="shared" si="184"/>
        <v>1</v>
      </c>
      <c r="F645" s="97"/>
      <c r="G645" s="97"/>
      <c r="H645" s="104" t="str">
        <f t="shared" si="178"/>
        <v/>
      </c>
      <c r="I645" s="105" t="str">
        <f>IF(D645="","",VLOOKUP(D645,ENTRANTS!$A$1:$H$1000,2,0))</f>
        <v/>
      </c>
      <c r="J645" s="105" t="str">
        <f>IF(D645="","",VLOOKUP(D645,ENTRANTS!$A$1:$H$1000,3,0))</f>
        <v/>
      </c>
      <c r="K645" s="100" t="str">
        <f>IF(D645="","",LEFT(VLOOKUP(D645,ENTRANTS!$A$1:$H$1000,5,0),1))</f>
        <v/>
      </c>
      <c r="L645" s="100" t="str">
        <f>IF(D645="","",COUNTIF($K$2:K645,K645))</f>
        <v/>
      </c>
      <c r="M645" s="100" t="str">
        <f>IF(D645="","",VLOOKUP(D645,ENTRANTS!$A$1:$H$1000,4,0))</f>
        <v/>
      </c>
      <c r="N645" s="100" t="str">
        <f>IF(D645="","",COUNTIF($M$2:M645,M645))</f>
        <v/>
      </c>
      <c r="O645" s="105" t="str">
        <f>IF(D645="","",VLOOKUP(D645,ENTRANTS!$A$1:$H$1000,6,0))</f>
        <v/>
      </c>
      <c r="P645" s="83" t="str">
        <f t="shared" si="179"/>
        <v/>
      </c>
      <c r="Q645" s="30"/>
      <c r="R645" s="2" t="str">
        <f t="shared" si="180"/>
        <v/>
      </c>
      <c r="S645" s="3" t="str">
        <f>IF(D645="","",COUNTIF($R$2:R645,R645))</f>
        <v/>
      </c>
      <c r="T645" s="4" t="str">
        <f t="shared" si="169"/>
        <v/>
      </c>
      <c r="U645" s="34" t="str">
        <f>IF(AND(S645=4,K645="M",NOT(O645="Unattached")),SUMIF(R$2:R645,R645,L$2:L645),"")</f>
        <v/>
      </c>
      <c r="V645" s="4" t="str">
        <f t="shared" si="170"/>
        <v/>
      </c>
      <c r="W645" s="34" t="str">
        <f>IF(AND(S645=3,K645="F",NOT(O645="Unattached")),SUMIF(R$2:R645,R645,L$2:L645),"")</f>
        <v/>
      </c>
      <c r="X645" s="5" t="str">
        <f t="shared" si="173"/>
        <v/>
      </c>
      <c r="Y645" s="5" t="str">
        <f t="shared" si="181"/>
        <v/>
      </c>
      <c r="Z645" s="32" t="str">
        <f t="shared" si="174"/>
        <v xml:space="preserve"> </v>
      </c>
      <c r="AA645" s="32" t="str">
        <f>IF(K645="M",IF(S645&lt;&gt;4,"",VLOOKUP(CONCATENATE(R645," ",(S645-3)),$Z$2:AD645,5,0)),IF(S645&lt;&gt;3,"",VLOOKUP(CONCATENATE(R645," ",(S645-2)),$Z$2:AD645,5,0)))</f>
        <v/>
      </c>
      <c r="AB645" s="32" t="str">
        <f>IF(K645="M",IF(S645&lt;&gt;4,"",VLOOKUP(CONCATENATE(R645," ",(S645-2)),$Z$2:AD645,5,0)),IF(S645&lt;&gt;3,"",VLOOKUP(CONCATENATE(R645," ",(S645-1)),$Z$2:AD645,5,0)))</f>
        <v/>
      </c>
      <c r="AC645" s="32" t="str">
        <f>IF(K645="M",IF(S645&lt;&gt;4,"",VLOOKUP(CONCATENATE(R645," ",(S645-1)),$Z$2:AD645,5,0)),IF(S645&lt;&gt;3,"",VLOOKUP(CONCATENATE(R645," ",(S645)),$Z$2:AD645,5,0)))</f>
        <v/>
      </c>
      <c r="AD645" s="32" t="str">
        <f t="shared" si="182"/>
        <v/>
      </c>
      <c r="AE645" s="32" t="str">
        <f t="shared" si="183"/>
        <v xml:space="preserve"> </v>
      </c>
      <c r="AF645" s="109">
        <f>IF($K645="M",IF($L645&gt;Params!D$3,0,Params!F$3-$L645+1)+IF($L645=1,2,0),IF($L645&gt;Params!E$3,0,Params!G$3-$L645+1)+IF($L645=1,2,0))</f>
        <v>0</v>
      </c>
      <c r="AG645" s="109">
        <f t="shared" si="175"/>
        <v>0</v>
      </c>
      <c r="AH645" s="109">
        <f>IF(LEN(M645)&gt;1,MATCH(MID(M645,2,3),Params!$A$4:$A$14,0),0)</f>
        <v>0</v>
      </c>
      <c r="AI645" s="109" cm="1">
        <f t="array" ref="AI645">IF(AH645=0,0,INDEX(Params!F$4:F$14,RESULTS!$AH645))</f>
        <v>0</v>
      </c>
      <c r="AJ645" s="109" cm="1">
        <f t="array" ref="AJ645">IF(AI645=0,0,INDEX(Params!G$4:G$14,RESULTS!$AH645))</f>
        <v>0</v>
      </c>
      <c r="AK645" s="109">
        <f t="shared" si="176"/>
        <v>0</v>
      </c>
      <c r="AL645" s="109">
        <f t="shared" si="177"/>
        <v>0</v>
      </c>
    </row>
    <row r="646" spans="1:38" x14ac:dyDescent="0.3">
      <c r="A646" s="64" t="str">
        <f t="shared" si="171"/>
        <v/>
      </c>
      <c r="B646" s="64" t="str">
        <f t="shared" si="172"/>
        <v/>
      </c>
      <c r="C646" s="100">
        <v>645</v>
      </c>
      <c r="D646" s="96"/>
      <c r="E646" s="97">
        <f t="shared" si="184"/>
        <v>1</v>
      </c>
      <c r="F646" s="97"/>
      <c r="G646" s="97"/>
      <c r="H646" s="104" t="str">
        <f t="shared" si="178"/>
        <v/>
      </c>
      <c r="I646" s="105" t="str">
        <f>IF(D646="","",VLOOKUP(D646,ENTRANTS!$A$1:$H$1000,2,0))</f>
        <v/>
      </c>
      <c r="J646" s="105" t="str">
        <f>IF(D646="","",VLOOKUP(D646,ENTRANTS!$A$1:$H$1000,3,0))</f>
        <v/>
      </c>
      <c r="K646" s="100" t="str">
        <f>IF(D646="","",LEFT(VLOOKUP(D646,ENTRANTS!$A$1:$H$1000,5,0),1))</f>
        <v/>
      </c>
      <c r="L646" s="100" t="str">
        <f>IF(D646="","",COUNTIF($K$2:K646,K646))</f>
        <v/>
      </c>
      <c r="M646" s="100" t="str">
        <f>IF(D646="","",VLOOKUP(D646,ENTRANTS!$A$1:$H$1000,4,0))</f>
        <v/>
      </c>
      <c r="N646" s="100" t="str">
        <f>IF(D646="","",COUNTIF($M$2:M646,M646))</f>
        <v/>
      </c>
      <c r="O646" s="105" t="str">
        <f>IF(D646="","",VLOOKUP(D646,ENTRANTS!$A$1:$H$1000,6,0))</f>
        <v/>
      </c>
      <c r="P646" s="83" t="str">
        <f t="shared" si="179"/>
        <v/>
      </c>
      <c r="Q646" s="30"/>
      <c r="R646" s="2" t="str">
        <f t="shared" si="180"/>
        <v/>
      </c>
      <c r="S646" s="3" t="str">
        <f>IF(D646="","",COUNTIF($R$2:R646,R646))</f>
        <v/>
      </c>
      <c r="T646" s="4" t="str">
        <f t="shared" si="169"/>
        <v/>
      </c>
      <c r="U646" s="34" t="str">
        <f>IF(AND(S646=4,K646="M",NOT(O646="Unattached")),SUMIF(R$2:R646,R646,L$2:L646),"")</f>
        <v/>
      </c>
      <c r="V646" s="4" t="str">
        <f t="shared" si="170"/>
        <v/>
      </c>
      <c r="W646" s="34" t="str">
        <f>IF(AND(S646=3,K646="F",NOT(O646="Unattached")),SUMIF(R$2:R646,R646,L$2:L646),"")</f>
        <v/>
      </c>
      <c r="X646" s="5" t="str">
        <f t="shared" si="173"/>
        <v/>
      </c>
      <c r="Y646" s="5" t="str">
        <f t="shared" si="181"/>
        <v/>
      </c>
      <c r="Z646" s="32" t="str">
        <f t="shared" si="174"/>
        <v xml:space="preserve"> </v>
      </c>
      <c r="AA646" s="32" t="str">
        <f>IF(K646="M",IF(S646&lt;&gt;4,"",VLOOKUP(CONCATENATE(R646," ",(S646-3)),$Z$2:AD646,5,0)),IF(S646&lt;&gt;3,"",VLOOKUP(CONCATENATE(R646," ",(S646-2)),$Z$2:AD646,5,0)))</f>
        <v/>
      </c>
      <c r="AB646" s="32" t="str">
        <f>IF(K646="M",IF(S646&lt;&gt;4,"",VLOOKUP(CONCATENATE(R646," ",(S646-2)),$Z$2:AD646,5,0)),IF(S646&lt;&gt;3,"",VLOOKUP(CONCATENATE(R646," ",(S646-1)),$Z$2:AD646,5,0)))</f>
        <v/>
      </c>
      <c r="AC646" s="32" t="str">
        <f>IF(K646="M",IF(S646&lt;&gt;4,"",VLOOKUP(CONCATENATE(R646," ",(S646-1)),$Z$2:AD646,5,0)),IF(S646&lt;&gt;3,"",VLOOKUP(CONCATENATE(R646," ",(S646)),$Z$2:AD646,5,0)))</f>
        <v/>
      </c>
      <c r="AD646" s="32" t="str">
        <f t="shared" si="182"/>
        <v/>
      </c>
      <c r="AE646" s="32" t="str">
        <f t="shared" si="183"/>
        <v xml:space="preserve"> </v>
      </c>
      <c r="AF646" s="109">
        <f>IF($K646="M",IF($L646&gt;Params!D$3,0,Params!F$3-$L646+1)+IF($L646=1,2,0),IF($L646&gt;Params!E$3,0,Params!G$3-$L646+1)+IF($L646=1,2,0))</f>
        <v>0</v>
      </c>
      <c r="AG646" s="109">
        <f t="shared" si="175"/>
        <v>0</v>
      </c>
      <c r="AH646" s="109">
        <f>IF(LEN(M646)&gt;1,MATCH(MID(M646,2,3),Params!$A$4:$A$14,0),0)</f>
        <v>0</v>
      </c>
      <c r="AI646" s="109" cm="1">
        <f t="array" ref="AI646">IF(AH646=0,0,INDEX(Params!F$4:F$14,RESULTS!$AH646))</f>
        <v>0</v>
      </c>
      <c r="AJ646" s="109" cm="1">
        <f t="array" ref="AJ646">IF(AI646=0,0,INDEX(Params!G$4:G$14,RESULTS!$AH646))</f>
        <v>0</v>
      </c>
      <c r="AK646" s="109">
        <f t="shared" si="176"/>
        <v>0</v>
      </c>
      <c r="AL646" s="109">
        <f t="shared" si="177"/>
        <v>0</v>
      </c>
    </row>
    <row r="647" spans="1:38" x14ac:dyDescent="0.3">
      <c r="A647" s="64" t="str">
        <f t="shared" si="171"/>
        <v/>
      </c>
      <c r="B647" s="64" t="str">
        <f t="shared" si="172"/>
        <v/>
      </c>
      <c r="C647" s="100">
        <v>646</v>
      </c>
      <c r="D647" s="96"/>
      <c r="E647" s="97">
        <f t="shared" si="184"/>
        <v>1</v>
      </c>
      <c r="F647" s="97"/>
      <c r="G647" s="97"/>
      <c r="H647" s="104" t="str">
        <f t="shared" si="178"/>
        <v/>
      </c>
      <c r="I647" s="105" t="str">
        <f>IF(D647="","",VLOOKUP(D647,ENTRANTS!$A$1:$H$1000,2,0))</f>
        <v/>
      </c>
      <c r="J647" s="105" t="str">
        <f>IF(D647="","",VLOOKUP(D647,ENTRANTS!$A$1:$H$1000,3,0))</f>
        <v/>
      </c>
      <c r="K647" s="100" t="str">
        <f>IF(D647="","",LEFT(VLOOKUP(D647,ENTRANTS!$A$1:$H$1000,5,0),1))</f>
        <v/>
      </c>
      <c r="L647" s="100" t="str">
        <f>IF(D647="","",COUNTIF($K$2:K647,K647))</f>
        <v/>
      </c>
      <c r="M647" s="100" t="str">
        <f>IF(D647="","",VLOOKUP(D647,ENTRANTS!$A$1:$H$1000,4,0))</f>
        <v/>
      </c>
      <c r="N647" s="100" t="str">
        <f>IF(D647="","",COUNTIF($M$2:M647,M647))</f>
        <v/>
      </c>
      <c r="O647" s="105" t="str">
        <f>IF(D647="","",VLOOKUP(D647,ENTRANTS!$A$1:$H$1000,6,0))</f>
        <v/>
      </c>
      <c r="P647" s="83" t="str">
        <f t="shared" si="179"/>
        <v/>
      </c>
      <c r="Q647" s="30"/>
      <c r="R647" s="2" t="str">
        <f t="shared" si="180"/>
        <v/>
      </c>
      <c r="S647" s="3" t="str">
        <f>IF(D647="","",COUNTIF($R$2:R647,R647))</f>
        <v/>
      </c>
      <c r="T647" s="4" t="str">
        <f t="shared" si="169"/>
        <v/>
      </c>
      <c r="U647" s="34" t="str">
        <f>IF(AND(S647=4,K647="M",NOT(O647="Unattached")),SUMIF(R$2:R647,R647,L$2:L647),"")</f>
        <v/>
      </c>
      <c r="V647" s="4" t="str">
        <f t="shared" si="170"/>
        <v/>
      </c>
      <c r="W647" s="34" t="str">
        <f>IF(AND(S647=3,K647="F",NOT(O647="Unattached")),SUMIF(R$2:R647,R647,L$2:L647),"")</f>
        <v/>
      </c>
      <c r="X647" s="5" t="str">
        <f t="shared" si="173"/>
        <v/>
      </c>
      <c r="Y647" s="5" t="str">
        <f t="shared" si="181"/>
        <v/>
      </c>
      <c r="Z647" s="32" t="str">
        <f t="shared" si="174"/>
        <v xml:space="preserve"> </v>
      </c>
      <c r="AA647" s="32" t="str">
        <f>IF(K647="M",IF(S647&lt;&gt;4,"",VLOOKUP(CONCATENATE(R647," ",(S647-3)),$Z$2:AD647,5,0)),IF(S647&lt;&gt;3,"",VLOOKUP(CONCATENATE(R647," ",(S647-2)),$Z$2:AD647,5,0)))</f>
        <v/>
      </c>
      <c r="AB647" s="32" t="str">
        <f>IF(K647="M",IF(S647&lt;&gt;4,"",VLOOKUP(CONCATENATE(R647," ",(S647-2)),$Z$2:AD647,5,0)),IF(S647&lt;&gt;3,"",VLOOKUP(CONCATENATE(R647," ",(S647-1)),$Z$2:AD647,5,0)))</f>
        <v/>
      </c>
      <c r="AC647" s="32" t="str">
        <f>IF(K647="M",IF(S647&lt;&gt;4,"",VLOOKUP(CONCATENATE(R647," ",(S647-1)),$Z$2:AD647,5,0)),IF(S647&lt;&gt;3,"",VLOOKUP(CONCATENATE(R647," ",(S647)),$Z$2:AD647,5,0)))</f>
        <v/>
      </c>
      <c r="AD647" s="32" t="str">
        <f t="shared" si="182"/>
        <v/>
      </c>
      <c r="AE647" s="32" t="str">
        <f t="shared" si="183"/>
        <v xml:space="preserve"> </v>
      </c>
      <c r="AF647" s="109">
        <f>IF($K647="M",IF($L647&gt;Params!D$3,0,Params!F$3-$L647+1)+IF($L647=1,2,0),IF($L647&gt;Params!E$3,0,Params!G$3-$L647+1)+IF($L647=1,2,0))</f>
        <v>0</v>
      </c>
      <c r="AG647" s="109">
        <f t="shared" si="175"/>
        <v>0</v>
      </c>
      <c r="AH647" s="109">
        <f>IF(LEN(M647)&gt;1,MATCH(MID(M647,2,3),Params!$A$4:$A$14,0),0)</f>
        <v>0</v>
      </c>
      <c r="AI647" s="109" cm="1">
        <f t="array" ref="AI647">IF(AH647=0,0,INDEX(Params!F$4:F$14,RESULTS!$AH647))</f>
        <v>0</v>
      </c>
      <c r="AJ647" s="109" cm="1">
        <f t="array" ref="AJ647">IF(AI647=0,0,INDEX(Params!G$4:G$14,RESULTS!$AH647))</f>
        <v>0</v>
      </c>
      <c r="AK647" s="109">
        <f t="shared" si="176"/>
        <v>0</v>
      </c>
      <c r="AL647" s="109">
        <f t="shared" si="177"/>
        <v>0</v>
      </c>
    </row>
    <row r="648" spans="1:38" x14ac:dyDescent="0.3">
      <c r="A648" s="64" t="str">
        <f t="shared" si="171"/>
        <v/>
      </c>
      <c r="B648" s="64" t="str">
        <f t="shared" si="172"/>
        <v/>
      </c>
      <c r="C648" s="100">
        <v>647</v>
      </c>
      <c r="D648" s="96"/>
      <c r="E648" s="97">
        <f t="shared" si="184"/>
        <v>1</v>
      </c>
      <c r="F648" s="97"/>
      <c r="G648" s="97"/>
      <c r="H648" s="104" t="str">
        <f t="shared" si="178"/>
        <v/>
      </c>
      <c r="I648" s="105" t="str">
        <f>IF(D648="","",VLOOKUP(D648,ENTRANTS!$A$1:$H$1000,2,0))</f>
        <v/>
      </c>
      <c r="J648" s="105" t="str">
        <f>IF(D648="","",VLOOKUP(D648,ENTRANTS!$A$1:$H$1000,3,0))</f>
        <v/>
      </c>
      <c r="K648" s="100" t="str">
        <f>IF(D648="","",LEFT(VLOOKUP(D648,ENTRANTS!$A$1:$H$1000,5,0),1))</f>
        <v/>
      </c>
      <c r="L648" s="100" t="str">
        <f>IF(D648="","",COUNTIF($K$2:K648,K648))</f>
        <v/>
      </c>
      <c r="M648" s="100" t="str">
        <f>IF(D648="","",VLOOKUP(D648,ENTRANTS!$A$1:$H$1000,4,0))</f>
        <v/>
      </c>
      <c r="N648" s="100" t="str">
        <f>IF(D648="","",COUNTIF($M$2:M648,M648))</f>
        <v/>
      </c>
      <c r="O648" s="105" t="str">
        <f>IF(D648="","",VLOOKUP(D648,ENTRANTS!$A$1:$H$1000,6,0))</f>
        <v/>
      </c>
      <c r="P648" s="83" t="str">
        <f t="shared" si="179"/>
        <v/>
      </c>
      <c r="Q648" s="30"/>
      <c r="R648" s="2" t="str">
        <f t="shared" si="180"/>
        <v/>
      </c>
      <c r="S648" s="3" t="str">
        <f>IF(D648="","",COUNTIF($R$2:R648,R648))</f>
        <v/>
      </c>
      <c r="T648" s="4" t="str">
        <f t="shared" si="169"/>
        <v/>
      </c>
      <c r="U648" s="34" t="str">
        <f>IF(AND(S648=4,K648="M",NOT(O648="Unattached")),SUMIF(R$2:R648,R648,L$2:L648),"")</f>
        <v/>
      </c>
      <c r="V648" s="4" t="str">
        <f t="shared" si="170"/>
        <v/>
      </c>
      <c r="W648" s="34" t="str">
        <f>IF(AND(S648=3,K648="F",NOT(O648="Unattached")),SUMIF(R$2:R648,R648,L$2:L648),"")</f>
        <v/>
      </c>
      <c r="X648" s="5" t="str">
        <f t="shared" si="173"/>
        <v/>
      </c>
      <c r="Y648" s="5" t="str">
        <f t="shared" si="181"/>
        <v/>
      </c>
      <c r="Z648" s="32" t="str">
        <f t="shared" si="174"/>
        <v xml:space="preserve"> </v>
      </c>
      <c r="AA648" s="32" t="str">
        <f>IF(K648="M",IF(S648&lt;&gt;4,"",VLOOKUP(CONCATENATE(R648," ",(S648-3)),$Z$2:AD648,5,0)),IF(S648&lt;&gt;3,"",VLOOKUP(CONCATENATE(R648," ",(S648-2)),$Z$2:AD648,5,0)))</f>
        <v/>
      </c>
      <c r="AB648" s="32" t="str">
        <f>IF(K648="M",IF(S648&lt;&gt;4,"",VLOOKUP(CONCATENATE(R648," ",(S648-2)),$Z$2:AD648,5,0)),IF(S648&lt;&gt;3,"",VLOOKUP(CONCATENATE(R648," ",(S648-1)),$Z$2:AD648,5,0)))</f>
        <v/>
      </c>
      <c r="AC648" s="32" t="str">
        <f>IF(K648="M",IF(S648&lt;&gt;4,"",VLOOKUP(CONCATENATE(R648," ",(S648-1)),$Z$2:AD648,5,0)),IF(S648&lt;&gt;3,"",VLOOKUP(CONCATENATE(R648," ",(S648)),$Z$2:AD648,5,0)))</f>
        <v/>
      </c>
      <c r="AD648" s="32" t="str">
        <f t="shared" si="182"/>
        <v/>
      </c>
      <c r="AE648" s="32" t="str">
        <f t="shared" si="183"/>
        <v xml:space="preserve"> </v>
      </c>
      <c r="AF648" s="109">
        <f>IF($K648="M",IF($L648&gt;Params!D$3,0,Params!F$3-$L648+1)+IF($L648=1,2,0),IF($L648&gt;Params!E$3,0,Params!G$3-$L648+1)+IF($L648=1,2,0))</f>
        <v>0</v>
      </c>
      <c r="AG648" s="109">
        <f t="shared" si="175"/>
        <v>0</v>
      </c>
      <c r="AH648" s="109">
        <f>IF(LEN(M648)&gt;1,MATCH(MID(M648,2,3),Params!$A$4:$A$14,0),0)</f>
        <v>0</v>
      </c>
      <c r="AI648" s="109" cm="1">
        <f t="array" ref="AI648">IF(AH648=0,0,INDEX(Params!F$4:F$14,RESULTS!$AH648))</f>
        <v>0</v>
      </c>
      <c r="AJ648" s="109" cm="1">
        <f t="array" ref="AJ648">IF(AI648=0,0,INDEX(Params!G$4:G$14,RESULTS!$AH648))</f>
        <v>0</v>
      </c>
      <c r="AK648" s="109">
        <f t="shared" si="176"/>
        <v>0</v>
      </c>
      <c r="AL648" s="109">
        <f t="shared" si="177"/>
        <v>0</v>
      </c>
    </row>
    <row r="649" spans="1:38" x14ac:dyDescent="0.3">
      <c r="A649" s="64" t="str">
        <f t="shared" si="171"/>
        <v/>
      </c>
      <c r="B649" s="64" t="str">
        <f t="shared" si="172"/>
        <v/>
      </c>
      <c r="C649" s="100">
        <v>648</v>
      </c>
      <c r="D649" s="96"/>
      <c r="E649" s="97">
        <f t="shared" si="184"/>
        <v>1</v>
      </c>
      <c r="F649" s="97"/>
      <c r="G649" s="97"/>
      <c r="H649" s="104" t="str">
        <f t="shared" si="178"/>
        <v/>
      </c>
      <c r="I649" s="105" t="str">
        <f>IF(D649="","",VLOOKUP(D649,ENTRANTS!$A$1:$H$1000,2,0))</f>
        <v/>
      </c>
      <c r="J649" s="105" t="str">
        <f>IF(D649="","",VLOOKUP(D649,ENTRANTS!$A$1:$H$1000,3,0))</f>
        <v/>
      </c>
      <c r="K649" s="100" t="str">
        <f>IF(D649="","",LEFT(VLOOKUP(D649,ENTRANTS!$A$1:$H$1000,5,0),1))</f>
        <v/>
      </c>
      <c r="L649" s="100" t="str">
        <f>IF(D649="","",COUNTIF($K$2:K649,K649))</f>
        <v/>
      </c>
      <c r="M649" s="100" t="str">
        <f>IF(D649="","",VLOOKUP(D649,ENTRANTS!$A$1:$H$1000,4,0))</f>
        <v/>
      </c>
      <c r="N649" s="100" t="str">
        <f>IF(D649="","",COUNTIF($M$2:M649,M649))</f>
        <v/>
      </c>
      <c r="O649" s="105" t="str">
        <f>IF(D649="","",VLOOKUP(D649,ENTRANTS!$A$1:$H$1000,6,0))</f>
        <v/>
      </c>
      <c r="P649" s="83" t="str">
        <f t="shared" si="179"/>
        <v/>
      </c>
      <c r="Q649" s="30"/>
      <c r="R649" s="2" t="str">
        <f t="shared" si="180"/>
        <v/>
      </c>
      <c r="S649" s="3" t="str">
        <f>IF(D649="","",COUNTIF($R$2:R649,R649))</f>
        <v/>
      </c>
      <c r="T649" s="4" t="str">
        <f t="shared" si="169"/>
        <v/>
      </c>
      <c r="U649" s="34" t="str">
        <f>IF(AND(S649=4,K649="M",NOT(O649="Unattached")),SUMIF(R$2:R649,R649,L$2:L649),"")</f>
        <v/>
      </c>
      <c r="V649" s="4" t="str">
        <f t="shared" si="170"/>
        <v/>
      </c>
      <c r="W649" s="34" t="str">
        <f>IF(AND(S649=3,K649="F",NOT(O649="Unattached")),SUMIF(R$2:R649,R649,L$2:L649),"")</f>
        <v/>
      </c>
      <c r="X649" s="5" t="str">
        <f t="shared" si="173"/>
        <v/>
      </c>
      <c r="Y649" s="5" t="str">
        <f t="shared" si="181"/>
        <v/>
      </c>
      <c r="Z649" s="32" t="str">
        <f t="shared" si="174"/>
        <v xml:space="preserve"> </v>
      </c>
      <c r="AA649" s="32" t="str">
        <f>IF(K649="M",IF(S649&lt;&gt;4,"",VLOOKUP(CONCATENATE(R649," ",(S649-3)),$Z$2:AD649,5,0)),IF(S649&lt;&gt;3,"",VLOOKUP(CONCATENATE(R649," ",(S649-2)),$Z$2:AD649,5,0)))</f>
        <v/>
      </c>
      <c r="AB649" s="32" t="str">
        <f>IF(K649="M",IF(S649&lt;&gt;4,"",VLOOKUP(CONCATENATE(R649," ",(S649-2)),$Z$2:AD649,5,0)),IF(S649&lt;&gt;3,"",VLOOKUP(CONCATENATE(R649," ",(S649-1)),$Z$2:AD649,5,0)))</f>
        <v/>
      </c>
      <c r="AC649" s="32" t="str">
        <f>IF(K649="M",IF(S649&lt;&gt;4,"",VLOOKUP(CONCATENATE(R649," ",(S649-1)),$Z$2:AD649,5,0)),IF(S649&lt;&gt;3,"",VLOOKUP(CONCATENATE(R649," ",(S649)),$Z$2:AD649,5,0)))</f>
        <v/>
      </c>
      <c r="AD649" s="32" t="str">
        <f t="shared" si="182"/>
        <v/>
      </c>
      <c r="AE649" s="32" t="str">
        <f t="shared" si="183"/>
        <v xml:space="preserve"> </v>
      </c>
      <c r="AF649" s="109">
        <f>IF($K649="M",IF($L649&gt;Params!D$3,0,Params!F$3-$L649+1)+IF($L649=1,2,0),IF($L649&gt;Params!E$3,0,Params!G$3-$L649+1)+IF($L649=1,2,0))</f>
        <v>0</v>
      </c>
      <c r="AG649" s="109">
        <f t="shared" si="175"/>
        <v>0</v>
      </c>
      <c r="AH649" s="109">
        <f>IF(LEN(M649)&gt;1,MATCH(MID(M649,2,3),Params!$A$4:$A$14,0),0)</f>
        <v>0</v>
      </c>
      <c r="AI649" s="109" cm="1">
        <f t="array" ref="AI649">IF(AH649=0,0,INDEX(Params!F$4:F$14,RESULTS!$AH649))</f>
        <v>0</v>
      </c>
      <c r="AJ649" s="109" cm="1">
        <f t="array" ref="AJ649">IF(AI649=0,0,INDEX(Params!G$4:G$14,RESULTS!$AH649))</f>
        <v>0</v>
      </c>
      <c r="AK649" s="109">
        <f t="shared" si="176"/>
        <v>0</v>
      </c>
      <c r="AL649" s="109">
        <f t="shared" si="177"/>
        <v>0</v>
      </c>
    </row>
    <row r="650" spans="1:38" x14ac:dyDescent="0.3">
      <c r="A650" s="64" t="str">
        <f t="shared" si="171"/>
        <v/>
      </c>
      <c r="B650" s="64" t="str">
        <f t="shared" si="172"/>
        <v/>
      </c>
      <c r="C650" s="100">
        <v>649</v>
      </c>
      <c r="D650" s="96"/>
      <c r="E650" s="97">
        <f t="shared" si="184"/>
        <v>1</v>
      </c>
      <c r="F650" s="97"/>
      <c r="G650" s="97"/>
      <c r="H650" s="104" t="str">
        <f t="shared" si="178"/>
        <v/>
      </c>
      <c r="I650" s="105" t="str">
        <f>IF(D650="","",VLOOKUP(D650,ENTRANTS!$A$1:$H$1000,2,0))</f>
        <v/>
      </c>
      <c r="J650" s="105" t="str">
        <f>IF(D650="","",VLOOKUP(D650,ENTRANTS!$A$1:$H$1000,3,0))</f>
        <v/>
      </c>
      <c r="K650" s="100" t="str">
        <f>IF(D650="","",LEFT(VLOOKUP(D650,ENTRANTS!$A$1:$H$1000,5,0),1))</f>
        <v/>
      </c>
      <c r="L650" s="100" t="str">
        <f>IF(D650="","",COUNTIF($K$2:K650,K650))</f>
        <v/>
      </c>
      <c r="M650" s="100" t="str">
        <f>IF(D650="","",VLOOKUP(D650,ENTRANTS!$A$1:$H$1000,4,0))</f>
        <v/>
      </c>
      <c r="N650" s="100" t="str">
        <f>IF(D650="","",COUNTIF($M$2:M650,M650))</f>
        <v/>
      </c>
      <c r="O650" s="105" t="str">
        <f>IF(D650="","",VLOOKUP(D650,ENTRANTS!$A$1:$H$1000,6,0))</f>
        <v/>
      </c>
      <c r="P650" s="83" t="str">
        <f t="shared" si="179"/>
        <v/>
      </c>
      <c r="Q650" s="30"/>
      <c r="R650" s="2" t="str">
        <f t="shared" si="180"/>
        <v/>
      </c>
      <c r="S650" s="3" t="str">
        <f>IF(D650="","",COUNTIF($R$2:R650,R650))</f>
        <v/>
      </c>
      <c r="T650" s="4" t="str">
        <f t="shared" si="169"/>
        <v/>
      </c>
      <c r="U650" s="34" t="str">
        <f>IF(AND(S650=4,K650="M",NOT(O650="Unattached")),SUMIF(R$2:R650,R650,L$2:L650),"")</f>
        <v/>
      </c>
      <c r="V650" s="4" t="str">
        <f t="shared" si="170"/>
        <v/>
      </c>
      <c r="W650" s="34" t="str">
        <f>IF(AND(S650=3,K650="F",NOT(O650="Unattached")),SUMIF(R$2:R650,R650,L$2:L650),"")</f>
        <v/>
      </c>
      <c r="X650" s="5" t="str">
        <f t="shared" si="173"/>
        <v/>
      </c>
      <c r="Y650" s="5" t="str">
        <f t="shared" si="181"/>
        <v/>
      </c>
      <c r="Z650" s="32" t="str">
        <f t="shared" si="174"/>
        <v xml:space="preserve"> </v>
      </c>
      <c r="AA650" s="32" t="str">
        <f>IF(K650="M",IF(S650&lt;&gt;4,"",VLOOKUP(CONCATENATE(R650," ",(S650-3)),$Z$2:AD650,5,0)),IF(S650&lt;&gt;3,"",VLOOKUP(CONCATENATE(R650," ",(S650-2)),$Z$2:AD650,5,0)))</f>
        <v/>
      </c>
      <c r="AB650" s="32" t="str">
        <f>IF(K650="M",IF(S650&lt;&gt;4,"",VLOOKUP(CONCATENATE(R650," ",(S650-2)),$Z$2:AD650,5,0)),IF(S650&lt;&gt;3,"",VLOOKUP(CONCATENATE(R650," ",(S650-1)),$Z$2:AD650,5,0)))</f>
        <v/>
      </c>
      <c r="AC650" s="32" t="str">
        <f>IF(K650="M",IF(S650&lt;&gt;4,"",VLOOKUP(CONCATENATE(R650," ",(S650-1)),$Z$2:AD650,5,0)),IF(S650&lt;&gt;3,"",VLOOKUP(CONCATENATE(R650," ",(S650)),$Z$2:AD650,5,0)))</f>
        <v/>
      </c>
      <c r="AD650" s="32" t="str">
        <f t="shared" si="182"/>
        <v/>
      </c>
      <c r="AE650" s="32" t="str">
        <f t="shared" si="183"/>
        <v xml:space="preserve"> </v>
      </c>
      <c r="AF650" s="109">
        <f>IF($K650="M",IF($L650&gt;Params!D$3,0,Params!F$3-$L650+1)+IF($L650=1,2,0),IF($L650&gt;Params!E$3,0,Params!G$3-$L650+1)+IF($L650=1,2,0))</f>
        <v>0</v>
      </c>
      <c r="AG650" s="109">
        <f t="shared" si="175"/>
        <v>0</v>
      </c>
      <c r="AH650" s="109">
        <f>IF(LEN(M650)&gt;1,MATCH(MID(M650,2,3),Params!$A$4:$A$14,0),0)</f>
        <v>0</v>
      </c>
      <c r="AI650" s="109" cm="1">
        <f t="array" ref="AI650">IF(AH650=0,0,INDEX(Params!F$4:F$14,RESULTS!$AH650))</f>
        <v>0</v>
      </c>
      <c r="AJ650" s="109" cm="1">
        <f t="array" ref="AJ650">IF(AI650=0,0,INDEX(Params!G$4:G$14,RESULTS!$AH650))</f>
        <v>0</v>
      </c>
      <c r="AK650" s="109">
        <f t="shared" si="176"/>
        <v>0</v>
      </c>
      <c r="AL650" s="109">
        <f t="shared" si="177"/>
        <v>0</v>
      </c>
    </row>
    <row r="651" spans="1:38" x14ac:dyDescent="0.3">
      <c r="A651" s="64" t="str">
        <f t="shared" si="171"/>
        <v/>
      </c>
      <c r="B651" s="64" t="str">
        <f t="shared" si="172"/>
        <v/>
      </c>
      <c r="C651" s="100">
        <v>650</v>
      </c>
      <c r="D651" s="96"/>
      <c r="E651" s="97">
        <f t="shared" si="184"/>
        <v>1</v>
      </c>
      <c r="F651" s="97"/>
      <c r="G651" s="97"/>
      <c r="H651" s="104" t="str">
        <f t="shared" si="178"/>
        <v/>
      </c>
      <c r="I651" s="105" t="str">
        <f>IF(D651="","",VLOOKUP(D651,ENTRANTS!$A$1:$H$1000,2,0))</f>
        <v/>
      </c>
      <c r="J651" s="105" t="str">
        <f>IF(D651="","",VLOOKUP(D651,ENTRANTS!$A$1:$H$1000,3,0))</f>
        <v/>
      </c>
      <c r="K651" s="100" t="str">
        <f>IF(D651="","",LEFT(VLOOKUP(D651,ENTRANTS!$A$1:$H$1000,5,0),1))</f>
        <v/>
      </c>
      <c r="L651" s="100" t="str">
        <f>IF(D651="","",COUNTIF($K$2:K651,K651))</f>
        <v/>
      </c>
      <c r="M651" s="100" t="str">
        <f>IF(D651="","",VLOOKUP(D651,ENTRANTS!$A$1:$H$1000,4,0))</f>
        <v/>
      </c>
      <c r="N651" s="100" t="str">
        <f>IF(D651="","",COUNTIF($M$2:M651,M651))</f>
        <v/>
      </c>
      <c r="O651" s="105" t="str">
        <f>IF(D651="","",VLOOKUP(D651,ENTRANTS!$A$1:$H$1000,6,0))</f>
        <v/>
      </c>
      <c r="P651" s="83" t="str">
        <f t="shared" si="179"/>
        <v/>
      </c>
      <c r="Q651" s="30"/>
      <c r="R651" s="2" t="str">
        <f t="shared" si="180"/>
        <v/>
      </c>
      <c r="S651" s="3" t="str">
        <f>IF(D651="","",COUNTIF($R$2:R651,R651))</f>
        <v/>
      </c>
      <c r="T651" s="4" t="str">
        <f t="shared" si="169"/>
        <v/>
      </c>
      <c r="U651" s="34" t="str">
        <f>IF(AND(S651=4,K651="M",NOT(O651="Unattached")),SUMIF(R$2:R651,R651,L$2:L651),"")</f>
        <v/>
      </c>
      <c r="V651" s="4" t="str">
        <f t="shared" si="170"/>
        <v/>
      </c>
      <c r="W651" s="34" t="str">
        <f>IF(AND(S651=3,K651="F",NOT(O651="Unattached")),SUMIF(R$2:R651,R651,L$2:L651),"")</f>
        <v/>
      </c>
      <c r="X651" s="5" t="str">
        <f t="shared" si="173"/>
        <v/>
      </c>
      <c r="Y651" s="5" t="str">
        <f t="shared" si="181"/>
        <v/>
      </c>
      <c r="Z651" s="32" t="str">
        <f t="shared" si="174"/>
        <v xml:space="preserve"> </v>
      </c>
      <c r="AA651" s="32" t="str">
        <f>IF(K651="M",IF(S651&lt;&gt;4,"",VLOOKUP(CONCATENATE(R651," ",(S651-3)),$Z$2:AD651,5,0)),IF(S651&lt;&gt;3,"",VLOOKUP(CONCATENATE(R651," ",(S651-2)),$Z$2:AD651,5,0)))</f>
        <v/>
      </c>
      <c r="AB651" s="32" t="str">
        <f>IF(K651="M",IF(S651&lt;&gt;4,"",VLOOKUP(CONCATENATE(R651," ",(S651-2)),$Z$2:AD651,5,0)),IF(S651&lt;&gt;3,"",VLOOKUP(CONCATENATE(R651," ",(S651-1)),$Z$2:AD651,5,0)))</f>
        <v/>
      </c>
      <c r="AC651" s="32" t="str">
        <f>IF(K651="M",IF(S651&lt;&gt;4,"",VLOOKUP(CONCATENATE(R651," ",(S651-1)),$Z$2:AD651,5,0)),IF(S651&lt;&gt;3,"",VLOOKUP(CONCATENATE(R651," ",(S651)),$Z$2:AD651,5,0)))</f>
        <v/>
      </c>
      <c r="AD651" s="32" t="str">
        <f t="shared" si="182"/>
        <v/>
      </c>
      <c r="AE651" s="32" t="str">
        <f t="shared" si="183"/>
        <v xml:space="preserve"> </v>
      </c>
      <c r="AF651" s="109">
        <f>IF($K651="M",IF($L651&gt;Params!D$3,0,Params!F$3-$L651+1)+IF($L651=1,2,0),IF($L651&gt;Params!E$3,0,Params!G$3-$L651+1)+IF($L651=1,2,0))</f>
        <v>0</v>
      </c>
      <c r="AG651" s="109">
        <f t="shared" si="175"/>
        <v>0</v>
      </c>
      <c r="AH651" s="109">
        <f>IF(LEN(M651)&gt;1,MATCH(MID(M651,2,3),Params!$A$4:$A$14,0),0)</f>
        <v>0</v>
      </c>
      <c r="AI651" s="109" cm="1">
        <f t="array" ref="AI651">IF(AH651=0,0,INDEX(Params!F$4:F$14,RESULTS!$AH651))</f>
        <v>0</v>
      </c>
      <c r="AJ651" s="109" cm="1">
        <f t="array" ref="AJ651">IF(AI651=0,0,INDEX(Params!G$4:G$14,RESULTS!$AH651))</f>
        <v>0</v>
      </c>
      <c r="AK651" s="109">
        <f t="shared" si="176"/>
        <v>0</v>
      </c>
      <c r="AL651" s="109">
        <f t="shared" si="177"/>
        <v>0</v>
      </c>
    </row>
    <row r="652" spans="1:38" x14ac:dyDescent="0.3">
      <c r="A652" s="64" t="str">
        <f t="shared" si="171"/>
        <v/>
      </c>
      <c r="B652" s="64" t="str">
        <f t="shared" si="172"/>
        <v/>
      </c>
      <c r="C652" s="100">
        <v>651</v>
      </c>
      <c r="D652" s="96"/>
      <c r="E652" s="97">
        <f t="shared" si="184"/>
        <v>1</v>
      </c>
      <c r="F652" s="97"/>
      <c r="G652" s="97"/>
      <c r="H652" s="104" t="str">
        <f t="shared" si="178"/>
        <v/>
      </c>
      <c r="I652" s="105" t="str">
        <f>IF(D652="","",VLOOKUP(D652,ENTRANTS!$A$1:$H$1000,2,0))</f>
        <v/>
      </c>
      <c r="J652" s="105" t="str">
        <f>IF(D652="","",VLOOKUP(D652,ENTRANTS!$A$1:$H$1000,3,0))</f>
        <v/>
      </c>
      <c r="K652" s="100" t="str">
        <f>IF(D652="","",LEFT(VLOOKUP(D652,ENTRANTS!$A$1:$H$1000,5,0),1))</f>
        <v/>
      </c>
      <c r="L652" s="100" t="str">
        <f>IF(D652="","",COUNTIF($K$2:K652,K652))</f>
        <v/>
      </c>
      <c r="M652" s="100" t="str">
        <f>IF(D652="","",VLOOKUP(D652,ENTRANTS!$A$1:$H$1000,4,0))</f>
        <v/>
      </c>
      <c r="N652" s="100" t="str">
        <f>IF(D652="","",COUNTIF($M$2:M652,M652))</f>
        <v/>
      </c>
      <c r="O652" s="105" t="str">
        <f>IF(D652="","",VLOOKUP(D652,ENTRANTS!$A$1:$H$1000,6,0))</f>
        <v/>
      </c>
      <c r="P652" s="83" t="str">
        <f t="shared" si="179"/>
        <v/>
      </c>
      <c r="Q652" s="30"/>
      <c r="R652" s="2" t="str">
        <f t="shared" si="180"/>
        <v/>
      </c>
      <c r="S652" s="3" t="str">
        <f>IF(D652="","",COUNTIF($R$2:R652,R652))</f>
        <v/>
      </c>
      <c r="T652" s="4" t="str">
        <f t="shared" si="169"/>
        <v/>
      </c>
      <c r="U652" s="34" t="str">
        <f>IF(AND(S652=4,K652="M",NOT(O652="Unattached")),SUMIF(R$2:R652,R652,L$2:L652),"")</f>
        <v/>
      </c>
      <c r="V652" s="4" t="str">
        <f t="shared" si="170"/>
        <v/>
      </c>
      <c r="W652" s="34" t="str">
        <f>IF(AND(S652=3,K652="F",NOT(O652="Unattached")),SUMIF(R$2:R652,R652,L$2:L652),"")</f>
        <v/>
      </c>
      <c r="X652" s="5" t="str">
        <f t="shared" si="173"/>
        <v/>
      </c>
      <c r="Y652" s="5" t="str">
        <f t="shared" si="181"/>
        <v/>
      </c>
      <c r="Z652" s="32" t="str">
        <f t="shared" si="174"/>
        <v xml:space="preserve"> </v>
      </c>
      <c r="AA652" s="32" t="str">
        <f>IF(K652="M",IF(S652&lt;&gt;4,"",VLOOKUP(CONCATENATE(R652," ",(S652-3)),$Z$2:AD652,5,0)),IF(S652&lt;&gt;3,"",VLOOKUP(CONCATENATE(R652," ",(S652-2)),$Z$2:AD652,5,0)))</f>
        <v/>
      </c>
      <c r="AB652" s="32" t="str">
        <f>IF(K652="M",IF(S652&lt;&gt;4,"",VLOOKUP(CONCATENATE(R652," ",(S652-2)),$Z$2:AD652,5,0)),IF(S652&lt;&gt;3,"",VLOOKUP(CONCATENATE(R652," ",(S652-1)),$Z$2:AD652,5,0)))</f>
        <v/>
      </c>
      <c r="AC652" s="32" t="str">
        <f>IF(K652="M",IF(S652&lt;&gt;4,"",VLOOKUP(CONCATENATE(R652," ",(S652-1)),$Z$2:AD652,5,0)),IF(S652&lt;&gt;3,"",VLOOKUP(CONCATENATE(R652," ",(S652)),$Z$2:AD652,5,0)))</f>
        <v/>
      </c>
      <c r="AD652" s="32" t="str">
        <f t="shared" si="182"/>
        <v/>
      </c>
      <c r="AE652" s="32" t="str">
        <f t="shared" si="183"/>
        <v xml:space="preserve"> </v>
      </c>
      <c r="AF652" s="109">
        <f>IF($K652="M",IF($L652&gt;Params!D$3,0,Params!F$3-$L652+1)+IF($L652=1,2,0),IF($L652&gt;Params!E$3,0,Params!G$3-$L652+1)+IF($L652=1,2,0))</f>
        <v>0</v>
      </c>
      <c r="AG652" s="109">
        <f t="shared" si="175"/>
        <v>0</v>
      </c>
      <c r="AH652" s="109">
        <f>IF(LEN(M652)&gt;1,MATCH(MID(M652,2,3),Params!$A$4:$A$14,0),0)</f>
        <v>0</v>
      </c>
      <c r="AI652" s="109" cm="1">
        <f t="array" ref="AI652">IF(AH652=0,0,INDEX(Params!F$4:F$14,RESULTS!$AH652))</f>
        <v>0</v>
      </c>
      <c r="AJ652" s="109" cm="1">
        <f t="array" ref="AJ652">IF(AI652=0,0,INDEX(Params!G$4:G$14,RESULTS!$AH652))</f>
        <v>0</v>
      </c>
      <c r="AK652" s="109">
        <f t="shared" si="176"/>
        <v>0</v>
      </c>
      <c r="AL652" s="109">
        <f t="shared" si="177"/>
        <v>0</v>
      </c>
    </row>
    <row r="653" spans="1:38" x14ac:dyDescent="0.3">
      <c r="A653" s="64" t="str">
        <f t="shared" si="171"/>
        <v/>
      </c>
      <c r="B653" s="64" t="str">
        <f t="shared" si="172"/>
        <v/>
      </c>
      <c r="C653" s="100">
        <v>652</v>
      </c>
      <c r="D653" s="96"/>
      <c r="E653" s="97">
        <f t="shared" si="184"/>
        <v>1</v>
      </c>
      <c r="F653" s="97"/>
      <c r="G653" s="97"/>
      <c r="H653" s="104" t="str">
        <f t="shared" si="178"/>
        <v/>
      </c>
      <c r="I653" s="105" t="str">
        <f>IF(D653="","",VLOOKUP(D653,ENTRANTS!$A$1:$H$1000,2,0))</f>
        <v/>
      </c>
      <c r="J653" s="105" t="str">
        <f>IF(D653="","",VLOOKUP(D653,ENTRANTS!$A$1:$H$1000,3,0))</f>
        <v/>
      </c>
      <c r="K653" s="100" t="str">
        <f>IF(D653="","",LEFT(VLOOKUP(D653,ENTRANTS!$A$1:$H$1000,5,0),1))</f>
        <v/>
      </c>
      <c r="L653" s="100" t="str">
        <f>IF(D653="","",COUNTIF($K$2:K653,K653))</f>
        <v/>
      </c>
      <c r="M653" s="100" t="str">
        <f>IF(D653="","",VLOOKUP(D653,ENTRANTS!$A$1:$H$1000,4,0))</f>
        <v/>
      </c>
      <c r="N653" s="100" t="str">
        <f>IF(D653="","",COUNTIF($M$2:M653,M653))</f>
        <v/>
      </c>
      <c r="O653" s="105" t="str">
        <f>IF(D653="","",VLOOKUP(D653,ENTRANTS!$A$1:$H$1000,6,0))</f>
        <v/>
      </c>
      <c r="P653" s="83" t="str">
        <f t="shared" si="179"/>
        <v/>
      </c>
      <c r="Q653" s="30"/>
      <c r="R653" s="2" t="str">
        <f t="shared" si="180"/>
        <v/>
      </c>
      <c r="S653" s="3" t="str">
        <f>IF(D653="","",COUNTIF($R$2:R653,R653))</f>
        <v/>
      </c>
      <c r="T653" s="4" t="str">
        <f t="shared" si="169"/>
        <v/>
      </c>
      <c r="U653" s="34" t="str">
        <f>IF(AND(S653=4,K653="M",NOT(O653="Unattached")),SUMIF(R$2:R653,R653,L$2:L653),"")</f>
        <v/>
      </c>
      <c r="V653" s="4" t="str">
        <f t="shared" si="170"/>
        <v/>
      </c>
      <c r="W653" s="34" t="str">
        <f>IF(AND(S653=3,K653="F",NOT(O653="Unattached")),SUMIF(R$2:R653,R653,L$2:L653),"")</f>
        <v/>
      </c>
      <c r="X653" s="5" t="str">
        <f t="shared" si="173"/>
        <v/>
      </c>
      <c r="Y653" s="5" t="str">
        <f t="shared" si="181"/>
        <v/>
      </c>
      <c r="Z653" s="32" t="str">
        <f t="shared" si="174"/>
        <v xml:space="preserve"> </v>
      </c>
      <c r="AA653" s="32" t="str">
        <f>IF(K653="M",IF(S653&lt;&gt;4,"",VLOOKUP(CONCATENATE(R653," ",(S653-3)),$Z$2:AD653,5,0)),IF(S653&lt;&gt;3,"",VLOOKUP(CONCATENATE(R653," ",(S653-2)),$Z$2:AD653,5,0)))</f>
        <v/>
      </c>
      <c r="AB653" s="32" t="str">
        <f>IF(K653="M",IF(S653&lt;&gt;4,"",VLOOKUP(CONCATENATE(R653," ",(S653-2)),$Z$2:AD653,5,0)),IF(S653&lt;&gt;3,"",VLOOKUP(CONCATENATE(R653," ",(S653-1)),$Z$2:AD653,5,0)))</f>
        <v/>
      </c>
      <c r="AC653" s="32" t="str">
        <f>IF(K653="M",IF(S653&lt;&gt;4,"",VLOOKUP(CONCATENATE(R653," ",(S653-1)),$Z$2:AD653,5,0)),IF(S653&lt;&gt;3,"",VLOOKUP(CONCATENATE(R653," ",(S653)),$Z$2:AD653,5,0)))</f>
        <v/>
      </c>
      <c r="AD653" s="32" t="str">
        <f t="shared" si="182"/>
        <v/>
      </c>
      <c r="AE653" s="32" t="str">
        <f t="shared" si="183"/>
        <v xml:space="preserve"> </v>
      </c>
      <c r="AF653" s="109">
        <f>IF($K653="M",IF($L653&gt;Params!D$3,0,Params!F$3-$L653+1)+IF($L653=1,2,0),IF($L653&gt;Params!E$3,0,Params!G$3-$L653+1)+IF($L653=1,2,0))</f>
        <v>0</v>
      </c>
      <c r="AG653" s="109">
        <f t="shared" si="175"/>
        <v>0</v>
      </c>
      <c r="AH653" s="109">
        <f>IF(LEN(M653)&gt;1,MATCH(MID(M653,2,3),Params!$A$4:$A$14,0),0)</f>
        <v>0</v>
      </c>
      <c r="AI653" s="109" cm="1">
        <f t="array" ref="AI653">IF(AH653=0,0,INDEX(Params!F$4:F$14,RESULTS!$AH653))</f>
        <v>0</v>
      </c>
      <c r="AJ653" s="109" cm="1">
        <f t="array" ref="AJ653">IF(AI653=0,0,INDEX(Params!G$4:G$14,RESULTS!$AH653))</f>
        <v>0</v>
      </c>
      <c r="AK653" s="109">
        <f t="shared" si="176"/>
        <v>0</v>
      </c>
      <c r="AL653" s="109">
        <f t="shared" si="177"/>
        <v>0</v>
      </c>
    </row>
    <row r="654" spans="1:38" x14ac:dyDescent="0.3">
      <c r="A654" s="64" t="str">
        <f t="shared" si="171"/>
        <v/>
      </c>
      <c r="B654" s="64" t="str">
        <f t="shared" si="172"/>
        <v/>
      </c>
      <c r="C654" s="100">
        <v>653</v>
      </c>
      <c r="D654" s="96"/>
      <c r="E654" s="97">
        <f t="shared" si="184"/>
        <v>1</v>
      </c>
      <c r="F654" s="97"/>
      <c r="G654" s="97"/>
      <c r="H654" s="104" t="str">
        <f t="shared" si="178"/>
        <v/>
      </c>
      <c r="I654" s="105" t="str">
        <f>IF(D654="","",VLOOKUP(D654,ENTRANTS!$A$1:$H$1000,2,0))</f>
        <v/>
      </c>
      <c r="J654" s="105" t="str">
        <f>IF(D654="","",VLOOKUP(D654,ENTRANTS!$A$1:$H$1000,3,0))</f>
        <v/>
      </c>
      <c r="K654" s="100" t="str">
        <f>IF(D654="","",LEFT(VLOOKUP(D654,ENTRANTS!$A$1:$H$1000,5,0),1))</f>
        <v/>
      </c>
      <c r="L654" s="100" t="str">
        <f>IF(D654="","",COUNTIF($K$2:K654,K654))</f>
        <v/>
      </c>
      <c r="M654" s="100" t="str">
        <f>IF(D654="","",VLOOKUP(D654,ENTRANTS!$A$1:$H$1000,4,0))</f>
        <v/>
      </c>
      <c r="N654" s="100" t="str">
        <f>IF(D654="","",COUNTIF($M$2:M654,M654))</f>
        <v/>
      </c>
      <c r="O654" s="105" t="str">
        <f>IF(D654="","",VLOOKUP(D654,ENTRANTS!$A$1:$H$1000,6,0))</f>
        <v/>
      </c>
      <c r="P654" s="83" t="str">
        <f t="shared" si="179"/>
        <v/>
      </c>
      <c r="Q654" s="30"/>
      <c r="R654" s="2" t="str">
        <f t="shared" si="180"/>
        <v/>
      </c>
      <c r="S654" s="3" t="str">
        <f>IF(D654="","",COUNTIF($R$2:R654,R654))</f>
        <v/>
      </c>
      <c r="T654" s="4" t="str">
        <f t="shared" si="169"/>
        <v/>
      </c>
      <c r="U654" s="34" t="str">
        <f>IF(AND(S654=4,K654="M",NOT(O654="Unattached")),SUMIF(R$2:R654,R654,L$2:L654),"")</f>
        <v/>
      </c>
      <c r="V654" s="4" t="str">
        <f t="shared" si="170"/>
        <v/>
      </c>
      <c r="W654" s="34" t="str">
        <f>IF(AND(S654=3,K654="F",NOT(O654="Unattached")),SUMIF(R$2:R654,R654,L$2:L654),"")</f>
        <v/>
      </c>
      <c r="X654" s="5" t="str">
        <f t="shared" si="173"/>
        <v/>
      </c>
      <c r="Y654" s="5" t="str">
        <f t="shared" si="181"/>
        <v/>
      </c>
      <c r="Z654" s="32" t="str">
        <f t="shared" si="174"/>
        <v xml:space="preserve"> </v>
      </c>
      <c r="AA654" s="32" t="str">
        <f>IF(K654="M",IF(S654&lt;&gt;4,"",VLOOKUP(CONCATENATE(R654," ",(S654-3)),$Z$2:AD654,5,0)),IF(S654&lt;&gt;3,"",VLOOKUP(CONCATENATE(R654," ",(S654-2)),$Z$2:AD654,5,0)))</f>
        <v/>
      </c>
      <c r="AB654" s="32" t="str">
        <f>IF(K654="M",IF(S654&lt;&gt;4,"",VLOOKUP(CONCATENATE(R654," ",(S654-2)),$Z$2:AD654,5,0)),IF(S654&lt;&gt;3,"",VLOOKUP(CONCATENATE(R654," ",(S654-1)),$Z$2:AD654,5,0)))</f>
        <v/>
      </c>
      <c r="AC654" s="32" t="str">
        <f>IF(K654="M",IF(S654&lt;&gt;4,"",VLOOKUP(CONCATENATE(R654," ",(S654-1)),$Z$2:AD654,5,0)),IF(S654&lt;&gt;3,"",VLOOKUP(CONCATENATE(R654," ",(S654)),$Z$2:AD654,5,0)))</f>
        <v/>
      </c>
      <c r="AD654" s="32" t="str">
        <f t="shared" si="182"/>
        <v/>
      </c>
      <c r="AE654" s="32" t="str">
        <f t="shared" si="183"/>
        <v xml:space="preserve"> </v>
      </c>
      <c r="AF654" s="109">
        <f>IF($K654="M",IF($L654&gt;Params!D$3,0,Params!F$3-$L654+1)+IF($L654=1,2,0),IF($L654&gt;Params!E$3,0,Params!G$3-$L654+1)+IF($L654=1,2,0))</f>
        <v>0</v>
      </c>
      <c r="AG654" s="109">
        <f t="shared" si="175"/>
        <v>0</v>
      </c>
      <c r="AH654" s="109">
        <f>IF(LEN(M654)&gt;1,MATCH(MID(M654,2,3),Params!$A$4:$A$14,0),0)</f>
        <v>0</v>
      </c>
      <c r="AI654" s="109" cm="1">
        <f t="array" ref="AI654">IF(AH654=0,0,INDEX(Params!F$4:F$14,RESULTS!$AH654))</f>
        <v>0</v>
      </c>
      <c r="AJ654" s="109" cm="1">
        <f t="array" ref="AJ654">IF(AI654=0,0,INDEX(Params!G$4:G$14,RESULTS!$AH654))</f>
        <v>0</v>
      </c>
      <c r="AK654" s="109">
        <f t="shared" si="176"/>
        <v>0</v>
      </c>
      <c r="AL654" s="109">
        <f t="shared" si="177"/>
        <v>0</v>
      </c>
    </row>
    <row r="655" spans="1:38" x14ac:dyDescent="0.3">
      <c r="A655" s="64" t="str">
        <f t="shared" si="171"/>
        <v/>
      </c>
      <c r="B655" s="64" t="str">
        <f t="shared" si="172"/>
        <v/>
      </c>
      <c r="C655" s="100">
        <v>654</v>
      </c>
      <c r="D655" s="96"/>
      <c r="E655" s="97">
        <f t="shared" si="184"/>
        <v>1</v>
      </c>
      <c r="F655" s="97"/>
      <c r="G655" s="97"/>
      <c r="H655" s="104" t="str">
        <f t="shared" si="178"/>
        <v/>
      </c>
      <c r="I655" s="105" t="str">
        <f>IF(D655="","",VLOOKUP(D655,ENTRANTS!$A$1:$H$1000,2,0))</f>
        <v/>
      </c>
      <c r="J655" s="105" t="str">
        <f>IF(D655="","",VLOOKUP(D655,ENTRANTS!$A$1:$H$1000,3,0))</f>
        <v/>
      </c>
      <c r="K655" s="100" t="str">
        <f>IF(D655="","",LEFT(VLOOKUP(D655,ENTRANTS!$A$1:$H$1000,5,0),1))</f>
        <v/>
      </c>
      <c r="L655" s="100" t="str">
        <f>IF(D655="","",COUNTIF($K$2:K655,K655))</f>
        <v/>
      </c>
      <c r="M655" s="100" t="str">
        <f>IF(D655="","",VLOOKUP(D655,ENTRANTS!$A$1:$H$1000,4,0))</f>
        <v/>
      </c>
      <c r="N655" s="100" t="str">
        <f>IF(D655="","",COUNTIF($M$2:M655,M655))</f>
        <v/>
      </c>
      <c r="O655" s="105" t="str">
        <f>IF(D655="","",VLOOKUP(D655,ENTRANTS!$A$1:$H$1000,6,0))</f>
        <v/>
      </c>
      <c r="P655" s="83" t="str">
        <f t="shared" si="179"/>
        <v/>
      </c>
      <c r="Q655" s="30"/>
      <c r="R655" s="2" t="str">
        <f t="shared" si="180"/>
        <v/>
      </c>
      <c r="S655" s="3" t="str">
        <f>IF(D655="","",COUNTIF($R$2:R655,R655))</f>
        <v/>
      </c>
      <c r="T655" s="4" t="str">
        <f t="shared" si="169"/>
        <v/>
      </c>
      <c r="U655" s="34" t="str">
        <f>IF(AND(S655=4,K655="M",NOT(O655="Unattached")),SUMIF(R$2:R655,R655,L$2:L655),"")</f>
        <v/>
      </c>
      <c r="V655" s="4" t="str">
        <f t="shared" si="170"/>
        <v/>
      </c>
      <c r="W655" s="34" t="str">
        <f>IF(AND(S655=3,K655="F",NOT(O655="Unattached")),SUMIF(R$2:R655,R655,L$2:L655),"")</f>
        <v/>
      </c>
      <c r="X655" s="5" t="str">
        <f t="shared" si="173"/>
        <v/>
      </c>
      <c r="Y655" s="5" t="str">
        <f t="shared" si="181"/>
        <v/>
      </c>
      <c r="Z655" s="32" t="str">
        <f t="shared" si="174"/>
        <v xml:space="preserve"> </v>
      </c>
      <c r="AA655" s="32" t="str">
        <f>IF(K655="M",IF(S655&lt;&gt;4,"",VLOOKUP(CONCATENATE(R655," ",(S655-3)),$Z$2:AD655,5,0)),IF(S655&lt;&gt;3,"",VLOOKUP(CONCATENATE(R655," ",(S655-2)),$Z$2:AD655,5,0)))</f>
        <v/>
      </c>
      <c r="AB655" s="32" t="str">
        <f>IF(K655="M",IF(S655&lt;&gt;4,"",VLOOKUP(CONCATENATE(R655," ",(S655-2)),$Z$2:AD655,5,0)),IF(S655&lt;&gt;3,"",VLOOKUP(CONCATENATE(R655," ",(S655-1)),$Z$2:AD655,5,0)))</f>
        <v/>
      </c>
      <c r="AC655" s="32" t="str">
        <f>IF(K655="M",IF(S655&lt;&gt;4,"",VLOOKUP(CONCATENATE(R655," ",(S655-1)),$Z$2:AD655,5,0)),IF(S655&lt;&gt;3,"",VLOOKUP(CONCATENATE(R655," ",(S655)),$Z$2:AD655,5,0)))</f>
        <v/>
      </c>
      <c r="AD655" s="32" t="str">
        <f t="shared" si="182"/>
        <v/>
      </c>
      <c r="AE655" s="32" t="str">
        <f t="shared" si="183"/>
        <v xml:space="preserve"> </v>
      </c>
      <c r="AF655" s="109">
        <f>IF($K655="M",IF($L655&gt;Params!D$3,0,Params!F$3-$L655+1)+IF($L655=1,2,0),IF($L655&gt;Params!E$3,0,Params!G$3-$L655+1)+IF($L655=1,2,0))</f>
        <v>0</v>
      </c>
      <c r="AG655" s="109">
        <f t="shared" si="175"/>
        <v>0</v>
      </c>
      <c r="AH655" s="109">
        <f>IF(LEN(M655)&gt;1,MATCH(MID(M655,2,3),Params!$A$4:$A$14,0),0)</f>
        <v>0</v>
      </c>
      <c r="AI655" s="109" cm="1">
        <f t="array" ref="AI655">IF(AH655=0,0,INDEX(Params!F$4:F$14,RESULTS!$AH655))</f>
        <v>0</v>
      </c>
      <c r="AJ655" s="109" cm="1">
        <f t="array" ref="AJ655">IF(AI655=0,0,INDEX(Params!G$4:G$14,RESULTS!$AH655))</f>
        <v>0</v>
      </c>
      <c r="AK655" s="109">
        <f t="shared" si="176"/>
        <v>0</v>
      </c>
      <c r="AL655" s="109">
        <f t="shared" si="177"/>
        <v>0</v>
      </c>
    </row>
    <row r="656" spans="1:38" x14ac:dyDescent="0.3">
      <c r="A656" s="64" t="str">
        <f t="shared" si="171"/>
        <v/>
      </c>
      <c r="B656" s="64" t="str">
        <f t="shared" si="172"/>
        <v/>
      </c>
      <c r="C656" s="100">
        <v>655</v>
      </c>
      <c r="D656" s="96"/>
      <c r="E656" s="97">
        <f t="shared" si="184"/>
        <v>1</v>
      </c>
      <c r="F656" s="97"/>
      <c r="G656" s="97"/>
      <c r="H656" s="104" t="str">
        <f t="shared" si="178"/>
        <v/>
      </c>
      <c r="I656" s="105" t="str">
        <f>IF(D656="","",VLOOKUP(D656,ENTRANTS!$A$1:$H$1000,2,0))</f>
        <v/>
      </c>
      <c r="J656" s="105" t="str">
        <f>IF(D656="","",VLOOKUP(D656,ENTRANTS!$A$1:$H$1000,3,0))</f>
        <v/>
      </c>
      <c r="K656" s="100" t="str">
        <f>IF(D656="","",LEFT(VLOOKUP(D656,ENTRANTS!$A$1:$H$1000,5,0),1))</f>
        <v/>
      </c>
      <c r="L656" s="100" t="str">
        <f>IF(D656="","",COUNTIF($K$2:K656,K656))</f>
        <v/>
      </c>
      <c r="M656" s="100" t="str">
        <f>IF(D656="","",VLOOKUP(D656,ENTRANTS!$A$1:$H$1000,4,0))</f>
        <v/>
      </c>
      <c r="N656" s="100" t="str">
        <f>IF(D656="","",COUNTIF($M$2:M656,M656))</f>
        <v/>
      </c>
      <c r="O656" s="105" t="str">
        <f>IF(D656="","",VLOOKUP(D656,ENTRANTS!$A$1:$H$1000,6,0))</f>
        <v/>
      </c>
      <c r="P656" s="83" t="str">
        <f t="shared" si="179"/>
        <v/>
      </c>
      <c r="Q656" s="30"/>
      <c r="R656" s="2" t="str">
        <f t="shared" si="180"/>
        <v/>
      </c>
      <c r="S656" s="3" t="str">
        <f>IF(D656="","",COUNTIF($R$2:R656,R656))</f>
        <v/>
      </c>
      <c r="T656" s="4" t="str">
        <f t="shared" si="169"/>
        <v/>
      </c>
      <c r="U656" s="34" t="str">
        <f>IF(AND(S656=4,K656="M",NOT(O656="Unattached")),SUMIF(R$2:R656,R656,L$2:L656),"")</f>
        <v/>
      </c>
      <c r="V656" s="4" t="str">
        <f t="shared" si="170"/>
        <v/>
      </c>
      <c r="W656" s="34" t="str">
        <f>IF(AND(S656=3,K656="F",NOT(O656="Unattached")),SUMIF(R$2:R656,R656,L$2:L656),"")</f>
        <v/>
      </c>
      <c r="X656" s="5" t="str">
        <f t="shared" si="173"/>
        <v/>
      </c>
      <c r="Y656" s="5" t="str">
        <f t="shared" si="181"/>
        <v/>
      </c>
      <c r="Z656" s="32" t="str">
        <f t="shared" si="174"/>
        <v xml:space="preserve"> </v>
      </c>
      <c r="AA656" s="32" t="str">
        <f>IF(K656="M",IF(S656&lt;&gt;4,"",VLOOKUP(CONCATENATE(R656," ",(S656-3)),$Z$2:AD656,5,0)),IF(S656&lt;&gt;3,"",VLOOKUP(CONCATENATE(R656," ",(S656-2)),$Z$2:AD656,5,0)))</f>
        <v/>
      </c>
      <c r="AB656" s="32" t="str">
        <f>IF(K656="M",IF(S656&lt;&gt;4,"",VLOOKUP(CONCATENATE(R656," ",(S656-2)),$Z$2:AD656,5,0)),IF(S656&lt;&gt;3,"",VLOOKUP(CONCATENATE(R656," ",(S656-1)),$Z$2:AD656,5,0)))</f>
        <v/>
      </c>
      <c r="AC656" s="32" t="str">
        <f>IF(K656="M",IF(S656&lt;&gt;4,"",VLOOKUP(CONCATENATE(R656," ",(S656-1)),$Z$2:AD656,5,0)),IF(S656&lt;&gt;3,"",VLOOKUP(CONCATENATE(R656," ",(S656)),$Z$2:AD656,5,0)))</f>
        <v/>
      </c>
      <c r="AD656" s="32" t="str">
        <f t="shared" si="182"/>
        <v/>
      </c>
      <c r="AE656" s="32" t="str">
        <f t="shared" si="183"/>
        <v xml:space="preserve"> </v>
      </c>
      <c r="AF656" s="109">
        <f>IF($K656="M",IF($L656&gt;Params!D$3,0,Params!F$3-$L656+1)+IF($L656=1,2,0),IF($L656&gt;Params!E$3,0,Params!G$3-$L656+1)+IF($L656=1,2,0))</f>
        <v>0</v>
      </c>
      <c r="AG656" s="109">
        <f t="shared" si="175"/>
        <v>0</v>
      </c>
      <c r="AH656" s="109">
        <f>IF(LEN(M656)&gt;1,MATCH(MID(M656,2,3),Params!$A$4:$A$14,0),0)</f>
        <v>0</v>
      </c>
      <c r="AI656" s="109" cm="1">
        <f t="array" ref="AI656">IF(AH656=0,0,INDEX(Params!F$4:F$14,RESULTS!$AH656))</f>
        <v>0</v>
      </c>
      <c r="AJ656" s="109" cm="1">
        <f t="array" ref="AJ656">IF(AI656=0,0,INDEX(Params!G$4:G$14,RESULTS!$AH656))</f>
        <v>0</v>
      </c>
      <c r="AK656" s="109">
        <f t="shared" si="176"/>
        <v>0</v>
      </c>
      <c r="AL656" s="109">
        <f t="shared" si="177"/>
        <v>0</v>
      </c>
    </row>
    <row r="657" spans="1:38" x14ac:dyDescent="0.3">
      <c r="A657" s="64" t="str">
        <f t="shared" si="171"/>
        <v/>
      </c>
      <c r="B657" s="64" t="str">
        <f t="shared" si="172"/>
        <v/>
      </c>
      <c r="C657" s="100">
        <v>656</v>
      </c>
      <c r="D657" s="96"/>
      <c r="E657" s="97">
        <f t="shared" si="184"/>
        <v>1</v>
      </c>
      <c r="F657" s="97"/>
      <c r="G657" s="97"/>
      <c r="H657" s="104" t="str">
        <f t="shared" si="178"/>
        <v/>
      </c>
      <c r="I657" s="105" t="str">
        <f>IF(D657="","",VLOOKUP(D657,ENTRANTS!$A$1:$H$1000,2,0))</f>
        <v/>
      </c>
      <c r="J657" s="105" t="str">
        <f>IF(D657="","",VLOOKUP(D657,ENTRANTS!$A$1:$H$1000,3,0))</f>
        <v/>
      </c>
      <c r="K657" s="100" t="str">
        <f>IF(D657="","",LEFT(VLOOKUP(D657,ENTRANTS!$A$1:$H$1000,5,0),1))</f>
        <v/>
      </c>
      <c r="L657" s="100" t="str">
        <f>IF(D657="","",COUNTIF($K$2:K657,K657))</f>
        <v/>
      </c>
      <c r="M657" s="100" t="str">
        <f>IF(D657="","",VLOOKUP(D657,ENTRANTS!$A$1:$H$1000,4,0))</f>
        <v/>
      </c>
      <c r="N657" s="100" t="str">
        <f>IF(D657="","",COUNTIF($M$2:M657,M657))</f>
        <v/>
      </c>
      <c r="O657" s="105" t="str">
        <f>IF(D657="","",VLOOKUP(D657,ENTRANTS!$A$1:$H$1000,6,0))</f>
        <v/>
      </c>
      <c r="P657" s="83" t="str">
        <f t="shared" si="179"/>
        <v/>
      </c>
      <c r="Q657" s="30"/>
      <c r="R657" s="2" t="str">
        <f t="shared" si="180"/>
        <v/>
      </c>
      <c r="S657" s="3" t="str">
        <f>IF(D657="","",COUNTIF($R$2:R657,R657))</f>
        <v/>
      </c>
      <c r="T657" s="4" t="str">
        <f t="shared" si="169"/>
        <v/>
      </c>
      <c r="U657" s="34" t="str">
        <f>IF(AND(S657=4,K657="M",NOT(O657="Unattached")),SUMIF(R$2:R657,R657,L$2:L657),"")</f>
        <v/>
      </c>
      <c r="V657" s="4" t="str">
        <f t="shared" si="170"/>
        <v/>
      </c>
      <c r="W657" s="34" t="str">
        <f>IF(AND(S657=3,K657="F",NOT(O657="Unattached")),SUMIF(R$2:R657,R657,L$2:L657),"")</f>
        <v/>
      </c>
      <c r="X657" s="5" t="str">
        <f t="shared" si="173"/>
        <v/>
      </c>
      <c r="Y657" s="5" t="str">
        <f t="shared" si="181"/>
        <v/>
      </c>
      <c r="Z657" s="32" t="str">
        <f t="shared" si="174"/>
        <v xml:space="preserve"> </v>
      </c>
      <c r="AA657" s="32" t="str">
        <f>IF(K657="M",IF(S657&lt;&gt;4,"",VLOOKUP(CONCATENATE(R657," ",(S657-3)),$Z$2:AD657,5,0)),IF(S657&lt;&gt;3,"",VLOOKUP(CONCATENATE(R657," ",(S657-2)),$Z$2:AD657,5,0)))</f>
        <v/>
      </c>
      <c r="AB657" s="32" t="str">
        <f>IF(K657="M",IF(S657&lt;&gt;4,"",VLOOKUP(CONCATENATE(R657," ",(S657-2)),$Z$2:AD657,5,0)),IF(S657&lt;&gt;3,"",VLOOKUP(CONCATENATE(R657," ",(S657-1)),$Z$2:AD657,5,0)))</f>
        <v/>
      </c>
      <c r="AC657" s="32" t="str">
        <f>IF(K657="M",IF(S657&lt;&gt;4,"",VLOOKUP(CONCATENATE(R657," ",(S657-1)),$Z$2:AD657,5,0)),IF(S657&lt;&gt;3,"",VLOOKUP(CONCATENATE(R657," ",(S657)),$Z$2:AD657,5,0)))</f>
        <v/>
      </c>
      <c r="AD657" s="32" t="str">
        <f t="shared" si="182"/>
        <v/>
      </c>
      <c r="AE657" s="32" t="str">
        <f t="shared" si="183"/>
        <v xml:space="preserve"> </v>
      </c>
      <c r="AF657" s="109">
        <f>IF($K657="M",IF($L657&gt;Params!D$3,0,Params!F$3-$L657+1)+IF($L657=1,2,0),IF($L657&gt;Params!E$3,0,Params!G$3-$L657+1)+IF($L657=1,2,0))</f>
        <v>0</v>
      </c>
      <c r="AG657" s="109">
        <f t="shared" si="175"/>
        <v>0</v>
      </c>
      <c r="AH657" s="109">
        <f>IF(LEN(M657)&gt;1,MATCH(MID(M657,2,3),Params!$A$4:$A$14,0),0)</f>
        <v>0</v>
      </c>
      <c r="AI657" s="109" cm="1">
        <f t="array" ref="AI657">IF(AH657=0,0,INDEX(Params!F$4:F$14,RESULTS!$AH657))</f>
        <v>0</v>
      </c>
      <c r="AJ657" s="109" cm="1">
        <f t="array" ref="AJ657">IF(AI657=0,0,INDEX(Params!G$4:G$14,RESULTS!$AH657))</f>
        <v>0</v>
      </c>
      <c r="AK657" s="109">
        <f t="shared" si="176"/>
        <v>0</v>
      </c>
      <c r="AL657" s="109">
        <f t="shared" si="177"/>
        <v>0</v>
      </c>
    </row>
    <row r="658" spans="1:38" x14ac:dyDescent="0.3">
      <c r="A658" s="64" t="str">
        <f t="shared" si="171"/>
        <v/>
      </c>
      <c r="B658" s="64" t="str">
        <f t="shared" si="172"/>
        <v/>
      </c>
      <c r="C658" s="100">
        <v>657</v>
      </c>
      <c r="D658" s="96"/>
      <c r="E658" s="97">
        <f t="shared" si="184"/>
        <v>1</v>
      </c>
      <c r="F658" s="97"/>
      <c r="G658" s="97"/>
      <c r="H658" s="104" t="str">
        <f t="shared" si="178"/>
        <v/>
      </c>
      <c r="I658" s="105" t="str">
        <f>IF(D658="","",VLOOKUP(D658,ENTRANTS!$A$1:$H$1000,2,0))</f>
        <v/>
      </c>
      <c r="J658" s="105" t="str">
        <f>IF(D658="","",VLOOKUP(D658,ENTRANTS!$A$1:$H$1000,3,0))</f>
        <v/>
      </c>
      <c r="K658" s="100" t="str">
        <f>IF(D658="","",LEFT(VLOOKUP(D658,ENTRANTS!$A$1:$H$1000,5,0),1))</f>
        <v/>
      </c>
      <c r="L658" s="100" t="str">
        <f>IF(D658="","",COUNTIF($K$2:K658,K658))</f>
        <v/>
      </c>
      <c r="M658" s="100" t="str">
        <f>IF(D658="","",VLOOKUP(D658,ENTRANTS!$A$1:$H$1000,4,0))</f>
        <v/>
      </c>
      <c r="N658" s="100" t="str">
        <f>IF(D658="","",COUNTIF($M$2:M658,M658))</f>
        <v/>
      </c>
      <c r="O658" s="105" t="str">
        <f>IF(D658="","",VLOOKUP(D658,ENTRANTS!$A$1:$H$1000,6,0))</f>
        <v/>
      </c>
      <c r="P658" s="83" t="str">
        <f t="shared" si="179"/>
        <v/>
      </c>
      <c r="Q658" s="30"/>
      <c r="R658" s="2" t="str">
        <f t="shared" si="180"/>
        <v/>
      </c>
      <c r="S658" s="3" t="str">
        <f>IF(D658="","",COUNTIF($R$2:R658,R658))</f>
        <v/>
      </c>
      <c r="T658" s="4" t="str">
        <f t="shared" si="169"/>
        <v/>
      </c>
      <c r="U658" s="34" t="str">
        <f>IF(AND(S658=4,K658="M",NOT(O658="Unattached")),SUMIF(R$2:R658,R658,L$2:L658),"")</f>
        <v/>
      </c>
      <c r="V658" s="4" t="str">
        <f t="shared" si="170"/>
        <v/>
      </c>
      <c r="W658" s="34" t="str">
        <f>IF(AND(S658=3,K658="F",NOT(O658="Unattached")),SUMIF(R$2:R658,R658,L$2:L658),"")</f>
        <v/>
      </c>
      <c r="X658" s="5" t="str">
        <f t="shared" si="173"/>
        <v/>
      </c>
      <c r="Y658" s="5" t="str">
        <f t="shared" si="181"/>
        <v/>
      </c>
      <c r="Z658" s="32" t="str">
        <f t="shared" si="174"/>
        <v xml:space="preserve"> </v>
      </c>
      <c r="AA658" s="32" t="str">
        <f>IF(K658="M",IF(S658&lt;&gt;4,"",VLOOKUP(CONCATENATE(R658," ",(S658-3)),$Z$2:AD658,5,0)),IF(S658&lt;&gt;3,"",VLOOKUP(CONCATENATE(R658," ",(S658-2)),$Z$2:AD658,5,0)))</f>
        <v/>
      </c>
      <c r="AB658" s="32" t="str">
        <f>IF(K658="M",IF(S658&lt;&gt;4,"",VLOOKUP(CONCATENATE(R658," ",(S658-2)),$Z$2:AD658,5,0)),IF(S658&lt;&gt;3,"",VLOOKUP(CONCATENATE(R658," ",(S658-1)),$Z$2:AD658,5,0)))</f>
        <v/>
      </c>
      <c r="AC658" s="32" t="str">
        <f>IF(K658="M",IF(S658&lt;&gt;4,"",VLOOKUP(CONCATENATE(R658," ",(S658-1)),$Z$2:AD658,5,0)),IF(S658&lt;&gt;3,"",VLOOKUP(CONCATENATE(R658," ",(S658)),$Z$2:AD658,5,0)))</f>
        <v/>
      </c>
      <c r="AD658" s="32" t="str">
        <f t="shared" si="182"/>
        <v/>
      </c>
      <c r="AE658" s="32" t="str">
        <f t="shared" si="183"/>
        <v xml:space="preserve"> </v>
      </c>
      <c r="AF658" s="109">
        <f>IF($K658="M",IF($L658&gt;Params!D$3,0,Params!F$3-$L658+1)+IF($L658=1,2,0),IF($L658&gt;Params!E$3,0,Params!G$3-$L658+1)+IF($L658=1,2,0))</f>
        <v>0</v>
      </c>
      <c r="AG658" s="109">
        <f t="shared" si="175"/>
        <v>0</v>
      </c>
      <c r="AH658" s="109">
        <f>IF(LEN(M658)&gt;1,MATCH(MID(M658,2,3),Params!$A$4:$A$14,0),0)</f>
        <v>0</v>
      </c>
      <c r="AI658" s="109" cm="1">
        <f t="array" ref="AI658">IF(AH658=0,0,INDEX(Params!F$4:F$14,RESULTS!$AH658))</f>
        <v>0</v>
      </c>
      <c r="AJ658" s="109" cm="1">
        <f t="array" ref="AJ658">IF(AI658=0,0,INDEX(Params!G$4:G$14,RESULTS!$AH658))</f>
        <v>0</v>
      </c>
      <c r="AK658" s="109">
        <f t="shared" si="176"/>
        <v>0</v>
      </c>
      <c r="AL658" s="109">
        <f t="shared" si="177"/>
        <v>0</v>
      </c>
    </row>
    <row r="659" spans="1:38" x14ac:dyDescent="0.3">
      <c r="A659" s="64" t="str">
        <f t="shared" si="171"/>
        <v/>
      </c>
      <c r="B659" s="64" t="str">
        <f t="shared" si="172"/>
        <v/>
      </c>
      <c r="C659" s="100">
        <v>658</v>
      </c>
      <c r="D659" s="96"/>
      <c r="E659" s="97">
        <f t="shared" si="184"/>
        <v>1</v>
      </c>
      <c r="F659" s="97"/>
      <c r="G659" s="97"/>
      <c r="H659" s="104" t="str">
        <f t="shared" si="178"/>
        <v/>
      </c>
      <c r="I659" s="105" t="str">
        <f>IF(D659="","",VLOOKUP(D659,ENTRANTS!$A$1:$H$1000,2,0))</f>
        <v/>
      </c>
      <c r="J659" s="105" t="str">
        <f>IF(D659="","",VLOOKUP(D659,ENTRANTS!$A$1:$H$1000,3,0))</f>
        <v/>
      </c>
      <c r="K659" s="100" t="str">
        <f>IF(D659="","",LEFT(VLOOKUP(D659,ENTRANTS!$A$1:$H$1000,5,0),1))</f>
        <v/>
      </c>
      <c r="L659" s="100" t="str">
        <f>IF(D659="","",COUNTIF($K$2:K659,K659))</f>
        <v/>
      </c>
      <c r="M659" s="100" t="str">
        <f>IF(D659="","",VLOOKUP(D659,ENTRANTS!$A$1:$H$1000,4,0))</f>
        <v/>
      </c>
      <c r="N659" s="100" t="str">
        <f>IF(D659="","",COUNTIF($M$2:M659,M659))</f>
        <v/>
      </c>
      <c r="O659" s="105" t="str">
        <f>IF(D659="","",VLOOKUP(D659,ENTRANTS!$A$1:$H$1000,6,0))</f>
        <v/>
      </c>
      <c r="P659" s="83" t="str">
        <f t="shared" si="179"/>
        <v/>
      </c>
      <c r="Q659" s="30"/>
      <c r="R659" s="2" t="str">
        <f t="shared" si="180"/>
        <v/>
      </c>
      <c r="S659" s="3" t="str">
        <f>IF(D659="","",COUNTIF($R$2:R659,R659))</f>
        <v/>
      </c>
      <c r="T659" s="4" t="str">
        <f t="shared" si="169"/>
        <v/>
      </c>
      <c r="U659" s="34" t="str">
        <f>IF(AND(S659=4,K659="M",NOT(O659="Unattached")),SUMIF(R$2:R659,R659,L$2:L659),"")</f>
        <v/>
      </c>
      <c r="V659" s="4" t="str">
        <f t="shared" si="170"/>
        <v/>
      </c>
      <c r="W659" s="34" t="str">
        <f>IF(AND(S659=3,K659="F",NOT(O659="Unattached")),SUMIF(R$2:R659,R659,L$2:L659),"")</f>
        <v/>
      </c>
      <c r="X659" s="5" t="str">
        <f t="shared" si="173"/>
        <v/>
      </c>
      <c r="Y659" s="5" t="str">
        <f t="shared" si="181"/>
        <v/>
      </c>
      <c r="Z659" s="32" t="str">
        <f t="shared" si="174"/>
        <v xml:space="preserve"> </v>
      </c>
      <c r="AA659" s="32" t="str">
        <f>IF(K659="M",IF(S659&lt;&gt;4,"",VLOOKUP(CONCATENATE(R659," ",(S659-3)),$Z$2:AD659,5,0)),IF(S659&lt;&gt;3,"",VLOOKUP(CONCATENATE(R659," ",(S659-2)),$Z$2:AD659,5,0)))</f>
        <v/>
      </c>
      <c r="AB659" s="32" t="str">
        <f>IF(K659="M",IF(S659&lt;&gt;4,"",VLOOKUP(CONCATENATE(R659," ",(S659-2)),$Z$2:AD659,5,0)),IF(S659&lt;&gt;3,"",VLOOKUP(CONCATENATE(R659," ",(S659-1)),$Z$2:AD659,5,0)))</f>
        <v/>
      </c>
      <c r="AC659" s="32" t="str">
        <f>IF(K659="M",IF(S659&lt;&gt;4,"",VLOOKUP(CONCATENATE(R659," ",(S659-1)),$Z$2:AD659,5,0)),IF(S659&lt;&gt;3,"",VLOOKUP(CONCATENATE(R659," ",(S659)),$Z$2:AD659,5,0)))</f>
        <v/>
      </c>
      <c r="AD659" s="32" t="str">
        <f t="shared" si="182"/>
        <v/>
      </c>
      <c r="AE659" s="32" t="str">
        <f t="shared" si="183"/>
        <v xml:space="preserve"> </v>
      </c>
      <c r="AF659" s="109">
        <f>IF($K659="M",IF($L659&gt;Params!D$3,0,Params!F$3-$L659+1)+IF($L659=1,2,0),IF($L659&gt;Params!E$3,0,Params!G$3-$L659+1)+IF($L659=1,2,0))</f>
        <v>0</v>
      </c>
      <c r="AG659" s="109">
        <f t="shared" si="175"/>
        <v>0</v>
      </c>
      <c r="AH659" s="109">
        <f>IF(LEN(M659)&gt;1,MATCH(MID(M659,2,3),Params!$A$4:$A$14,0),0)</f>
        <v>0</v>
      </c>
      <c r="AI659" s="109" cm="1">
        <f t="array" ref="AI659">IF(AH659=0,0,INDEX(Params!F$4:F$14,RESULTS!$AH659))</f>
        <v>0</v>
      </c>
      <c r="AJ659" s="109" cm="1">
        <f t="array" ref="AJ659">IF(AI659=0,0,INDEX(Params!G$4:G$14,RESULTS!$AH659))</f>
        <v>0</v>
      </c>
      <c r="AK659" s="109">
        <f t="shared" si="176"/>
        <v>0</v>
      </c>
      <c r="AL659" s="109">
        <f t="shared" si="177"/>
        <v>0</v>
      </c>
    </row>
    <row r="660" spans="1:38" x14ac:dyDescent="0.3">
      <c r="A660" s="64" t="str">
        <f t="shared" si="171"/>
        <v/>
      </c>
      <c r="B660" s="64" t="str">
        <f t="shared" si="172"/>
        <v/>
      </c>
      <c r="C660" s="100">
        <v>659</v>
      </c>
      <c r="D660" s="96"/>
      <c r="E660" s="97">
        <f t="shared" si="184"/>
        <v>1</v>
      </c>
      <c r="F660" s="97"/>
      <c r="G660" s="97"/>
      <c r="H660" s="104" t="str">
        <f t="shared" si="178"/>
        <v/>
      </c>
      <c r="I660" s="105" t="str">
        <f>IF(D660="","",VLOOKUP(D660,ENTRANTS!$A$1:$H$1000,2,0))</f>
        <v/>
      </c>
      <c r="J660" s="105" t="str">
        <f>IF(D660="","",VLOOKUP(D660,ENTRANTS!$A$1:$H$1000,3,0))</f>
        <v/>
      </c>
      <c r="K660" s="100" t="str">
        <f>IF(D660="","",LEFT(VLOOKUP(D660,ENTRANTS!$A$1:$H$1000,5,0),1))</f>
        <v/>
      </c>
      <c r="L660" s="100" t="str">
        <f>IF(D660="","",COUNTIF($K$2:K660,K660))</f>
        <v/>
      </c>
      <c r="M660" s="100" t="str">
        <f>IF(D660="","",VLOOKUP(D660,ENTRANTS!$A$1:$H$1000,4,0))</f>
        <v/>
      </c>
      <c r="N660" s="100" t="str">
        <f>IF(D660="","",COUNTIF($M$2:M660,M660))</f>
        <v/>
      </c>
      <c r="O660" s="105" t="str">
        <f>IF(D660="","",VLOOKUP(D660,ENTRANTS!$A$1:$H$1000,6,0))</f>
        <v/>
      </c>
      <c r="P660" s="83" t="str">
        <f t="shared" si="179"/>
        <v/>
      </c>
      <c r="Q660" s="30"/>
      <c r="R660" s="2" t="str">
        <f t="shared" si="180"/>
        <v/>
      </c>
      <c r="S660" s="3" t="str">
        <f>IF(D660="","",COUNTIF($R$2:R660,R660))</f>
        <v/>
      </c>
      <c r="T660" s="4" t="str">
        <f t="shared" si="169"/>
        <v/>
      </c>
      <c r="U660" s="34" t="str">
        <f>IF(AND(S660=4,K660="M",NOT(O660="Unattached")),SUMIF(R$2:R660,R660,L$2:L660),"")</f>
        <v/>
      </c>
      <c r="V660" s="4" t="str">
        <f t="shared" si="170"/>
        <v/>
      </c>
      <c r="W660" s="34" t="str">
        <f>IF(AND(S660=3,K660="F",NOT(O660="Unattached")),SUMIF(R$2:R660,R660,L$2:L660),"")</f>
        <v/>
      </c>
      <c r="X660" s="5" t="str">
        <f t="shared" si="173"/>
        <v/>
      </c>
      <c r="Y660" s="5" t="str">
        <f t="shared" si="181"/>
        <v/>
      </c>
      <c r="Z660" s="32" t="str">
        <f t="shared" si="174"/>
        <v xml:space="preserve"> </v>
      </c>
      <c r="AA660" s="32" t="str">
        <f>IF(K660="M",IF(S660&lt;&gt;4,"",VLOOKUP(CONCATENATE(R660," ",(S660-3)),$Z$2:AD660,5,0)),IF(S660&lt;&gt;3,"",VLOOKUP(CONCATENATE(R660," ",(S660-2)),$Z$2:AD660,5,0)))</f>
        <v/>
      </c>
      <c r="AB660" s="32" t="str">
        <f>IF(K660="M",IF(S660&lt;&gt;4,"",VLOOKUP(CONCATENATE(R660," ",(S660-2)),$Z$2:AD660,5,0)),IF(S660&lt;&gt;3,"",VLOOKUP(CONCATENATE(R660," ",(S660-1)),$Z$2:AD660,5,0)))</f>
        <v/>
      </c>
      <c r="AC660" s="32" t="str">
        <f>IF(K660="M",IF(S660&lt;&gt;4,"",VLOOKUP(CONCATENATE(R660," ",(S660-1)),$Z$2:AD660,5,0)),IF(S660&lt;&gt;3,"",VLOOKUP(CONCATENATE(R660," ",(S660)),$Z$2:AD660,5,0)))</f>
        <v/>
      </c>
      <c r="AD660" s="32" t="str">
        <f t="shared" si="182"/>
        <v/>
      </c>
      <c r="AE660" s="32" t="str">
        <f t="shared" si="183"/>
        <v xml:space="preserve"> </v>
      </c>
      <c r="AF660" s="109">
        <f>IF($K660="M",IF($L660&gt;Params!D$3,0,Params!F$3-$L660+1)+IF($L660=1,2,0),IF($L660&gt;Params!E$3,0,Params!G$3-$L660+1)+IF($L660=1,2,0))</f>
        <v>0</v>
      </c>
      <c r="AG660" s="109">
        <f t="shared" si="175"/>
        <v>0</v>
      </c>
      <c r="AH660" s="109">
        <f>IF(LEN(M660)&gt;1,MATCH(MID(M660,2,3),Params!$A$4:$A$14,0),0)</f>
        <v>0</v>
      </c>
      <c r="AI660" s="109" cm="1">
        <f t="array" ref="AI660">IF(AH660=0,0,INDEX(Params!F$4:F$14,RESULTS!$AH660))</f>
        <v>0</v>
      </c>
      <c r="AJ660" s="109" cm="1">
        <f t="array" ref="AJ660">IF(AI660=0,0,INDEX(Params!G$4:G$14,RESULTS!$AH660))</f>
        <v>0</v>
      </c>
      <c r="AK660" s="109">
        <f t="shared" si="176"/>
        <v>0</v>
      </c>
      <c r="AL660" s="109">
        <f t="shared" si="177"/>
        <v>0</v>
      </c>
    </row>
    <row r="661" spans="1:38" x14ac:dyDescent="0.3">
      <c r="A661" s="64" t="str">
        <f t="shared" si="171"/>
        <v/>
      </c>
      <c r="B661" s="64" t="str">
        <f t="shared" si="172"/>
        <v/>
      </c>
      <c r="C661" s="100">
        <v>660</v>
      </c>
      <c r="D661" s="96"/>
      <c r="E661" s="97">
        <f t="shared" si="184"/>
        <v>1</v>
      </c>
      <c r="F661" s="97"/>
      <c r="G661" s="97"/>
      <c r="H661" s="104" t="str">
        <f t="shared" si="178"/>
        <v/>
      </c>
      <c r="I661" s="105" t="str">
        <f>IF(D661="","",VLOOKUP(D661,ENTRANTS!$A$1:$H$1000,2,0))</f>
        <v/>
      </c>
      <c r="J661" s="105" t="str">
        <f>IF(D661="","",VLOOKUP(D661,ENTRANTS!$A$1:$H$1000,3,0))</f>
        <v/>
      </c>
      <c r="K661" s="100" t="str">
        <f>IF(D661="","",LEFT(VLOOKUP(D661,ENTRANTS!$A$1:$H$1000,5,0),1))</f>
        <v/>
      </c>
      <c r="L661" s="100" t="str">
        <f>IF(D661="","",COUNTIF($K$2:K661,K661))</f>
        <v/>
      </c>
      <c r="M661" s="100" t="str">
        <f>IF(D661="","",VLOOKUP(D661,ENTRANTS!$A$1:$H$1000,4,0))</f>
        <v/>
      </c>
      <c r="N661" s="100" t="str">
        <f>IF(D661="","",COUNTIF($M$2:M661,M661))</f>
        <v/>
      </c>
      <c r="O661" s="105" t="str">
        <f>IF(D661="","",VLOOKUP(D661,ENTRANTS!$A$1:$H$1000,6,0))</f>
        <v/>
      </c>
      <c r="P661" s="83" t="str">
        <f t="shared" si="179"/>
        <v/>
      </c>
      <c r="Q661" s="30"/>
      <c r="R661" s="2" t="str">
        <f t="shared" si="180"/>
        <v/>
      </c>
      <c r="S661" s="3" t="str">
        <f>IF(D661="","",COUNTIF($R$2:R661,R661))</f>
        <v/>
      </c>
      <c r="T661" s="4" t="str">
        <f t="shared" si="169"/>
        <v/>
      </c>
      <c r="U661" s="34" t="str">
        <f>IF(AND(S661=4,K661="M",NOT(O661="Unattached")),SUMIF(R$2:R661,R661,L$2:L661),"")</f>
        <v/>
      </c>
      <c r="V661" s="4" t="str">
        <f t="shared" si="170"/>
        <v/>
      </c>
      <c r="W661" s="34" t="str">
        <f>IF(AND(S661=3,K661="F",NOT(O661="Unattached")),SUMIF(R$2:R661,R661,L$2:L661),"")</f>
        <v/>
      </c>
      <c r="X661" s="5" t="str">
        <f t="shared" si="173"/>
        <v/>
      </c>
      <c r="Y661" s="5" t="str">
        <f t="shared" si="181"/>
        <v/>
      </c>
      <c r="Z661" s="32" t="str">
        <f t="shared" si="174"/>
        <v xml:space="preserve"> </v>
      </c>
      <c r="AA661" s="32" t="str">
        <f>IF(K661="M",IF(S661&lt;&gt;4,"",VLOOKUP(CONCATENATE(R661," ",(S661-3)),$Z$2:AD661,5,0)),IF(S661&lt;&gt;3,"",VLOOKUP(CONCATENATE(R661," ",(S661-2)),$Z$2:AD661,5,0)))</f>
        <v/>
      </c>
      <c r="AB661" s="32" t="str">
        <f>IF(K661="M",IF(S661&lt;&gt;4,"",VLOOKUP(CONCATENATE(R661," ",(S661-2)),$Z$2:AD661,5,0)),IF(S661&lt;&gt;3,"",VLOOKUP(CONCATENATE(R661," ",(S661-1)),$Z$2:AD661,5,0)))</f>
        <v/>
      </c>
      <c r="AC661" s="32" t="str">
        <f>IF(K661="M",IF(S661&lt;&gt;4,"",VLOOKUP(CONCATENATE(R661," ",(S661-1)),$Z$2:AD661,5,0)),IF(S661&lt;&gt;3,"",VLOOKUP(CONCATENATE(R661," ",(S661)),$Z$2:AD661,5,0)))</f>
        <v/>
      </c>
      <c r="AD661" s="32" t="str">
        <f t="shared" si="182"/>
        <v/>
      </c>
      <c r="AE661" s="32" t="str">
        <f t="shared" si="183"/>
        <v xml:space="preserve"> </v>
      </c>
      <c r="AF661" s="109">
        <f>IF($K661="M",IF($L661&gt;Params!D$3,0,Params!F$3-$L661+1)+IF($L661=1,2,0),IF($L661&gt;Params!E$3,0,Params!G$3-$L661+1)+IF($L661=1,2,0))</f>
        <v>0</v>
      </c>
      <c r="AG661" s="109">
        <f t="shared" si="175"/>
        <v>0</v>
      </c>
      <c r="AH661" s="109">
        <f>IF(LEN(M661)&gt;1,MATCH(MID(M661,2,3),Params!$A$4:$A$14,0),0)</f>
        <v>0</v>
      </c>
      <c r="AI661" s="109" cm="1">
        <f t="array" ref="AI661">IF(AH661=0,0,INDEX(Params!F$4:F$14,RESULTS!$AH661))</f>
        <v>0</v>
      </c>
      <c r="AJ661" s="109" cm="1">
        <f t="array" ref="AJ661">IF(AI661=0,0,INDEX(Params!G$4:G$14,RESULTS!$AH661))</f>
        <v>0</v>
      </c>
      <c r="AK661" s="109">
        <f t="shared" si="176"/>
        <v>0</v>
      </c>
      <c r="AL661" s="109">
        <f t="shared" si="177"/>
        <v>0</v>
      </c>
    </row>
    <row r="662" spans="1:38" x14ac:dyDescent="0.3">
      <c r="A662" s="64" t="str">
        <f t="shared" si="171"/>
        <v/>
      </c>
      <c r="B662" s="64" t="str">
        <f t="shared" si="172"/>
        <v/>
      </c>
      <c r="C662" s="100">
        <v>661</v>
      </c>
      <c r="D662" s="96"/>
      <c r="E662" s="97">
        <f t="shared" si="184"/>
        <v>1</v>
      </c>
      <c r="F662" s="97"/>
      <c r="G662" s="97"/>
      <c r="H662" s="104" t="str">
        <f t="shared" si="178"/>
        <v/>
      </c>
      <c r="I662" s="105" t="str">
        <f>IF(D662="","",VLOOKUP(D662,ENTRANTS!$A$1:$H$1000,2,0))</f>
        <v/>
      </c>
      <c r="J662" s="105" t="str">
        <f>IF(D662="","",VLOOKUP(D662,ENTRANTS!$A$1:$H$1000,3,0))</f>
        <v/>
      </c>
      <c r="K662" s="100" t="str">
        <f>IF(D662="","",LEFT(VLOOKUP(D662,ENTRANTS!$A$1:$H$1000,5,0),1))</f>
        <v/>
      </c>
      <c r="L662" s="100" t="str">
        <f>IF(D662="","",COUNTIF($K$2:K662,K662))</f>
        <v/>
      </c>
      <c r="M662" s="100" t="str">
        <f>IF(D662="","",VLOOKUP(D662,ENTRANTS!$A$1:$H$1000,4,0))</f>
        <v/>
      </c>
      <c r="N662" s="100" t="str">
        <f>IF(D662="","",COUNTIF($M$2:M662,M662))</f>
        <v/>
      </c>
      <c r="O662" s="105" t="str">
        <f>IF(D662="","",VLOOKUP(D662,ENTRANTS!$A$1:$H$1000,6,0))</f>
        <v/>
      </c>
      <c r="P662" s="83" t="str">
        <f t="shared" si="179"/>
        <v/>
      </c>
      <c r="Q662" s="30"/>
      <c r="R662" s="2" t="str">
        <f t="shared" si="180"/>
        <v/>
      </c>
      <c r="S662" s="3" t="str">
        <f>IF(D662="","",COUNTIF($R$2:R662,R662))</f>
        <v/>
      </c>
      <c r="T662" s="4" t="str">
        <f t="shared" ref="T662:T725" si="185">IF(U662="","",RANK(U662,$U$2:$U$1000,1))</f>
        <v/>
      </c>
      <c r="U662" s="34" t="str">
        <f>IF(AND(S662=4,K662="M",NOT(O662="Unattached")),SUMIF(R$2:R662,R662,L$2:L662),"")</f>
        <v/>
      </c>
      <c r="V662" s="4" t="str">
        <f t="shared" ref="V662:V725" si="186">IF(W662="","",RANK(W662,$W$2:$W$1000,1))</f>
        <v/>
      </c>
      <c r="W662" s="34" t="str">
        <f>IF(AND(S662=3,K662="F",NOT(O662="Unattached")),SUMIF(R$2:R662,R662,L$2:L662),"")</f>
        <v/>
      </c>
      <c r="X662" s="5" t="str">
        <f t="shared" si="173"/>
        <v/>
      </c>
      <c r="Y662" s="5" t="str">
        <f t="shared" si="181"/>
        <v/>
      </c>
      <c r="Z662" s="32" t="str">
        <f t="shared" si="174"/>
        <v xml:space="preserve"> </v>
      </c>
      <c r="AA662" s="32" t="str">
        <f>IF(K662="M",IF(S662&lt;&gt;4,"",VLOOKUP(CONCATENATE(R662," ",(S662-3)),$Z$2:AD662,5,0)),IF(S662&lt;&gt;3,"",VLOOKUP(CONCATENATE(R662," ",(S662-2)),$Z$2:AD662,5,0)))</f>
        <v/>
      </c>
      <c r="AB662" s="32" t="str">
        <f>IF(K662="M",IF(S662&lt;&gt;4,"",VLOOKUP(CONCATENATE(R662," ",(S662-2)),$Z$2:AD662,5,0)),IF(S662&lt;&gt;3,"",VLOOKUP(CONCATENATE(R662," ",(S662-1)),$Z$2:AD662,5,0)))</f>
        <v/>
      </c>
      <c r="AC662" s="32" t="str">
        <f>IF(K662="M",IF(S662&lt;&gt;4,"",VLOOKUP(CONCATENATE(R662," ",(S662-1)),$Z$2:AD662,5,0)),IF(S662&lt;&gt;3,"",VLOOKUP(CONCATENATE(R662," ",(S662)),$Z$2:AD662,5,0)))</f>
        <v/>
      </c>
      <c r="AD662" s="32" t="str">
        <f t="shared" si="182"/>
        <v/>
      </c>
      <c r="AE662" s="32" t="str">
        <f t="shared" si="183"/>
        <v xml:space="preserve"> </v>
      </c>
      <c r="AF662" s="109">
        <f>IF($K662="M",IF($L662&gt;Params!D$3,0,Params!F$3-$L662+1)+IF($L662=1,2,0),IF($L662&gt;Params!E$3,0,Params!G$3-$L662+1)+IF($L662=1,2,0))</f>
        <v>0</v>
      </c>
      <c r="AG662" s="109">
        <f t="shared" si="175"/>
        <v>0</v>
      </c>
      <c r="AH662" s="109">
        <f>IF(LEN(M662)&gt;1,MATCH(MID(M662,2,3),Params!$A$4:$A$14,0),0)</f>
        <v>0</v>
      </c>
      <c r="AI662" s="109" cm="1">
        <f t="array" ref="AI662">IF(AH662=0,0,INDEX(Params!F$4:F$14,RESULTS!$AH662))</f>
        <v>0</v>
      </c>
      <c r="AJ662" s="109" cm="1">
        <f t="array" ref="AJ662">IF(AI662=0,0,INDEX(Params!G$4:G$14,RESULTS!$AH662))</f>
        <v>0</v>
      </c>
      <c r="AK662" s="109">
        <f t="shared" si="176"/>
        <v>0</v>
      </c>
      <c r="AL662" s="109">
        <f t="shared" si="177"/>
        <v>0</v>
      </c>
    </row>
    <row r="663" spans="1:38" x14ac:dyDescent="0.3">
      <c r="A663" s="64" t="str">
        <f t="shared" si="171"/>
        <v/>
      </c>
      <c r="B663" s="64" t="str">
        <f t="shared" si="172"/>
        <v/>
      </c>
      <c r="C663" s="100">
        <v>662</v>
      </c>
      <c r="D663" s="96"/>
      <c r="E663" s="97">
        <f t="shared" si="184"/>
        <v>1</v>
      </c>
      <c r="F663" s="97"/>
      <c r="G663" s="97"/>
      <c r="H663" s="104" t="str">
        <f t="shared" si="178"/>
        <v/>
      </c>
      <c r="I663" s="105" t="str">
        <f>IF(D663="","",VLOOKUP(D663,ENTRANTS!$A$1:$H$1000,2,0))</f>
        <v/>
      </c>
      <c r="J663" s="105" t="str">
        <f>IF(D663="","",VLOOKUP(D663,ENTRANTS!$A$1:$H$1000,3,0))</f>
        <v/>
      </c>
      <c r="K663" s="100" t="str">
        <f>IF(D663="","",LEFT(VLOOKUP(D663,ENTRANTS!$A$1:$H$1000,5,0),1))</f>
        <v/>
      </c>
      <c r="L663" s="100" t="str">
        <f>IF(D663="","",COUNTIF($K$2:K663,K663))</f>
        <v/>
      </c>
      <c r="M663" s="100" t="str">
        <f>IF(D663="","",VLOOKUP(D663,ENTRANTS!$A$1:$H$1000,4,0))</f>
        <v/>
      </c>
      <c r="N663" s="100" t="str">
        <f>IF(D663="","",COUNTIF($M$2:M663,M663))</f>
        <v/>
      </c>
      <c r="O663" s="105" t="str">
        <f>IF(D663="","",VLOOKUP(D663,ENTRANTS!$A$1:$H$1000,6,0))</f>
        <v/>
      </c>
      <c r="P663" s="83" t="str">
        <f t="shared" si="179"/>
        <v/>
      </c>
      <c r="Q663" s="30"/>
      <c r="R663" s="2" t="str">
        <f t="shared" si="180"/>
        <v/>
      </c>
      <c r="S663" s="3" t="str">
        <f>IF(D663="","",COUNTIF($R$2:R663,R663))</f>
        <v/>
      </c>
      <c r="T663" s="4" t="str">
        <f t="shared" si="185"/>
        <v/>
      </c>
      <c r="U663" s="34" t="str">
        <f>IF(AND(S663=4,K663="M",NOT(O663="Unattached")),SUMIF(R$2:R663,R663,L$2:L663),"")</f>
        <v/>
      </c>
      <c r="V663" s="4" t="str">
        <f t="shared" si="186"/>
        <v/>
      </c>
      <c r="W663" s="34" t="str">
        <f>IF(AND(S663=3,K663="F",NOT(O663="Unattached")),SUMIF(R$2:R663,R663,L$2:L663),"")</f>
        <v/>
      </c>
      <c r="X663" s="5" t="str">
        <f t="shared" si="173"/>
        <v/>
      </c>
      <c r="Y663" s="5" t="str">
        <f t="shared" si="181"/>
        <v/>
      </c>
      <c r="Z663" s="32" t="str">
        <f t="shared" si="174"/>
        <v xml:space="preserve"> </v>
      </c>
      <c r="AA663" s="32" t="str">
        <f>IF(K663="M",IF(S663&lt;&gt;4,"",VLOOKUP(CONCATENATE(R663," ",(S663-3)),$Z$2:AD663,5,0)),IF(S663&lt;&gt;3,"",VLOOKUP(CONCATENATE(R663," ",(S663-2)),$Z$2:AD663,5,0)))</f>
        <v/>
      </c>
      <c r="AB663" s="32" t="str">
        <f>IF(K663="M",IF(S663&lt;&gt;4,"",VLOOKUP(CONCATENATE(R663," ",(S663-2)),$Z$2:AD663,5,0)),IF(S663&lt;&gt;3,"",VLOOKUP(CONCATENATE(R663," ",(S663-1)),$Z$2:AD663,5,0)))</f>
        <v/>
      </c>
      <c r="AC663" s="32" t="str">
        <f>IF(K663="M",IF(S663&lt;&gt;4,"",VLOOKUP(CONCATENATE(R663," ",(S663-1)),$Z$2:AD663,5,0)),IF(S663&lt;&gt;3,"",VLOOKUP(CONCATENATE(R663," ",(S663)),$Z$2:AD663,5,0)))</f>
        <v/>
      </c>
      <c r="AD663" s="32" t="str">
        <f t="shared" si="182"/>
        <v/>
      </c>
      <c r="AE663" s="32" t="str">
        <f t="shared" si="183"/>
        <v xml:space="preserve"> </v>
      </c>
      <c r="AF663" s="109">
        <f>IF($K663="M",IF($L663&gt;Params!D$3,0,Params!F$3-$L663+1)+IF($L663=1,2,0),IF($L663&gt;Params!E$3,0,Params!G$3-$L663+1)+IF($L663=1,2,0))</f>
        <v>0</v>
      </c>
      <c r="AG663" s="109">
        <f t="shared" si="175"/>
        <v>0</v>
      </c>
      <c r="AH663" s="109">
        <f>IF(LEN(M663)&gt;1,MATCH(MID(M663,2,3),Params!$A$4:$A$14,0),0)</f>
        <v>0</v>
      </c>
      <c r="AI663" s="109" cm="1">
        <f t="array" ref="AI663">IF(AH663=0,0,INDEX(Params!F$4:F$14,RESULTS!$AH663))</f>
        <v>0</v>
      </c>
      <c r="AJ663" s="109" cm="1">
        <f t="array" ref="AJ663">IF(AI663=0,0,INDEX(Params!G$4:G$14,RESULTS!$AH663))</f>
        <v>0</v>
      </c>
      <c r="AK663" s="109">
        <f t="shared" si="176"/>
        <v>0</v>
      </c>
      <c r="AL663" s="109">
        <f t="shared" si="177"/>
        <v>0</v>
      </c>
    </row>
    <row r="664" spans="1:38" x14ac:dyDescent="0.3">
      <c r="A664" s="64" t="str">
        <f t="shared" si="171"/>
        <v/>
      </c>
      <c r="B664" s="64" t="str">
        <f t="shared" si="172"/>
        <v/>
      </c>
      <c r="C664" s="100">
        <v>663</v>
      </c>
      <c r="D664" s="96"/>
      <c r="E664" s="97">
        <f t="shared" si="184"/>
        <v>1</v>
      </c>
      <c r="F664" s="97"/>
      <c r="G664" s="97"/>
      <c r="H664" s="104" t="str">
        <f t="shared" si="178"/>
        <v/>
      </c>
      <c r="I664" s="105" t="str">
        <f>IF(D664="","",VLOOKUP(D664,ENTRANTS!$A$1:$H$1000,2,0))</f>
        <v/>
      </c>
      <c r="J664" s="105" t="str">
        <f>IF(D664="","",VLOOKUP(D664,ENTRANTS!$A$1:$H$1000,3,0))</f>
        <v/>
      </c>
      <c r="K664" s="100" t="str">
        <f>IF(D664="","",LEFT(VLOOKUP(D664,ENTRANTS!$A$1:$H$1000,5,0),1))</f>
        <v/>
      </c>
      <c r="L664" s="100" t="str">
        <f>IF(D664="","",COUNTIF($K$2:K664,K664))</f>
        <v/>
      </c>
      <c r="M664" s="100" t="str">
        <f>IF(D664="","",VLOOKUP(D664,ENTRANTS!$A$1:$H$1000,4,0))</f>
        <v/>
      </c>
      <c r="N664" s="100" t="str">
        <f>IF(D664="","",COUNTIF($M$2:M664,M664))</f>
        <v/>
      </c>
      <c r="O664" s="105" t="str">
        <f>IF(D664="","",VLOOKUP(D664,ENTRANTS!$A$1:$H$1000,6,0))</f>
        <v/>
      </c>
      <c r="P664" s="83" t="str">
        <f t="shared" si="179"/>
        <v/>
      </c>
      <c r="Q664" s="30"/>
      <c r="R664" s="2" t="str">
        <f t="shared" si="180"/>
        <v/>
      </c>
      <c r="S664" s="3" t="str">
        <f>IF(D664="","",COUNTIF($R$2:R664,R664))</f>
        <v/>
      </c>
      <c r="T664" s="4" t="str">
        <f t="shared" si="185"/>
        <v/>
      </c>
      <c r="U664" s="34" t="str">
        <f>IF(AND(S664=4,K664="M",NOT(O664="Unattached")),SUMIF(R$2:R664,R664,L$2:L664),"")</f>
        <v/>
      </c>
      <c r="V664" s="4" t="str">
        <f t="shared" si="186"/>
        <v/>
      </c>
      <c r="W664" s="34" t="str">
        <f>IF(AND(S664=3,K664="F",NOT(O664="Unattached")),SUMIF(R$2:R664,R664,L$2:L664),"")</f>
        <v/>
      </c>
      <c r="X664" s="5" t="str">
        <f t="shared" si="173"/>
        <v/>
      </c>
      <c r="Y664" s="5" t="str">
        <f t="shared" si="181"/>
        <v/>
      </c>
      <c r="Z664" s="32" t="str">
        <f t="shared" si="174"/>
        <v xml:space="preserve"> </v>
      </c>
      <c r="AA664" s="32" t="str">
        <f>IF(K664="M",IF(S664&lt;&gt;4,"",VLOOKUP(CONCATENATE(R664," ",(S664-3)),$Z$2:AD664,5,0)),IF(S664&lt;&gt;3,"",VLOOKUP(CONCATENATE(R664," ",(S664-2)),$Z$2:AD664,5,0)))</f>
        <v/>
      </c>
      <c r="AB664" s="32" t="str">
        <f>IF(K664="M",IF(S664&lt;&gt;4,"",VLOOKUP(CONCATENATE(R664," ",(S664-2)),$Z$2:AD664,5,0)),IF(S664&lt;&gt;3,"",VLOOKUP(CONCATENATE(R664," ",(S664-1)),$Z$2:AD664,5,0)))</f>
        <v/>
      </c>
      <c r="AC664" s="32" t="str">
        <f>IF(K664="M",IF(S664&lt;&gt;4,"",VLOOKUP(CONCATENATE(R664," ",(S664-1)),$Z$2:AD664,5,0)),IF(S664&lt;&gt;3,"",VLOOKUP(CONCATENATE(R664," ",(S664)),$Z$2:AD664,5,0)))</f>
        <v/>
      </c>
      <c r="AD664" s="32" t="str">
        <f t="shared" si="182"/>
        <v/>
      </c>
      <c r="AE664" s="32" t="str">
        <f t="shared" si="183"/>
        <v xml:space="preserve"> </v>
      </c>
      <c r="AF664" s="109">
        <f>IF($K664="M",IF($L664&gt;Params!D$3,0,Params!F$3-$L664+1)+IF($L664=1,2,0),IF($L664&gt;Params!E$3,0,Params!G$3-$L664+1)+IF($L664=1,2,0))</f>
        <v>0</v>
      </c>
      <c r="AG664" s="109">
        <f t="shared" si="175"/>
        <v>0</v>
      </c>
      <c r="AH664" s="109">
        <f>IF(LEN(M664)&gt;1,MATCH(MID(M664,2,3),Params!$A$4:$A$14,0),0)</f>
        <v>0</v>
      </c>
      <c r="AI664" s="109" cm="1">
        <f t="array" ref="AI664">IF(AH664=0,0,INDEX(Params!F$4:F$14,RESULTS!$AH664))</f>
        <v>0</v>
      </c>
      <c r="AJ664" s="109" cm="1">
        <f t="array" ref="AJ664">IF(AI664=0,0,INDEX(Params!G$4:G$14,RESULTS!$AH664))</f>
        <v>0</v>
      </c>
      <c r="AK664" s="109">
        <f t="shared" si="176"/>
        <v>0</v>
      </c>
      <c r="AL664" s="109">
        <f t="shared" si="177"/>
        <v>0</v>
      </c>
    </row>
    <row r="665" spans="1:38" x14ac:dyDescent="0.3">
      <c r="A665" s="64" t="str">
        <f t="shared" si="171"/>
        <v/>
      </c>
      <c r="B665" s="64" t="str">
        <f t="shared" si="172"/>
        <v/>
      </c>
      <c r="C665" s="100">
        <v>664</v>
      </c>
      <c r="D665" s="96"/>
      <c r="E665" s="97">
        <f t="shared" si="184"/>
        <v>1</v>
      </c>
      <c r="F665" s="97"/>
      <c r="G665" s="97"/>
      <c r="H665" s="104" t="str">
        <f t="shared" si="178"/>
        <v/>
      </c>
      <c r="I665" s="105" t="str">
        <f>IF(D665="","",VLOOKUP(D665,ENTRANTS!$A$1:$H$1000,2,0))</f>
        <v/>
      </c>
      <c r="J665" s="105" t="str">
        <f>IF(D665="","",VLOOKUP(D665,ENTRANTS!$A$1:$H$1000,3,0))</f>
        <v/>
      </c>
      <c r="K665" s="100" t="str">
        <f>IF(D665="","",LEFT(VLOOKUP(D665,ENTRANTS!$A$1:$H$1000,5,0),1))</f>
        <v/>
      </c>
      <c r="L665" s="100" t="str">
        <f>IF(D665="","",COUNTIF($K$2:K665,K665))</f>
        <v/>
      </c>
      <c r="M665" s="100" t="str">
        <f>IF(D665="","",VLOOKUP(D665,ENTRANTS!$A$1:$H$1000,4,0))</f>
        <v/>
      </c>
      <c r="N665" s="100" t="str">
        <f>IF(D665="","",COUNTIF($M$2:M665,M665))</f>
        <v/>
      </c>
      <c r="O665" s="105" t="str">
        <f>IF(D665="","",VLOOKUP(D665,ENTRANTS!$A$1:$H$1000,6,0))</f>
        <v/>
      </c>
      <c r="P665" s="83" t="str">
        <f t="shared" si="179"/>
        <v/>
      </c>
      <c r="Q665" s="30"/>
      <c r="R665" s="2" t="str">
        <f t="shared" si="180"/>
        <v/>
      </c>
      <c r="S665" s="3" t="str">
        <f>IF(D665="","",COUNTIF($R$2:R665,R665))</f>
        <v/>
      </c>
      <c r="T665" s="4" t="str">
        <f t="shared" si="185"/>
        <v/>
      </c>
      <c r="U665" s="34" t="str">
        <f>IF(AND(S665=4,K665="M",NOT(O665="Unattached")),SUMIF(R$2:R665,R665,L$2:L665),"")</f>
        <v/>
      </c>
      <c r="V665" s="4" t="str">
        <f t="shared" si="186"/>
        <v/>
      </c>
      <c r="W665" s="34" t="str">
        <f>IF(AND(S665=3,K665="F",NOT(O665="Unattached")),SUMIF(R$2:R665,R665,L$2:L665),"")</f>
        <v/>
      </c>
      <c r="X665" s="5" t="str">
        <f t="shared" si="173"/>
        <v/>
      </c>
      <c r="Y665" s="5" t="str">
        <f t="shared" si="181"/>
        <v/>
      </c>
      <c r="Z665" s="32" t="str">
        <f t="shared" si="174"/>
        <v xml:space="preserve"> </v>
      </c>
      <c r="AA665" s="32" t="str">
        <f>IF(K665="M",IF(S665&lt;&gt;4,"",VLOOKUP(CONCATENATE(R665," ",(S665-3)),$Z$2:AD665,5,0)),IF(S665&lt;&gt;3,"",VLOOKUP(CONCATENATE(R665," ",(S665-2)),$Z$2:AD665,5,0)))</f>
        <v/>
      </c>
      <c r="AB665" s="32" t="str">
        <f>IF(K665="M",IF(S665&lt;&gt;4,"",VLOOKUP(CONCATENATE(R665," ",(S665-2)),$Z$2:AD665,5,0)),IF(S665&lt;&gt;3,"",VLOOKUP(CONCATENATE(R665," ",(S665-1)),$Z$2:AD665,5,0)))</f>
        <v/>
      </c>
      <c r="AC665" s="32" t="str">
        <f>IF(K665="M",IF(S665&lt;&gt;4,"",VLOOKUP(CONCATENATE(R665," ",(S665-1)),$Z$2:AD665,5,0)),IF(S665&lt;&gt;3,"",VLOOKUP(CONCATENATE(R665," ",(S665)),$Z$2:AD665,5,0)))</f>
        <v/>
      </c>
      <c r="AD665" s="32" t="str">
        <f t="shared" si="182"/>
        <v/>
      </c>
      <c r="AE665" s="32" t="str">
        <f t="shared" si="183"/>
        <v xml:space="preserve"> </v>
      </c>
      <c r="AF665" s="109">
        <f>IF($K665="M",IF($L665&gt;Params!D$3,0,Params!F$3-$L665+1)+IF($L665=1,2,0),IF($L665&gt;Params!E$3,0,Params!G$3-$L665+1)+IF($L665=1,2,0))</f>
        <v>0</v>
      </c>
      <c r="AG665" s="109">
        <f t="shared" si="175"/>
        <v>0</v>
      </c>
      <c r="AH665" s="109">
        <f>IF(LEN(M665)&gt;1,MATCH(MID(M665,2,3),Params!$A$4:$A$14,0),0)</f>
        <v>0</v>
      </c>
      <c r="AI665" s="109" cm="1">
        <f t="array" ref="AI665">IF(AH665=0,0,INDEX(Params!F$4:F$14,RESULTS!$AH665))</f>
        <v>0</v>
      </c>
      <c r="AJ665" s="109" cm="1">
        <f t="array" ref="AJ665">IF(AI665=0,0,INDEX(Params!G$4:G$14,RESULTS!$AH665))</f>
        <v>0</v>
      </c>
      <c r="AK665" s="109">
        <f t="shared" si="176"/>
        <v>0</v>
      </c>
      <c r="AL665" s="109">
        <f t="shared" si="177"/>
        <v>0</v>
      </c>
    </row>
    <row r="666" spans="1:38" x14ac:dyDescent="0.3">
      <c r="A666" s="64" t="str">
        <f t="shared" si="171"/>
        <v/>
      </c>
      <c r="B666" s="64" t="str">
        <f t="shared" si="172"/>
        <v/>
      </c>
      <c r="C666" s="100">
        <v>665</v>
      </c>
      <c r="D666" s="96"/>
      <c r="E666" s="97">
        <f t="shared" si="184"/>
        <v>1</v>
      </c>
      <c r="F666" s="97"/>
      <c r="G666" s="97"/>
      <c r="H666" s="104" t="str">
        <f t="shared" si="178"/>
        <v/>
      </c>
      <c r="I666" s="105" t="str">
        <f>IF(D666="","",VLOOKUP(D666,ENTRANTS!$A$1:$H$1000,2,0))</f>
        <v/>
      </c>
      <c r="J666" s="105" t="str">
        <f>IF(D666="","",VLOOKUP(D666,ENTRANTS!$A$1:$H$1000,3,0))</f>
        <v/>
      </c>
      <c r="K666" s="100" t="str">
        <f>IF(D666="","",LEFT(VLOOKUP(D666,ENTRANTS!$A$1:$H$1000,5,0),1))</f>
        <v/>
      </c>
      <c r="L666" s="100" t="str">
        <f>IF(D666="","",COUNTIF($K$2:K666,K666))</f>
        <v/>
      </c>
      <c r="M666" s="100" t="str">
        <f>IF(D666="","",VLOOKUP(D666,ENTRANTS!$A$1:$H$1000,4,0))</f>
        <v/>
      </c>
      <c r="N666" s="100" t="str">
        <f>IF(D666="","",COUNTIF($M$2:M666,M666))</f>
        <v/>
      </c>
      <c r="O666" s="105" t="str">
        <f>IF(D666="","",VLOOKUP(D666,ENTRANTS!$A$1:$H$1000,6,0))</f>
        <v/>
      </c>
      <c r="P666" s="83" t="str">
        <f t="shared" si="179"/>
        <v/>
      </c>
      <c r="Q666" s="30"/>
      <c r="R666" s="2" t="str">
        <f t="shared" si="180"/>
        <v/>
      </c>
      <c r="S666" s="3" t="str">
        <f>IF(D666="","",COUNTIF($R$2:R666,R666))</f>
        <v/>
      </c>
      <c r="T666" s="4" t="str">
        <f t="shared" si="185"/>
        <v/>
      </c>
      <c r="U666" s="34" t="str">
        <f>IF(AND(S666=4,K666="M",NOT(O666="Unattached")),SUMIF(R$2:R666,R666,L$2:L666),"")</f>
        <v/>
      </c>
      <c r="V666" s="4" t="str">
        <f t="shared" si="186"/>
        <v/>
      </c>
      <c r="W666" s="34" t="str">
        <f>IF(AND(S666=3,K666="F",NOT(O666="Unattached")),SUMIF(R$2:R666,R666,L$2:L666),"")</f>
        <v/>
      </c>
      <c r="X666" s="5" t="str">
        <f t="shared" si="173"/>
        <v/>
      </c>
      <c r="Y666" s="5" t="str">
        <f t="shared" si="181"/>
        <v/>
      </c>
      <c r="Z666" s="32" t="str">
        <f t="shared" si="174"/>
        <v xml:space="preserve"> </v>
      </c>
      <c r="AA666" s="32" t="str">
        <f>IF(K666="M",IF(S666&lt;&gt;4,"",VLOOKUP(CONCATENATE(R666," ",(S666-3)),$Z$2:AD666,5,0)),IF(S666&lt;&gt;3,"",VLOOKUP(CONCATENATE(R666," ",(S666-2)),$Z$2:AD666,5,0)))</f>
        <v/>
      </c>
      <c r="AB666" s="32" t="str">
        <f>IF(K666="M",IF(S666&lt;&gt;4,"",VLOOKUP(CONCATENATE(R666," ",(S666-2)),$Z$2:AD666,5,0)),IF(S666&lt;&gt;3,"",VLOOKUP(CONCATENATE(R666," ",(S666-1)),$Z$2:AD666,5,0)))</f>
        <v/>
      </c>
      <c r="AC666" s="32" t="str">
        <f>IF(K666="M",IF(S666&lt;&gt;4,"",VLOOKUP(CONCATENATE(R666," ",(S666-1)),$Z$2:AD666,5,0)),IF(S666&lt;&gt;3,"",VLOOKUP(CONCATENATE(R666," ",(S666)),$Z$2:AD666,5,0)))</f>
        <v/>
      </c>
      <c r="AD666" s="32" t="str">
        <f t="shared" si="182"/>
        <v/>
      </c>
      <c r="AE666" s="32" t="str">
        <f t="shared" si="183"/>
        <v xml:space="preserve"> </v>
      </c>
      <c r="AF666" s="109">
        <f>IF($K666="M",IF($L666&gt;Params!D$3,0,Params!F$3-$L666+1)+IF($L666=1,2,0),IF($L666&gt;Params!E$3,0,Params!G$3-$L666+1)+IF($L666=1,2,0))</f>
        <v>0</v>
      </c>
      <c r="AG666" s="109">
        <f t="shared" si="175"/>
        <v>0</v>
      </c>
      <c r="AH666" s="109">
        <f>IF(LEN(M666)&gt;1,MATCH(MID(M666,2,3),Params!$A$4:$A$14,0),0)</f>
        <v>0</v>
      </c>
      <c r="AI666" s="109" cm="1">
        <f t="array" ref="AI666">IF(AH666=0,0,INDEX(Params!F$4:F$14,RESULTS!$AH666))</f>
        <v>0</v>
      </c>
      <c r="AJ666" s="109" cm="1">
        <f t="array" ref="AJ666">IF(AI666=0,0,INDEX(Params!G$4:G$14,RESULTS!$AH666))</f>
        <v>0</v>
      </c>
      <c r="AK666" s="109">
        <f t="shared" si="176"/>
        <v>0</v>
      </c>
      <c r="AL666" s="109">
        <f t="shared" si="177"/>
        <v>0</v>
      </c>
    </row>
    <row r="667" spans="1:38" x14ac:dyDescent="0.3">
      <c r="A667" s="64" t="str">
        <f t="shared" si="171"/>
        <v/>
      </c>
      <c r="B667" s="64" t="str">
        <f t="shared" si="172"/>
        <v/>
      </c>
      <c r="C667" s="100">
        <v>666</v>
      </c>
      <c r="D667" s="96"/>
      <c r="E667" s="97">
        <f t="shared" si="184"/>
        <v>1</v>
      </c>
      <c r="F667" s="97"/>
      <c r="G667" s="97"/>
      <c r="H667" s="104" t="str">
        <f t="shared" si="178"/>
        <v/>
      </c>
      <c r="I667" s="105" t="str">
        <f>IF(D667="","",VLOOKUP(D667,ENTRANTS!$A$1:$H$1000,2,0))</f>
        <v/>
      </c>
      <c r="J667" s="105" t="str">
        <f>IF(D667="","",VLOOKUP(D667,ENTRANTS!$A$1:$H$1000,3,0))</f>
        <v/>
      </c>
      <c r="K667" s="100" t="str">
        <f>IF(D667="","",LEFT(VLOOKUP(D667,ENTRANTS!$A$1:$H$1000,5,0),1))</f>
        <v/>
      </c>
      <c r="L667" s="100" t="str">
        <f>IF(D667="","",COUNTIF($K$2:K667,K667))</f>
        <v/>
      </c>
      <c r="M667" s="100" t="str">
        <f>IF(D667="","",VLOOKUP(D667,ENTRANTS!$A$1:$H$1000,4,0))</f>
        <v/>
      </c>
      <c r="N667" s="100" t="str">
        <f>IF(D667="","",COUNTIF($M$2:M667,M667))</f>
        <v/>
      </c>
      <c r="O667" s="105" t="str">
        <f>IF(D667="","",VLOOKUP(D667,ENTRANTS!$A$1:$H$1000,6,0))</f>
        <v/>
      </c>
      <c r="P667" s="83" t="str">
        <f t="shared" si="179"/>
        <v/>
      </c>
      <c r="Q667" s="30"/>
      <c r="R667" s="2" t="str">
        <f t="shared" si="180"/>
        <v/>
      </c>
      <c r="S667" s="3" t="str">
        <f>IF(D667="","",COUNTIF($R$2:R667,R667))</f>
        <v/>
      </c>
      <c r="T667" s="4" t="str">
        <f t="shared" si="185"/>
        <v/>
      </c>
      <c r="U667" s="34" t="str">
        <f>IF(AND(S667=4,K667="M",NOT(O667="Unattached")),SUMIF(R$2:R667,R667,L$2:L667),"")</f>
        <v/>
      </c>
      <c r="V667" s="4" t="str">
        <f t="shared" si="186"/>
        <v/>
      </c>
      <c r="W667" s="34" t="str">
        <f>IF(AND(S667=3,K667="F",NOT(O667="Unattached")),SUMIF(R$2:R667,R667,L$2:L667),"")</f>
        <v/>
      </c>
      <c r="X667" s="5" t="str">
        <f t="shared" si="173"/>
        <v/>
      </c>
      <c r="Y667" s="5" t="str">
        <f t="shared" si="181"/>
        <v/>
      </c>
      <c r="Z667" s="32" t="str">
        <f t="shared" si="174"/>
        <v xml:space="preserve"> </v>
      </c>
      <c r="AA667" s="32" t="str">
        <f>IF(K667="M",IF(S667&lt;&gt;4,"",VLOOKUP(CONCATENATE(R667," ",(S667-3)),$Z$2:AD667,5,0)),IF(S667&lt;&gt;3,"",VLOOKUP(CONCATENATE(R667," ",(S667-2)),$Z$2:AD667,5,0)))</f>
        <v/>
      </c>
      <c r="AB667" s="32" t="str">
        <f>IF(K667="M",IF(S667&lt;&gt;4,"",VLOOKUP(CONCATENATE(R667," ",(S667-2)),$Z$2:AD667,5,0)),IF(S667&lt;&gt;3,"",VLOOKUP(CONCATENATE(R667," ",(S667-1)),$Z$2:AD667,5,0)))</f>
        <v/>
      </c>
      <c r="AC667" s="32" t="str">
        <f>IF(K667="M",IF(S667&lt;&gt;4,"",VLOOKUP(CONCATENATE(R667," ",(S667-1)),$Z$2:AD667,5,0)),IF(S667&lt;&gt;3,"",VLOOKUP(CONCATENATE(R667," ",(S667)),$Z$2:AD667,5,0)))</f>
        <v/>
      </c>
      <c r="AD667" s="32" t="str">
        <f t="shared" si="182"/>
        <v/>
      </c>
      <c r="AE667" s="32" t="str">
        <f t="shared" si="183"/>
        <v xml:space="preserve"> </v>
      </c>
      <c r="AF667" s="109">
        <f>IF($K667="M",IF($L667&gt;Params!D$3,0,Params!F$3-$L667+1)+IF($L667=1,2,0),IF($L667&gt;Params!E$3,0,Params!G$3-$L667+1)+IF($L667=1,2,0))</f>
        <v>0</v>
      </c>
      <c r="AG667" s="109">
        <f t="shared" si="175"/>
        <v>0</v>
      </c>
      <c r="AH667" s="109">
        <f>IF(LEN(M667)&gt;1,MATCH(MID(M667,2,3),Params!$A$4:$A$14,0),0)</f>
        <v>0</v>
      </c>
      <c r="AI667" s="109" cm="1">
        <f t="array" ref="AI667">IF(AH667=0,0,INDEX(Params!F$4:F$14,RESULTS!$AH667))</f>
        <v>0</v>
      </c>
      <c r="AJ667" s="109" cm="1">
        <f t="array" ref="AJ667">IF(AI667=0,0,INDEX(Params!G$4:G$14,RESULTS!$AH667))</f>
        <v>0</v>
      </c>
      <c r="AK667" s="109">
        <f t="shared" si="176"/>
        <v>0</v>
      </c>
      <c r="AL667" s="109">
        <f t="shared" si="177"/>
        <v>0</v>
      </c>
    </row>
    <row r="668" spans="1:38" x14ac:dyDescent="0.3">
      <c r="A668" s="64" t="str">
        <f t="shared" si="171"/>
        <v/>
      </c>
      <c r="B668" s="64" t="str">
        <f t="shared" si="172"/>
        <v/>
      </c>
      <c r="C668" s="100">
        <v>667</v>
      </c>
      <c r="D668" s="96"/>
      <c r="E668" s="97">
        <f t="shared" si="184"/>
        <v>1</v>
      </c>
      <c r="F668" s="97"/>
      <c r="G668" s="97"/>
      <c r="H668" s="104" t="str">
        <f t="shared" si="178"/>
        <v/>
      </c>
      <c r="I668" s="105" t="str">
        <f>IF(D668="","",VLOOKUP(D668,ENTRANTS!$A$1:$H$1000,2,0))</f>
        <v/>
      </c>
      <c r="J668" s="105" t="str">
        <f>IF(D668="","",VLOOKUP(D668,ENTRANTS!$A$1:$H$1000,3,0))</f>
        <v/>
      </c>
      <c r="K668" s="100" t="str">
        <f>IF(D668="","",LEFT(VLOOKUP(D668,ENTRANTS!$A$1:$H$1000,5,0),1))</f>
        <v/>
      </c>
      <c r="L668" s="100" t="str">
        <f>IF(D668="","",COUNTIF($K$2:K668,K668))</f>
        <v/>
      </c>
      <c r="M668" s="100" t="str">
        <f>IF(D668="","",VLOOKUP(D668,ENTRANTS!$A$1:$H$1000,4,0))</f>
        <v/>
      </c>
      <c r="N668" s="100" t="str">
        <f>IF(D668="","",COUNTIF($M$2:M668,M668))</f>
        <v/>
      </c>
      <c r="O668" s="105" t="str">
        <f>IF(D668="","",VLOOKUP(D668,ENTRANTS!$A$1:$H$1000,6,0))</f>
        <v/>
      </c>
      <c r="P668" s="83" t="str">
        <f t="shared" si="179"/>
        <v/>
      </c>
      <c r="Q668" s="30"/>
      <c r="R668" s="2" t="str">
        <f t="shared" si="180"/>
        <v/>
      </c>
      <c r="S668" s="3" t="str">
        <f>IF(D668="","",COUNTIF($R$2:R668,R668))</f>
        <v/>
      </c>
      <c r="T668" s="4" t="str">
        <f t="shared" si="185"/>
        <v/>
      </c>
      <c r="U668" s="34" t="str">
        <f>IF(AND(S668=4,K668="M",NOT(O668="Unattached")),SUMIF(R$2:R668,R668,L$2:L668),"")</f>
        <v/>
      </c>
      <c r="V668" s="4" t="str">
        <f t="shared" si="186"/>
        <v/>
      </c>
      <c r="W668" s="34" t="str">
        <f>IF(AND(S668=3,K668="F",NOT(O668="Unattached")),SUMIF(R$2:R668,R668,L$2:L668),"")</f>
        <v/>
      </c>
      <c r="X668" s="5" t="str">
        <f t="shared" si="173"/>
        <v/>
      </c>
      <c r="Y668" s="5" t="str">
        <f t="shared" si="181"/>
        <v/>
      </c>
      <c r="Z668" s="32" t="str">
        <f t="shared" si="174"/>
        <v xml:space="preserve"> </v>
      </c>
      <c r="AA668" s="32" t="str">
        <f>IF(K668="M",IF(S668&lt;&gt;4,"",VLOOKUP(CONCATENATE(R668," ",(S668-3)),$Z$2:AD668,5,0)),IF(S668&lt;&gt;3,"",VLOOKUP(CONCATENATE(R668," ",(S668-2)),$Z$2:AD668,5,0)))</f>
        <v/>
      </c>
      <c r="AB668" s="32" t="str">
        <f>IF(K668="M",IF(S668&lt;&gt;4,"",VLOOKUP(CONCATENATE(R668," ",(S668-2)),$Z$2:AD668,5,0)),IF(S668&lt;&gt;3,"",VLOOKUP(CONCATENATE(R668," ",(S668-1)),$Z$2:AD668,5,0)))</f>
        <v/>
      </c>
      <c r="AC668" s="32" t="str">
        <f>IF(K668="M",IF(S668&lt;&gt;4,"",VLOOKUP(CONCATENATE(R668," ",(S668-1)),$Z$2:AD668,5,0)),IF(S668&lt;&gt;3,"",VLOOKUP(CONCATENATE(R668," ",(S668)),$Z$2:AD668,5,0)))</f>
        <v/>
      </c>
      <c r="AD668" s="32" t="str">
        <f t="shared" si="182"/>
        <v/>
      </c>
      <c r="AE668" s="32" t="str">
        <f t="shared" si="183"/>
        <v xml:space="preserve"> </v>
      </c>
      <c r="AF668" s="109">
        <f>IF($K668="M",IF($L668&gt;Params!D$3,0,Params!F$3-$L668+1)+IF($L668=1,2,0),IF($L668&gt;Params!E$3,0,Params!G$3-$L668+1)+IF($L668=1,2,0))</f>
        <v>0</v>
      </c>
      <c r="AG668" s="109">
        <f t="shared" si="175"/>
        <v>0</v>
      </c>
      <c r="AH668" s="109">
        <f>IF(LEN(M668)&gt;1,MATCH(MID(M668,2,3),Params!$A$4:$A$14,0),0)</f>
        <v>0</v>
      </c>
      <c r="AI668" s="109" cm="1">
        <f t="array" ref="AI668">IF(AH668=0,0,INDEX(Params!F$4:F$14,RESULTS!$AH668))</f>
        <v>0</v>
      </c>
      <c r="AJ668" s="109" cm="1">
        <f t="array" ref="AJ668">IF(AI668=0,0,INDEX(Params!G$4:G$14,RESULTS!$AH668))</f>
        <v>0</v>
      </c>
      <c r="AK668" s="109">
        <f t="shared" si="176"/>
        <v>0</v>
      </c>
      <c r="AL668" s="109">
        <f t="shared" si="177"/>
        <v>0</v>
      </c>
    </row>
    <row r="669" spans="1:38" x14ac:dyDescent="0.3">
      <c r="A669" s="64" t="str">
        <f t="shared" si="171"/>
        <v/>
      </c>
      <c r="B669" s="64" t="str">
        <f t="shared" si="172"/>
        <v/>
      </c>
      <c r="C669" s="100">
        <v>668</v>
      </c>
      <c r="D669" s="96"/>
      <c r="E669" s="97">
        <f t="shared" si="184"/>
        <v>1</v>
      </c>
      <c r="F669" s="97"/>
      <c r="G669" s="97"/>
      <c r="H669" s="104" t="str">
        <f t="shared" si="178"/>
        <v/>
      </c>
      <c r="I669" s="105" t="str">
        <f>IF(D669="","",VLOOKUP(D669,ENTRANTS!$A$1:$H$1000,2,0))</f>
        <v/>
      </c>
      <c r="J669" s="105" t="str">
        <f>IF(D669="","",VLOOKUP(D669,ENTRANTS!$A$1:$H$1000,3,0))</f>
        <v/>
      </c>
      <c r="K669" s="100" t="str">
        <f>IF(D669="","",LEFT(VLOOKUP(D669,ENTRANTS!$A$1:$H$1000,5,0),1))</f>
        <v/>
      </c>
      <c r="L669" s="100" t="str">
        <f>IF(D669="","",COUNTIF($K$2:K669,K669))</f>
        <v/>
      </c>
      <c r="M669" s="100" t="str">
        <f>IF(D669="","",VLOOKUP(D669,ENTRANTS!$A$1:$H$1000,4,0))</f>
        <v/>
      </c>
      <c r="N669" s="100" t="str">
        <f>IF(D669="","",COUNTIF($M$2:M669,M669))</f>
        <v/>
      </c>
      <c r="O669" s="105" t="str">
        <f>IF(D669="","",VLOOKUP(D669,ENTRANTS!$A$1:$H$1000,6,0))</f>
        <v/>
      </c>
      <c r="P669" s="83" t="str">
        <f t="shared" si="179"/>
        <v/>
      </c>
      <c r="Q669" s="30"/>
      <c r="R669" s="2" t="str">
        <f t="shared" si="180"/>
        <v/>
      </c>
      <c r="S669" s="3" t="str">
        <f>IF(D669="","",COUNTIF($R$2:R669,R669))</f>
        <v/>
      </c>
      <c r="T669" s="4" t="str">
        <f t="shared" si="185"/>
        <v/>
      </c>
      <c r="U669" s="34" t="str">
        <f>IF(AND(S669=4,K669="M",NOT(O669="Unattached")),SUMIF(R$2:R669,R669,L$2:L669),"")</f>
        <v/>
      </c>
      <c r="V669" s="4" t="str">
        <f t="shared" si="186"/>
        <v/>
      </c>
      <c r="W669" s="34" t="str">
        <f>IF(AND(S669=3,K669="F",NOT(O669="Unattached")),SUMIF(R$2:R669,R669,L$2:L669),"")</f>
        <v/>
      </c>
      <c r="X669" s="5" t="str">
        <f t="shared" si="173"/>
        <v/>
      </c>
      <c r="Y669" s="5" t="str">
        <f t="shared" si="181"/>
        <v/>
      </c>
      <c r="Z669" s="32" t="str">
        <f t="shared" si="174"/>
        <v xml:space="preserve"> </v>
      </c>
      <c r="AA669" s="32" t="str">
        <f>IF(K669="M",IF(S669&lt;&gt;4,"",VLOOKUP(CONCATENATE(R669," ",(S669-3)),$Z$2:AD669,5,0)),IF(S669&lt;&gt;3,"",VLOOKUP(CONCATENATE(R669," ",(S669-2)),$Z$2:AD669,5,0)))</f>
        <v/>
      </c>
      <c r="AB669" s="32" t="str">
        <f>IF(K669="M",IF(S669&lt;&gt;4,"",VLOOKUP(CONCATENATE(R669," ",(S669-2)),$Z$2:AD669,5,0)),IF(S669&lt;&gt;3,"",VLOOKUP(CONCATENATE(R669," ",(S669-1)),$Z$2:AD669,5,0)))</f>
        <v/>
      </c>
      <c r="AC669" s="32" t="str">
        <f>IF(K669="M",IF(S669&lt;&gt;4,"",VLOOKUP(CONCATENATE(R669," ",(S669-1)),$Z$2:AD669,5,0)),IF(S669&lt;&gt;3,"",VLOOKUP(CONCATENATE(R669," ",(S669)),$Z$2:AD669,5,0)))</f>
        <v/>
      </c>
      <c r="AD669" s="32" t="str">
        <f t="shared" si="182"/>
        <v/>
      </c>
      <c r="AE669" s="32" t="str">
        <f t="shared" si="183"/>
        <v xml:space="preserve"> </v>
      </c>
      <c r="AF669" s="109">
        <f>IF($K669="M",IF($L669&gt;Params!D$3,0,Params!F$3-$L669+1)+IF($L669=1,2,0),IF($L669&gt;Params!E$3,0,Params!G$3-$L669+1)+IF($L669=1,2,0))</f>
        <v>0</v>
      </c>
      <c r="AG669" s="109">
        <f t="shared" si="175"/>
        <v>0</v>
      </c>
      <c r="AH669" s="109">
        <f>IF(LEN(M669)&gt;1,MATCH(MID(M669,2,3),Params!$A$4:$A$14,0),0)</f>
        <v>0</v>
      </c>
      <c r="AI669" s="109" cm="1">
        <f t="array" ref="AI669">IF(AH669=0,0,INDEX(Params!F$4:F$14,RESULTS!$AH669))</f>
        <v>0</v>
      </c>
      <c r="AJ669" s="109" cm="1">
        <f t="array" ref="AJ669">IF(AI669=0,0,INDEX(Params!G$4:G$14,RESULTS!$AH669))</f>
        <v>0</v>
      </c>
      <c r="AK669" s="109">
        <f t="shared" si="176"/>
        <v>0</v>
      </c>
      <c r="AL669" s="109">
        <f t="shared" si="177"/>
        <v>0</v>
      </c>
    </row>
    <row r="670" spans="1:38" x14ac:dyDescent="0.3">
      <c r="A670" s="64" t="str">
        <f t="shared" si="171"/>
        <v/>
      </c>
      <c r="B670" s="64" t="str">
        <f t="shared" si="172"/>
        <v/>
      </c>
      <c r="C670" s="100">
        <v>669</v>
      </c>
      <c r="D670" s="96"/>
      <c r="E670" s="97">
        <f t="shared" si="184"/>
        <v>1</v>
      </c>
      <c r="F670" s="97"/>
      <c r="G670" s="97"/>
      <c r="H670" s="104" t="str">
        <f t="shared" si="178"/>
        <v/>
      </c>
      <c r="I670" s="105" t="str">
        <f>IF(D670="","",VLOOKUP(D670,ENTRANTS!$A$1:$H$1000,2,0))</f>
        <v/>
      </c>
      <c r="J670" s="105" t="str">
        <f>IF(D670="","",VLOOKUP(D670,ENTRANTS!$A$1:$H$1000,3,0))</f>
        <v/>
      </c>
      <c r="K670" s="100" t="str">
        <f>IF(D670="","",LEFT(VLOOKUP(D670,ENTRANTS!$A$1:$H$1000,5,0),1))</f>
        <v/>
      </c>
      <c r="L670" s="100" t="str">
        <f>IF(D670="","",COUNTIF($K$2:K670,K670))</f>
        <v/>
      </c>
      <c r="M670" s="100" t="str">
        <f>IF(D670="","",VLOOKUP(D670,ENTRANTS!$A$1:$H$1000,4,0))</f>
        <v/>
      </c>
      <c r="N670" s="100" t="str">
        <f>IF(D670="","",COUNTIF($M$2:M670,M670))</f>
        <v/>
      </c>
      <c r="O670" s="105" t="str">
        <f>IF(D670="","",VLOOKUP(D670,ENTRANTS!$A$1:$H$1000,6,0))</f>
        <v/>
      </c>
      <c r="P670" s="83" t="str">
        <f t="shared" si="179"/>
        <v/>
      </c>
      <c r="Q670" s="30"/>
      <c r="R670" s="2" t="str">
        <f t="shared" si="180"/>
        <v/>
      </c>
      <c r="S670" s="3" t="str">
        <f>IF(D670="","",COUNTIF($R$2:R670,R670))</f>
        <v/>
      </c>
      <c r="T670" s="4" t="str">
        <f t="shared" si="185"/>
        <v/>
      </c>
      <c r="U670" s="34" t="str">
        <f>IF(AND(S670=4,K670="M",NOT(O670="Unattached")),SUMIF(R$2:R670,R670,L$2:L670),"")</f>
        <v/>
      </c>
      <c r="V670" s="4" t="str">
        <f t="shared" si="186"/>
        <v/>
      </c>
      <c r="W670" s="34" t="str">
        <f>IF(AND(S670=3,K670="F",NOT(O670="Unattached")),SUMIF(R$2:R670,R670,L$2:L670),"")</f>
        <v/>
      </c>
      <c r="X670" s="5" t="str">
        <f t="shared" si="173"/>
        <v/>
      </c>
      <c r="Y670" s="5" t="str">
        <f t="shared" si="181"/>
        <v/>
      </c>
      <c r="Z670" s="32" t="str">
        <f t="shared" si="174"/>
        <v xml:space="preserve"> </v>
      </c>
      <c r="AA670" s="32" t="str">
        <f>IF(K670="M",IF(S670&lt;&gt;4,"",VLOOKUP(CONCATENATE(R670," ",(S670-3)),$Z$2:AD670,5,0)),IF(S670&lt;&gt;3,"",VLOOKUP(CONCATENATE(R670," ",(S670-2)),$Z$2:AD670,5,0)))</f>
        <v/>
      </c>
      <c r="AB670" s="32" t="str">
        <f>IF(K670="M",IF(S670&lt;&gt;4,"",VLOOKUP(CONCATENATE(R670," ",(S670-2)),$Z$2:AD670,5,0)),IF(S670&lt;&gt;3,"",VLOOKUP(CONCATENATE(R670," ",(S670-1)),$Z$2:AD670,5,0)))</f>
        <v/>
      </c>
      <c r="AC670" s="32" t="str">
        <f>IF(K670="M",IF(S670&lt;&gt;4,"",VLOOKUP(CONCATENATE(R670," ",(S670-1)),$Z$2:AD670,5,0)),IF(S670&lt;&gt;3,"",VLOOKUP(CONCATENATE(R670," ",(S670)),$Z$2:AD670,5,0)))</f>
        <v/>
      </c>
      <c r="AD670" s="32" t="str">
        <f t="shared" si="182"/>
        <v/>
      </c>
      <c r="AE670" s="32" t="str">
        <f t="shared" si="183"/>
        <v xml:space="preserve"> </v>
      </c>
      <c r="AF670" s="109">
        <f>IF($K670="M",IF($L670&gt;Params!D$3,0,Params!F$3-$L670+1)+IF($L670=1,2,0),IF($L670&gt;Params!E$3,0,Params!G$3-$L670+1)+IF($L670=1,2,0))</f>
        <v>0</v>
      </c>
      <c r="AG670" s="109">
        <f t="shared" si="175"/>
        <v>0</v>
      </c>
      <c r="AH670" s="109">
        <f>IF(LEN(M670)&gt;1,MATCH(MID(M670,2,3),Params!$A$4:$A$14,0),0)</f>
        <v>0</v>
      </c>
      <c r="AI670" s="109" cm="1">
        <f t="array" ref="AI670">IF(AH670=0,0,INDEX(Params!F$4:F$14,RESULTS!$AH670))</f>
        <v>0</v>
      </c>
      <c r="AJ670" s="109" cm="1">
        <f t="array" ref="AJ670">IF(AI670=0,0,INDEX(Params!G$4:G$14,RESULTS!$AH670))</f>
        <v>0</v>
      </c>
      <c r="AK670" s="109">
        <f t="shared" si="176"/>
        <v>0</v>
      </c>
      <c r="AL670" s="109">
        <f t="shared" si="177"/>
        <v>0</v>
      </c>
    </row>
    <row r="671" spans="1:38" x14ac:dyDescent="0.3">
      <c r="A671" s="64" t="str">
        <f t="shared" si="171"/>
        <v/>
      </c>
      <c r="B671" s="64" t="str">
        <f t="shared" si="172"/>
        <v/>
      </c>
      <c r="C671" s="100">
        <v>670</v>
      </c>
      <c r="D671" s="96"/>
      <c r="E671" s="97">
        <f t="shared" si="184"/>
        <v>1</v>
      </c>
      <c r="F671" s="97"/>
      <c r="G671" s="97"/>
      <c r="H671" s="104" t="str">
        <f t="shared" si="178"/>
        <v/>
      </c>
      <c r="I671" s="105" t="str">
        <f>IF(D671="","",VLOOKUP(D671,ENTRANTS!$A$1:$H$1000,2,0))</f>
        <v/>
      </c>
      <c r="J671" s="105" t="str">
        <f>IF(D671="","",VLOOKUP(D671,ENTRANTS!$A$1:$H$1000,3,0))</f>
        <v/>
      </c>
      <c r="K671" s="100" t="str">
        <f>IF(D671="","",LEFT(VLOOKUP(D671,ENTRANTS!$A$1:$H$1000,5,0),1))</f>
        <v/>
      </c>
      <c r="L671" s="100" t="str">
        <f>IF(D671="","",COUNTIF($K$2:K671,K671))</f>
        <v/>
      </c>
      <c r="M671" s="100" t="str">
        <f>IF(D671="","",VLOOKUP(D671,ENTRANTS!$A$1:$H$1000,4,0))</f>
        <v/>
      </c>
      <c r="N671" s="100" t="str">
        <f>IF(D671="","",COUNTIF($M$2:M671,M671))</f>
        <v/>
      </c>
      <c r="O671" s="105" t="str">
        <f>IF(D671="","",VLOOKUP(D671,ENTRANTS!$A$1:$H$1000,6,0))</f>
        <v/>
      </c>
      <c r="P671" s="83" t="str">
        <f t="shared" si="179"/>
        <v/>
      </c>
      <c r="Q671" s="30"/>
      <c r="R671" s="2" t="str">
        <f t="shared" si="180"/>
        <v/>
      </c>
      <c r="S671" s="3" t="str">
        <f>IF(D671="","",COUNTIF($R$2:R671,R671))</f>
        <v/>
      </c>
      <c r="T671" s="4" t="str">
        <f t="shared" si="185"/>
        <v/>
      </c>
      <c r="U671" s="34" t="str">
        <f>IF(AND(S671=4,K671="M",NOT(O671="Unattached")),SUMIF(R$2:R671,R671,L$2:L671),"")</f>
        <v/>
      </c>
      <c r="V671" s="4" t="str">
        <f t="shared" si="186"/>
        <v/>
      </c>
      <c r="W671" s="34" t="str">
        <f>IF(AND(S671=3,K671="F",NOT(O671="Unattached")),SUMIF(R$2:R671,R671,L$2:L671),"")</f>
        <v/>
      </c>
      <c r="X671" s="5" t="str">
        <f t="shared" si="173"/>
        <v/>
      </c>
      <c r="Y671" s="5" t="str">
        <f t="shared" si="181"/>
        <v/>
      </c>
      <c r="Z671" s="32" t="str">
        <f t="shared" si="174"/>
        <v xml:space="preserve"> </v>
      </c>
      <c r="AA671" s="32" t="str">
        <f>IF(K671="M",IF(S671&lt;&gt;4,"",VLOOKUP(CONCATENATE(R671," ",(S671-3)),$Z$2:AD671,5,0)),IF(S671&lt;&gt;3,"",VLOOKUP(CONCATENATE(R671," ",(S671-2)),$Z$2:AD671,5,0)))</f>
        <v/>
      </c>
      <c r="AB671" s="32" t="str">
        <f>IF(K671="M",IF(S671&lt;&gt;4,"",VLOOKUP(CONCATENATE(R671," ",(S671-2)),$Z$2:AD671,5,0)),IF(S671&lt;&gt;3,"",VLOOKUP(CONCATENATE(R671," ",(S671-1)),$Z$2:AD671,5,0)))</f>
        <v/>
      </c>
      <c r="AC671" s="32" t="str">
        <f>IF(K671="M",IF(S671&lt;&gt;4,"",VLOOKUP(CONCATENATE(R671," ",(S671-1)),$Z$2:AD671,5,0)),IF(S671&lt;&gt;3,"",VLOOKUP(CONCATENATE(R671," ",(S671)),$Z$2:AD671,5,0)))</f>
        <v/>
      </c>
      <c r="AD671" s="32" t="str">
        <f t="shared" si="182"/>
        <v/>
      </c>
      <c r="AE671" s="32" t="str">
        <f t="shared" si="183"/>
        <v xml:space="preserve"> </v>
      </c>
      <c r="AF671" s="109">
        <f>IF($K671="M",IF($L671&gt;Params!D$3,0,Params!F$3-$L671+1)+IF($L671=1,2,0),IF($L671&gt;Params!E$3,0,Params!G$3-$L671+1)+IF($L671=1,2,0))</f>
        <v>0</v>
      </c>
      <c r="AG671" s="109">
        <f t="shared" si="175"/>
        <v>0</v>
      </c>
      <c r="AH671" s="109">
        <f>IF(LEN(M671)&gt;1,MATCH(MID(M671,2,3),Params!$A$4:$A$14,0),0)</f>
        <v>0</v>
      </c>
      <c r="AI671" s="109" cm="1">
        <f t="array" ref="AI671">IF(AH671=0,0,INDEX(Params!F$4:F$14,RESULTS!$AH671))</f>
        <v>0</v>
      </c>
      <c r="AJ671" s="109" cm="1">
        <f t="array" ref="AJ671">IF(AI671=0,0,INDEX(Params!G$4:G$14,RESULTS!$AH671))</f>
        <v>0</v>
      </c>
      <c r="AK671" s="109">
        <f t="shared" si="176"/>
        <v>0</v>
      </c>
      <c r="AL671" s="109">
        <f t="shared" si="177"/>
        <v>0</v>
      </c>
    </row>
    <row r="672" spans="1:38" x14ac:dyDescent="0.3">
      <c r="A672" s="64" t="str">
        <f t="shared" si="171"/>
        <v/>
      </c>
      <c r="B672" s="64" t="str">
        <f t="shared" si="172"/>
        <v/>
      </c>
      <c r="C672" s="100">
        <v>671</v>
      </c>
      <c r="D672" s="96"/>
      <c r="E672" s="97">
        <f t="shared" si="184"/>
        <v>1</v>
      </c>
      <c r="F672" s="97"/>
      <c r="G672" s="97"/>
      <c r="H672" s="104" t="str">
        <f t="shared" si="178"/>
        <v/>
      </c>
      <c r="I672" s="105" t="str">
        <f>IF(D672="","",VLOOKUP(D672,ENTRANTS!$A$1:$H$1000,2,0))</f>
        <v/>
      </c>
      <c r="J672" s="105" t="str">
        <f>IF(D672="","",VLOOKUP(D672,ENTRANTS!$A$1:$H$1000,3,0))</f>
        <v/>
      </c>
      <c r="K672" s="100" t="str">
        <f>IF(D672="","",LEFT(VLOOKUP(D672,ENTRANTS!$A$1:$H$1000,5,0),1))</f>
        <v/>
      </c>
      <c r="L672" s="100" t="str">
        <f>IF(D672="","",COUNTIF($K$2:K672,K672))</f>
        <v/>
      </c>
      <c r="M672" s="100" t="str">
        <f>IF(D672="","",VLOOKUP(D672,ENTRANTS!$A$1:$H$1000,4,0))</f>
        <v/>
      </c>
      <c r="N672" s="100" t="str">
        <f>IF(D672="","",COUNTIF($M$2:M672,M672))</f>
        <v/>
      </c>
      <c r="O672" s="105" t="str">
        <f>IF(D672="","",VLOOKUP(D672,ENTRANTS!$A$1:$H$1000,6,0))</f>
        <v/>
      </c>
      <c r="P672" s="83" t="str">
        <f t="shared" si="179"/>
        <v/>
      </c>
      <c r="Q672" s="30"/>
      <c r="R672" s="2" t="str">
        <f t="shared" si="180"/>
        <v/>
      </c>
      <c r="S672" s="3" t="str">
        <f>IF(D672="","",COUNTIF($R$2:R672,R672))</f>
        <v/>
      </c>
      <c r="T672" s="4" t="str">
        <f t="shared" si="185"/>
        <v/>
      </c>
      <c r="U672" s="34" t="str">
        <f>IF(AND(S672=4,K672="M",NOT(O672="Unattached")),SUMIF(R$2:R672,R672,L$2:L672),"")</f>
        <v/>
      </c>
      <c r="V672" s="4" t="str">
        <f t="shared" si="186"/>
        <v/>
      </c>
      <c r="W672" s="34" t="str">
        <f>IF(AND(S672=3,K672="F",NOT(O672="Unattached")),SUMIF(R$2:R672,R672,L$2:L672),"")</f>
        <v/>
      </c>
      <c r="X672" s="5" t="str">
        <f t="shared" si="173"/>
        <v/>
      </c>
      <c r="Y672" s="5" t="str">
        <f t="shared" si="181"/>
        <v/>
      </c>
      <c r="Z672" s="32" t="str">
        <f t="shared" si="174"/>
        <v xml:space="preserve"> </v>
      </c>
      <c r="AA672" s="32" t="str">
        <f>IF(K672="M",IF(S672&lt;&gt;4,"",VLOOKUP(CONCATENATE(R672," ",(S672-3)),$Z$2:AD672,5,0)),IF(S672&lt;&gt;3,"",VLOOKUP(CONCATENATE(R672," ",(S672-2)),$Z$2:AD672,5,0)))</f>
        <v/>
      </c>
      <c r="AB672" s="32" t="str">
        <f>IF(K672="M",IF(S672&lt;&gt;4,"",VLOOKUP(CONCATENATE(R672," ",(S672-2)),$Z$2:AD672,5,0)),IF(S672&lt;&gt;3,"",VLOOKUP(CONCATENATE(R672," ",(S672-1)),$Z$2:AD672,5,0)))</f>
        <v/>
      </c>
      <c r="AC672" s="32" t="str">
        <f>IF(K672="M",IF(S672&lt;&gt;4,"",VLOOKUP(CONCATENATE(R672," ",(S672-1)),$Z$2:AD672,5,0)),IF(S672&lt;&gt;3,"",VLOOKUP(CONCATENATE(R672," ",(S672)),$Z$2:AD672,5,0)))</f>
        <v/>
      </c>
      <c r="AD672" s="32" t="str">
        <f t="shared" si="182"/>
        <v/>
      </c>
      <c r="AE672" s="32" t="str">
        <f t="shared" si="183"/>
        <v xml:space="preserve"> </v>
      </c>
      <c r="AF672" s="109">
        <f>IF($K672="M",IF($L672&gt;Params!D$3,0,Params!F$3-$L672+1)+IF($L672=1,2,0),IF($L672&gt;Params!E$3,0,Params!G$3-$L672+1)+IF($L672=1,2,0))</f>
        <v>0</v>
      </c>
      <c r="AG672" s="109">
        <f t="shared" si="175"/>
        <v>0</v>
      </c>
      <c r="AH672" s="109">
        <f>IF(LEN(M672)&gt;1,MATCH(MID(M672,2,3),Params!$A$4:$A$14,0),0)</f>
        <v>0</v>
      </c>
      <c r="AI672" s="109" cm="1">
        <f t="array" ref="AI672">IF(AH672=0,0,INDEX(Params!F$4:F$14,RESULTS!$AH672))</f>
        <v>0</v>
      </c>
      <c r="AJ672" s="109" cm="1">
        <f t="array" ref="AJ672">IF(AI672=0,0,INDEX(Params!G$4:G$14,RESULTS!$AH672))</f>
        <v>0</v>
      </c>
      <c r="AK672" s="109">
        <f t="shared" si="176"/>
        <v>0</v>
      </c>
      <c r="AL672" s="109">
        <f t="shared" si="177"/>
        <v>0</v>
      </c>
    </row>
    <row r="673" spans="1:38" x14ac:dyDescent="0.3">
      <c r="A673" s="64" t="str">
        <f t="shared" si="171"/>
        <v/>
      </c>
      <c r="B673" s="64" t="str">
        <f t="shared" si="172"/>
        <v/>
      </c>
      <c r="C673" s="100">
        <v>672</v>
      </c>
      <c r="D673" s="96"/>
      <c r="E673" s="97">
        <f t="shared" si="184"/>
        <v>1</v>
      </c>
      <c r="F673" s="97"/>
      <c r="G673" s="97"/>
      <c r="H673" s="104" t="str">
        <f t="shared" si="178"/>
        <v/>
      </c>
      <c r="I673" s="105" t="str">
        <f>IF(D673="","",VLOOKUP(D673,ENTRANTS!$A$1:$H$1000,2,0))</f>
        <v/>
      </c>
      <c r="J673" s="105" t="str">
        <f>IF(D673="","",VLOOKUP(D673,ENTRANTS!$A$1:$H$1000,3,0))</f>
        <v/>
      </c>
      <c r="K673" s="100" t="str">
        <f>IF(D673="","",LEFT(VLOOKUP(D673,ENTRANTS!$A$1:$H$1000,5,0),1))</f>
        <v/>
      </c>
      <c r="L673" s="100" t="str">
        <f>IF(D673="","",COUNTIF($K$2:K673,K673))</f>
        <v/>
      </c>
      <c r="M673" s="100" t="str">
        <f>IF(D673="","",VLOOKUP(D673,ENTRANTS!$A$1:$H$1000,4,0))</f>
        <v/>
      </c>
      <c r="N673" s="100" t="str">
        <f>IF(D673="","",COUNTIF($M$2:M673,M673))</f>
        <v/>
      </c>
      <c r="O673" s="105" t="str">
        <f>IF(D673="","",VLOOKUP(D673,ENTRANTS!$A$1:$H$1000,6,0))</f>
        <v/>
      </c>
      <c r="P673" s="83" t="str">
        <f t="shared" si="179"/>
        <v/>
      </c>
      <c r="Q673" s="30"/>
      <c r="R673" s="2" t="str">
        <f t="shared" si="180"/>
        <v/>
      </c>
      <c r="S673" s="3" t="str">
        <f>IF(D673="","",COUNTIF($R$2:R673,R673))</f>
        <v/>
      </c>
      <c r="T673" s="4" t="str">
        <f t="shared" si="185"/>
        <v/>
      </c>
      <c r="U673" s="34" t="str">
        <f>IF(AND(S673=4,K673="M",NOT(O673="Unattached")),SUMIF(R$2:R673,R673,L$2:L673),"")</f>
        <v/>
      </c>
      <c r="V673" s="4" t="str">
        <f t="shared" si="186"/>
        <v/>
      </c>
      <c r="W673" s="34" t="str">
        <f>IF(AND(S673=3,K673="F",NOT(O673="Unattached")),SUMIF(R$2:R673,R673,L$2:L673),"")</f>
        <v/>
      </c>
      <c r="X673" s="5" t="str">
        <f t="shared" si="173"/>
        <v/>
      </c>
      <c r="Y673" s="5" t="str">
        <f t="shared" si="181"/>
        <v/>
      </c>
      <c r="Z673" s="32" t="str">
        <f t="shared" si="174"/>
        <v xml:space="preserve"> </v>
      </c>
      <c r="AA673" s="32" t="str">
        <f>IF(K673="M",IF(S673&lt;&gt;4,"",VLOOKUP(CONCATENATE(R673," ",(S673-3)),$Z$2:AD673,5,0)),IF(S673&lt;&gt;3,"",VLOOKUP(CONCATENATE(R673," ",(S673-2)),$Z$2:AD673,5,0)))</f>
        <v/>
      </c>
      <c r="AB673" s="32" t="str">
        <f>IF(K673="M",IF(S673&lt;&gt;4,"",VLOOKUP(CONCATENATE(R673," ",(S673-2)),$Z$2:AD673,5,0)),IF(S673&lt;&gt;3,"",VLOOKUP(CONCATENATE(R673," ",(S673-1)),$Z$2:AD673,5,0)))</f>
        <v/>
      </c>
      <c r="AC673" s="32" t="str">
        <f>IF(K673="M",IF(S673&lt;&gt;4,"",VLOOKUP(CONCATENATE(R673," ",(S673-1)),$Z$2:AD673,5,0)),IF(S673&lt;&gt;3,"",VLOOKUP(CONCATENATE(R673," ",(S673)),$Z$2:AD673,5,0)))</f>
        <v/>
      </c>
      <c r="AD673" s="32" t="str">
        <f t="shared" si="182"/>
        <v/>
      </c>
      <c r="AE673" s="32" t="str">
        <f t="shared" si="183"/>
        <v xml:space="preserve"> </v>
      </c>
      <c r="AF673" s="109">
        <f>IF($K673="M",IF($L673&gt;Params!D$3,0,Params!F$3-$L673+1)+IF($L673=1,2,0),IF($L673&gt;Params!E$3,0,Params!G$3-$L673+1)+IF($L673=1,2,0))</f>
        <v>0</v>
      </c>
      <c r="AG673" s="109">
        <f t="shared" si="175"/>
        <v>0</v>
      </c>
      <c r="AH673" s="109">
        <f>IF(LEN(M673)&gt;1,MATCH(MID(M673,2,3),Params!$A$4:$A$14,0),0)</f>
        <v>0</v>
      </c>
      <c r="AI673" s="109" cm="1">
        <f t="array" ref="AI673">IF(AH673=0,0,INDEX(Params!F$4:F$14,RESULTS!$AH673))</f>
        <v>0</v>
      </c>
      <c r="AJ673" s="109" cm="1">
        <f t="array" ref="AJ673">IF(AI673=0,0,INDEX(Params!G$4:G$14,RESULTS!$AH673))</f>
        <v>0</v>
      </c>
      <c r="AK673" s="109">
        <f t="shared" si="176"/>
        <v>0</v>
      </c>
      <c r="AL673" s="109">
        <f t="shared" si="177"/>
        <v>0</v>
      </c>
    </row>
    <row r="674" spans="1:38" x14ac:dyDescent="0.3">
      <c r="A674" s="64" t="str">
        <f t="shared" si="171"/>
        <v/>
      </c>
      <c r="B674" s="64" t="str">
        <f t="shared" si="172"/>
        <v/>
      </c>
      <c r="C674" s="100">
        <v>673</v>
      </c>
      <c r="D674" s="96"/>
      <c r="E674" s="97">
        <f t="shared" si="184"/>
        <v>1</v>
      </c>
      <c r="F674" s="97"/>
      <c r="G674" s="97"/>
      <c r="H674" s="104" t="str">
        <f t="shared" si="178"/>
        <v/>
      </c>
      <c r="I674" s="105" t="str">
        <f>IF(D674="","",VLOOKUP(D674,ENTRANTS!$A$1:$H$1000,2,0))</f>
        <v/>
      </c>
      <c r="J674" s="105" t="str">
        <f>IF(D674="","",VLOOKUP(D674,ENTRANTS!$A$1:$H$1000,3,0))</f>
        <v/>
      </c>
      <c r="K674" s="100" t="str">
        <f>IF(D674="","",LEFT(VLOOKUP(D674,ENTRANTS!$A$1:$H$1000,5,0),1))</f>
        <v/>
      </c>
      <c r="L674" s="100" t="str">
        <f>IF(D674="","",COUNTIF($K$2:K674,K674))</f>
        <v/>
      </c>
      <c r="M674" s="100" t="str">
        <f>IF(D674="","",VLOOKUP(D674,ENTRANTS!$A$1:$H$1000,4,0))</f>
        <v/>
      </c>
      <c r="N674" s="100" t="str">
        <f>IF(D674="","",COUNTIF($M$2:M674,M674))</f>
        <v/>
      </c>
      <c r="O674" s="105" t="str">
        <f>IF(D674="","",VLOOKUP(D674,ENTRANTS!$A$1:$H$1000,6,0))</f>
        <v/>
      </c>
      <c r="P674" s="83" t="str">
        <f t="shared" si="179"/>
        <v/>
      </c>
      <c r="Q674" s="30"/>
      <c r="R674" s="2" t="str">
        <f t="shared" si="180"/>
        <v/>
      </c>
      <c r="S674" s="3" t="str">
        <f>IF(D674="","",COUNTIF($R$2:R674,R674))</f>
        <v/>
      </c>
      <c r="T674" s="4" t="str">
        <f t="shared" si="185"/>
        <v/>
      </c>
      <c r="U674" s="34" t="str">
        <f>IF(AND(S674=4,K674="M",NOT(O674="Unattached")),SUMIF(R$2:R674,R674,L$2:L674),"")</f>
        <v/>
      </c>
      <c r="V674" s="4" t="str">
        <f t="shared" si="186"/>
        <v/>
      </c>
      <c r="W674" s="34" t="str">
        <f>IF(AND(S674=3,K674="F",NOT(O674="Unattached")),SUMIF(R$2:R674,R674,L$2:L674),"")</f>
        <v/>
      </c>
      <c r="X674" s="5" t="str">
        <f t="shared" si="173"/>
        <v/>
      </c>
      <c r="Y674" s="5" t="str">
        <f t="shared" si="181"/>
        <v/>
      </c>
      <c r="Z674" s="32" t="str">
        <f t="shared" si="174"/>
        <v xml:space="preserve"> </v>
      </c>
      <c r="AA674" s="32" t="str">
        <f>IF(K674="M",IF(S674&lt;&gt;4,"",VLOOKUP(CONCATENATE(R674," ",(S674-3)),$Z$2:AD674,5,0)),IF(S674&lt;&gt;3,"",VLOOKUP(CONCATENATE(R674," ",(S674-2)),$Z$2:AD674,5,0)))</f>
        <v/>
      </c>
      <c r="AB674" s="32" t="str">
        <f>IF(K674="M",IF(S674&lt;&gt;4,"",VLOOKUP(CONCATENATE(R674," ",(S674-2)),$Z$2:AD674,5,0)),IF(S674&lt;&gt;3,"",VLOOKUP(CONCATENATE(R674," ",(S674-1)),$Z$2:AD674,5,0)))</f>
        <v/>
      </c>
      <c r="AC674" s="32" t="str">
        <f>IF(K674="M",IF(S674&lt;&gt;4,"",VLOOKUP(CONCATENATE(R674," ",(S674-1)),$Z$2:AD674,5,0)),IF(S674&lt;&gt;3,"",VLOOKUP(CONCATENATE(R674," ",(S674)),$Z$2:AD674,5,0)))</f>
        <v/>
      </c>
      <c r="AD674" s="32" t="str">
        <f t="shared" si="182"/>
        <v/>
      </c>
      <c r="AE674" s="32" t="str">
        <f t="shared" si="183"/>
        <v xml:space="preserve"> </v>
      </c>
      <c r="AF674" s="109">
        <f>IF($K674="M",IF($L674&gt;Params!D$3,0,Params!F$3-$L674+1)+IF($L674=1,2,0),IF($L674&gt;Params!E$3,0,Params!G$3-$L674+1)+IF($L674=1,2,0))</f>
        <v>0</v>
      </c>
      <c r="AG674" s="109">
        <f t="shared" si="175"/>
        <v>0</v>
      </c>
      <c r="AH674" s="109">
        <f>IF(LEN(M674)&gt;1,MATCH(MID(M674,2,3),Params!$A$4:$A$14,0),0)</f>
        <v>0</v>
      </c>
      <c r="AI674" s="109" cm="1">
        <f t="array" ref="AI674">IF(AH674=0,0,INDEX(Params!F$4:F$14,RESULTS!$AH674))</f>
        <v>0</v>
      </c>
      <c r="AJ674" s="109" cm="1">
        <f t="array" ref="AJ674">IF(AI674=0,0,INDEX(Params!G$4:G$14,RESULTS!$AH674))</f>
        <v>0</v>
      </c>
      <c r="AK674" s="109">
        <f t="shared" si="176"/>
        <v>0</v>
      </c>
      <c r="AL674" s="109">
        <f t="shared" si="177"/>
        <v>0</v>
      </c>
    </row>
    <row r="675" spans="1:38" x14ac:dyDescent="0.3">
      <c r="A675" s="64" t="str">
        <f t="shared" si="171"/>
        <v/>
      </c>
      <c r="B675" s="64" t="str">
        <f t="shared" si="172"/>
        <v/>
      </c>
      <c r="C675" s="100">
        <v>674</v>
      </c>
      <c r="D675" s="96"/>
      <c r="E675" s="97">
        <f t="shared" si="184"/>
        <v>1</v>
      </c>
      <c r="F675" s="97"/>
      <c r="G675" s="97"/>
      <c r="H675" s="104" t="str">
        <f t="shared" si="178"/>
        <v/>
      </c>
      <c r="I675" s="105" t="str">
        <f>IF(D675="","",VLOOKUP(D675,ENTRANTS!$A$1:$H$1000,2,0))</f>
        <v/>
      </c>
      <c r="J675" s="105" t="str">
        <f>IF(D675="","",VLOOKUP(D675,ENTRANTS!$A$1:$H$1000,3,0))</f>
        <v/>
      </c>
      <c r="K675" s="100" t="str">
        <f>IF(D675="","",LEFT(VLOOKUP(D675,ENTRANTS!$A$1:$H$1000,5,0),1))</f>
        <v/>
      </c>
      <c r="L675" s="100" t="str">
        <f>IF(D675="","",COUNTIF($K$2:K675,K675))</f>
        <v/>
      </c>
      <c r="M675" s="100" t="str">
        <f>IF(D675="","",VLOOKUP(D675,ENTRANTS!$A$1:$H$1000,4,0))</f>
        <v/>
      </c>
      <c r="N675" s="100" t="str">
        <f>IF(D675="","",COUNTIF($M$2:M675,M675))</f>
        <v/>
      </c>
      <c r="O675" s="105" t="str">
        <f>IF(D675="","",VLOOKUP(D675,ENTRANTS!$A$1:$H$1000,6,0))</f>
        <v/>
      </c>
      <c r="P675" s="83" t="str">
        <f t="shared" si="179"/>
        <v/>
      </c>
      <c r="Q675" s="30"/>
      <c r="R675" s="2" t="str">
        <f t="shared" si="180"/>
        <v/>
      </c>
      <c r="S675" s="3" t="str">
        <f>IF(D675="","",COUNTIF($R$2:R675,R675))</f>
        <v/>
      </c>
      <c r="T675" s="4" t="str">
        <f t="shared" si="185"/>
        <v/>
      </c>
      <c r="U675" s="34" t="str">
        <f>IF(AND(S675=4,K675="M",NOT(O675="Unattached")),SUMIF(R$2:R675,R675,L$2:L675),"")</f>
        <v/>
      </c>
      <c r="V675" s="4" t="str">
        <f t="shared" si="186"/>
        <v/>
      </c>
      <c r="W675" s="34" t="str">
        <f>IF(AND(S675=3,K675="F",NOT(O675="Unattached")),SUMIF(R$2:R675,R675,L$2:L675),"")</f>
        <v/>
      </c>
      <c r="X675" s="5" t="str">
        <f t="shared" si="173"/>
        <v/>
      </c>
      <c r="Y675" s="5" t="str">
        <f t="shared" si="181"/>
        <v/>
      </c>
      <c r="Z675" s="32" t="str">
        <f t="shared" si="174"/>
        <v xml:space="preserve"> </v>
      </c>
      <c r="AA675" s="32" t="str">
        <f>IF(K675="M",IF(S675&lt;&gt;4,"",VLOOKUP(CONCATENATE(R675," ",(S675-3)),$Z$2:AD675,5,0)),IF(S675&lt;&gt;3,"",VLOOKUP(CONCATENATE(R675," ",(S675-2)),$Z$2:AD675,5,0)))</f>
        <v/>
      </c>
      <c r="AB675" s="32" t="str">
        <f>IF(K675="M",IF(S675&lt;&gt;4,"",VLOOKUP(CONCATENATE(R675," ",(S675-2)),$Z$2:AD675,5,0)),IF(S675&lt;&gt;3,"",VLOOKUP(CONCATENATE(R675," ",(S675-1)),$Z$2:AD675,5,0)))</f>
        <v/>
      </c>
      <c r="AC675" s="32" t="str">
        <f>IF(K675="M",IF(S675&lt;&gt;4,"",VLOOKUP(CONCATENATE(R675," ",(S675-1)),$Z$2:AD675,5,0)),IF(S675&lt;&gt;3,"",VLOOKUP(CONCATENATE(R675," ",(S675)),$Z$2:AD675,5,0)))</f>
        <v/>
      </c>
      <c r="AD675" s="32" t="str">
        <f t="shared" si="182"/>
        <v/>
      </c>
      <c r="AE675" s="32" t="str">
        <f t="shared" si="183"/>
        <v xml:space="preserve"> </v>
      </c>
      <c r="AF675" s="109">
        <f>IF($K675="M",IF($L675&gt;Params!D$3,0,Params!F$3-$L675+1)+IF($L675=1,2,0),IF($L675&gt;Params!E$3,0,Params!G$3-$L675+1)+IF($L675=1,2,0))</f>
        <v>0</v>
      </c>
      <c r="AG675" s="109">
        <f t="shared" si="175"/>
        <v>0</v>
      </c>
      <c r="AH675" s="109">
        <f>IF(LEN(M675)&gt;1,MATCH(MID(M675,2,3),Params!$A$4:$A$14,0),0)</f>
        <v>0</v>
      </c>
      <c r="AI675" s="109" cm="1">
        <f t="array" ref="AI675">IF(AH675=0,0,INDEX(Params!F$4:F$14,RESULTS!$AH675))</f>
        <v>0</v>
      </c>
      <c r="AJ675" s="109" cm="1">
        <f t="array" ref="AJ675">IF(AI675=0,0,INDEX(Params!G$4:G$14,RESULTS!$AH675))</f>
        <v>0</v>
      </c>
      <c r="AK675" s="109">
        <f t="shared" si="176"/>
        <v>0</v>
      </c>
      <c r="AL675" s="109">
        <f t="shared" si="177"/>
        <v>0</v>
      </c>
    </row>
    <row r="676" spans="1:38" x14ac:dyDescent="0.3">
      <c r="A676" s="64" t="str">
        <f t="shared" si="171"/>
        <v/>
      </c>
      <c r="B676" s="64" t="str">
        <f t="shared" si="172"/>
        <v/>
      </c>
      <c r="C676" s="100">
        <v>675</v>
      </c>
      <c r="D676" s="96"/>
      <c r="E676" s="97">
        <f t="shared" si="184"/>
        <v>1</v>
      </c>
      <c r="F676" s="97"/>
      <c r="G676" s="97"/>
      <c r="H676" s="104" t="str">
        <f t="shared" si="178"/>
        <v/>
      </c>
      <c r="I676" s="105" t="str">
        <f>IF(D676="","",VLOOKUP(D676,ENTRANTS!$A$1:$H$1000,2,0))</f>
        <v/>
      </c>
      <c r="J676" s="105" t="str">
        <f>IF(D676="","",VLOOKUP(D676,ENTRANTS!$A$1:$H$1000,3,0))</f>
        <v/>
      </c>
      <c r="K676" s="100" t="str">
        <f>IF(D676="","",LEFT(VLOOKUP(D676,ENTRANTS!$A$1:$H$1000,5,0),1))</f>
        <v/>
      </c>
      <c r="L676" s="100" t="str">
        <f>IF(D676="","",COUNTIF($K$2:K676,K676))</f>
        <v/>
      </c>
      <c r="M676" s="100" t="str">
        <f>IF(D676="","",VLOOKUP(D676,ENTRANTS!$A$1:$H$1000,4,0))</f>
        <v/>
      </c>
      <c r="N676" s="100" t="str">
        <f>IF(D676="","",COUNTIF($M$2:M676,M676))</f>
        <v/>
      </c>
      <c r="O676" s="105" t="str">
        <f>IF(D676="","",VLOOKUP(D676,ENTRANTS!$A$1:$H$1000,6,0))</f>
        <v/>
      </c>
      <c r="P676" s="83" t="str">
        <f t="shared" si="179"/>
        <v/>
      </c>
      <c r="Q676" s="30"/>
      <c r="R676" s="2" t="str">
        <f t="shared" si="180"/>
        <v/>
      </c>
      <c r="S676" s="3" t="str">
        <f>IF(D676="","",COUNTIF($R$2:R676,R676))</f>
        <v/>
      </c>
      <c r="T676" s="4" t="str">
        <f t="shared" si="185"/>
        <v/>
      </c>
      <c r="U676" s="34" t="str">
        <f>IF(AND(S676=4,K676="M",NOT(O676="Unattached")),SUMIF(R$2:R676,R676,L$2:L676),"")</f>
        <v/>
      </c>
      <c r="V676" s="4" t="str">
        <f t="shared" si="186"/>
        <v/>
      </c>
      <c r="W676" s="34" t="str">
        <f>IF(AND(S676=3,K676="F",NOT(O676="Unattached")),SUMIF(R$2:R676,R676,L$2:L676),"")</f>
        <v/>
      </c>
      <c r="X676" s="5" t="str">
        <f t="shared" si="173"/>
        <v/>
      </c>
      <c r="Y676" s="5" t="str">
        <f t="shared" si="181"/>
        <v/>
      </c>
      <c r="Z676" s="32" t="str">
        <f t="shared" si="174"/>
        <v xml:space="preserve"> </v>
      </c>
      <c r="AA676" s="32" t="str">
        <f>IF(K676="M",IF(S676&lt;&gt;4,"",VLOOKUP(CONCATENATE(R676," ",(S676-3)),$Z$2:AD676,5,0)),IF(S676&lt;&gt;3,"",VLOOKUP(CONCATENATE(R676," ",(S676-2)),$Z$2:AD676,5,0)))</f>
        <v/>
      </c>
      <c r="AB676" s="32" t="str">
        <f>IF(K676="M",IF(S676&lt;&gt;4,"",VLOOKUP(CONCATENATE(R676," ",(S676-2)),$Z$2:AD676,5,0)),IF(S676&lt;&gt;3,"",VLOOKUP(CONCATENATE(R676," ",(S676-1)),$Z$2:AD676,5,0)))</f>
        <v/>
      </c>
      <c r="AC676" s="32" t="str">
        <f>IF(K676="M",IF(S676&lt;&gt;4,"",VLOOKUP(CONCATENATE(R676," ",(S676-1)),$Z$2:AD676,5,0)),IF(S676&lt;&gt;3,"",VLOOKUP(CONCATENATE(R676," ",(S676)),$Z$2:AD676,5,0)))</f>
        <v/>
      </c>
      <c r="AD676" s="32" t="str">
        <f t="shared" si="182"/>
        <v/>
      </c>
      <c r="AE676" s="32" t="str">
        <f t="shared" si="183"/>
        <v xml:space="preserve"> </v>
      </c>
      <c r="AF676" s="109">
        <f>IF($K676="M",IF($L676&gt;Params!D$3,0,Params!F$3-$L676+1)+IF($L676=1,2,0),IF($L676&gt;Params!E$3,0,Params!G$3-$L676+1)+IF($L676=1,2,0))</f>
        <v>0</v>
      </c>
      <c r="AG676" s="109">
        <f t="shared" si="175"/>
        <v>0</v>
      </c>
      <c r="AH676" s="109">
        <f>IF(LEN(M676)&gt;1,MATCH(MID(M676,2,3),Params!$A$4:$A$14,0),0)</f>
        <v>0</v>
      </c>
      <c r="AI676" s="109" cm="1">
        <f t="array" ref="AI676">IF(AH676=0,0,INDEX(Params!F$4:F$14,RESULTS!$AH676))</f>
        <v>0</v>
      </c>
      <c r="AJ676" s="109" cm="1">
        <f t="array" ref="AJ676">IF(AI676=0,0,INDEX(Params!G$4:G$14,RESULTS!$AH676))</f>
        <v>0</v>
      </c>
      <c r="AK676" s="109">
        <f t="shared" si="176"/>
        <v>0</v>
      </c>
      <c r="AL676" s="109">
        <f t="shared" si="177"/>
        <v>0</v>
      </c>
    </row>
    <row r="677" spans="1:38" x14ac:dyDescent="0.3">
      <c r="A677" s="64" t="str">
        <f t="shared" si="171"/>
        <v/>
      </c>
      <c r="B677" s="64" t="str">
        <f t="shared" si="172"/>
        <v/>
      </c>
      <c r="C677" s="100">
        <v>676</v>
      </c>
      <c r="D677" s="96"/>
      <c r="E677" s="97">
        <f t="shared" si="184"/>
        <v>1</v>
      </c>
      <c r="F677" s="97"/>
      <c r="G677" s="97"/>
      <c r="H677" s="104" t="str">
        <f t="shared" si="178"/>
        <v/>
      </c>
      <c r="I677" s="105" t="str">
        <f>IF(D677="","",VLOOKUP(D677,ENTRANTS!$A$1:$H$1000,2,0))</f>
        <v/>
      </c>
      <c r="J677" s="105" t="str">
        <f>IF(D677="","",VLOOKUP(D677,ENTRANTS!$A$1:$H$1000,3,0))</f>
        <v/>
      </c>
      <c r="K677" s="100" t="str">
        <f>IF(D677="","",LEFT(VLOOKUP(D677,ENTRANTS!$A$1:$H$1000,5,0),1))</f>
        <v/>
      </c>
      <c r="L677" s="100" t="str">
        <f>IF(D677="","",COUNTIF($K$2:K677,K677))</f>
        <v/>
      </c>
      <c r="M677" s="100" t="str">
        <f>IF(D677="","",VLOOKUP(D677,ENTRANTS!$A$1:$H$1000,4,0))</f>
        <v/>
      </c>
      <c r="N677" s="100" t="str">
        <f>IF(D677="","",COUNTIF($M$2:M677,M677))</f>
        <v/>
      </c>
      <c r="O677" s="105" t="str">
        <f>IF(D677="","",VLOOKUP(D677,ENTRANTS!$A$1:$H$1000,6,0))</f>
        <v/>
      </c>
      <c r="P677" s="83" t="str">
        <f t="shared" si="179"/>
        <v/>
      </c>
      <c r="Q677" s="30"/>
      <c r="R677" s="2" t="str">
        <f t="shared" si="180"/>
        <v/>
      </c>
      <c r="S677" s="3" t="str">
        <f>IF(D677="","",COUNTIF($R$2:R677,R677))</f>
        <v/>
      </c>
      <c r="T677" s="4" t="str">
        <f t="shared" si="185"/>
        <v/>
      </c>
      <c r="U677" s="34" t="str">
        <f>IF(AND(S677=4,K677="M",NOT(O677="Unattached")),SUMIF(R$2:R677,R677,L$2:L677),"")</f>
        <v/>
      </c>
      <c r="V677" s="4" t="str">
        <f t="shared" si="186"/>
        <v/>
      </c>
      <c r="W677" s="34" t="str">
        <f>IF(AND(S677=3,K677="F",NOT(O677="Unattached")),SUMIF(R$2:R677,R677,L$2:L677),"")</f>
        <v/>
      </c>
      <c r="X677" s="5" t="str">
        <f t="shared" si="173"/>
        <v/>
      </c>
      <c r="Y677" s="5" t="str">
        <f t="shared" si="181"/>
        <v/>
      </c>
      <c r="Z677" s="32" t="str">
        <f t="shared" si="174"/>
        <v xml:space="preserve"> </v>
      </c>
      <c r="AA677" s="32" t="str">
        <f>IF(K677="M",IF(S677&lt;&gt;4,"",VLOOKUP(CONCATENATE(R677," ",(S677-3)),$Z$2:AD677,5,0)),IF(S677&lt;&gt;3,"",VLOOKUP(CONCATENATE(R677," ",(S677-2)),$Z$2:AD677,5,0)))</f>
        <v/>
      </c>
      <c r="AB677" s="32" t="str">
        <f>IF(K677="M",IF(S677&lt;&gt;4,"",VLOOKUP(CONCATENATE(R677," ",(S677-2)),$Z$2:AD677,5,0)),IF(S677&lt;&gt;3,"",VLOOKUP(CONCATENATE(R677," ",(S677-1)),$Z$2:AD677,5,0)))</f>
        <v/>
      </c>
      <c r="AC677" s="32" t="str">
        <f>IF(K677="M",IF(S677&lt;&gt;4,"",VLOOKUP(CONCATENATE(R677," ",(S677-1)),$Z$2:AD677,5,0)),IF(S677&lt;&gt;3,"",VLOOKUP(CONCATENATE(R677," ",(S677)),$Z$2:AD677,5,0)))</f>
        <v/>
      </c>
      <c r="AD677" s="32" t="str">
        <f t="shared" si="182"/>
        <v/>
      </c>
      <c r="AE677" s="32" t="str">
        <f t="shared" si="183"/>
        <v xml:space="preserve"> </v>
      </c>
      <c r="AF677" s="109">
        <f>IF($K677="M",IF($L677&gt;Params!D$3,0,Params!F$3-$L677+1)+IF($L677=1,2,0),IF($L677&gt;Params!E$3,0,Params!G$3-$L677+1)+IF($L677=1,2,0))</f>
        <v>0</v>
      </c>
      <c r="AG677" s="109">
        <f t="shared" si="175"/>
        <v>0</v>
      </c>
      <c r="AH677" s="109">
        <f>IF(LEN(M677)&gt;1,MATCH(MID(M677,2,3),Params!$A$4:$A$14,0),0)</f>
        <v>0</v>
      </c>
      <c r="AI677" s="109" cm="1">
        <f t="array" ref="AI677">IF(AH677=0,0,INDEX(Params!F$4:F$14,RESULTS!$AH677))</f>
        <v>0</v>
      </c>
      <c r="AJ677" s="109" cm="1">
        <f t="array" ref="AJ677">IF(AI677=0,0,INDEX(Params!G$4:G$14,RESULTS!$AH677))</f>
        <v>0</v>
      </c>
      <c r="AK677" s="109">
        <f t="shared" si="176"/>
        <v>0</v>
      </c>
      <c r="AL677" s="109">
        <f t="shared" si="177"/>
        <v>0</v>
      </c>
    </row>
    <row r="678" spans="1:38" x14ac:dyDescent="0.3">
      <c r="A678" s="64" t="str">
        <f t="shared" si="171"/>
        <v/>
      </c>
      <c r="B678" s="64" t="str">
        <f t="shared" si="172"/>
        <v/>
      </c>
      <c r="C678" s="100">
        <v>677</v>
      </c>
      <c r="D678" s="96"/>
      <c r="E678" s="97">
        <f t="shared" si="184"/>
        <v>1</v>
      </c>
      <c r="F678" s="97"/>
      <c r="G678" s="97"/>
      <c r="H678" s="104" t="str">
        <f t="shared" si="178"/>
        <v/>
      </c>
      <c r="I678" s="105" t="str">
        <f>IF(D678="","",VLOOKUP(D678,ENTRANTS!$A$1:$H$1000,2,0))</f>
        <v/>
      </c>
      <c r="J678" s="105" t="str">
        <f>IF(D678="","",VLOOKUP(D678,ENTRANTS!$A$1:$H$1000,3,0))</f>
        <v/>
      </c>
      <c r="K678" s="100" t="str">
        <f>IF(D678="","",LEFT(VLOOKUP(D678,ENTRANTS!$A$1:$H$1000,5,0),1))</f>
        <v/>
      </c>
      <c r="L678" s="100" t="str">
        <f>IF(D678="","",COUNTIF($K$2:K678,K678))</f>
        <v/>
      </c>
      <c r="M678" s="100" t="str">
        <f>IF(D678="","",VLOOKUP(D678,ENTRANTS!$A$1:$H$1000,4,0))</f>
        <v/>
      </c>
      <c r="N678" s="100" t="str">
        <f>IF(D678="","",COUNTIF($M$2:M678,M678))</f>
        <v/>
      </c>
      <c r="O678" s="105" t="str">
        <f>IF(D678="","",VLOOKUP(D678,ENTRANTS!$A$1:$H$1000,6,0))</f>
        <v/>
      </c>
      <c r="P678" s="83" t="str">
        <f t="shared" si="179"/>
        <v/>
      </c>
      <c r="Q678" s="30"/>
      <c r="R678" s="2" t="str">
        <f t="shared" si="180"/>
        <v/>
      </c>
      <c r="S678" s="3" t="str">
        <f>IF(D678="","",COUNTIF($R$2:R678,R678))</f>
        <v/>
      </c>
      <c r="T678" s="4" t="str">
        <f t="shared" si="185"/>
        <v/>
      </c>
      <c r="U678" s="34" t="str">
        <f>IF(AND(S678=4,K678="M",NOT(O678="Unattached")),SUMIF(R$2:R678,R678,L$2:L678),"")</f>
        <v/>
      </c>
      <c r="V678" s="4" t="str">
        <f t="shared" si="186"/>
        <v/>
      </c>
      <c r="W678" s="34" t="str">
        <f>IF(AND(S678=3,K678="F",NOT(O678="Unattached")),SUMIF(R$2:R678,R678,L$2:L678),"")</f>
        <v/>
      </c>
      <c r="X678" s="5" t="str">
        <f t="shared" si="173"/>
        <v/>
      </c>
      <c r="Y678" s="5" t="str">
        <f t="shared" si="181"/>
        <v/>
      </c>
      <c r="Z678" s="32" t="str">
        <f t="shared" si="174"/>
        <v xml:space="preserve"> </v>
      </c>
      <c r="AA678" s="32" t="str">
        <f>IF(K678="M",IF(S678&lt;&gt;4,"",VLOOKUP(CONCATENATE(R678," ",(S678-3)),$Z$2:AD678,5,0)),IF(S678&lt;&gt;3,"",VLOOKUP(CONCATENATE(R678," ",(S678-2)),$Z$2:AD678,5,0)))</f>
        <v/>
      </c>
      <c r="AB678" s="32" t="str">
        <f>IF(K678="M",IF(S678&lt;&gt;4,"",VLOOKUP(CONCATENATE(R678," ",(S678-2)),$Z$2:AD678,5,0)),IF(S678&lt;&gt;3,"",VLOOKUP(CONCATENATE(R678," ",(S678-1)),$Z$2:AD678,5,0)))</f>
        <v/>
      </c>
      <c r="AC678" s="32" t="str">
        <f>IF(K678="M",IF(S678&lt;&gt;4,"",VLOOKUP(CONCATENATE(R678," ",(S678-1)),$Z$2:AD678,5,0)),IF(S678&lt;&gt;3,"",VLOOKUP(CONCATENATE(R678," ",(S678)),$Z$2:AD678,5,0)))</f>
        <v/>
      </c>
      <c r="AD678" s="32" t="str">
        <f t="shared" si="182"/>
        <v/>
      </c>
      <c r="AE678" s="32" t="str">
        <f t="shared" si="183"/>
        <v xml:space="preserve"> </v>
      </c>
      <c r="AF678" s="109">
        <f>IF($K678="M",IF($L678&gt;Params!D$3,0,Params!F$3-$L678+1)+IF($L678=1,2,0),IF($L678&gt;Params!E$3,0,Params!G$3-$L678+1)+IF($L678=1,2,0))</f>
        <v>0</v>
      </c>
      <c r="AG678" s="109">
        <f t="shared" si="175"/>
        <v>0</v>
      </c>
      <c r="AH678" s="109">
        <f>IF(LEN(M678)&gt;1,MATCH(MID(M678,2,3),Params!$A$4:$A$14,0),0)</f>
        <v>0</v>
      </c>
      <c r="AI678" s="109" cm="1">
        <f t="array" ref="AI678">IF(AH678=0,0,INDEX(Params!F$4:F$14,RESULTS!$AH678))</f>
        <v>0</v>
      </c>
      <c r="AJ678" s="109" cm="1">
        <f t="array" ref="AJ678">IF(AI678=0,0,INDEX(Params!G$4:G$14,RESULTS!$AH678))</f>
        <v>0</v>
      </c>
      <c r="AK678" s="109">
        <f t="shared" si="176"/>
        <v>0</v>
      </c>
      <c r="AL678" s="109">
        <f t="shared" si="177"/>
        <v>0</v>
      </c>
    </row>
    <row r="679" spans="1:38" x14ac:dyDescent="0.3">
      <c r="A679" s="64" t="str">
        <f t="shared" si="171"/>
        <v/>
      </c>
      <c r="B679" s="64" t="str">
        <f t="shared" si="172"/>
        <v/>
      </c>
      <c r="C679" s="100">
        <v>678</v>
      </c>
      <c r="D679" s="96"/>
      <c r="E679" s="97">
        <f t="shared" si="184"/>
        <v>1</v>
      </c>
      <c r="F679" s="97"/>
      <c r="G679" s="97"/>
      <c r="H679" s="104" t="str">
        <f t="shared" si="178"/>
        <v/>
      </c>
      <c r="I679" s="105" t="str">
        <f>IF(D679="","",VLOOKUP(D679,ENTRANTS!$A$1:$H$1000,2,0))</f>
        <v/>
      </c>
      <c r="J679" s="105" t="str">
        <f>IF(D679="","",VLOOKUP(D679,ENTRANTS!$A$1:$H$1000,3,0))</f>
        <v/>
      </c>
      <c r="K679" s="100" t="str">
        <f>IF(D679="","",LEFT(VLOOKUP(D679,ENTRANTS!$A$1:$H$1000,5,0),1))</f>
        <v/>
      </c>
      <c r="L679" s="100" t="str">
        <f>IF(D679="","",COUNTIF($K$2:K679,K679))</f>
        <v/>
      </c>
      <c r="M679" s="100" t="str">
        <f>IF(D679="","",VLOOKUP(D679,ENTRANTS!$A$1:$H$1000,4,0))</f>
        <v/>
      </c>
      <c r="N679" s="100" t="str">
        <f>IF(D679="","",COUNTIF($M$2:M679,M679))</f>
        <v/>
      </c>
      <c r="O679" s="105" t="str">
        <f>IF(D679="","",VLOOKUP(D679,ENTRANTS!$A$1:$H$1000,6,0))</f>
        <v/>
      </c>
      <c r="P679" s="83" t="str">
        <f t="shared" si="179"/>
        <v/>
      </c>
      <c r="Q679" s="30"/>
      <c r="R679" s="2" t="str">
        <f t="shared" si="180"/>
        <v/>
      </c>
      <c r="S679" s="3" t="str">
        <f>IF(D679="","",COUNTIF($R$2:R679,R679))</f>
        <v/>
      </c>
      <c r="T679" s="4" t="str">
        <f t="shared" si="185"/>
        <v/>
      </c>
      <c r="U679" s="34" t="str">
        <f>IF(AND(S679=4,K679="M",NOT(O679="Unattached")),SUMIF(R$2:R679,R679,L$2:L679),"")</f>
        <v/>
      </c>
      <c r="V679" s="4" t="str">
        <f t="shared" si="186"/>
        <v/>
      </c>
      <c r="W679" s="34" t="str">
        <f>IF(AND(S679=3,K679="F",NOT(O679="Unattached")),SUMIF(R$2:R679,R679,L$2:L679),"")</f>
        <v/>
      </c>
      <c r="X679" s="5" t="str">
        <f t="shared" si="173"/>
        <v/>
      </c>
      <c r="Y679" s="5" t="str">
        <f t="shared" si="181"/>
        <v/>
      </c>
      <c r="Z679" s="32" t="str">
        <f t="shared" si="174"/>
        <v xml:space="preserve"> </v>
      </c>
      <c r="AA679" s="32" t="str">
        <f>IF(K679="M",IF(S679&lt;&gt;4,"",VLOOKUP(CONCATENATE(R679," ",(S679-3)),$Z$2:AD679,5,0)),IF(S679&lt;&gt;3,"",VLOOKUP(CONCATENATE(R679," ",(S679-2)),$Z$2:AD679,5,0)))</f>
        <v/>
      </c>
      <c r="AB679" s="32" t="str">
        <f>IF(K679="M",IF(S679&lt;&gt;4,"",VLOOKUP(CONCATENATE(R679," ",(S679-2)),$Z$2:AD679,5,0)),IF(S679&lt;&gt;3,"",VLOOKUP(CONCATENATE(R679," ",(S679-1)),$Z$2:AD679,5,0)))</f>
        <v/>
      </c>
      <c r="AC679" s="32" t="str">
        <f>IF(K679="M",IF(S679&lt;&gt;4,"",VLOOKUP(CONCATENATE(R679," ",(S679-1)),$Z$2:AD679,5,0)),IF(S679&lt;&gt;3,"",VLOOKUP(CONCATENATE(R679," ",(S679)),$Z$2:AD679,5,0)))</f>
        <v/>
      </c>
      <c r="AD679" s="32" t="str">
        <f t="shared" si="182"/>
        <v/>
      </c>
      <c r="AE679" s="32" t="str">
        <f t="shared" si="183"/>
        <v xml:space="preserve"> </v>
      </c>
      <c r="AF679" s="109">
        <f>IF($K679="M",IF($L679&gt;Params!D$3,0,Params!F$3-$L679+1)+IF($L679=1,2,0),IF($L679&gt;Params!E$3,0,Params!G$3-$L679+1)+IF($L679=1,2,0))</f>
        <v>0</v>
      </c>
      <c r="AG679" s="109">
        <f t="shared" si="175"/>
        <v>0</v>
      </c>
      <c r="AH679" s="109">
        <f>IF(LEN(M679)&gt;1,MATCH(MID(M679,2,3),Params!$A$4:$A$14,0),0)</f>
        <v>0</v>
      </c>
      <c r="AI679" s="109" cm="1">
        <f t="array" ref="AI679">IF(AH679=0,0,INDEX(Params!F$4:F$14,RESULTS!$AH679))</f>
        <v>0</v>
      </c>
      <c r="AJ679" s="109" cm="1">
        <f t="array" ref="AJ679">IF(AI679=0,0,INDEX(Params!G$4:G$14,RESULTS!$AH679))</f>
        <v>0</v>
      </c>
      <c r="AK679" s="109">
        <f t="shared" si="176"/>
        <v>0</v>
      </c>
      <c r="AL679" s="109">
        <f t="shared" si="177"/>
        <v>0</v>
      </c>
    </row>
    <row r="680" spans="1:38" x14ac:dyDescent="0.3">
      <c r="A680" s="64" t="str">
        <f t="shared" si="171"/>
        <v/>
      </c>
      <c r="B680" s="64" t="str">
        <f t="shared" si="172"/>
        <v/>
      </c>
      <c r="C680" s="100">
        <v>679</v>
      </c>
      <c r="D680" s="96"/>
      <c r="E680" s="97">
        <f t="shared" si="184"/>
        <v>1</v>
      </c>
      <c r="F680" s="97"/>
      <c r="G680" s="97"/>
      <c r="H680" s="104" t="str">
        <f t="shared" si="178"/>
        <v/>
      </c>
      <c r="I680" s="105" t="str">
        <f>IF(D680="","",VLOOKUP(D680,ENTRANTS!$A$1:$H$1000,2,0))</f>
        <v/>
      </c>
      <c r="J680" s="105" t="str">
        <f>IF(D680="","",VLOOKUP(D680,ENTRANTS!$A$1:$H$1000,3,0))</f>
        <v/>
      </c>
      <c r="K680" s="100" t="str">
        <f>IF(D680="","",LEFT(VLOOKUP(D680,ENTRANTS!$A$1:$H$1000,5,0),1))</f>
        <v/>
      </c>
      <c r="L680" s="100" t="str">
        <f>IF(D680="","",COUNTIF($K$2:K680,K680))</f>
        <v/>
      </c>
      <c r="M680" s="100" t="str">
        <f>IF(D680="","",VLOOKUP(D680,ENTRANTS!$A$1:$H$1000,4,0))</f>
        <v/>
      </c>
      <c r="N680" s="100" t="str">
        <f>IF(D680="","",COUNTIF($M$2:M680,M680))</f>
        <v/>
      </c>
      <c r="O680" s="105" t="str">
        <f>IF(D680="","",VLOOKUP(D680,ENTRANTS!$A$1:$H$1000,6,0))</f>
        <v/>
      </c>
      <c r="P680" s="83" t="str">
        <f t="shared" si="179"/>
        <v/>
      </c>
      <c r="Q680" s="30"/>
      <c r="R680" s="2" t="str">
        <f t="shared" si="180"/>
        <v/>
      </c>
      <c r="S680" s="3" t="str">
        <f>IF(D680="","",COUNTIF($R$2:R680,R680))</f>
        <v/>
      </c>
      <c r="T680" s="4" t="str">
        <f t="shared" si="185"/>
        <v/>
      </c>
      <c r="U680" s="34" t="str">
        <f>IF(AND(S680=4,K680="M",NOT(O680="Unattached")),SUMIF(R$2:R680,R680,L$2:L680),"")</f>
        <v/>
      </c>
      <c r="V680" s="4" t="str">
        <f t="shared" si="186"/>
        <v/>
      </c>
      <c r="W680" s="34" t="str">
        <f>IF(AND(S680=3,K680="F",NOT(O680="Unattached")),SUMIF(R$2:R680,R680,L$2:L680),"")</f>
        <v/>
      </c>
      <c r="X680" s="5" t="str">
        <f t="shared" si="173"/>
        <v/>
      </c>
      <c r="Y680" s="5" t="str">
        <f t="shared" si="181"/>
        <v/>
      </c>
      <c r="Z680" s="32" t="str">
        <f t="shared" si="174"/>
        <v xml:space="preserve"> </v>
      </c>
      <c r="AA680" s="32" t="str">
        <f>IF(K680="M",IF(S680&lt;&gt;4,"",VLOOKUP(CONCATENATE(R680," ",(S680-3)),$Z$2:AD680,5,0)),IF(S680&lt;&gt;3,"",VLOOKUP(CONCATENATE(R680," ",(S680-2)),$Z$2:AD680,5,0)))</f>
        <v/>
      </c>
      <c r="AB680" s="32" t="str">
        <f>IF(K680="M",IF(S680&lt;&gt;4,"",VLOOKUP(CONCATENATE(R680," ",(S680-2)),$Z$2:AD680,5,0)),IF(S680&lt;&gt;3,"",VLOOKUP(CONCATENATE(R680," ",(S680-1)),$Z$2:AD680,5,0)))</f>
        <v/>
      </c>
      <c r="AC680" s="32" t="str">
        <f>IF(K680="M",IF(S680&lt;&gt;4,"",VLOOKUP(CONCATENATE(R680," ",(S680-1)),$Z$2:AD680,5,0)),IF(S680&lt;&gt;3,"",VLOOKUP(CONCATENATE(R680," ",(S680)),$Z$2:AD680,5,0)))</f>
        <v/>
      </c>
      <c r="AD680" s="32" t="str">
        <f t="shared" si="182"/>
        <v/>
      </c>
      <c r="AE680" s="32" t="str">
        <f t="shared" si="183"/>
        <v xml:space="preserve"> </v>
      </c>
      <c r="AF680" s="109">
        <f>IF($K680="M",IF($L680&gt;Params!D$3,0,Params!F$3-$L680+1)+IF($L680=1,2,0),IF($L680&gt;Params!E$3,0,Params!G$3-$L680+1)+IF($L680=1,2,0))</f>
        <v>0</v>
      </c>
      <c r="AG680" s="109">
        <f t="shared" si="175"/>
        <v>0</v>
      </c>
      <c r="AH680" s="109">
        <f>IF(LEN(M680)&gt;1,MATCH(MID(M680,2,3),Params!$A$4:$A$14,0),0)</f>
        <v>0</v>
      </c>
      <c r="AI680" s="109" cm="1">
        <f t="array" ref="AI680">IF(AH680=0,0,INDEX(Params!F$4:F$14,RESULTS!$AH680))</f>
        <v>0</v>
      </c>
      <c r="AJ680" s="109" cm="1">
        <f t="array" ref="AJ680">IF(AI680=0,0,INDEX(Params!G$4:G$14,RESULTS!$AH680))</f>
        <v>0</v>
      </c>
      <c r="AK680" s="109">
        <f t="shared" si="176"/>
        <v>0</v>
      </c>
      <c r="AL680" s="109">
        <f t="shared" si="177"/>
        <v>0</v>
      </c>
    </row>
    <row r="681" spans="1:38" x14ac:dyDescent="0.3">
      <c r="A681" s="64" t="str">
        <f t="shared" si="171"/>
        <v/>
      </c>
      <c r="B681" s="64" t="str">
        <f t="shared" si="172"/>
        <v/>
      </c>
      <c r="C681" s="100">
        <v>680</v>
      </c>
      <c r="D681" s="96"/>
      <c r="E681" s="97">
        <f t="shared" si="184"/>
        <v>1</v>
      </c>
      <c r="F681" s="97"/>
      <c r="G681" s="97"/>
      <c r="H681" s="104" t="str">
        <f t="shared" si="178"/>
        <v/>
      </c>
      <c r="I681" s="105" t="str">
        <f>IF(D681="","",VLOOKUP(D681,ENTRANTS!$A$1:$H$1000,2,0))</f>
        <v/>
      </c>
      <c r="J681" s="105" t="str">
        <f>IF(D681="","",VLOOKUP(D681,ENTRANTS!$A$1:$H$1000,3,0))</f>
        <v/>
      </c>
      <c r="K681" s="100" t="str">
        <f>IF(D681="","",LEFT(VLOOKUP(D681,ENTRANTS!$A$1:$H$1000,5,0),1))</f>
        <v/>
      </c>
      <c r="L681" s="100" t="str">
        <f>IF(D681="","",COUNTIF($K$2:K681,K681))</f>
        <v/>
      </c>
      <c r="M681" s="100" t="str">
        <f>IF(D681="","",VLOOKUP(D681,ENTRANTS!$A$1:$H$1000,4,0))</f>
        <v/>
      </c>
      <c r="N681" s="100" t="str">
        <f>IF(D681="","",COUNTIF($M$2:M681,M681))</f>
        <v/>
      </c>
      <c r="O681" s="105" t="str">
        <f>IF(D681="","",VLOOKUP(D681,ENTRANTS!$A$1:$H$1000,6,0))</f>
        <v/>
      </c>
      <c r="P681" s="83" t="str">
        <f t="shared" si="179"/>
        <v/>
      </c>
      <c r="Q681" s="30"/>
      <c r="R681" s="2" t="str">
        <f t="shared" si="180"/>
        <v/>
      </c>
      <c r="S681" s="3" t="str">
        <f>IF(D681="","",COUNTIF($R$2:R681,R681))</f>
        <v/>
      </c>
      <c r="T681" s="4" t="str">
        <f t="shared" si="185"/>
        <v/>
      </c>
      <c r="U681" s="34" t="str">
        <f>IF(AND(S681=4,K681="M",NOT(O681="Unattached")),SUMIF(R$2:R681,R681,L$2:L681),"")</f>
        <v/>
      </c>
      <c r="V681" s="4" t="str">
        <f t="shared" si="186"/>
        <v/>
      </c>
      <c r="W681" s="34" t="str">
        <f>IF(AND(S681=3,K681="F",NOT(O681="Unattached")),SUMIF(R$2:R681,R681,L$2:L681),"")</f>
        <v/>
      </c>
      <c r="X681" s="5" t="str">
        <f t="shared" si="173"/>
        <v/>
      </c>
      <c r="Y681" s="5" t="str">
        <f t="shared" si="181"/>
        <v/>
      </c>
      <c r="Z681" s="32" t="str">
        <f t="shared" si="174"/>
        <v xml:space="preserve"> </v>
      </c>
      <c r="AA681" s="32" t="str">
        <f>IF(K681="M",IF(S681&lt;&gt;4,"",VLOOKUP(CONCATENATE(R681," ",(S681-3)),$Z$2:AD681,5,0)),IF(S681&lt;&gt;3,"",VLOOKUP(CONCATENATE(R681," ",(S681-2)),$Z$2:AD681,5,0)))</f>
        <v/>
      </c>
      <c r="AB681" s="32" t="str">
        <f>IF(K681="M",IF(S681&lt;&gt;4,"",VLOOKUP(CONCATENATE(R681," ",(S681-2)),$Z$2:AD681,5,0)),IF(S681&lt;&gt;3,"",VLOOKUP(CONCATENATE(R681," ",(S681-1)),$Z$2:AD681,5,0)))</f>
        <v/>
      </c>
      <c r="AC681" s="32" t="str">
        <f>IF(K681="M",IF(S681&lt;&gt;4,"",VLOOKUP(CONCATENATE(R681," ",(S681-1)),$Z$2:AD681,5,0)),IF(S681&lt;&gt;3,"",VLOOKUP(CONCATENATE(R681," ",(S681)),$Z$2:AD681,5,0)))</f>
        <v/>
      </c>
      <c r="AD681" s="32" t="str">
        <f t="shared" si="182"/>
        <v/>
      </c>
      <c r="AE681" s="32" t="str">
        <f t="shared" si="183"/>
        <v xml:space="preserve"> </v>
      </c>
      <c r="AF681" s="109">
        <f>IF($K681="M",IF($L681&gt;Params!D$3,0,Params!F$3-$L681+1)+IF($L681=1,2,0),IF($L681&gt;Params!E$3,0,Params!G$3-$L681+1)+IF($L681=1,2,0))</f>
        <v>0</v>
      </c>
      <c r="AG681" s="109">
        <f t="shared" si="175"/>
        <v>0</v>
      </c>
      <c r="AH681" s="109">
        <f>IF(LEN(M681)&gt;1,MATCH(MID(M681,2,3),Params!$A$4:$A$14,0),0)</f>
        <v>0</v>
      </c>
      <c r="AI681" s="109" cm="1">
        <f t="array" ref="AI681">IF(AH681=0,0,INDEX(Params!F$4:F$14,RESULTS!$AH681))</f>
        <v>0</v>
      </c>
      <c r="AJ681" s="109" cm="1">
        <f t="array" ref="AJ681">IF(AI681=0,0,INDEX(Params!G$4:G$14,RESULTS!$AH681))</f>
        <v>0</v>
      </c>
      <c r="AK681" s="109">
        <f t="shared" si="176"/>
        <v>0</v>
      </c>
      <c r="AL681" s="109">
        <f t="shared" si="177"/>
        <v>0</v>
      </c>
    </row>
    <row r="682" spans="1:38" x14ac:dyDescent="0.3">
      <c r="A682" s="64" t="str">
        <f t="shared" si="171"/>
        <v/>
      </c>
      <c r="B682" s="64" t="str">
        <f t="shared" si="172"/>
        <v/>
      </c>
      <c r="C682" s="100">
        <v>681</v>
      </c>
      <c r="D682" s="96"/>
      <c r="E682" s="97">
        <f t="shared" si="184"/>
        <v>1</v>
      </c>
      <c r="F682" s="97"/>
      <c r="G682" s="97"/>
      <c r="H682" s="104" t="str">
        <f t="shared" si="178"/>
        <v/>
      </c>
      <c r="I682" s="105" t="str">
        <f>IF(D682="","",VLOOKUP(D682,ENTRANTS!$A$1:$H$1000,2,0))</f>
        <v/>
      </c>
      <c r="J682" s="105" t="str">
        <f>IF(D682="","",VLOOKUP(D682,ENTRANTS!$A$1:$H$1000,3,0))</f>
        <v/>
      </c>
      <c r="K682" s="100" t="str">
        <f>IF(D682="","",LEFT(VLOOKUP(D682,ENTRANTS!$A$1:$H$1000,5,0),1))</f>
        <v/>
      </c>
      <c r="L682" s="100" t="str">
        <f>IF(D682="","",COUNTIF($K$2:K682,K682))</f>
        <v/>
      </c>
      <c r="M682" s="100" t="str">
        <f>IF(D682="","",VLOOKUP(D682,ENTRANTS!$A$1:$H$1000,4,0))</f>
        <v/>
      </c>
      <c r="N682" s="100" t="str">
        <f>IF(D682="","",COUNTIF($M$2:M682,M682))</f>
        <v/>
      </c>
      <c r="O682" s="105" t="str">
        <f>IF(D682="","",VLOOKUP(D682,ENTRANTS!$A$1:$H$1000,6,0))</f>
        <v/>
      </c>
      <c r="P682" s="83" t="str">
        <f t="shared" si="179"/>
        <v/>
      </c>
      <c r="Q682" s="30"/>
      <c r="R682" s="2" t="str">
        <f t="shared" si="180"/>
        <v/>
      </c>
      <c r="S682" s="3" t="str">
        <f>IF(D682="","",COUNTIF($R$2:R682,R682))</f>
        <v/>
      </c>
      <c r="T682" s="4" t="str">
        <f t="shared" si="185"/>
        <v/>
      </c>
      <c r="U682" s="34" t="str">
        <f>IF(AND(S682=4,K682="M",NOT(O682="Unattached")),SUMIF(R$2:R682,R682,L$2:L682),"")</f>
        <v/>
      </c>
      <c r="V682" s="4" t="str">
        <f t="shared" si="186"/>
        <v/>
      </c>
      <c r="W682" s="34" t="str">
        <f>IF(AND(S682=3,K682="F",NOT(O682="Unattached")),SUMIF(R$2:R682,R682,L$2:L682),"")</f>
        <v/>
      </c>
      <c r="X682" s="5" t="str">
        <f t="shared" si="173"/>
        <v/>
      </c>
      <c r="Y682" s="5" t="str">
        <f t="shared" si="181"/>
        <v/>
      </c>
      <c r="Z682" s="32" t="str">
        <f t="shared" si="174"/>
        <v xml:space="preserve"> </v>
      </c>
      <c r="AA682" s="32" t="str">
        <f>IF(K682="M",IF(S682&lt;&gt;4,"",VLOOKUP(CONCATENATE(R682," ",(S682-3)),$Z$2:AD682,5,0)),IF(S682&lt;&gt;3,"",VLOOKUP(CONCATENATE(R682," ",(S682-2)),$Z$2:AD682,5,0)))</f>
        <v/>
      </c>
      <c r="AB682" s="32" t="str">
        <f>IF(K682="M",IF(S682&lt;&gt;4,"",VLOOKUP(CONCATENATE(R682," ",(S682-2)),$Z$2:AD682,5,0)),IF(S682&lt;&gt;3,"",VLOOKUP(CONCATENATE(R682," ",(S682-1)),$Z$2:AD682,5,0)))</f>
        <v/>
      </c>
      <c r="AC682" s="32" t="str">
        <f>IF(K682="M",IF(S682&lt;&gt;4,"",VLOOKUP(CONCATENATE(R682," ",(S682-1)),$Z$2:AD682,5,0)),IF(S682&lt;&gt;3,"",VLOOKUP(CONCATENATE(R682," ",(S682)),$Z$2:AD682,5,0)))</f>
        <v/>
      </c>
      <c r="AD682" s="32" t="str">
        <f t="shared" si="182"/>
        <v/>
      </c>
      <c r="AE682" s="32" t="str">
        <f t="shared" si="183"/>
        <v xml:space="preserve"> </v>
      </c>
      <c r="AF682" s="109">
        <f>IF($K682="M",IF($L682&gt;Params!D$3,0,Params!F$3-$L682+1)+IF($L682=1,2,0),IF($L682&gt;Params!E$3,0,Params!G$3-$L682+1)+IF($L682=1,2,0))</f>
        <v>0</v>
      </c>
      <c r="AG682" s="109">
        <f t="shared" si="175"/>
        <v>0</v>
      </c>
      <c r="AH682" s="109">
        <f>IF(LEN(M682)&gt;1,MATCH(MID(M682,2,3),Params!$A$4:$A$14,0),0)</f>
        <v>0</v>
      </c>
      <c r="AI682" s="109" cm="1">
        <f t="array" ref="AI682">IF(AH682=0,0,INDEX(Params!F$4:F$14,RESULTS!$AH682))</f>
        <v>0</v>
      </c>
      <c r="AJ682" s="109" cm="1">
        <f t="array" ref="AJ682">IF(AI682=0,0,INDEX(Params!G$4:G$14,RESULTS!$AH682))</f>
        <v>0</v>
      </c>
      <c r="AK682" s="109">
        <f t="shared" si="176"/>
        <v>0</v>
      </c>
      <c r="AL682" s="109">
        <f t="shared" si="177"/>
        <v>0</v>
      </c>
    </row>
    <row r="683" spans="1:38" x14ac:dyDescent="0.3">
      <c r="A683" s="64" t="str">
        <f t="shared" si="171"/>
        <v/>
      </c>
      <c r="B683" s="64" t="str">
        <f t="shared" si="172"/>
        <v/>
      </c>
      <c r="C683" s="100">
        <v>682</v>
      </c>
      <c r="D683" s="96"/>
      <c r="E683" s="97">
        <f t="shared" si="184"/>
        <v>1</v>
      </c>
      <c r="F683" s="97"/>
      <c r="G683" s="97"/>
      <c r="H683" s="104" t="str">
        <f t="shared" si="178"/>
        <v/>
      </c>
      <c r="I683" s="105" t="str">
        <f>IF(D683="","",VLOOKUP(D683,ENTRANTS!$A$1:$H$1000,2,0))</f>
        <v/>
      </c>
      <c r="J683" s="105" t="str">
        <f>IF(D683="","",VLOOKUP(D683,ENTRANTS!$A$1:$H$1000,3,0))</f>
        <v/>
      </c>
      <c r="K683" s="100" t="str">
        <f>IF(D683="","",LEFT(VLOOKUP(D683,ENTRANTS!$A$1:$H$1000,5,0),1))</f>
        <v/>
      </c>
      <c r="L683" s="100" t="str">
        <f>IF(D683="","",COUNTIF($K$2:K683,K683))</f>
        <v/>
      </c>
      <c r="M683" s="100" t="str">
        <f>IF(D683="","",VLOOKUP(D683,ENTRANTS!$A$1:$H$1000,4,0))</f>
        <v/>
      </c>
      <c r="N683" s="100" t="str">
        <f>IF(D683="","",COUNTIF($M$2:M683,M683))</f>
        <v/>
      </c>
      <c r="O683" s="105" t="str">
        <f>IF(D683="","",VLOOKUP(D683,ENTRANTS!$A$1:$H$1000,6,0))</f>
        <v/>
      </c>
      <c r="P683" s="83" t="str">
        <f t="shared" si="179"/>
        <v/>
      </c>
      <c r="Q683" s="30"/>
      <c r="R683" s="2" t="str">
        <f t="shared" si="180"/>
        <v/>
      </c>
      <c r="S683" s="3" t="str">
        <f>IF(D683="","",COUNTIF($R$2:R683,R683))</f>
        <v/>
      </c>
      <c r="T683" s="4" t="str">
        <f t="shared" si="185"/>
        <v/>
      </c>
      <c r="U683" s="34" t="str">
        <f>IF(AND(S683=4,K683="M",NOT(O683="Unattached")),SUMIF(R$2:R683,R683,L$2:L683),"")</f>
        <v/>
      </c>
      <c r="V683" s="4" t="str">
        <f t="shared" si="186"/>
        <v/>
      </c>
      <c r="W683" s="34" t="str">
        <f>IF(AND(S683=3,K683="F",NOT(O683="Unattached")),SUMIF(R$2:R683,R683,L$2:L683),"")</f>
        <v/>
      </c>
      <c r="X683" s="5" t="str">
        <f t="shared" si="173"/>
        <v/>
      </c>
      <c r="Y683" s="5" t="str">
        <f t="shared" si="181"/>
        <v/>
      </c>
      <c r="Z683" s="32" t="str">
        <f t="shared" si="174"/>
        <v xml:space="preserve"> </v>
      </c>
      <c r="AA683" s="32" t="str">
        <f>IF(K683="M",IF(S683&lt;&gt;4,"",VLOOKUP(CONCATENATE(R683," ",(S683-3)),$Z$2:AD683,5,0)),IF(S683&lt;&gt;3,"",VLOOKUP(CONCATENATE(R683," ",(S683-2)),$Z$2:AD683,5,0)))</f>
        <v/>
      </c>
      <c r="AB683" s="32" t="str">
        <f>IF(K683="M",IF(S683&lt;&gt;4,"",VLOOKUP(CONCATENATE(R683," ",(S683-2)),$Z$2:AD683,5,0)),IF(S683&lt;&gt;3,"",VLOOKUP(CONCATENATE(R683," ",(S683-1)),$Z$2:AD683,5,0)))</f>
        <v/>
      </c>
      <c r="AC683" s="32" t="str">
        <f>IF(K683="M",IF(S683&lt;&gt;4,"",VLOOKUP(CONCATENATE(R683," ",(S683-1)),$Z$2:AD683,5,0)),IF(S683&lt;&gt;3,"",VLOOKUP(CONCATENATE(R683," ",(S683)),$Z$2:AD683,5,0)))</f>
        <v/>
      </c>
      <c r="AD683" s="32" t="str">
        <f t="shared" si="182"/>
        <v/>
      </c>
      <c r="AE683" s="32" t="str">
        <f t="shared" si="183"/>
        <v xml:space="preserve"> </v>
      </c>
      <c r="AF683" s="109">
        <f>IF($K683="M",IF($L683&gt;Params!D$3,0,Params!F$3-$L683+1)+IF($L683=1,2,0),IF($L683&gt;Params!E$3,0,Params!G$3-$L683+1)+IF($L683=1,2,0))</f>
        <v>0</v>
      </c>
      <c r="AG683" s="109">
        <f t="shared" si="175"/>
        <v>0</v>
      </c>
      <c r="AH683" s="109">
        <f>IF(LEN(M683)&gt;1,MATCH(MID(M683,2,3),Params!$A$4:$A$14,0),0)</f>
        <v>0</v>
      </c>
      <c r="AI683" s="109" cm="1">
        <f t="array" ref="AI683">IF(AH683=0,0,INDEX(Params!F$4:F$14,RESULTS!$AH683))</f>
        <v>0</v>
      </c>
      <c r="AJ683" s="109" cm="1">
        <f t="array" ref="AJ683">IF(AI683=0,0,INDEX(Params!G$4:G$14,RESULTS!$AH683))</f>
        <v>0</v>
      </c>
      <c r="AK683" s="109">
        <f t="shared" si="176"/>
        <v>0</v>
      </c>
      <c r="AL683" s="109">
        <f t="shared" si="177"/>
        <v>0</v>
      </c>
    </row>
    <row r="684" spans="1:38" x14ac:dyDescent="0.3">
      <c r="A684" s="64" t="str">
        <f t="shared" si="171"/>
        <v/>
      </c>
      <c r="B684" s="64" t="str">
        <f t="shared" si="172"/>
        <v/>
      </c>
      <c r="C684" s="100">
        <v>683</v>
      </c>
      <c r="D684" s="96"/>
      <c r="E684" s="97">
        <f t="shared" si="184"/>
        <v>1</v>
      </c>
      <c r="F684" s="97"/>
      <c r="G684" s="97"/>
      <c r="H684" s="104" t="str">
        <f t="shared" si="178"/>
        <v/>
      </c>
      <c r="I684" s="105" t="str">
        <f>IF(D684="","",VLOOKUP(D684,ENTRANTS!$A$1:$H$1000,2,0))</f>
        <v/>
      </c>
      <c r="J684" s="105" t="str">
        <f>IF(D684="","",VLOOKUP(D684,ENTRANTS!$A$1:$H$1000,3,0))</f>
        <v/>
      </c>
      <c r="K684" s="100" t="str">
        <f>IF(D684="","",LEFT(VLOOKUP(D684,ENTRANTS!$A$1:$H$1000,5,0),1))</f>
        <v/>
      </c>
      <c r="L684" s="100" t="str">
        <f>IF(D684="","",COUNTIF($K$2:K684,K684))</f>
        <v/>
      </c>
      <c r="M684" s="100" t="str">
        <f>IF(D684="","",VLOOKUP(D684,ENTRANTS!$A$1:$H$1000,4,0))</f>
        <v/>
      </c>
      <c r="N684" s="100" t="str">
        <f>IF(D684="","",COUNTIF($M$2:M684,M684))</f>
        <v/>
      </c>
      <c r="O684" s="105" t="str">
        <f>IF(D684="","",VLOOKUP(D684,ENTRANTS!$A$1:$H$1000,6,0))</f>
        <v/>
      </c>
      <c r="P684" s="83" t="str">
        <f t="shared" si="179"/>
        <v/>
      </c>
      <c r="Q684" s="30"/>
      <c r="R684" s="2" t="str">
        <f t="shared" si="180"/>
        <v/>
      </c>
      <c r="S684" s="3" t="str">
        <f>IF(D684="","",COUNTIF($R$2:R684,R684))</f>
        <v/>
      </c>
      <c r="T684" s="4" t="str">
        <f t="shared" si="185"/>
        <v/>
      </c>
      <c r="U684" s="34" t="str">
        <f>IF(AND(S684=4,K684="M",NOT(O684="Unattached")),SUMIF(R$2:R684,R684,L$2:L684),"")</f>
        <v/>
      </c>
      <c r="V684" s="4" t="str">
        <f t="shared" si="186"/>
        <v/>
      </c>
      <c r="W684" s="34" t="str">
        <f>IF(AND(S684=3,K684="F",NOT(O684="Unattached")),SUMIF(R$2:R684,R684,L$2:L684),"")</f>
        <v/>
      </c>
      <c r="X684" s="5" t="str">
        <f t="shared" si="173"/>
        <v/>
      </c>
      <c r="Y684" s="5" t="str">
        <f t="shared" si="181"/>
        <v/>
      </c>
      <c r="Z684" s="32" t="str">
        <f t="shared" si="174"/>
        <v xml:space="preserve"> </v>
      </c>
      <c r="AA684" s="32" t="str">
        <f>IF(K684="M",IF(S684&lt;&gt;4,"",VLOOKUP(CONCATENATE(R684," ",(S684-3)),$Z$2:AD684,5,0)),IF(S684&lt;&gt;3,"",VLOOKUP(CONCATENATE(R684," ",(S684-2)),$Z$2:AD684,5,0)))</f>
        <v/>
      </c>
      <c r="AB684" s="32" t="str">
        <f>IF(K684="M",IF(S684&lt;&gt;4,"",VLOOKUP(CONCATENATE(R684," ",(S684-2)),$Z$2:AD684,5,0)),IF(S684&lt;&gt;3,"",VLOOKUP(CONCATENATE(R684," ",(S684-1)),$Z$2:AD684,5,0)))</f>
        <v/>
      </c>
      <c r="AC684" s="32" t="str">
        <f>IF(K684="M",IF(S684&lt;&gt;4,"",VLOOKUP(CONCATENATE(R684," ",(S684-1)),$Z$2:AD684,5,0)),IF(S684&lt;&gt;3,"",VLOOKUP(CONCATENATE(R684," ",(S684)),$Z$2:AD684,5,0)))</f>
        <v/>
      </c>
      <c r="AD684" s="32" t="str">
        <f t="shared" si="182"/>
        <v/>
      </c>
      <c r="AE684" s="32" t="str">
        <f t="shared" si="183"/>
        <v xml:space="preserve"> </v>
      </c>
      <c r="AF684" s="109">
        <f>IF($K684="M",IF($L684&gt;Params!D$3,0,Params!F$3-$L684+1)+IF($L684=1,2,0),IF($L684&gt;Params!E$3,0,Params!G$3-$L684+1)+IF($L684=1,2,0))</f>
        <v>0</v>
      </c>
      <c r="AG684" s="109">
        <f t="shared" si="175"/>
        <v>0</v>
      </c>
      <c r="AH684" s="109">
        <f>IF(LEN(M684)&gt;1,MATCH(MID(M684,2,3),Params!$A$4:$A$14,0),0)</f>
        <v>0</v>
      </c>
      <c r="AI684" s="109" cm="1">
        <f t="array" ref="AI684">IF(AH684=0,0,INDEX(Params!F$4:F$14,RESULTS!$AH684))</f>
        <v>0</v>
      </c>
      <c r="AJ684" s="109" cm="1">
        <f t="array" ref="AJ684">IF(AI684=0,0,INDEX(Params!G$4:G$14,RESULTS!$AH684))</f>
        <v>0</v>
      </c>
      <c r="AK684" s="109">
        <f t="shared" si="176"/>
        <v>0</v>
      </c>
      <c r="AL684" s="109">
        <f t="shared" si="177"/>
        <v>0</v>
      </c>
    </row>
    <row r="685" spans="1:38" x14ac:dyDescent="0.3">
      <c r="A685" s="64" t="str">
        <f t="shared" si="171"/>
        <v/>
      </c>
      <c r="B685" s="64" t="str">
        <f t="shared" si="172"/>
        <v/>
      </c>
      <c r="C685" s="100">
        <v>684</v>
      </c>
      <c r="D685" s="96"/>
      <c r="E685" s="97">
        <f t="shared" si="184"/>
        <v>1</v>
      </c>
      <c r="F685" s="97"/>
      <c r="G685" s="97"/>
      <c r="H685" s="104" t="str">
        <f t="shared" si="178"/>
        <v/>
      </c>
      <c r="I685" s="105" t="str">
        <f>IF(D685="","",VLOOKUP(D685,ENTRANTS!$A$1:$H$1000,2,0))</f>
        <v/>
      </c>
      <c r="J685" s="105" t="str">
        <f>IF(D685="","",VLOOKUP(D685,ENTRANTS!$A$1:$H$1000,3,0))</f>
        <v/>
      </c>
      <c r="K685" s="100" t="str">
        <f>IF(D685="","",LEFT(VLOOKUP(D685,ENTRANTS!$A$1:$H$1000,5,0),1))</f>
        <v/>
      </c>
      <c r="L685" s="100" t="str">
        <f>IF(D685="","",COUNTIF($K$2:K685,K685))</f>
        <v/>
      </c>
      <c r="M685" s="100" t="str">
        <f>IF(D685="","",VLOOKUP(D685,ENTRANTS!$A$1:$H$1000,4,0))</f>
        <v/>
      </c>
      <c r="N685" s="100" t="str">
        <f>IF(D685="","",COUNTIF($M$2:M685,M685))</f>
        <v/>
      </c>
      <c r="O685" s="105" t="str">
        <f>IF(D685="","",VLOOKUP(D685,ENTRANTS!$A$1:$H$1000,6,0))</f>
        <v/>
      </c>
      <c r="P685" s="83" t="str">
        <f t="shared" si="179"/>
        <v/>
      </c>
      <c r="Q685" s="30"/>
      <c r="R685" s="2" t="str">
        <f t="shared" si="180"/>
        <v/>
      </c>
      <c r="S685" s="3" t="str">
        <f>IF(D685="","",COUNTIF($R$2:R685,R685))</f>
        <v/>
      </c>
      <c r="T685" s="4" t="str">
        <f t="shared" si="185"/>
        <v/>
      </c>
      <c r="U685" s="34" t="str">
        <f>IF(AND(S685=4,K685="M",NOT(O685="Unattached")),SUMIF(R$2:R685,R685,L$2:L685),"")</f>
        <v/>
      </c>
      <c r="V685" s="4" t="str">
        <f t="shared" si="186"/>
        <v/>
      </c>
      <c r="W685" s="34" t="str">
        <f>IF(AND(S685=3,K685="F",NOT(O685="Unattached")),SUMIF(R$2:R685,R685,L$2:L685),"")</f>
        <v/>
      </c>
      <c r="X685" s="5" t="str">
        <f t="shared" si="173"/>
        <v/>
      </c>
      <c r="Y685" s="5" t="str">
        <f t="shared" si="181"/>
        <v/>
      </c>
      <c r="Z685" s="32" t="str">
        <f t="shared" si="174"/>
        <v xml:space="preserve"> </v>
      </c>
      <c r="AA685" s="32" t="str">
        <f>IF(K685="M",IF(S685&lt;&gt;4,"",VLOOKUP(CONCATENATE(R685," ",(S685-3)),$Z$2:AD685,5,0)),IF(S685&lt;&gt;3,"",VLOOKUP(CONCATENATE(R685," ",(S685-2)),$Z$2:AD685,5,0)))</f>
        <v/>
      </c>
      <c r="AB685" s="32" t="str">
        <f>IF(K685="M",IF(S685&lt;&gt;4,"",VLOOKUP(CONCATENATE(R685," ",(S685-2)),$Z$2:AD685,5,0)),IF(S685&lt;&gt;3,"",VLOOKUP(CONCATENATE(R685," ",(S685-1)),$Z$2:AD685,5,0)))</f>
        <v/>
      </c>
      <c r="AC685" s="32" t="str">
        <f>IF(K685="M",IF(S685&lt;&gt;4,"",VLOOKUP(CONCATENATE(R685," ",(S685-1)),$Z$2:AD685,5,0)),IF(S685&lt;&gt;3,"",VLOOKUP(CONCATENATE(R685," ",(S685)),$Z$2:AD685,5,0)))</f>
        <v/>
      </c>
      <c r="AD685" s="32" t="str">
        <f t="shared" si="182"/>
        <v/>
      </c>
      <c r="AE685" s="32" t="str">
        <f t="shared" si="183"/>
        <v xml:space="preserve"> </v>
      </c>
      <c r="AF685" s="109">
        <f>IF($K685="M",IF($L685&gt;Params!D$3,0,Params!F$3-$L685+1)+IF($L685=1,2,0),IF($L685&gt;Params!E$3,0,Params!G$3-$L685+1)+IF($L685=1,2,0))</f>
        <v>0</v>
      </c>
      <c r="AG685" s="109">
        <f t="shared" si="175"/>
        <v>0</v>
      </c>
      <c r="AH685" s="109">
        <f>IF(LEN(M685)&gt;1,MATCH(MID(M685,2,3),Params!$A$4:$A$14,0),0)</f>
        <v>0</v>
      </c>
      <c r="AI685" s="109" cm="1">
        <f t="array" ref="AI685">IF(AH685=0,0,INDEX(Params!F$4:F$14,RESULTS!$AH685))</f>
        <v>0</v>
      </c>
      <c r="AJ685" s="109" cm="1">
        <f t="array" ref="AJ685">IF(AI685=0,0,INDEX(Params!G$4:G$14,RESULTS!$AH685))</f>
        <v>0</v>
      </c>
      <c r="AK685" s="109">
        <f t="shared" si="176"/>
        <v>0</v>
      </c>
      <c r="AL685" s="109">
        <f t="shared" si="177"/>
        <v>0</v>
      </c>
    </row>
    <row r="686" spans="1:38" x14ac:dyDescent="0.3">
      <c r="A686" s="64" t="str">
        <f t="shared" si="171"/>
        <v/>
      </c>
      <c r="B686" s="64" t="str">
        <f t="shared" si="172"/>
        <v/>
      </c>
      <c r="C686" s="100">
        <v>685</v>
      </c>
      <c r="D686" s="96"/>
      <c r="E686" s="97">
        <f t="shared" si="184"/>
        <v>1</v>
      </c>
      <c r="F686" s="97"/>
      <c r="G686" s="97"/>
      <c r="H686" s="104" t="str">
        <f t="shared" si="178"/>
        <v/>
      </c>
      <c r="I686" s="105" t="str">
        <f>IF(D686="","",VLOOKUP(D686,ENTRANTS!$A$1:$H$1000,2,0))</f>
        <v/>
      </c>
      <c r="J686" s="105" t="str">
        <f>IF(D686="","",VLOOKUP(D686,ENTRANTS!$A$1:$H$1000,3,0))</f>
        <v/>
      </c>
      <c r="K686" s="100" t="str">
        <f>IF(D686="","",LEFT(VLOOKUP(D686,ENTRANTS!$A$1:$H$1000,5,0),1))</f>
        <v/>
      </c>
      <c r="L686" s="100" t="str">
        <f>IF(D686="","",COUNTIF($K$2:K686,K686))</f>
        <v/>
      </c>
      <c r="M686" s="100" t="str">
        <f>IF(D686="","",VLOOKUP(D686,ENTRANTS!$A$1:$H$1000,4,0))</f>
        <v/>
      </c>
      <c r="N686" s="100" t="str">
        <f>IF(D686="","",COUNTIF($M$2:M686,M686))</f>
        <v/>
      </c>
      <c r="O686" s="105" t="str">
        <f>IF(D686="","",VLOOKUP(D686,ENTRANTS!$A$1:$H$1000,6,0))</f>
        <v/>
      </c>
      <c r="P686" s="83" t="str">
        <f t="shared" si="179"/>
        <v/>
      </c>
      <c r="Q686" s="30"/>
      <c r="R686" s="2" t="str">
        <f t="shared" si="180"/>
        <v/>
      </c>
      <c r="S686" s="3" t="str">
        <f>IF(D686="","",COUNTIF($R$2:R686,R686))</f>
        <v/>
      </c>
      <c r="T686" s="4" t="str">
        <f t="shared" si="185"/>
        <v/>
      </c>
      <c r="U686" s="34" t="str">
        <f>IF(AND(S686=4,K686="M",NOT(O686="Unattached")),SUMIF(R$2:R686,R686,L$2:L686),"")</f>
        <v/>
      </c>
      <c r="V686" s="4" t="str">
        <f t="shared" si="186"/>
        <v/>
      </c>
      <c r="W686" s="34" t="str">
        <f>IF(AND(S686=3,K686="F",NOT(O686="Unattached")),SUMIF(R$2:R686,R686,L$2:L686),"")</f>
        <v/>
      </c>
      <c r="X686" s="5" t="str">
        <f t="shared" si="173"/>
        <v/>
      </c>
      <c r="Y686" s="5" t="str">
        <f t="shared" si="181"/>
        <v/>
      </c>
      <c r="Z686" s="32" t="str">
        <f t="shared" si="174"/>
        <v xml:space="preserve"> </v>
      </c>
      <c r="AA686" s="32" t="str">
        <f>IF(K686="M",IF(S686&lt;&gt;4,"",VLOOKUP(CONCATENATE(R686," ",(S686-3)),$Z$2:AD686,5,0)),IF(S686&lt;&gt;3,"",VLOOKUP(CONCATENATE(R686," ",(S686-2)),$Z$2:AD686,5,0)))</f>
        <v/>
      </c>
      <c r="AB686" s="32" t="str">
        <f>IF(K686="M",IF(S686&lt;&gt;4,"",VLOOKUP(CONCATENATE(R686," ",(S686-2)),$Z$2:AD686,5,0)),IF(S686&lt;&gt;3,"",VLOOKUP(CONCATENATE(R686," ",(S686-1)),$Z$2:AD686,5,0)))</f>
        <v/>
      </c>
      <c r="AC686" s="32" t="str">
        <f>IF(K686="M",IF(S686&lt;&gt;4,"",VLOOKUP(CONCATENATE(R686," ",(S686-1)),$Z$2:AD686,5,0)),IF(S686&lt;&gt;3,"",VLOOKUP(CONCATENATE(R686," ",(S686)),$Z$2:AD686,5,0)))</f>
        <v/>
      </c>
      <c r="AD686" s="32" t="str">
        <f t="shared" si="182"/>
        <v/>
      </c>
      <c r="AE686" s="32" t="str">
        <f t="shared" si="183"/>
        <v xml:space="preserve"> </v>
      </c>
      <c r="AF686" s="109">
        <f>IF($K686="M",IF($L686&gt;Params!D$3,0,Params!F$3-$L686+1)+IF($L686=1,2,0),IF($L686&gt;Params!E$3,0,Params!G$3-$L686+1)+IF($L686=1,2,0))</f>
        <v>0</v>
      </c>
      <c r="AG686" s="109">
        <f t="shared" si="175"/>
        <v>0</v>
      </c>
      <c r="AH686" s="109">
        <f>IF(LEN(M686)&gt;1,MATCH(MID(M686,2,3),Params!$A$4:$A$14,0),0)</f>
        <v>0</v>
      </c>
      <c r="AI686" s="109" cm="1">
        <f t="array" ref="AI686">IF(AH686=0,0,INDEX(Params!F$4:F$14,RESULTS!$AH686))</f>
        <v>0</v>
      </c>
      <c r="AJ686" s="109" cm="1">
        <f t="array" ref="AJ686">IF(AI686=0,0,INDEX(Params!G$4:G$14,RESULTS!$AH686))</f>
        <v>0</v>
      </c>
      <c r="AK686" s="109">
        <f t="shared" si="176"/>
        <v>0</v>
      </c>
      <c r="AL686" s="109">
        <f t="shared" si="177"/>
        <v>0</v>
      </c>
    </row>
    <row r="687" spans="1:38" x14ac:dyDescent="0.3">
      <c r="A687" s="64" t="str">
        <f t="shared" si="171"/>
        <v/>
      </c>
      <c r="B687" s="64" t="str">
        <f t="shared" si="172"/>
        <v/>
      </c>
      <c r="C687" s="100">
        <v>686</v>
      </c>
      <c r="D687" s="96"/>
      <c r="E687" s="97">
        <f t="shared" si="184"/>
        <v>1</v>
      </c>
      <c r="F687" s="97"/>
      <c r="G687" s="97"/>
      <c r="H687" s="104" t="str">
        <f t="shared" si="178"/>
        <v/>
      </c>
      <c r="I687" s="105" t="str">
        <f>IF(D687="","",VLOOKUP(D687,ENTRANTS!$A$1:$H$1000,2,0))</f>
        <v/>
      </c>
      <c r="J687" s="105" t="str">
        <f>IF(D687="","",VLOOKUP(D687,ENTRANTS!$A$1:$H$1000,3,0))</f>
        <v/>
      </c>
      <c r="K687" s="100" t="str">
        <f>IF(D687="","",LEFT(VLOOKUP(D687,ENTRANTS!$A$1:$H$1000,5,0),1))</f>
        <v/>
      </c>
      <c r="L687" s="100" t="str">
        <f>IF(D687="","",COUNTIF($K$2:K687,K687))</f>
        <v/>
      </c>
      <c r="M687" s="100" t="str">
        <f>IF(D687="","",VLOOKUP(D687,ENTRANTS!$A$1:$H$1000,4,0))</f>
        <v/>
      </c>
      <c r="N687" s="100" t="str">
        <f>IF(D687="","",COUNTIF($M$2:M687,M687))</f>
        <v/>
      </c>
      <c r="O687" s="105" t="str">
        <f>IF(D687="","",VLOOKUP(D687,ENTRANTS!$A$1:$H$1000,6,0))</f>
        <v/>
      </c>
      <c r="P687" s="83" t="str">
        <f t="shared" si="179"/>
        <v/>
      </c>
      <c r="Q687" s="30"/>
      <c r="R687" s="2" t="str">
        <f t="shared" si="180"/>
        <v/>
      </c>
      <c r="S687" s="3" t="str">
        <f>IF(D687="","",COUNTIF($R$2:R687,R687))</f>
        <v/>
      </c>
      <c r="T687" s="4" t="str">
        <f t="shared" si="185"/>
        <v/>
      </c>
      <c r="U687" s="34" t="str">
        <f>IF(AND(S687=4,K687="M",NOT(O687="Unattached")),SUMIF(R$2:R687,R687,L$2:L687),"")</f>
        <v/>
      </c>
      <c r="V687" s="4" t="str">
        <f t="shared" si="186"/>
        <v/>
      </c>
      <c r="W687" s="34" t="str">
        <f>IF(AND(S687=3,K687="F",NOT(O687="Unattached")),SUMIF(R$2:R687,R687,L$2:L687),"")</f>
        <v/>
      </c>
      <c r="X687" s="5" t="str">
        <f t="shared" si="173"/>
        <v/>
      </c>
      <c r="Y687" s="5" t="str">
        <f t="shared" si="181"/>
        <v/>
      </c>
      <c r="Z687" s="32" t="str">
        <f t="shared" si="174"/>
        <v xml:space="preserve"> </v>
      </c>
      <c r="AA687" s="32" t="str">
        <f>IF(K687="M",IF(S687&lt;&gt;4,"",VLOOKUP(CONCATENATE(R687," ",(S687-3)),$Z$2:AD687,5,0)),IF(S687&lt;&gt;3,"",VLOOKUP(CONCATENATE(R687," ",(S687-2)),$Z$2:AD687,5,0)))</f>
        <v/>
      </c>
      <c r="AB687" s="32" t="str">
        <f>IF(K687="M",IF(S687&lt;&gt;4,"",VLOOKUP(CONCATENATE(R687," ",(S687-2)),$Z$2:AD687,5,0)),IF(S687&lt;&gt;3,"",VLOOKUP(CONCATENATE(R687," ",(S687-1)),$Z$2:AD687,5,0)))</f>
        <v/>
      </c>
      <c r="AC687" s="32" t="str">
        <f>IF(K687="M",IF(S687&lt;&gt;4,"",VLOOKUP(CONCATENATE(R687," ",(S687-1)),$Z$2:AD687,5,0)),IF(S687&lt;&gt;3,"",VLOOKUP(CONCATENATE(R687," ",(S687)),$Z$2:AD687,5,0)))</f>
        <v/>
      </c>
      <c r="AD687" s="32" t="str">
        <f t="shared" si="182"/>
        <v/>
      </c>
      <c r="AE687" s="32" t="str">
        <f t="shared" si="183"/>
        <v xml:space="preserve"> </v>
      </c>
      <c r="AF687" s="109">
        <f>IF($K687="M",IF($L687&gt;Params!D$3,0,Params!F$3-$L687+1)+IF($L687=1,2,0),IF($L687&gt;Params!E$3,0,Params!G$3-$L687+1)+IF($L687=1,2,0))</f>
        <v>0</v>
      </c>
      <c r="AG687" s="109">
        <f t="shared" si="175"/>
        <v>0</v>
      </c>
      <c r="AH687" s="109">
        <f>IF(LEN(M687)&gt;1,MATCH(MID(M687,2,3),Params!$A$4:$A$14,0),0)</f>
        <v>0</v>
      </c>
      <c r="AI687" s="109" cm="1">
        <f t="array" ref="AI687">IF(AH687=0,0,INDEX(Params!F$4:F$14,RESULTS!$AH687))</f>
        <v>0</v>
      </c>
      <c r="AJ687" s="109" cm="1">
        <f t="array" ref="AJ687">IF(AI687=0,0,INDEX(Params!G$4:G$14,RESULTS!$AH687))</f>
        <v>0</v>
      </c>
      <c r="AK687" s="109">
        <f t="shared" si="176"/>
        <v>0</v>
      </c>
      <c r="AL687" s="109">
        <f t="shared" si="177"/>
        <v>0</v>
      </c>
    </row>
    <row r="688" spans="1:38" x14ac:dyDescent="0.3">
      <c r="A688" s="64" t="str">
        <f t="shared" si="171"/>
        <v/>
      </c>
      <c r="B688" s="64" t="str">
        <f t="shared" si="172"/>
        <v/>
      </c>
      <c r="C688" s="100">
        <v>687</v>
      </c>
      <c r="D688" s="96"/>
      <c r="E688" s="97">
        <f t="shared" si="184"/>
        <v>1</v>
      </c>
      <c r="F688" s="97"/>
      <c r="G688" s="97"/>
      <c r="H688" s="104" t="str">
        <f t="shared" si="178"/>
        <v/>
      </c>
      <c r="I688" s="105" t="str">
        <f>IF(D688="","",VLOOKUP(D688,ENTRANTS!$A$1:$H$1000,2,0))</f>
        <v/>
      </c>
      <c r="J688" s="105" t="str">
        <f>IF(D688="","",VLOOKUP(D688,ENTRANTS!$A$1:$H$1000,3,0))</f>
        <v/>
      </c>
      <c r="K688" s="100" t="str">
        <f>IF(D688="","",LEFT(VLOOKUP(D688,ENTRANTS!$A$1:$H$1000,5,0),1))</f>
        <v/>
      </c>
      <c r="L688" s="100" t="str">
        <f>IF(D688="","",COUNTIF($K$2:K688,K688))</f>
        <v/>
      </c>
      <c r="M688" s="100" t="str">
        <f>IF(D688="","",VLOOKUP(D688,ENTRANTS!$A$1:$H$1000,4,0))</f>
        <v/>
      </c>
      <c r="N688" s="100" t="str">
        <f>IF(D688="","",COUNTIF($M$2:M688,M688))</f>
        <v/>
      </c>
      <c r="O688" s="105" t="str">
        <f>IF(D688="","",VLOOKUP(D688,ENTRANTS!$A$1:$H$1000,6,0))</f>
        <v/>
      </c>
      <c r="P688" s="83" t="str">
        <f t="shared" si="179"/>
        <v/>
      </c>
      <c r="Q688" s="30"/>
      <c r="R688" s="2" t="str">
        <f t="shared" si="180"/>
        <v/>
      </c>
      <c r="S688" s="3" t="str">
        <f>IF(D688="","",COUNTIF($R$2:R688,R688))</f>
        <v/>
      </c>
      <c r="T688" s="4" t="str">
        <f t="shared" si="185"/>
        <v/>
      </c>
      <c r="U688" s="34" t="str">
        <f>IF(AND(S688=4,K688="M",NOT(O688="Unattached")),SUMIF(R$2:R688,R688,L$2:L688),"")</f>
        <v/>
      </c>
      <c r="V688" s="4" t="str">
        <f t="shared" si="186"/>
        <v/>
      </c>
      <c r="W688" s="34" t="str">
        <f>IF(AND(S688=3,K688="F",NOT(O688="Unattached")),SUMIF(R$2:R688,R688,L$2:L688),"")</f>
        <v/>
      </c>
      <c r="X688" s="5" t="str">
        <f t="shared" si="173"/>
        <v/>
      </c>
      <c r="Y688" s="5" t="str">
        <f t="shared" si="181"/>
        <v/>
      </c>
      <c r="Z688" s="32" t="str">
        <f t="shared" si="174"/>
        <v xml:space="preserve"> </v>
      </c>
      <c r="AA688" s="32" t="str">
        <f>IF(K688="M",IF(S688&lt;&gt;4,"",VLOOKUP(CONCATENATE(R688," ",(S688-3)),$Z$2:AD688,5,0)),IF(S688&lt;&gt;3,"",VLOOKUP(CONCATENATE(R688," ",(S688-2)),$Z$2:AD688,5,0)))</f>
        <v/>
      </c>
      <c r="AB688" s="32" t="str">
        <f>IF(K688="M",IF(S688&lt;&gt;4,"",VLOOKUP(CONCATENATE(R688," ",(S688-2)),$Z$2:AD688,5,0)),IF(S688&lt;&gt;3,"",VLOOKUP(CONCATENATE(R688," ",(S688-1)),$Z$2:AD688,5,0)))</f>
        <v/>
      </c>
      <c r="AC688" s="32" t="str">
        <f>IF(K688="M",IF(S688&lt;&gt;4,"",VLOOKUP(CONCATENATE(R688," ",(S688-1)),$Z$2:AD688,5,0)),IF(S688&lt;&gt;3,"",VLOOKUP(CONCATENATE(R688," ",(S688)),$Z$2:AD688,5,0)))</f>
        <v/>
      </c>
      <c r="AD688" s="32" t="str">
        <f t="shared" si="182"/>
        <v/>
      </c>
      <c r="AE688" s="32" t="str">
        <f t="shared" si="183"/>
        <v xml:space="preserve"> </v>
      </c>
      <c r="AF688" s="109">
        <f>IF($K688="M",IF($L688&gt;Params!D$3,0,Params!F$3-$L688+1)+IF($L688=1,2,0),IF($L688&gt;Params!E$3,0,Params!G$3-$L688+1)+IF($L688=1,2,0))</f>
        <v>0</v>
      </c>
      <c r="AG688" s="109">
        <f t="shared" si="175"/>
        <v>0</v>
      </c>
      <c r="AH688" s="109">
        <f>IF(LEN(M688)&gt;1,MATCH(MID(M688,2,3),Params!$A$4:$A$14,0),0)</f>
        <v>0</v>
      </c>
      <c r="AI688" s="109" cm="1">
        <f t="array" ref="AI688">IF(AH688=0,0,INDEX(Params!F$4:F$14,RESULTS!$AH688))</f>
        <v>0</v>
      </c>
      <c r="AJ688" s="109" cm="1">
        <f t="array" ref="AJ688">IF(AI688=0,0,INDEX(Params!G$4:G$14,RESULTS!$AH688))</f>
        <v>0</v>
      </c>
      <c r="AK688" s="109">
        <f t="shared" si="176"/>
        <v>0</v>
      </c>
      <c r="AL688" s="109">
        <f t="shared" si="177"/>
        <v>0</v>
      </c>
    </row>
    <row r="689" spans="1:38" x14ac:dyDescent="0.3">
      <c r="A689" s="64" t="str">
        <f t="shared" si="171"/>
        <v/>
      </c>
      <c r="B689" s="64" t="str">
        <f t="shared" si="172"/>
        <v/>
      </c>
      <c r="C689" s="100">
        <v>688</v>
      </c>
      <c r="D689" s="96"/>
      <c r="E689" s="97">
        <f t="shared" si="184"/>
        <v>1</v>
      </c>
      <c r="F689" s="97"/>
      <c r="G689" s="97"/>
      <c r="H689" s="104" t="str">
        <f t="shared" si="178"/>
        <v/>
      </c>
      <c r="I689" s="105" t="str">
        <f>IF(D689="","",VLOOKUP(D689,ENTRANTS!$A$1:$H$1000,2,0))</f>
        <v/>
      </c>
      <c r="J689" s="105" t="str">
        <f>IF(D689="","",VLOOKUP(D689,ENTRANTS!$A$1:$H$1000,3,0))</f>
        <v/>
      </c>
      <c r="K689" s="100" t="str">
        <f>IF(D689="","",LEFT(VLOOKUP(D689,ENTRANTS!$A$1:$H$1000,5,0),1))</f>
        <v/>
      </c>
      <c r="L689" s="100" t="str">
        <f>IF(D689="","",COUNTIF($K$2:K689,K689))</f>
        <v/>
      </c>
      <c r="M689" s="100" t="str">
        <f>IF(D689="","",VLOOKUP(D689,ENTRANTS!$A$1:$H$1000,4,0))</f>
        <v/>
      </c>
      <c r="N689" s="100" t="str">
        <f>IF(D689="","",COUNTIF($M$2:M689,M689))</f>
        <v/>
      </c>
      <c r="O689" s="105" t="str">
        <f>IF(D689="","",VLOOKUP(D689,ENTRANTS!$A$1:$H$1000,6,0))</f>
        <v/>
      </c>
      <c r="P689" s="83" t="str">
        <f t="shared" si="179"/>
        <v/>
      </c>
      <c r="Q689" s="30"/>
      <c r="R689" s="2" t="str">
        <f t="shared" si="180"/>
        <v/>
      </c>
      <c r="S689" s="3" t="str">
        <f>IF(D689="","",COUNTIF($R$2:R689,R689))</f>
        <v/>
      </c>
      <c r="T689" s="4" t="str">
        <f t="shared" si="185"/>
        <v/>
      </c>
      <c r="U689" s="34" t="str">
        <f>IF(AND(S689=4,K689="M",NOT(O689="Unattached")),SUMIF(R$2:R689,R689,L$2:L689),"")</f>
        <v/>
      </c>
      <c r="V689" s="4" t="str">
        <f t="shared" si="186"/>
        <v/>
      </c>
      <c r="W689" s="34" t="str">
        <f>IF(AND(S689=3,K689="F",NOT(O689="Unattached")),SUMIF(R$2:R689,R689,L$2:L689),"")</f>
        <v/>
      </c>
      <c r="X689" s="5" t="str">
        <f t="shared" si="173"/>
        <v/>
      </c>
      <c r="Y689" s="5" t="str">
        <f t="shared" si="181"/>
        <v/>
      </c>
      <c r="Z689" s="32" t="str">
        <f t="shared" si="174"/>
        <v xml:space="preserve"> </v>
      </c>
      <c r="AA689" s="32" t="str">
        <f>IF(K689="M",IF(S689&lt;&gt;4,"",VLOOKUP(CONCATENATE(R689," ",(S689-3)),$Z$2:AD689,5,0)),IF(S689&lt;&gt;3,"",VLOOKUP(CONCATENATE(R689," ",(S689-2)),$Z$2:AD689,5,0)))</f>
        <v/>
      </c>
      <c r="AB689" s="32" t="str">
        <f>IF(K689="M",IF(S689&lt;&gt;4,"",VLOOKUP(CONCATENATE(R689," ",(S689-2)),$Z$2:AD689,5,0)),IF(S689&lt;&gt;3,"",VLOOKUP(CONCATENATE(R689," ",(S689-1)),$Z$2:AD689,5,0)))</f>
        <v/>
      </c>
      <c r="AC689" s="32" t="str">
        <f>IF(K689="M",IF(S689&lt;&gt;4,"",VLOOKUP(CONCATENATE(R689," ",(S689-1)),$Z$2:AD689,5,0)),IF(S689&lt;&gt;3,"",VLOOKUP(CONCATENATE(R689," ",(S689)),$Z$2:AD689,5,0)))</f>
        <v/>
      </c>
      <c r="AD689" s="32" t="str">
        <f t="shared" si="182"/>
        <v/>
      </c>
      <c r="AE689" s="32" t="str">
        <f t="shared" si="183"/>
        <v xml:space="preserve"> </v>
      </c>
      <c r="AF689" s="109">
        <f>IF($K689="M",IF($L689&gt;Params!D$3,0,Params!F$3-$L689+1)+IF($L689=1,2,0),IF($L689&gt;Params!E$3,0,Params!G$3-$L689+1)+IF($L689=1,2,0))</f>
        <v>0</v>
      </c>
      <c r="AG689" s="109">
        <f t="shared" si="175"/>
        <v>0</v>
      </c>
      <c r="AH689" s="109">
        <f>IF(LEN(M689)&gt;1,MATCH(MID(M689,2,3),Params!$A$4:$A$14,0),0)</f>
        <v>0</v>
      </c>
      <c r="AI689" s="109" cm="1">
        <f t="array" ref="AI689">IF(AH689=0,0,INDEX(Params!F$4:F$14,RESULTS!$AH689))</f>
        <v>0</v>
      </c>
      <c r="AJ689" s="109" cm="1">
        <f t="array" ref="AJ689">IF(AI689=0,0,INDEX(Params!G$4:G$14,RESULTS!$AH689))</f>
        <v>0</v>
      </c>
      <c r="AK689" s="109">
        <f t="shared" si="176"/>
        <v>0</v>
      </c>
      <c r="AL689" s="109">
        <f t="shared" si="177"/>
        <v>0</v>
      </c>
    </row>
    <row r="690" spans="1:38" x14ac:dyDescent="0.3">
      <c r="A690" s="64" t="str">
        <f t="shared" si="171"/>
        <v/>
      </c>
      <c r="B690" s="64" t="str">
        <f t="shared" si="172"/>
        <v/>
      </c>
      <c r="C690" s="100">
        <v>689</v>
      </c>
      <c r="D690" s="96"/>
      <c r="E690" s="97">
        <f t="shared" si="184"/>
        <v>1</v>
      </c>
      <c r="F690" s="97"/>
      <c r="G690" s="97"/>
      <c r="H690" s="104" t="str">
        <f t="shared" si="178"/>
        <v/>
      </c>
      <c r="I690" s="105" t="str">
        <f>IF(D690="","",VLOOKUP(D690,ENTRANTS!$A$1:$H$1000,2,0))</f>
        <v/>
      </c>
      <c r="J690" s="105" t="str">
        <f>IF(D690="","",VLOOKUP(D690,ENTRANTS!$A$1:$H$1000,3,0))</f>
        <v/>
      </c>
      <c r="K690" s="100" t="str">
        <f>IF(D690="","",LEFT(VLOOKUP(D690,ENTRANTS!$A$1:$H$1000,5,0),1))</f>
        <v/>
      </c>
      <c r="L690" s="100" t="str">
        <f>IF(D690="","",COUNTIF($K$2:K690,K690))</f>
        <v/>
      </c>
      <c r="M690" s="100" t="str">
        <f>IF(D690="","",VLOOKUP(D690,ENTRANTS!$A$1:$H$1000,4,0))</f>
        <v/>
      </c>
      <c r="N690" s="100" t="str">
        <f>IF(D690="","",COUNTIF($M$2:M690,M690))</f>
        <v/>
      </c>
      <c r="O690" s="105" t="str">
        <f>IF(D690="","",VLOOKUP(D690,ENTRANTS!$A$1:$H$1000,6,0))</f>
        <v/>
      </c>
      <c r="P690" s="83" t="str">
        <f t="shared" si="179"/>
        <v/>
      </c>
      <c r="Q690" s="30"/>
      <c r="R690" s="2" t="str">
        <f t="shared" si="180"/>
        <v/>
      </c>
      <c r="S690" s="3" t="str">
        <f>IF(D690="","",COUNTIF($R$2:R690,R690))</f>
        <v/>
      </c>
      <c r="T690" s="4" t="str">
        <f t="shared" si="185"/>
        <v/>
      </c>
      <c r="U690" s="34" t="str">
        <f>IF(AND(S690=4,K690="M",NOT(O690="Unattached")),SUMIF(R$2:R690,R690,L$2:L690),"")</f>
        <v/>
      </c>
      <c r="V690" s="4" t="str">
        <f t="shared" si="186"/>
        <v/>
      </c>
      <c r="W690" s="34" t="str">
        <f>IF(AND(S690=3,K690="F",NOT(O690="Unattached")),SUMIF(R$2:R690,R690,L$2:L690),"")</f>
        <v/>
      </c>
      <c r="X690" s="5" t="str">
        <f t="shared" si="173"/>
        <v/>
      </c>
      <c r="Y690" s="5" t="str">
        <f t="shared" si="181"/>
        <v/>
      </c>
      <c r="Z690" s="32" t="str">
        <f t="shared" si="174"/>
        <v xml:space="preserve"> </v>
      </c>
      <c r="AA690" s="32" t="str">
        <f>IF(K690="M",IF(S690&lt;&gt;4,"",VLOOKUP(CONCATENATE(R690," ",(S690-3)),$Z$2:AD690,5,0)),IF(S690&lt;&gt;3,"",VLOOKUP(CONCATENATE(R690," ",(S690-2)),$Z$2:AD690,5,0)))</f>
        <v/>
      </c>
      <c r="AB690" s="32" t="str">
        <f>IF(K690="M",IF(S690&lt;&gt;4,"",VLOOKUP(CONCATENATE(R690," ",(S690-2)),$Z$2:AD690,5,0)),IF(S690&lt;&gt;3,"",VLOOKUP(CONCATENATE(R690," ",(S690-1)),$Z$2:AD690,5,0)))</f>
        <v/>
      </c>
      <c r="AC690" s="32" t="str">
        <f>IF(K690="M",IF(S690&lt;&gt;4,"",VLOOKUP(CONCATENATE(R690," ",(S690-1)),$Z$2:AD690,5,0)),IF(S690&lt;&gt;3,"",VLOOKUP(CONCATENATE(R690," ",(S690)),$Z$2:AD690,5,0)))</f>
        <v/>
      </c>
      <c r="AD690" s="32" t="str">
        <f t="shared" si="182"/>
        <v/>
      </c>
      <c r="AE690" s="32" t="str">
        <f t="shared" si="183"/>
        <v xml:space="preserve"> </v>
      </c>
      <c r="AF690" s="109">
        <f>IF($K690="M",IF($L690&gt;Params!D$3,0,Params!F$3-$L690+1)+IF($L690=1,2,0),IF($L690&gt;Params!E$3,0,Params!G$3-$L690+1)+IF($L690=1,2,0))</f>
        <v>0</v>
      </c>
      <c r="AG690" s="109">
        <f t="shared" si="175"/>
        <v>0</v>
      </c>
      <c r="AH690" s="109">
        <f>IF(LEN(M690)&gt;1,MATCH(MID(M690,2,3),Params!$A$4:$A$14,0),0)</f>
        <v>0</v>
      </c>
      <c r="AI690" s="109" cm="1">
        <f t="array" ref="AI690">IF(AH690=0,0,INDEX(Params!F$4:F$14,RESULTS!$AH690))</f>
        <v>0</v>
      </c>
      <c r="AJ690" s="109" cm="1">
        <f t="array" ref="AJ690">IF(AI690=0,0,INDEX(Params!G$4:G$14,RESULTS!$AH690))</f>
        <v>0</v>
      </c>
      <c r="AK690" s="109">
        <f t="shared" si="176"/>
        <v>0</v>
      </c>
      <c r="AL690" s="109">
        <f t="shared" si="177"/>
        <v>0</v>
      </c>
    </row>
    <row r="691" spans="1:38" x14ac:dyDescent="0.3">
      <c r="A691" s="64" t="str">
        <f t="shared" si="171"/>
        <v/>
      </c>
      <c r="B691" s="64" t="str">
        <f t="shared" si="172"/>
        <v/>
      </c>
      <c r="C691" s="100">
        <v>690</v>
      </c>
      <c r="D691" s="96"/>
      <c r="E691" s="97">
        <f t="shared" si="184"/>
        <v>1</v>
      </c>
      <c r="F691" s="97"/>
      <c r="G691" s="97"/>
      <c r="H691" s="104" t="str">
        <f t="shared" si="178"/>
        <v/>
      </c>
      <c r="I691" s="105" t="str">
        <f>IF(D691="","",VLOOKUP(D691,ENTRANTS!$A$1:$H$1000,2,0))</f>
        <v/>
      </c>
      <c r="J691" s="105" t="str">
        <f>IF(D691="","",VLOOKUP(D691,ENTRANTS!$A$1:$H$1000,3,0))</f>
        <v/>
      </c>
      <c r="K691" s="100" t="str">
        <f>IF(D691="","",LEFT(VLOOKUP(D691,ENTRANTS!$A$1:$H$1000,5,0),1))</f>
        <v/>
      </c>
      <c r="L691" s="100" t="str">
        <f>IF(D691="","",COUNTIF($K$2:K691,K691))</f>
        <v/>
      </c>
      <c r="M691" s="100" t="str">
        <f>IF(D691="","",VLOOKUP(D691,ENTRANTS!$A$1:$H$1000,4,0))</f>
        <v/>
      </c>
      <c r="N691" s="100" t="str">
        <f>IF(D691="","",COUNTIF($M$2:M691,M691))</f>
        <v/>
      </c>
      <c r="O691" s="105" t="str">
        <f>IF(D691="","",VLOOKUP(D691,ENTRANTS!$A$1:$H$1000,6,0))</f>
        <v/>
      </c>
      <c r="P691" s="83" t="str">
        <f t="shared" si="179"/>
        <v/>
      </c>
      <c r="Q691" s="30"/>
      <c r="R691" s="2" t="str">
        <f t="shared" si="180"/>
        <v/>
      </c>
      <c r="S691" s="3" t="str">
        <f>IF(D691="","",COUNTIF($R$2:R691,R691))</f>
        <v/>
      </c>
      <c r="T691" s="4" t="str">
        <f t="shared" si="185"/>
        <v/>
      </c>
      <c r="U691" s="34" t="str">
        <f>IF(AND(S691=4,K691="M",NOT(O691="Unattached")),SUMIF(R$2:R691,R691,L$2:L691),"")</f>
        <v/>
      </c>
      <c r="V691" s="4" t="str">
        <f t="shared" si="186"/>
        <v/>
      </c>
      <c r="W691" s="34" t="str">
        <f>IF(AND(S691=3,K691="F",NOT(O691="Unattached")),SUMIF(R$2:R691,R691,L$2:L691),"")</f>
        <v/>
      </c>
      <c r="X691" s="5" t="str">
        <f t="shared" si="173"/>
        <v/>
      </c>
      <c r="Y691" s="5" t="str">
        <f t="shared" si="181"/>
        <v/>
      </c>
      <c r="Z691" s="32" t="str">
        <f t="shared" si="174"/>
        <v xml:space="preserve"> </v>
      </c>
      <c r="AA691" s="32" t="str">
        <f>IF(K691="M",IF(S691&lt;&gt;4,"",VLOOKUP(CONCATENATE(R691," ",(S691-3)),$Z$2:AD691,5,0)),IF(S691&lt;&gt;3,"",VLOOKUP(CONCATENATE(R691," ",(S691-2)),$Z$2:AD691,5,0)))</f>
        <v/>
      </c>
      <c r="AB691" s="32" t="str">
        <f>IF(K691="M",IF(S691&lt;&gt;4,"",VLOOKUP(CONCATENATE(R691," ",(S691-2)),$Z$2:AD691,5,0)),IF(S691&lt;&gt;3,"",VLOOKUP(CONCATENATE(R691," ",(S691-1)),$Z$2:AD691,5,0)))</f>
        <v/>
      </c>
      <c r="AC691" s="32" t="str">
        <f>IF(K691="M",IF(S691&lt;&gt;4,"",VLOOKUP(CONCATENATE(R691," ",(S691-1)),$Z$2:AD691,5,0)),IF(S691&lt;&gt;3,"",VLOOKUP(CONCATENATE(R691," ",(S691)),$Z$2:AD691,5,0)))</f>
        <v/>
      </c>
      <c r="AD691" s="32" t="str">
        <f t="shared" si="182"/>
        <v/>
      </c>
      <c r="AE691" s="32" t="str">
        <f t="shared" si="183"/>
        <v xml:space="preserve"> </v>
      </c>
      <c r="AF691" s="109">
        <f>IF($K691="M",IF($L691&gt;Params!D$3,0,Params!F$3-$L691+1)+IF($L691=1,2,0),IF($L691&gt;Params!E$3,0,Params!G$3-$L691+1)+IF($L691=1,2,0))</f>
        <v>0</v>
      </c>
      <c r="AG691" s="109">
        <f t="shared" si="175"/>
        <v>0</v>
      </c>
      <c r="AH691" s="109">
        <f>IF(LEN(M691)&gt;1,MATCH(MID(M691,2,3),Params!$A$4:$A$14,0),0)</f>
        <v>0</v>
      </c>
      <c r="AI691" s="109" cm="1">
        <f t="array" ref="AI691">IF(AH691=0,0,INDEX(Params!F$4:F$14,RESULTS!$AH691))</f>
        <v>0</v>
      </c>
      <c r="AJ691" s="109" cm="1">
        <f t="array" ref="AJ691">IF(AI691=0,0,INDEX(Params!G$4:G$14,RESULTS!$AH691))</f>
        <v>0</v>
      </c>
      <c r="AK691" s="109">
        <f t="shared" si="176"/>
        <v>0</v>
      </c>
      <c r="AL691" s="109">
        <f t="shared" si="177"/>
        <v>0</v>
      </c>
    </row>
    <row r="692" spans="1:38" x14ac:dyDescent="0.3">
      <c r="A692" s="64" t="str">
        <f t="shared" si="171"/>
        <v/>
      </c>
      <c r="B692" s="64" t="str">
        <f t="shared" si="172"/>
        <v/>
      </c>
      <c r="C692" s="100">
        <v>691</v>
      </c>
      <c r="D692" s="96"/>
      <c r="E692" s="97">
        <f t="shared" si="184"/>
        <v>1</v>
      </c>
      <c r="F692" s="97"/>
      <c r="G692" s="97"/>
      <c r="H692" s="104" t="str">
        <f t="shared" si="178"/>
        <v/>
      </c>
      <c r="I692" s="105" t="str">
        <f>IF(D692="","",VLOOKUP(D692,ENTRANTS!$A$1:$H$1000,2,0))</f>
        <v/>
      </c>
      <c r="J692" s="105" t="str">
        <f>IF(D692="","",VLOOKUP(D692,ENTRANTS!$A$1:$H$1000,3,0))</f>
        <v/>
      </c>
      <c r="K692" s="100" t="str">
        <f>IF(D692="","",LEFT(VLOOKUP(D692,ENTRANTS!$A$1:$H$1000,5,0),1))</f>
        <v/>
      </c>
      <c r="L692" s="100" t="str">
        <f>IF(D692="","",COUNTIF($K$2:K692,K692))</f>
        <v/>
      </c>
      <c r="M692" s="100" t="str">
        <f>IF(D692="","",VLOOKUP(D692,ENTRANTS!$A$1:$H$1000,4,0))</f>
        <v/>
      </c>
      <c r="N692" s="100" t="str">
        <f>IF(D692="","",COUNTIF($M$2:M692,M692))</f>
        <v/>
      </c>
      <c r="O692" s="105" t="str">
        <f>IF(D692="","",VLOOKUP(D692,ENTRANTS!$A$1:$H$1000,6,0))</f>
        <v/>
      </c>
      <c r="P692" s="83" t="str">
        <f t="shared" si="179"/>
        <v/>
      </c>
      <c r="Q692" s="30"/>
      <c r="R692" s="2" t="str">
        <f t="shared" si="180"/>
        <v/>
      </c>
      <c r="S692" s="3" t="str">
        <f>IF(D692="","",COUNTIF($R$2:R692,R692))</f>
        <v/>
      </c>
      <c r="T692" s="4" t="str">
        <f t="shared" si="185"/>
        <v/>
      </c>
      <c r="U692" s="34" t="str">
        <f>IF(AND(S692=4,K692="M",NOT(O692="Unattached")),SUMIF(R$2:R692,R692,L$2:L692),"")</f>
        <v/>
      </c>
      <c r="V692" s="4" t="str">
        <f t="shared" si="186"/>
        <v/>
      </c>
      <c r="W692" s="34" t="str">
        <f>IF(AND(S692=3,K692="F",NOT(O692="Unattached")),SUMIF(R$2:R692,R692,L$2:L692),"")</f>
        <v/>
      </c>
      <c r="X692" s="5" t="str">
        <f t="shared" si="173"/>
        <v/>
      </c>
      <c r="Y692" s="5" t="str">
        <f t="shared" si="181"/>
        <v/>
      </c>
      <c r="Z692" s="32" t="str">
        <f t="shared" si="174"/>
        <v xml:space="preserve"> </v>
      </c>
      <c r="AA692" s="32" t="str">
        <f>IF(K692="M",IF(S692&lt;&gt;4,"",VLOOKUP(CONCATENATE(R692," ",(S692-3)),$Z$2:AD692,5,0)),IF(S692&lt;&gt;3,"",VLOOKUP(CONCATENATE(R692," ",(S692-2)),$Z$2:AD692,5,0)))</f>
        <v/>
      </c>
      <c r="AB692" s="32" t="str">
        <f>IF(K692="M",IF(S692&lt;&gt;4,"",VLOOKUP(CONCATENATE(R692," ",(S692-2)),$Z$2:AD692,5,0)),IF(S692&lt;&gt;3,"",VLOOKUP(CONCATENATE(R692," ",(S692-1)),$Z$2:AD692,5,0)))</f>
        <v/>
      </c>
      <c r="AC692" s="32" t="str">
        <f>IF(K692="M",IF(S692&lt;&gt;4,"",VLOOKUP(CONCATENATE(R692," ",(S692-1)),$Z$2:AD692,5,0)),IF(S692&lt;&gt;3,"",VLOOKUP(CONCATENATE(R692," ",(S692)),$Z$2:AD692,5,0)))</f>
        <v/>
      </c>
      <c r="AD692" s="32" t="str">
        <f t="shared" si="182"/>
        <v/>
      </c>
      <c r="AE692" s="32" t="str">
        <f t="shared" si="183"/>
        <v xml:space="preserve"> </v>
      </c>
      <c r="AF692" s="109">
        <f>IF($K692="M",IF($L692&gt;Params!D$3,0,Params!F$3-$L692+1)+IF($L692=1,2,0),IF($L692&gt;Params!E$3,0,Params!G$3-$L692+1)+IF($L692=1,2,0))</f>
        <v>0</v>
      </c>
      <c r="AG692" s="109">
        <f t="shared" si="175"/>
        <v>0</v>
      </c>
      <c r="AH692" s="109">
        <f>IF(LEN(M692)&gt;1,MATCH(MID(M692,2,3),Params!$A$4:$A$14,0),0)</f>
        <v>0</v>
      </c>
      <c r="AI692" s="109" cm="1">
        <f t="array" ref="AI692">IF(AH692=0,0,INDEX(Params!F$4:F$14,RESULTS!$AH692))</f>
        <v>0</v>
      </c>
      <c r="AJ692" s="109" cm="1">
        <f t="array" ref="AJ692">IF(AI692=0,0,INDEX(Params!G$4:G$14,RESULTS!$AH692))</f>
        <v>0</v>
      </c>
      <c r="AK692" s="109">
        <f t="shared" si="176"/>
        <v>0</v>
      </c>
      <c r="AL692" s="109">
        <f t="shared" si="177"/>
        <v>0</v>
      </c>
    </row>
    <row r="693" spans="1:38" x14ac:dyDescent="0.3">
      <c r="A693" s="64" t="str">
        <f t="shared" si="171"/>
        <v/>
      </c>
      <c r="B693" s="64" t="str">
        <f t="shared" si="172"/>
        <v/>
      </c>
      <c r="C693" s="100">
        <v>692</v>
      </c>
      <c r="D693" s="96"/>
      <c r="E693" s="97">
        <f t="shared" si="184"/>
        <v>1</v>
      </c>
      <c r="F693" s="97"/>
      <c r="G693" s="97"/>
      <c r="H693" s="104" t="str">
        <f t="shared" si="178"/>
        <v/>
      </c>
      <c r="I693" s="105" t="str">
        <f>IF(D693="","",VLOOKUP(D693,ENTRANTS!$A$1:$H$1000,2,0))</f>
        <v/>
      </c>
      <c r="J693" s="105" t="str">
        <f>IF(D693="","",VLOOKUP(D693,ENTRANTS!$A$1:$H$1000,3,0))</f>
        <v/>
      </c>
      <c r="K693" s="100" t="str">
        <f>IF(D693="","",LEFT(VLOOKUP(D693,ENTRANTS!$A$1:$H$1000,5,0),1))</f>
        <v/>
      </c>
      <c r="L693" s="100" t="str">
        <f>IF(D693="","",COUNTIF($K$2:K693,K693))</f>
        <v/>
      </c>
      <c r="M693" s="100" t="str">
        <f>IF(D693="","",VLOOKUP(D693,ENTRANTS!$A$1:$H$1000,4,0))</f>
        <v/>
      </c>
      <c r="N693" s="100" t="str">
        <f>IF(D693="","",COUNTIF($M$2:M693,M693))</f>
        <v/>
      </c>
      <c r="O693" s="105" t="str">
        <f>IF(D693="","",VLOOKUP(D693,ENTRANTS!$A$1:$H$1000,6,0))</f>
        <v/>
      </c>
      <c r="P693" s="83" t="str">
        <f t="shared" si="179"/>
        <v/>
      </c>
      <c r="Q693" s="30"/>
      <c r="R693" s="2" t="str">
        <f t="shared" si="180"/>
        <v/>
      </c>
      <c r="S693" s="3" t="str">
        <f>IF(D693="","",COUNTIF($R$2:R693,R693))</f>
        <v/>
      </c>
      <c r="T693" s="4" t="str">
        <f t="shared" si="185"/>
        <v/>
      </c>
      <c r="U693" s="34" t="str">
        <f>IF(AND(S693=4,K693="M",NOT(O693="Unattached")),SUMIF(R$2:R693,R693,L$2:L693),"")</f>
        <v/>
      </c>
      <c r="V693" s="4" t="str">
        <f t="shared" si="186"/>
        <v/>
      </c>
      <c r="W693" s="34" t="str">
        <f>IF(AND(S693=3,K693="F",NOT(O693="Unattached")),SUMIF(R$2:R693,R693,L$2:L693),"")</f>
        <v/>
      </c>
      <c r="X693" s="5" t="str">
        <f t="shared" si="173"/>
        <v/>
      </c>
      <c r="Y693" s="5" t="str">
        <f t="shared" si="181"/>
        <v/>
      </c>
      <c r="Z693" s="32" t="str">
        <f t="shared" si="174"/>
        <v xml:space="preserve"> </v>
      </c>
      <c r="AA693" s="32" t="str">
        <f>IF(K693="M",IF(S693&lt;&gt;4,"",VLOOKUP(CONCATENATE(R693," ",(S693-3)),$Z$2:AD693,5,0)),IF(S693&lt;&gt;3,"",VLOOKUP(CONCATENATE(R693," ",(S693-2)),$Z$2:AD693,5,0)))</f>
        <v/>
      </c>
      <c r="AB693" s="32" t="str">
        <f>IF(K693="M",IF(S693&lt;&gt;4,"",VLOOKUP(CONCATENATE(R693," ",(S693-2)),$Z$2:AD693,5,0)),IF(S693&lt;&gt;3,"",VLOOKUP(CONCATENATE(R693," ",(S693-1)),$Z$2:AD693,5,0)))</f>
        <v/>
      </c>
      <c r="AC693" s="32" t="str">
        <f>IF(K693="M",IF(S693&lt;&gt;4,"",VLOOKUP(CONCATENATE(R693," ",(S693-1)),$Z$2:AD693,5,0)),IF(S693&lt;&gt;3,"",VLOOKUP(CONCATENATE(R693," ",(S693)),$Z$2:AD693,5,0)))</f>
        <v/>
      </c>
      <c r="AD693" s="32" t="str">
        <f t="shared" si="182"/>
        <v/>
      </c>
      <c r="AE693" s="32" t="str">
        <f t="shared" si="183"/>
        <v xml:space="preserve"> </v>
      </c>
      <c r="AF693" s="109">
        <f>IF($K693="M",IF($L693&gt;Params!D$3,0,Params!F$3-$L693+1)+IF($L693=1,2,0),IF($L693&gt;Params!E$3,0,Params!G$3-$L693+1)+IF($L693=1,2,0))</f>
        <v>0</v>
      </c>
      <c r="AG693" s="109">
        <f t="shared" si="175"/>
        <v>0</v>
      </c>
      <c r="AH693" s="109">
        <f>IF(LEN(M693)&gt;1,MATCH(MID(M693,2,3),Params!$A$4:$A$14,0),0)</f>
        <v>0</v>
      </c>
      <c r="AI693" s="109" cm="1">
        <f t="array" ref="AI693">IF(AH693=0,0,INDEX(Params!F$4:F$14,RESULTS!$AH693))</f>
        <v>0</v>
      </c>
      <c r="AJ693" s="109" cm="1">
        <f t="array" ref="AJ693">IF(AI693=0,0,INDEX(Params!G$4:G$14,RESULTS!$AH693))</f>
        <v>0</v>
      </c>
      <c r="AK693" s="109">
        <f t="shared" si="176"/>
        <v>0</v>
      </c>
      <c r="AL693" s="109">
        <f t="shared" si="177"/>
        <v>0</v>
      </c>
    </row>
    <row r="694" spans="1:38" x14ac:dyDescent="0.3">
      <c r="A694" s="64" t="str">
        <f t="shared" si="171"/>
        <v/>
      </c>
      <c r="B694" s="64" t="str">
        <f t="shared" si="172"/>
        <v/>
      </c>
      <c r="C694" s="100">
        <v>693</v>
      </c>
      <c r="D694" s="96"/>
      <c r="E694" s="97">
        <f t="shared" si="184"/>
        <v>1</v>
      </c>
      <c r="F694" s="97"/>
      <c r="G694" s="97"/>
      <c r="H694" s="104" t="str">
        <f t="shared" si="178"/>
        <v/>
      </c>
      <c r="I694" s="105" t="str">
        <f>IF(D694="","",VLOOKUP(D694,ENTRANTS!$A$1:$H$1000,2,0))</f>
        <v/>
      </c>
      <c r="J694" s="105" t="str">
        <f>IF(D694="","",VLOOKUP(D694,ENTRANTS!$A$1:$H$1000,3,0))</f>
        <v/>
      </c>
      <c r="K694" s="100" t="str">
        <f>IF(D694="","",LEFT(VLOOKUP(D694,ENTRANTS!$A$1:$H$1000,5,0),1))</f>
        <v/>
      </c>
      <c r="L694" s="100" t="str">
        <f>IF(D694="","",COUNTIF($K$2:K694,K694))</f>
        <v/>
      </c>
      <c r="M694" s="100" t="str">
        <f>IF(D694="","",VLOOKUP(D694,ENTRANTS!$A$1:$H$1000,4,0))</f>
        <v/>
      </c>
      <c r="N694" s="100" t="str">
        <f>IF(D694="","",COUNTIF($M$2:M694,M694))</f>
        <v/>
      </c>
      <c r="O694" s="105" t="str">
        <f>IF(D694="","",VLOOKUP(D694,ENTRANTS!$A$1:$H$1000,6,0))</f>
        <v/>
      </c>
      <c r="P694" s="83" t="str">
        <f t="shared" si="179"/>
        <v/>
      </c>
      <c r="Q694" s="30"/>
      <c r="R694" s="2" t="str">
        <f t="shared" si="180"/>
        <v/>
      </c>
      <c r="S694" s="3" t="str">
        <f>IF(D694="","",COUNTIF($R$2:R694,R694))</f>
        <v/>
      </c>
      <c r="T694" s="4" t="str">
        <f t="shared" si="185"/>
        <v/>
      </c>
      <c r="U694" s="34" t="str">
        <f>IF(AND(S694=4,K694="M",NOT(O694="Unattached")),SUMIF(R$2:R694,R694,L$2:L694),"")</f>
        <v/>
      </c>
      <c r="V694" s="4" t="str">
        <f t="shared" si="186"/>
        <v/>
      </c>
      <c r="W694" s="34" t="str">
        <f>IF(AND(S694=3,K694="F",NOT(O694="Unattached")),SUMIF(R$2:R694,R694,L$2:L694),"")</f>
        <v/>
      </c>
      <c r="X694" s="5" t="str">
        <f t="shared" si="173"/>
        <v/>
      </c>
      <c r="Y694" s="5" t="str">
        <f t="shared" si="181"/>
        <v/>
      </c>
      <c r="Z694" s="32" t="str">
        <f t="shared" si="174"/>
        <v xml:space="preserve"> </v>
      </c>
      <c r="AA694" s="32" t="str">
        <f>IF(K694="M",IF(S694&lt;&gt;4,"",VLOOKUP(CONCATENATE(R694," ",(S694-3)),$Z$2:AD694,5,0)),IF(S694&lt;&gt;3,"",VLOOKUP(CONCATENATE(R694," ",(S694-2)),$Z$2:AD694,5,0)))</f>
        <v/>
      </c>
      <c r="AB694" s="32" t="str">
        <f>IF(K694="M",IF(S694&lt;&gt;4,"",VLOOKUP(CONCATENATE(R694," ",(S694-2)),$Z$2:AD694,5,0)),IF(S694&lt;&gt;3,"",VLOOKUP(CONCATENATE(R694," ",(S694-1)),$Z$2:AD694,5,0)))</f>
        <v/>
      </c>
      <c r="AC694" s="32" t="str">
        <f>IF(K694="M",IF(S694&lt;&gt;4,"",VLOOKUP(CONCATENATE(R694," ",(S694-1)),$Z$2:AD694,5,0)),IF(S694&lt;&gt;3,"",VLOOKUP(CONCATENATE(R694," ",(S694)),$Z$2:AD694,5,0)))</f>
        <v/>
      </c>
      <c r="AD694" s="32" t="str">
        <f t="shared" si="182"/>
        <v/>
      </c>
      <c r="AE694" s="32" t="str">
        <f t="shared" si="183"/>
        <v xml:space="preserve"> </v>
      </c>
      <c r="AF694" s="109">
        <f>IF($K694="M",IF($L694&gt;Params!D$3,0,Params!F$3-$L694+1)+IF($L694=1,2,0),IF($L694&gt;Params!E$3,0,Params!G$3-$L694+1)+IF($L694=1,2,0))</f>
        <v>0</v>
      </c>
      <c r="AG694" s="109">
        <f t="shared" si="175"/>
        <v>0</v>
      </c>
      <c r="AH694" s="109">
        <f>IF(LEN(M694)&gt;1,MATCH(MID(M694,2,3),Params!$A$4:$A$14,0),0)</f>
        <v>0</v>
      </c>
      <c r="AI694" s="109" cm="1">
        <f t="array" ref="AI694">IF(AH694=0,0,INDEX(Params!F$4:F$14,RESULTS!$AH694))</f>
        <v>0</v>
      </c>
      <c r="AJ694" s="109" cm="1">
        <f t="array" ref="AJ694">IF(AI694=0,0,INDEX(Params!G$4:G$14,RESULTS!$AH694))</f>
        <v>0</v>
      </c>
      <c r="AK694" s="109">
        <f t="shared" si="176"/>
        <v>0</v>
      </c>
      <c r="AL694" s="109">
        <f t="shared" si="177"/>
        <v>0</v>
      </c>
    </row>
    <row r="695" spans="1:38" x14ac:dyDescent="0.3">
      <c r="A695" s="64" t="str">
        <f t="shared" si="171"/>
        <v/>
      </c>
      <c r="B695" s="64" t="str">
        <f t="shared" si="172"/>
        <v/>
      </c>
      <c r="C695" s="100">
        <v>694</v>
      </c>
      <c r="D695" s="96"/>
      <c r="E695" s="97">
        <f t="shared" si="184"/>
        <v>1</v>
      </c>
      <c r="F695" s="97"/>
      <c r="G695" s="97"/>
      <c r="H695" s="104" t="str">
        <f t="shared" si="178"/>
        <v/>
      </c>
      <c r="I695" s="105" t="str">
        <f>IF(D695="","",VLOOKUP(D695,ENTRANTS!$A$1:$H$1000,2,0))</f>
        <v/>
      </c>
      <c r="J695" s="105" t="str">
        <f>IF(D695="","",VLOOKUP(D695,ENTRANTS!$A$1:$H$1000,3,0))</f>
        <v/>
      </c>
      <c r="K695" s="100" t="str">
        <f>IF(D695="","",LEFT(VLOOKUP(D695,ENTRANTS!$A$1:$H$1000,5,0),1))</f>
        <v/>
      </c>
      <c r="L695" s="100" t="str">
        <f>IF(D695="","",COUNTIF($K$2:K695,K695))</f>
        <v/>
      </c>
      <c r="M695" s="100" t="str">
        <f>IF(D695="","",VLOOKUP(D695,ENTRANTS!$A$1:$H$1000,4,0))</f>
        <v/>
      </c>
      <c r="N695" s="100" t="str">
        <f>IF(D695="","",COUNTIF($M$2:M695,M695))</f>
        <v/>
      </c>
      <c r="O695" s="105" t="str">
        <f>IF(D695="","",VLOOKUP(D695,ENTRANTS!$A$1:$H$1000,6,0))</f>
        <v/>
      </c>
      <c r="P695" s="83" t="str">
        <f t="shared" si="179"/>
        <v/>
      </c>
      <c r="Q695" s="30"/>
      <c r="R695" s="2" t="str">
        <f t="shared" si="180"/>
        <v/>
      </c>
      <c r="S695" s="3" t="str">
        <f>IF(D695="","",COUNTIF($R$2:R695,R695))</f>
        <v/>
      </c>
      <c r="T695" s="4" t="str">
        <f t="shared" si="185"/>
        <v/>
      </c>
      <c r="U695" s="34" t="str">
        <f>IF(AND(S695=4,K695="M",NOT(O695="Unattached")),SUMIF(R$2:R695,R695,L$2:L695),"")</f>
        <v/>
      </c>
      <c r="V695" s="4" t="str">
        <f t="shared" si="186"/>
        <v/>
      </c>
      <c r="W695" s="34" t="str">
        <f>IF(AND(S695=3,K695="F",NOT(O695="Unattached")),SUMIF(R$2:R695,R695,L$2:L695),"")</f>
        <v/>
      </c>
      <c r="X695" s="5" t="str">
        <f t="shared" si="173"/>
        <v/>
      </c>
      <c r="Y695" s="5" t="str">
        <f t="shared" si="181"/>
        <v/>
      </c>
      <c r="Z695" s="32" t="str">
        <f t="shared" si="174"/>
        <v xml:space="preserve"> </v>
      </c>
      <c r="AA695" s="32" t="str">
        <f>IF(K695="M",IF(S695&lt;&gt;4,"",VLOOKUP(CONCATENATE(R695," ",(S695-3)),$Z$2:AD695,5,0)),IF(S695&lt;&gt;3,"",VLOOKUP(CONCATENATE(R695," ",(S695-2)),$Z$2:AD695,5,0)))</f>
        <v/>
      </c>
      <c r="AB695" s="32" t="str">
        <f>IF(K695="M",IF(S695&lt;&gt;4,"",VLOOKUP(CONCATENATE(R695," ",(S695-2)),$Z$2:AD695,5,0)),IF(S695&lt;&gt;3,"",VLOOKUP(CONCATENATE(R695," ",(S695-1)),$Z$2:AD695,5,0)))</f>
        <v/>
      </c>
      <c r="AC695" s="32" t="str">
        <f>IF(K695="M",IF(S695&lt;&gt;4,"",VLOOKUP(CONCATENATE(R695," ",(S695-1)),$Z$2:AD695,5,0)),IF(S695&lt;&gt;3,"",VLOOKUP(CONCATENATE(R695," ",(S695)),$Z$2:AD695,5,0)))</f>
        <v/>
      </c>
      <c r="AD695" s="32" t="str">
        <f t="shared" si="182"/>
        <v/>
      </c>
      <c r="AE695" s="32" t="str">
        <f t="shared" si="183"/>
        <v xml:space="preserve"> </v>
      </c>
      <c r="AF695" s="109">
        <f>IF($K695="M",IF($L695&gt;Params!D$3,0,Params!F$3-$L695+1)+IF($L695=1,2,0),IF($L695&gt;Params!E$3,0,Params!G$3-$L695+1)+IF($L695=1,2,0))</f>
        <v>0</v>
      </c>
      <c r="AG695" s="109">
        <f t="shared" si="175"/>
        <v>0</v>
      </c>
      <c r="AH695" s="109">
        <f>IF(LEN(M695)&gt;1,MATCH(MID(M695,2,3),Params!$A$4:$A$14,0),0)</f>
        <v>0</v>
      </c>
      <c r="AI695" s="109" cm="1">
        <f t="array" ref="AI695">IF(AH695=0,0,INDEX(Params!F$4:F$14,RESULTS!$AH695))</f>
        <v>0</v>
      </c>
      <c r="AJ695" s="109" cm="1">
        <f t="array" ref="AJ695">IF(AI695=0,0,INDEX(Params!G$4:G$14,RESULTS!$AH695))</f>
        <v>0</v>
      </c>
      <c r="AK695" s="109">
        <f t="shared" si="176"/>
        <v>0</v>
      </c>
      <c r="AL695" s="109">
        <f t="shared" si="177"/>
        <v>0</v>
      </c>
    </row>
    <row r="696" spans="1:38" x14ac:dyDescent="0.3">
      <c r="A696" s="64" t="str">
        <f t="shared" si="171"/>
        <v/>
      </c>
      <c r="B696" s="64" t="str">
        <f t="shared" si="172"/>
        <v/>
      </c>
      <c r="C696" s="100">
        <v>695</v>
      </c>
      <c r="D696" s="96"/>
      <c r="E696" s="97">
        <f t="shared" si="184"/>
        <v>1</v>
      </c>
      <c r="F696" s="97"/>
      <c r="G696" s="97"/>
      <c r="H696" s="104" t="str">
        <f t="shared" si="178"/>
        <v/>
      </c>
      <c r="I696" s="105" t="str">
        <f>IF(D696="","",VLOOKUP(D696,ENTRANTS!$A$1:$H$1000,2,0))</f>
        <v/>
      </c>
      <c r="J696" s="105" t="str">
        <f>IF(D696="","",VLOOKUP(D696,ENTRANTS!$A$1:$H$1000,3,0))</f>
        <v/>
      </c>
      <c r="K696" s="100" t="str">
        <f>IF(D696="","",LEFT(VLOOKUP(D696,ENTRANTS!$A$1:$H$1000,5,0),1))</f>
        <v/>
      </c>
      <c r="L696" s="100" t="str">
        <f>IF(D696="","",COUNTIF($K$2:K696,K696))</f>
        <v/>
      </c>
      <c r="M696" s="100" t="str">
        <f>IF(D696="","",VLOOKUP(D696,ENTRANTS!$A$1:$H$1000,4,0))</f>
        <v/>
      </c>
      <c r="N696" s="100" t="str">
        <f>IF(D696="","",COUNTIF($M$2:M696,M696))</f>
        <v/>
      </c>
      <c r="O696" s="105" t="str">
        <f>IF(D696="","",VLOOKUP(D696,ENTRANTS!$A$1:$H$1000,6,0))</f>
        <v/>
      </c>
      <c r="P696" s="83" t="str">
        <f t="shared" si="179"/>
        <v/>
      </c>
      <c r="Q696" s="30"/>
      <c r="R696" s="2" t="str">
        <f t="shared" si="180"/>
        <v/>
      </c>
      <c r="S696" s="3" t="str">
        <f>IF(D696="","",COUNTIF($R$2:R696,R696))</f>
        <v/>
      </c>
      <c r="T696" s="4" t="str">
        <f t="shared" si="185"/>
        <v/>
      </c>
      <c r="U696" s="34" t="str">
        <f>IF(AND(S696=4,K696="M",NOT(O696="Unattached")),SUMIF(R$2:R696,R696,L$2:L696),"")</f>
        <v/>
      </c>
      <c r="V696" s="4" t="str">
        <f t="shared" si="186"/>
        <v/>
      </c>
      <c r="W696" s="34" t="str">
        <f>IF(AND(S696=3,K696="F",NOT(O696="Unattached")),SUMIF(R$2:R696,R696,L$2:L696),"")</f>
        <v/>
      </c>
      <c r="X696" s="5" t="str">
        <f t="shared" si="173"/>
        <v/>
      </c>
      <c r="Y696" s="5" t="str">
        <f t="shared" si="181"/>
        <v/>
      </c>
      <c r="Z696" s="32" t="str">
        <f t="shared" si="174"/>
        <v xml:space="preserve"> </v>
      </c>
      <c r="AA696" s="32" t="str">
        <f>IF(K696="M",IF(S696&lt;&gt;4,"",VLOOKUP(CONCATENATE(R696," ",(S696-3)),$Z$2:AD696,5,0)),IF(S696&lt;&gt;3,"",VLOOKUP(CONCATENATE(R696," ",(S696-2)),$Z$2:AD696,5,0)))</f>
        <v/>
      </c>
      <c r="AB696" s="32" t="str">
        <f>IF(K696="M",IF(S696&lt;&gt;4,"",VLOOKUP(CONCATENATE(R696," ",(S696-2)),$Z$2:AD696,5,0)),IF(S696&lt;&gt;3,"",VLOOKUP(CONCATENATE(R696," ",(S696-1)),$Z$2:AD696,5,0)))</f>
        <v/>
      </c>
      <c r="AC696" s="32" t="str">
        <f>IF(K696="M",IF(S696&lt;&gt;4,"",VLOOKUP(CONCATENATE(R696," ",(S696-1)),$Z$2:AD696,5,0)),IF(S696&lt;&gt;3,"",VLOOKUP(CONCATENATE(R696," ",(S696)),$Z$2:AD696,5,0)))</f>
        <v/>
      </c>
      <c r="AD696" s="32" t="str">
        <f t="shared" si="182"/>
        <v/>
      </c>
      <c r="AE696" s="32" t="str">
        <f t="shared" si="183"/>
        <v xml:space="preserve"> </v>
      </c>
      <c r="AF696" s="109">
        <f>IF($K696="M",IF($L696&gt;Params!D$3,0,Params!F$3-$L696+1)+IF($L696=1,2,0),IF($L696&gt;Params!E$3,0,Params!G$3-$L696+1)+IF($L696=1,2,0))</f>
        <v>0</v>
      </c>
      <c r="AG696" s="109">
        <f t="shared" si="175"/>
        <v>0</v>
      </c>
      <c r="AH696" s="109">
        <f>IF(LEN(M696)&gt;1,MATCH(MID(M696,2,3),Params!$A$4:$A$14,0),0)</f>
        <v>0</v>
      </c>
      <c r="AI696" s="109" cm="1">
        <f t="array" ref="AI696">IF(AH696=0,0,INDEX(Params!F$4:F$14,RESULTS!$AH696))</f>
        <v>0</v>
      </c>
      <c r="AJ696" s="109" cm="1">
        <f t="array" ref="AJ696">IF(AI696=0,0,INDEX(Params!G$4:G$14,RESULTS!$AH696))</f>
        <v>0</v>
      </c>
      <c r="AK696" s="109">
        <f t="shared" si="176"/>
        <v>0</v>
      </c>
      <c r="AL696" s="109">
        <f t="shared" si="177"/>
        <v>0</v>
      </c>
    </row>
    <row r="697" spans="1:38" x14ac:dyDescent="0.3">
      <c r="A697" s="64" t="str">
        <f t="shared" si="171"/>
        <v/>
      </c>
      <c r="B697" s="64" t="str">
        <f t="shared" si="172"/>
        <v/>
      </c>
      <c r="C697" s="100">
        <v>696</v>
      </c>
      <c r="D697" s="96"/>
      <c r="E697" s="97">
        <f t="shared" si="184"/>
        <v>1</v>
      </c>
      <c r="F697" s="97"/>
      <c r="G697" s="97"/>
      <c r="H697" s="104" t="str">
        <f t="shared" si="178"/>
        <v/>
      </c>
      <c r="I697" s="105" t="str">
        <f>IF(D697="","",VLOOKUP(D697,ENTRANTS!$A$1:$H$1000,2,0))</f>
        <v/>
      </c>
      <c r="J697" s="105" t="str">
        <f>IF(D697="","",VLOOKUP(D697,ENTRANTS!$A$1:$H$1000,3,0))</f>
        <v/>
      </c>
      <c r="K697" s="100" t="str">
        <f>IF(D697="","",LEFT(VLOOKUP(D697,ENTRANTS!$A$1:$H$1000,5,0),1))</f>
        <v/>
      </c>
      <c r="L697" s="100" t="str">
        <f>IF(D697="","",COUNTIF($K$2:K697,K697))</f>
        <v/>
      </c>
      <c r="M697" s="100" t="str">
        <f>IF(D697="","",VLOOKUP(D697,ENTRANTS!$A$1:$H$1000,4,0))</f>
        <v/>
      </c>
      <c r="N697" s="100" t="str">
        <f>IF(D697="","",COUNTIF($M$2:M697,M697))</f>
        <v/>
      </c>
      <c r="O697" s="105" t="str">
        <f>IF(D697="","",VLOOKUP(D697,ENTRANTS!$A$1:$H$1000,6,0))</f>
        <v/>
      </c>
      <c r="P697" s="83" t="str">
        <f t="shared" si="179"/>
        <v/>
      </c>
      <c r="Q697" s="30"/>
      <c r="R697" s="2" t="str">
        <f t="shared" si="180"/>
        <v/>
      </c>
      <c r="S697" s="3" t="str">
        <f>IF(D697="","",COUNTIF($R$2:R697,R697))</f>
        <v/>
      </c>
      <c r="T697" s="4" t="str">
        <f t="shared" si="185"/>
        <v/>
      </c>
      <c r="U697" s="34" t="str">
        <f>IF(AND(S697=4,K697="M",NOT(O697="Unattached")),SUMIF(R$2:R697,R697,L$2:L697),"")</f>
        <v/>
      </c>
      <c r="V697" s="4" t="str">
        <f t="shared" si="186"/>
        <v/>
      </c>
      <c r="W697" s="34" t="str">
        <f>IF(AND(S697=3,K697="F",NOT(O697="Unattached")),SUMIF(R$2:R697,R697,L$2:L697),"")</f>
        <v/>
      </c>
      <c r="X697" s="5" t="str">
        <f t="shared" si="173"/>
        <v/>
      </c>
      <c r="Y697" s="5" t="str">
        <f t="shared" si="181"/>
        <v/>
      </c>
      <c r="Z697" s="32" t="str">
        <f t="shared" si="174"/>
        <v xml:space="preserve"> </v>
      </c>
      <c r="AA697" s="32" t="str">
        <f>IF(K697="M",IF(S697&lt;&gt;4,"",VLOOKUP(CONCATENATE(R697," ",(S697-3)),$Z$2:AD697,5,0)),IF(S697&lt;&gt;3,"",VLOOKUP(CONCATENATE(R697," ",(S697-2)),$Z$2:AD697,5,0)))</f>
        <v/>
      </c>
      <c r="AB697" s="32" t="str">
        <f>IF(K697="M",IF(S697&lt;&gt;4,"",VLOOKUP(CONCATENATE(R697," ",(S697-2)),$Z$2:AD697,5,0)),IF(S697&lt;&gt;3,"",VLOOKUP(CONCATENATE(R697," ",(S697-1)),$Z$2:AD697,5,0)))</f>
        <v/>
      </c>
      <c r="AC697" s="32" t="str">
        <f>IF(K697="M",IF(S697&lt;&gt;4,"",VLOOKUP(CONCATENATE(R697," ",(S697-1)),$Z$2:AD697,5,0)),IF(S697&lt;&gt;3,"",VLOOKUP(CONCATENATE(R697," ",(S697)),$Z$2:AD697,5,0)))</f>
        <v/>
      </c>
      <c r="AD697" s="32" t="str">
        <f t="shared" si="182"/>
        <v/>
      </c>
      <c r="AE697" s="32" t="str">
        <f t="shared" si="183"/>
        <v xml:space="preserve"> </v>
      </c>
      <c r="AF697" s="109">
        <f>IF($K697="M",IF($L697&gt;Params!D$3,0,Params!F$3-$L697+1)+IF($L697=1,2,0),IF($L697&gt;Params!E$3,0,Params!G$3-$L697+1)+IF($L697=1,2,0))</f>
        <v>0</v>
      </c>
      <c r="AG697" s="109">
        <f t="shared" si="175"/>
        <v>0</v>
      </c>
      <c r="AH697" s="109">
        <f>IF(LEN(M697)&gt;1,MATCH(MID(M697,2,3),Params!$A$4:$A$14,0),0)</f>
        <v>0</v>
      </c>
      <c r="AI697" s="109" cm="1">
        <f t="array" ref="AI697">IF(AH697=0,0,INDEX(Params!F$4:F$14,RESULTS!$AH697))</f>
        <v>0</v>
      </c>
      <c r="AJ697" s="109" cm="1">
        <f t="array" ref="AJ697">IF(AI697=0,0,INDEX(Params!G$4:G$14,RESULTS!$AH697))</f>
        <v>0</v>
      </c>
      <c r="AK697" s="109">
        <f t="shared" si="176"/>
        <v>0</v>
      </c>
      <c r="AL697" s="109">
        <f t="shared" si="177"/>
        <v>0</v>
      </c>
    </row>
    <row r="698" spans="1:38" x14ac:dyDescent="0.3">
      <c r="A698" s="64" t="str">
        <f t="shared" si="171"/>
        <v/>
      </c>
      <c r="B698" s="64" t="str">
        <f t="shared" si="172"/>
        <v/>
      </c>
      <c r="C698" s="100">
        <v>697</v>
      </c>
      <c r="D698" s="96"/>
      <c r="E698" s="97">
        <f t="shared" si="184"/>
        <v>1</v>
      </c>
      <c r="F698" s="97"/>
      <c r="G698" s="97"/>
      <c r="H698" s="104" t="str">
        <f t="shared" si="178"/>
        <v/>
      </c>
      <c r="I698" s="105" t="str">
        <f>IF(D698="","",VLOOKUP(D698,ENTRANTS!$A$1:$H$1000,2,0))</f>
        <v/>
      </c>
      <c r="J698" s="105" t="str">
        <f>IF(D698="","",VLOOKUP(D698,ENTRANTS!$A$1:$H$1000,3,0))</f>
        <v/>
      </c>
      <c r="K698" s="100" t="str">
        <f>IF(D698="","",LEFT(VLOOKUP(D698,ENTRANTS!$A$1:$H$1000,5,0),1))</f>
        <v/>
      </c>
      <c r="L698" s="100" t="str">
        <f>IF(D698="","",COUNTIF($K$2:K698,K698))</f>
        <v/>
      </c>
      <c r="M698" s="100" t="str">
        <f>IF(D698="","",VLOOKUP(D698,ENTRANTS!$A$1:$H$1000,4,0))</f>
        <v/>
      </c>
      <c r="N698" s="100" t="str">
        <f>IF(D698="","",COUNTIF($M$2:M698,M698))</f>
        <v/>
      </c>
      <c r="O698" s="105" t="str">
        <f>IF(D698="","",VLOOKUP(D698,ENTRANTS!$A$1:$H$1000,6,0))</f>
        <v/>
      </c>
      <c r="P698" s="83" t="str">
        <f t="shared" si="179"/>
        <v/>
      </c>
      <c r="Q698" s="30"/>
      <c r="R698" s="2" t="str">
        <f t="shared" si="180"/>
        <v/>
      </c>
      <c r="S698" s="3" t="str">
        <f>IF(D698="","",COUNTIF($R$2:R698,R698))</f>
        <v/>
      </c>
      <c r="T698" s="4" t="str">
        <f t="shared" si="185"/>
        <v/>
      </c>
      <c r="U698" s="34" t="str">
        <f>IF(AND(S698=4,K698="M",NOT(O698="Unattached")),SUMIF(R$2:R698,R698,L$2:L698),"")</f>
        <v/>
      </c>
      <c r="V698" s="4" t="str">
        <f t="shared" si="186"/>
        <v/>
      </c>
      <c r="W698" s="34" t="str">
        <f>IF(AND(S698=3,K698="F",NOT(O698="Unattached")),SUMIF(R$2:R698,R698,L$2:L698),"")</f>
        <v/>
      </c>
      <c r="X698" s="5" t="str">
        <f t="shared" si="173"/>
        <v/>
      </c>
      <c r="Y698" s="5" t="str">
        <f t="shared" si="181"/>
        <v/>
      </c>
      <c r="Z698" s="32" t="str">
        <f t="shared" si="174"/>
        <v xml:space="preserve"> </v>
      </c>
      <c r="AA698" s="32" t="str">
        <f>IF(K698="M",IF(S698&lt;&gt;4,"",VLOOKUP(CONCATENATE(R698," ",(S698-3)),$Z$2:AD698,5,0)),IF(S698&lt;&gt;3,"",VLOOKUP(CONCATENATE(R698," ",(S698-2)),$Z$2:AD698,5,0)))</f>
        <v/>
      </c>
      <c r="AB698" s="32" t="str">
        <f>IF(K698="M",IF(S698&lt;&gt;4,"",VLOOKUP(CONCATENATE(R698," ",(S698-2)),$Z$2:AD698,5,0)),IF(S698&lt;&gt;3,"",VLOOKUP(CONCATENATE(R698," ",(S698-1)),$Z$2:AD698,5,0)))</f>
        <v/>
      </c>
      <c r="AC698" s="32" t="str">
        <f>IF(K698="M",IF(S698&lt;&gt;4,"",VLOOKUP(CONCATENATE(R698," ",(S698-1)),$Z$2:AD698,5,0)),IF(S698&lt;&gt;3,"",VLOOKUP(CONCATENATE(R698," ",(S698)),$Z$2:AD698,5,0)))</f>
        <v/>
      </c>
      <c r="AD698" s="32" t="str">
        <f t="shared" si="182"/>
        <v/>
      </c>
      <c r="AE698" s="32" t="str">
        <f t="shared" si="183"/>
        <v xml:space="preserve"> </v>
      </c>
      <c r="AF698" s="109">
        <f>IF($K698="M",IF($L698&gt;Params!D$3,0,Params!F$3-$L698+1)+IF($L698=1,2,0),IF($L698&gt;Params!E$3,0,Params!G$3-$L698+1)+IF($L698=1,2,0))</f>
        <v>0</v>
      </c>
      <c r="AG698" s="109">
        <f t="shared" si="175"/>
        <v>0</v>
      </c>
      <c r="AH698" s="109">
        <f>IF(LEN(M698)&gt;1,MATCH(MID(M698,2,3),Params!$A$4:$A$14,0),0)</f>
        <v>0</v>
      </c>
      <c r="AI698" s="109" cm="1">
        <f t="array" ref="AI698">IF(AH698=0,0,INDEX(Params!F$4:F$14,RESULTS!$AH698))</f>
        <v>0</v>
      </c>
      <c r="AJ698" s="109" cm="1">
        <f t="array" ref="AJ698">IF(AI698=0,0,INDEX(Params!G$4:G$14,RESULTS!$AH698))</f>
        <v>0</v>
      </c>
      <c r="AK698" s="109">
        <f t="shared" si="176"/>
        <v>0</v>
      </c>
      <c r="AL698" s="109">
        <f t="shared" si="177"/>
        <v>0</v>
      </c>
    </row>
    <row r="699" spans="1:38" x14ac:dyDescent="0.3">
      <c r="A699" s="64" t="str">
        <f t="shared" si="171"/>
        <v/>
      </c>
      <c r="B699" s="64" t="str">
        <f t="shared" si="172"/>
        <v/>
      </c>
      <c r="C699" s="100">
        <v>698</v>
      </c>
      <c r="D699" s="96"/>
      <c r="E699" s="97">
        <f t="shared" si="184"/>
        <v>1</v>
      </c>
      <c r="F699" s="97"/>
      <c r="G699" s="97"/>
      <c r="H699" s="104" t="str">
        <f t="shared" si="178"/>
        <v/>
      </c>
      <c r="I699" s="105" t="str">
        <f>IF(D699="","",VLOOKUP(D699,ENTRANTS!$A$1:$H$1000,2,0))</f>
        <v/>
      </c>
      <c r="J699" s="105" t="str">
        <f>IF(D699="","",VLOOKUP(D699,ENTRANTS!$A$1:$H$1000,3,0))</f>
        <v/>
      </c>
      <c r="K699" s="100" t="str">
        <f>IF(D699="","",LEFT(VLOOKUP(D699,ENTRANTS!$A$1:$H$1000,5,0),1))</f>
        <v/>
      </c>
      <c r="L699" s="100" t="str">
        <f>IF(D699="","",COUNTIF($K$2:K699,K699))</f>
        <v/>
      </c>
      <c r="M699" s="100" t="str">
        <f>IF(D699="","",VLOOKUP(D699,ENTRANTS!$A$1:$H$1000,4,0))</f>
        <v/>
      </c>
      <c r="N699" s="100" t="str">
        <f>IF(D699="","",COUNTIF($M$2:M699,M699))</f>
        <v/>
      </c>
      <c r="O699" s="105" t="str">
        <f>IF(D699="","",VLOOKUP(D699,ENTRANTS!$A$1:$H$1000,6,0))</f>
        <v/>
      </c>
      <c r="P699" s="83" t="str">
        <f t="shared" si="179"/>
        <v/>
      </c>
      <c r="Q699" s="30"/>
      <c r="R699" s="2" t="str">
        <f t="shared" si="180"/>
        <v/>
      </c>
      <c r="S699" s="3" t="str">
        <f>IF(D699="","",COUNTIF($R$2:R699,R699))</f>
        <v/>
      </c>
      <c r="T699" s="4" t="str">
        <f t="shared" si="185"/>
        <v/>
      </c>
      <c r="U699" s="34" t="str">
        <f>IF(AND(S699=4,K699="M",NOT(O699="Unattached")),SUMIF(R$2:R699,R699,L$2:L699),"")</f>
        <v/>
      </c>
      <c r="V699" s="4" t="str">
        <f t="shared" si="186"/>
        <v/>
      </c>
      <c r="W699" s="34" t="str">
        <f>IF(AND(S699=3,K699="F",NOT(O699="Unattached")),SUMIF(R$2:R699,R699,L$2:L699),"")</f>
        <v/>
      </c>
      <c r="X699" s="5" t="str">
        <f t="shared" si="173"/>
        <v/>
      </c>
      <c r="Y699" s="5" t="str">
        <f t="shared" si="181"/>
        <v/>
      </c>
      <c r="Z699" s="32" t="str">
        <f t="shared" si="174"/>
        <v xml:space="preserve"> </v>
      </c>
      <c r="AA699" s="32" t="str">
        <f>IF(K699="M",IF(S699&lt;&gt;4,"",VLOOKUP(CONCATENATE(R699," ",(S699-3)),$Z$2:AD699,5,0)),IF(S699&lt;&gt;3,"",VLOOKUP(CONCATENATE(R699," ",(S699-2)),$Z$2:AD699,5,0)))</f>
        <v/>
      </c>
      <c r="AB699" s="32" t="str">
        <f>IF(K699="M",IF(S699&lt;&gt;4,"",VLOOKUP(CONCATENATE(R699," ",(S699-2)),$Z$2:AD699,5,0)),IF(S699&lt;&gt;3,"",VLOOKUP(CONCATENATE(R699," ",(S699-1)),$Z$2:AD699,5,0)))</f>
        <v/>
      </c>
      <c r="AC699" s="32" t="str">
        <f>IF(K699="M",IF(S699&lt;&gt;4,"",VLOOKUP(CONCATENATE(R699," ",(S699-1)),$Z$2:AD699,5,0)),IF(S699&lt;&gt;3,"",VLOOKUP(CONCATENATE(R699," ",(S699)),$Z$2:AD699,5,0)))</f>
        <v/>
      </c>
      <c r="AD699" s="32" t="str">
        <f t="shared" si="182"/>
        <v/>
      </c>
      <c r="AE699" s="32" t="str">
        <f t="shared" si="183"/>
        <v xml:space="preserve"> </v>
      </c>
      <c r="AF699" s="109">
        <f>IF($K699="M",IF($L699&gt;Params!D$3,0,Params!F$3-$L699+1)+IF($L699=1,2,0),IF($L699&gt;Params!E$3,0,Params!G$3-$L699+1)+IF($L699=1,2,0))</f>
        <v>0</v>
      </c>
      <c r="AG699" s="109">
        <f t="shared" si="175"/>
        <v>0</v>
      </c>
      <c r="AH699" s="109">
        <f>IF(LEN(M699)&gt;1,MATCH(MID(M699,2,3),Params!$A$4:$A$14,0),0)</f>
        <v>0</v>
      </c>
      <c r="AI699" s="109" cm="1">
        <f t="array" ref="AI699">IF(AH699=0,0,INDEX(Params!F$4:F$14,RESULTS!$AH699))</f>
        <v>0</v>
      </c>
      <c r="AJ699" s="109" cm="1">
        <f t="array" ref="AJ699">IF(AI699=0,0,INDEX(Params!G$4:G$14,RESULTS!$AH699))</f>
        <v>0</v>
      </c>
      <c r="AK699" s="109">
        <f t="shared" si="176"/>
        <v>0</v>
      </c>
      <c r="AL699" s="109">
        <f t="shared" si="177"/>
        <v>0</v>
      </c>
    </row>
    <row r="700" spans="1:38" x14ac:dyDescent="0.3">
      <c r="A700" s="64" t="str">
        <f t="shared" si="171"/>
        <v/>
      </c>
      <c r="B700" s="64" t="str">
        <f t="shared" si="172"/>
        <v/>
      </c>
      <c r="C700" s="100">
        <v>699</v>
      </c>
      <c r="D700" s="96"/>
      <c r="E700" s="97">
        <f t="shared" si="184"/>
        <v>1</v>
      </c>
      <c r="F700" s="97"/>
      <c r="G700" s="97"/>
      <c r="H700" s="104" t="str">
        <f t="shared" si="178"/>
        <v/>
      </c>
      <c r="I700" s="105" t="str">
        <f>IF(D700="","",VLOOKUP(D700,ENTRANTS!$A$1:$H$1000,2,0))</f>
        <v/>
      </c>
      <c r="J700" s="105" t="str">
        <f>IF(D700="","",VLOOKUP(D700,ENTRANTS!$A$1:$H$1000,3,0))</f>
        <v/>
      </c>
      <c r="K700" s="100" t="str">
        <f>IF(D700="","",LEFT(VLOOKUP(D700,ENTRANTS!$A$1:$H$1000,5,0),1))</f>
        <v/>
      </c>
      <c r="L700" s="100" t="str">
        <f>IF(D700="","",COUNTIF($K$2:K700,K700))</f>
        <v/>
      </c>
      <c r="M700" s="100" t="str">
        <f>IF(D700="","",VLOOKUP(D700,ENTRANTS!$A$1:$H$1000,4,0))</f>
        <v/>
      </c>
      <c r="N700" s="100" t="str">
        <f>IF(D700="","",COUNTIF($M$2:M700,M700))</f>
        <v/>
      </c>
      <c r="O700" s="105" t="str">
        <f>IF(D700="","",VLOOKUP(D700,ENTRANTS!$A$1:$H$1000,6,0))</f>
        <v/>
      </c>
      <c r="P700" s="83" t="str">
        <f t="shared" si="179"/>
        <v/>
      </c>
      <c r="Q700" s="30"/>
      <c r="R700" s="2" t="str">
        <f t="shared" si="180"/>
        <v/>
      </c>
      <c r="S700" s="3" t="str">
        <f>IF(D700="","",COUNTIF($R$2:R700,R700))</f>
        <v/>
      </c>
      <c r="T700" s="4" t="str">
        <f t="shared" si="185"/>
        <v/>
      </c>
      <c r="U700" s="34" t="str">
        <f>IF(AND(S700=4,K700="M",NOT(O700="Unattached")),SUMIF(R$2:R700,R700,L$2:L700),"")</f>
        <v/>
      </c>
      <c r="V700" s="4" t="str">
        <f t="shared" si="186"/>
        <v/>
      </c>
      <c r="W700" s="34" t="str">
        <f>IF(AND(S700=3,K700="F",NOT(O700="Unattached")),SUMIF(R$2:R700,R700,L$2:L700),"")</f>
        <v/>
      </c>
      <c r="X700" s="5" t="str">
        <f t="shared" si="173"/>
        <v/>
      </c>
      <c r="Y700" s="5" t="str">
        <f t="shared" si="181"/>
        <v/>
      </c>
      <c r="Z700" s="32" t="str">
        <f t="shared" si="174"/>
        <v xml:space="preserve"> </v>
      </c>
      <c r="AA700" s="32" t="str">
        <f>IF(K700="M",IF(S700&lt;&gt;4,"",VLOOKUP(CONCATENATE(R700," ",(S700-3)),$Z$2:AD700,5,0)),IF(S700&lt;&gt;3,"",VLOOKUP(CONCATENATE(R700," ",(S700-2)),$Z$2:AD700,5,0)))</f>
        <v/>
      </c>
      <c r="AB700" s="32" t="str">
        <f>IF(K700="M",IF(S700&lt;&gt;4,"",VLOOKUP(CONCATENATE(R700," ",(S700-2)),$Z$2:AD700,5,0)),IF(S700&lt;&gt;3,"",VLOOKUP(CONCATENATE(R700," ",(S700-1)),$Z$2:AD700,5,0)))</f>
        <v/>
      </c>
      <c r="AC700" s="32" t="str">
        <f>IF(K700="M",IF(S700&lt;&gt;4,"",VLOOKUP(CONCATENATE(R700," ",(S700-1)),$Z$2:AD700,5,0)),IF(S700&lt;&gt;3,"",VLOOKUP(CONCATENATE(R700," ",(S700)),$Z$2:AD700,5,0)))</f>
        <v/>
      </c>
      <c r="AD700" s="32" t="str">
        <f t="shared" si="182"/>
        <v/>
      </c>
      <c r="AE700" s="32" t="str">
        <f t="shared" si="183"/>
        <v xml:space="preserve"> </v>
      </c>
      <c r="AF700" s="109">
        <f>IF($K700="M",IF($L700&gt;Params!D$3,0,Params!F$3-$L700+1)+IF($L700=1,2,0),IF($L700&gt;Params!E$3,0,Params!G$3-$L700+1)+IF($L700=1,2,0))</f>
        <v>0</v>
      </c>
      <c r="AG700" s="109">
        <f t="shared" si="175"/>
        <v>0</v>
      </c>
      <c r="AH700" s="109">
        <f>IF(LEN(M700)&gt;1,MATCH(MID(M700,2,3),Params!$A$4:$A$14,0),0)</f>
        <v>0</v>
      </c>
      <c r="AI700" s="109" cm="1">
        <f t="array" ref="AI700">IF(AH700=0,0,INDEX(Params!F$4:F$14,RESULTS!$AH700))</f>
        <v>0</v>
      </c>
      <c r="AJ700" s="109" cm="1">
        <f t="array" ref="AJ700">IF(AI700=0,0,INDEX(Params!G$4:G$14,RESULTS!$AH700))</f>
        <v>0</v>
      </c>
      <c r="AK700" s="109">
        <f t="shared" si="176"/>
        <v>0</v>
      </c>
      <c r="AL700" s="109">
        <f t="shared" si="177"/>
        <v>0</v>
      </c>
    </row>
    <row r="701" spans="1:38" x14ac:dyDescent="0.3">
      <c r="A701" s="64" t="str">
        <f t="shared" si="171"/>
        <v/>
      </c>
      <c r="B701" s="64" t="str">
        <f t="shared" si="172"/>
        <v/>
      </c>
      <c r="C701" s="100">
        <v>700</v>
      </c>
      <c r="D701" s="96"/>
      <c r="E701" s="97">
        <f t="shared" si="184"/>
        <v>1</v>
      </c>
      <c r="F701" s="97"/>
      <c r="G701" s="97"/>
      <c r="H701" s="104" t="str">
        <f t="shared" si="178"/>
        <v/>
      </c>
      <c r="I701" s="105" t="str">
        <f>IF(D701="","",VLOOKUP(D701,ENTRANTS!$A$1:$H$1000,2,0))</f>
        <v/>
      </c>
      <c r="J701" s="105" t="str">
        <f>IF(D701="","",VLOOKUP(D701,ENTRANTS!$A$1:$H$1000,3,0))</f>
        <v/>
      </c>
      <c r="K701" s="100" t="str">
        <f>IF(D701="","",LEFT(VLOOKUP(D701,ENTRANTS!$A$1:$H$1000,5,0),1))</f>
        <v/>
      </c>
      <c r="L701" s="100" t="str">
        <f>IF(D701="","",COUNTIF($K$2:K701,K701))</f>
        <v/>
      </c>
      <c r="M701" s="100" t="str">
        <f>IF(D701="","",VLOOKUP(D701,ENTRANTS!$A$1:$H$1000,4,0))</f>
        <v/>
      </c>
      <c r="N701" s="100" t="str">
        <f>IF(D701="","",COUNTIF($M$2:M701,M701))</f>
        <v/>
      </c>
      <c r="O701" s="105" t="str">
        <f>IF(D701="","",VLOOKUP(D701,ENTRANTS!$A$1:$H$1000,6,0))</f>
        <v/>
      </c>
      <c r="P701" s="83" t="str">
        <f t="shared" si="179"/>
        <v/>
      </c>
      <c r="Q701" s="30"/>
      <c r="R701" s="2" t="str">
        <f t="shared" si="180"/>
        <v/>
      </c>
      <c r="S701" s="3" t="str">
        <f>IF(D701="","",COUNTIF($R$2:R701,R701))</f>
        <v/>
      </c>
      <c r="T701" s="4" t="str">
        <f t="shared" si="185"/>
        <v/>
      </c>
      <c r="U701" s="34" t="str">
        <f>IF(AND(S701=4,K701="M",NOT(O701="Unattached")),SUMIF(R$2:R701,R701,L$2:L701),"")</f>
        <v/>
      </c>
      <c r="V701" s="4" t="str">
        <f t="shared" si="186"/>
        <v/>
      </c>
      <c r="W701" s="34" t="str">
        <f>IF(AND(S701=3,K701="F",NOT(O701="Unattached")),SUMIF(R$2:R701,R701,L$2:L701),"")</f>
        <v/>
      </c>
      <c r="X701" s="5" t="str">
        <f t="shared" si="173"/>
        <v/>
      </c>
      <c r="Y701" s="5" t="str">
        <f t="shared" si="181"/>
        <v/>
      </c>
      <c r="Z701" s="32" t="str">
        <f t="shared" si="174"/>
        <v xml:space="preserve"> </v>
      </c>
      <c r="AA701" s="32" t="str">
        <f>IF(K701="M",IF(S701&lt;&gt;4,"",VLOOKUP(CONCATENATE(R701," ",(S701-3)),$Z$2:AD701,5,0)),IF(S701&lt;&gt;3,"",VLOOKUP(CONCATENATE(R701," ",(S701-2)),$Z$2:AD701,5,0)))</f>
        <v/>
      </c>
      <c r="AB701" s="32" t="str">
        <f>IF(K701="M",IF(S701&lt;&gt;4,"",VLOOKUP(CONCATENATE(R701," ",(S701-2)),$Z$2:AD701,5,0)),IF(S701&lt;&gt;3,"",VLOOKUP(CONCATENATE(R701," ",(S701-1)),$Z$2:AD701,5,0)))</f>
        <v/>
      </c>
      <c r="AC701" s="32" t="str">
        <f>IF(K701="M",IF(S701&lt;&gt;4,"",VLOOKUP(CONCATENATE(R701," ",(S701-1)),$Z$2:AD701,5,0)),IF(S701&lt;&gt;3,"",VLOOKUP(CONCATENATE(R701," ",(S701)),$Z$2:AD701,5,0)))</f>
        <v/>
      </c>
      <c r="AD701" s="32" t="str">
        <f t="shared" si="182"/>
        <v/>
      </c>
      <c r="AE701" s="32" t="str">
        <f t="shared" si="183"/>
        <v xml:space="preserve"> </v>
      </c>
      <c r="AF701" s="109">
        <f>IF($K701="M",IF($L701&gt;Params!D$3,0,Params!F$3-$L701+1)+IF($L701=1,2,0),IF($L701&gt;Params!E$3,0,Params!G$3-$L701+1)+IF($L701=1,2,0))</f>
        <v>0</v>
      </c>
      <c r="AG701" s="109">
        <f t="shared" si="175"/>
        <v>0</v>
      </c>
      <c r="AH701" s="109">
        <f>IF(LEN(M701)&gt;1,MATCH(MID(M701,2,3),Params!$A$4:$A$14,0),0)</f>
        <v>0</v>
      </c>
      <c r="AI701" s="109" cm="1">
        <f t="array" ref="AI701">IF(AH701=0,0,INDEX(Params!F$4:F$14,RESULTS!$AH701))</f>
        <v>0</v>
      </c>
      <c r="AJ701" s="109" cm="1">
        <f t="array" ref="AJ701">IF(AI701=0,0,INDEX(Params!G$4:G$14,RESULTS!$AH701))</f>
        <v>0</v>
      </c>
      <c r="AK701" s="109">
        <f t="shared" si="176"/>
        <v>0</v>
      </c>
      <c r="AL701" s="109">
        <f t="shared" si="177"/>
        <v>0</v>
      </c>
    </row>
    <row r="702" spans="1:38" x14ac:dyDescent="0.3">
      <c r="A702" s="64" t="str">
        <f t="shared" si="171"/>
        <v/>
      </c>
      <c r="B702" s="64" t="str">
        <f t="shared" si="172"/>
        <v/>
      </c>
      <c r="C702" s="100">
        <v>701</v>
      </c>
      <c r="D702" s="96"/>
      <c r="E702" s="97">
        <f t="shared" si="184"/>
        <v>1</v>
      </c>
      <c r="F702" s="97"/>
      <c r="G702" s="97"/>
      <c r="H702" s="104" t="str">
        <f t="shared" si="178"/>
        <v/>
      </c>
      <c r="I702" s="105" t="str">
        <f>IF(D702="","",VLOOKUP(D702,ENTRANTS!$A$1:$H$1000,2,0))</f>
        <v/>
      </c>
      <c r="J702" s="105" t="str">
        <f>IF(D702="","",VLOOKUP(D702,ENTRANTS!$A$1:$H$1000,3,0))</f>
        <v/>
      </c>
      <c r="K702" s="100" t="str">
        <f>IF(D702="","",LEFT(VLOOKUP(D702,ENTRANTS!$A$1:$H$1000,5,0),1))</f>
        <v/>
      </c>
      <c r="L702" s="100" t="str">
        <f>IF(D702="","",COUNTIF($K$2:K702,K702))</f>
        <v/>
      </c>
      <c r="M702" s="100" t="str">
        <f>IF(D702="","",VLOOKUP(D702,ENTRANTS!$A$1:$H$1000,4,0))</f>
        <v/>
      </c>
      <c r="N702" s="100" t="str">
        <f>IF(D702="","",COUNTIF($M$2:M702,M702))</f>
        <v/>
      </c>
      <c r="O702" s="105" t="str">
        <f>IF(D702="","",VLOOKUP(D702,ENTRANTS!$A$1:$H$1000,6,0))</f>
        <v/>
      </c>
      <c r="P702" s="83" t="str">
        <f t="shared" si="179"/>
        <v/>
      </c>
      <c r="Q702" s="30"/>
      <c r="R702" s="2" t="str">
        <f t="shared" si="180"/>
        <v/>
      </c>
      <c r="S702" s="3" t="str">
        <f>IF(D702="","",COUNTIF($R$2:R702,R702))</f>
        <v/>
      </c>
      <c r="T702" s="4" t="str">
        <f t="shared" si="185"/>
        <v/>
      </c>
      <c r="U702" s="34" t="str">
        <f>IF(AND(S702=4,K702="M",NOT(O702="Unattached")),SUMIF(R$2:R702,R702,L$2:L702),"")</f>
        <v/>
      </c>
      <c r="V702" s="4" t="str">
        <f t="shared" si="186"/>
        <v/>
      </c>
      <c r="W702" s="34" t="str">
        <f>IF(AND(S702=3,K702="F",NOT(O702="Unattached")),SUMIF(R$2:R702,R702,L$2:L702),"")</f>
        <v/>
      </c>
      <c r="X702" s="5" t="str">
        <f t="shared" si="173"/>
        <v/>
      </c>
      <c r="Y702" s="5" t="str">
        <f t="shared" si="181"/>
        <v/>
      </c>
      <c r="Z702" s="32" t="str">
        <f t="shared" si="174"/>
        <v xml:space="preserve"> </v>
      </c>
      <c r="AA702" s="32" t="str">
        <f>IF(K702="M",IF(S702&lt;&gt;4,"",VLOOKUP(CONCATENATE(R702," ",(S702-3)),$Z$2:AD702,5,0)),IF(S702&lt;&gt;3,"",VLOOKUP(CONCATENATE(R702," ",(S702-2)),$Z$2:AD702,5,0)))</f>
        <v/>
      </c>
      <c r="AB702" s="32" t="str">
        <f>IF(K702="M",IF(S702&lt;&gt;4,"",VLOOKUP(CONCATENATE(R702," ",(S702-2)),$Z$2:AD702,5,0)),IF(S702&lt;&gt;3,"",VLOOKUP(CONCATENATE(R702," ",(S702-1)),$Z$2:AD702,5,0)))</f>
        <v/>
      </c>
      <c r="AC702" s="32" t="str">
        <f>IF(K702="M",IF(S702&lt;&gt;4,"",VLOOKUP(CONCATENATE(R702," ",(S702-1)),$Z$2:AD702,5,0)),IF(S702&lt;&gt;3,"",VLOOKUP(CONCATENATE(R702," ",(S702)),$Z$2:AD702,5,0)))</f>
        <v/>
      </c>
      <c r="AD702" s="32" t="str">
        <f t="shared" si="182"/>
        <v/>
      </c>
      <c r="AE702" s="32" t="str">
        <f t="shared" si="183"/>
        <v xml:space="preserve"> </v>
      </c>
      <c r="AF702" s="109">
        <f>IF($K702="M",IF($L702&gt;Params!D$3,0,Params!F$3-$L702+1)+IF($L702=1,2,0),IF($L702&gt;Params!E$3,0,Params!G$3-$L702+1)+IF($L702=1,2,0))</f>
        <v>0</v>
      </c>
      <c r="AG702" s="109">
        <f t="shared" si="175"/>
        <v>0</v>
      </c>
      <c r="AH702" s="109">
        <f>IF(LEN(M702)&gt;1,MATCH(MID(M702,2,3),Params!$A$4:$A$14,0),0)</f>
        <v>0</v>
      </c>
      <c r="AI702" s="109" cm="1">
        <f t="array" ref="AI702">IF(AH702=0,0,INDEX(Params!F$4:F$14,RESULTS!$AH702))</f>
        <v>0</v>
      </c>
      <c r="AJ702" s="109" cm="1">
        <f t="array" ref="AJ702">IF(AI702=0,0,INDEX(Params!G$4:G$14,RESULTS!$AH702))</f>
        <v>0</v>
      </c>
      <c r="AK702" s="109">
        <f t="shared" si="176"/>
        <v>0</v>
      </c>
      <c r="AL702" s="109">
        <f t="shared" si="177"/>
        <v>0</v>
      </c>
    </row>
    <row r="703" spans="1:38" x14ac:dyDescent="0.3">
      <c r="A703" s="64" t="str">
        <f t="shared" si="171"/>
        <v/>
      </c>
      <c r="B703" s="64" t="str">
        <f t="shared" si="172"/>
        <v/>
      </c>
      <c r="C703" s="100">
        <v>702</v>
      </c>
      <c r="D703" s="96"/>
      <c r="E703" s="97">
        <f t="shared" si="184"/>
        <v>1</v>
      </c>
      <c r="F703" s="97"/>
      <c r="G703" s="97"/>
      <c r="H703" s="104" t="str">
        <f t="shared" si="178"/>
        <v/>
      </c>
      <c r="I703" s="105" t="str">
        <f>IF(D703="","",VLOOKUP(D703,ENTRANTS!$A$1:$H$1000,2,0))</f>
        <v/>
      </c>
      <c r="J703" s="105" t="str">
        <f>IF(D703="","",VLOOKUP(D703,ENTRANTS!$A$1:$H$1000,3,0))</f>
        <v/>
      </c>
      <c r="K703" s="100" t="str">
        <f>IF(D703="","",LEFT(VLOOKUP(D703,ENTRANTS!$A$1:$H$1000,5,0),1))</f>
        <v/>
      </c>
      <c r="L703" s="100" t="str">
        <f>IF(D703="","",COUNTIF($K$2:K703,K703))</f>
        <v/>
      </c>
      <c r="M703" s="100" t="str">
        <f>IF(D703="","",VLOOKUP(D703,ENTRANTS!$A$1:$H$1000,4,0))</f>
        <v/>
      </c>
      <c r="N703" s="100" t="str">
        <f>IF(D703="","",COUNTIF($M$2:M703,M703))</f>
        <v/>
      </c>
      <c r="O703" s="105" t="str">
        <f>IF(D703="","",VLOOKUP(D703,ENTRANTS!$A$1:$H$1000,6,0))</f>
        <v/>
      </c>
      <c r="P703" s="83" t="str">
        <f t="shared" si="179"/>
        <v/>
      </c>
      <c r="Q703" s="30"/>
      <c r="R703" s="2" t="str">
        <f t="shared" si="180"/>
        <v/>
      </c>
      <c r="S703" s="3" t="str">
        <f>IF(D703="","",COUNTIF($R$2:R703,R703))</f>
        <v/>
      </c>
      <c r="T703" s="4" t="str">
        <f t="shared" si="185"/>
        <v/>
      </c>
      <c r="U703" s="34" t="str">
        <f>IF(AND(S703=4,K703="M",NOT(O703="Unattached")),SUMIF(R$2:R703,R703,L$2:L703),"")</f>
        <v/>
      </c>
      <c r="V703" s="4" t="str">
        <f t="shared" si="186"/>
        <v/>
      </c>
      <c r="W703" s="34" t="str">
        <f>IF(AND(S703=3,K703="F",NOT(O703="Unattached")),SUMIF(R$2:R703,R703,L$2:L703),"")</f>
        <v/>
      </c>
      <c r="X703" s="5" t="str">
        <f t="shared" si="173"/>
        <v/>
      </c>
      <c r="Y703" s="5" t="str">
        <f t="shared" si="181"/>
        <v/>
      </c>
      <c r="Z703" s="32" t="str">
        <f t="shared" si="174"/>
        <v xml:space="preserve"> </v>
      </c>
      <c r="AA703" s="32" t="str">
        <f>IF(K703="M",IF(S703&lt;&gt;4,"",VLOOKUP(CONCATENATE(R703," ",(S703-3)),$Z$2:AD703,5,0)),IF(S703&lt;&gt;3,"",VLOOKUP(CONCATENATE(R703," ",(S703-2)),$Z$2:AD703,5,0)))</f>
        <v/>
      </c>
      <c r="AB703" s="32" t="str">
        <f>IF(K703="M",IF(S703&lt;&gt;4,"",VLOOKUP(CONCATENATE(R703," ",(S703-2)),$Z$2:AD703,5,0)),IF(S703&lt;&gt;3,"",VLOOKUP(CONCATENATE(R703," ",(S703-1)),$Z$2:AD703,5,0)))</f>
        <v/>
      </c>
      <c r="AC703" s="32" t="str">
        <f>IF(K703="M",IF(S703&lt;&gt;4,"",VLOOKUP(CONCATENATE(R703," ",(S703-1)),$Z$2:AD703,5,0)),IF(S703&lt;&gt;3,"",VLOOKUP(CONCATENATE(R703," ",(S703)),$Z$2:AD703,5,0)))</f>
        <v/>
      </c>
      <c r="AD703" s="32" t="str">
        <f t="shared" si="182"/>
        <v/>
      </c>
      <c r="AE703" s="32" t="str">
        <f t="shared" si="183"/>
        <v xml:space="preserve"> </v>
      </c>
      <c r="AF703" s="109">
        <f>IF($K703="M",IF($L703&gt;Params!D$3,0,Params!F$3-$L703+1)+IF($L703=1,2,0),IF($L703&gt;Params!E$3,0,Params!G$3-$L703+1)+IF($L703=1,2,0))</f>
        <v>0</v>
      </c>
      <c r="AG703" s="109">
        <f t="shared" si="175"/>
        <v>0</v>
      </c>
      <c r="AH703" s="109">
        <f>IF(LEN(M703)&gt;1,MATCH(MID(M703,2,3),Params!$A$4:$A$14,0),0)</f>
        <v>0</v>
      </c>
      <c r="AI703" s="109" cm="1">
        <f t="array" ref="AI703">IF(AH703=0,0,INDEX(Params!F$4:F$14,RESULTS!$AH703))</f>
        <v>0</v>
      </c>
      <c r="AJ703" s="109" cm="1">
        <f t="array" ref="AJ703">IF(AI703=0,0,INDEX(Params!G$4:G$14,RESULTS!$AH703))</f>
        <v>0</v>
      </c>
      <c r="AK703" s="109">
        <f t="shared" si="176"/>
        <v>0</v>
      </c>
      <c r="AL703" s="109">
        <f t="shared" si="177"/>
        <v>0</v>
      </c>
    </row>
    <row r="704" spans="1:38" x14ac:dyDescent="0.3">
      <c r="A704" s="64" t="str">
        <f t="shared" si="171"/>
        <v/>
      </c>
      <c r="B704" s="64" t="str">
        <f t="shared" si="172"/>
        <v/>
      </c>
      <c r="C704" s="100">
        <v>703</v>
      </c>
      <c r="D704" s="96"/>
      <c r="E704" s="97">
        <f t="shared" si="184"/>
        <v>1</v>
      </c>
      <c r="F704" s="97"/>
      <c r="G704" s="97"/>
      <c r="H704" s="104" t="str">
        <f t="shared" si="178"/>
        <v/>
      </c>
      <c r="I704" s="105" t="str">
        <f>IF(D704="","",VLOOKUP(D704,ENTRANTS!$A$1:$H$1000,2,0))</f>
        <v/>
      </c>
      <c r="J704" s="105" t="str">
        <f>IF(D704="","",VLOOKUP(D704,ENTRANTS!$A$1:$H$1000,3,0))</f>
        <v/>
      </c>
      <c r="K704" s="100" t="str">
        <f>IF(D704="","",LEFT(VLOOKUP(D704,ENTRANTS!$A$1:$H$1000,5,0),1))</f>
        <v/>
      </c>
      <c r="L704" s="100" t="str">
        <f>IF(D704="","",COUNTIF($K$2:K704,K704))</f>
        <v/>
      </c>
      <c r="M704" s="100" t="str">
        <f>IF(D704="","",VLOOKUP(D704,ENTRANTS!$A$1:$H$1000,4,0))</f>
        <v/>
      </c>
      <c r="N704" s="100" t="str">
        <f>IF(D704="","",COUNTIF($M$2:M704,M704))</f>
        <v/>
      </c>
      <c r="O704" s="105" t="str">
        <f>IF(D704="","",VLOOKUP(D704,ENTRANTS!$A$1:$H$1000,6,0))</f>
        <v/>
      </c>
      <c r="P704" s="83" t="str">
        <f t="shared" si="179"/>
        <v/>
      </c>
      <c r="Q704" s="30"/>
      <c r="R704" s="2" t="str">
        <f t="shared" si="180"/>
        <v/>
      </c>
      <c r="S704" s="3" t="str">
        <f>IF(D704="","",COUNTIF($R$2:R704,R704))</f>
        <v/>
      </c>
      <c r="T704" s="4" t="str">
        <f t="shared" si="185"/>
        <v/>
      </c>
      <c r="U704" s="34" t="str">
        <f>IF(AND(S704=4,K704="M",NOT(O704="Unattached")),SUMIF(R$2:R704,R704,L$2:L704),"")</f>
        <v/>
      </c>
      <c r="V704" s="4" t="str">
        <f t="shared" si="186"/>
        <v/>
      </c>
      <c r="W704" s="34" t="str">
        <f>IF(AND(S704=3,K704="F",NOT(O704="Unattached")),SUMIF(R$2:R704,R704,L$2:L704),"")</f>
        <v/>
      </c>
      <c r="X704" s="5" t="str">
        <f t="shared" si="173"/>
        <v/>
      </c>
      <c r="Y704" s="5" t="str">
        <f t="shared" si="181"/>
        <v/>
      </c>
      <c r="Z704" s="32" t="str">
        <f t="shared" si="174"/>
        <v xml:space="preserve"> </v>
      </c>
      <c r="AA704" s="32" t="str">
        <f>IF(K704="M",IF(S704&lt;&gt;4,"",VLOOKUP(CONCATENATE(R704," ",(S704-3)),$Z$2:AD704,5,0)),IF(S704&lt;&gt;3,"",VLOOKUP(CONCATENATE(R704," ",(S704-2)),$Z$2:AD704,5,0)))</f>
        <v/>
      </c>
      <c r="AB704" s="32" t="str">
        <f>IF(K704="M",IF(S704&lt;&gt;4,"",VLOOKUP(CONCATENATE(R704," ",(S704-2)),$Z$2:AD704,5,0)),IF(S704&lt;&gt;3,"",VLOOKUP(CONCATENATE(R704," ",(S704-1)),$Z$2:AD704,5,0)))</f>
        <v/>
      </c>
      <c r="AC704" s="32" t="str">
        <f>IF(K704="M",IF(S704&lt;&gt;4,"",VLOOKUP(CONCATENATE(R704," ",(S704-1)),$Z$2:AD704,5,0)),IF(S704&lt;&gt;3,"",VLOOKUP(CONCATENATE(R704," ",(S704)),$Z$2:AD704,5,0)))</f>
        <v/>
      </c>
      <c r="AD704" s="32" t="str">
        <f t="shared" si="182"/>
        <v/>
      </c>
      <c r="AE704" s="32" t="str">
        <f t="shared" si="183"/>
        <v xml:space="preserve"> </v>
      </c>
      <c r="AF704" s="109">
        <f>IF($K704="M",IF($L704&gt;Params!D$3,0,Params!F$3-$L704+1)+IF($L704=1,2,0),IF($L704&gt;Params!E$3,0,Params!G$3-$L704+1)+IF($L704=1,2,0))</f>
        <v>0</v>
      </c>
      <c r="AG704" s="109">
        <f t="shared" si="175"/>
        <v>0</v>
      </c>
      <c r="AH704" s="109">
        <f>IF(LEN(M704)&gt;1,MATCH(MID(M704,2,3),Params!$A$4:$A$14,0),0)</f>
        <v>0</v>
      </c>
      <c r="AI704" s="109" cm="1">
        <f t="array" ref="AI704">IF(AH704=0,0,INDEX(Params!F$4:F$14,RESULTS!$AH704))</f>
        <v>0</v>
      </c>
      <c r="AJ704" s="109" cm="1">
        <f t="array" ref="AJ704">IF(AI704=0,0,INDEX(Params!G$4:G$14,RESULTS!$AH704))</f>
        <v>0</v>
      </c>
      <c r="AK704" s="109">
        <f t="shared" si="176"/>
        <v>0</v>
      </c>
      <c r="AL704" s="109">
        <f t="shared" si="177"/>
        <v>0</v>
      </c>
    </row>
    <row r="705" spans="1:38" x14ac:dyDescent="0.3">
      <c r="A705" s="64" t="str">
        <f t="shared" si="171"/>
        <v/>
      </c>
      <c r="B705" s="64" t="str">
        <f t="shared" si="172"/>
        <v/>
      </c>
      <c r="C705" s="100">
        <v>704</v>
      </c>
      <c r="D705" s="96"/>
      <c r="E705" s="97">
        <f t="shared" si="184"/>
        <v>1</v>
      </c>
      <c r="F705" s="97"/>
      <c r="G705" s="97"/>
      <c r="H705" s="104" t="str">
        <f t="shared" si="178"/>
        <v/>
      </c>
      <c r="I705" s="105" t="str">
        <f>IF(D705="","",VLOOKUP(D705,ENTRANTS!$A$1:$H$1000,2,0))</f>
        <v/>
      </c>
      <c r="J705" s="105" t="str">
        <f>IF(D705="","",VLOOKUP(D705,ENTRANTS!$A$1:$H$1000,3,0))</f>
        <v/>
      </c>
      <c r="K705" s="100" t="str">
        <f>IF(D705="","",LEFT(VLOOKUP(D705,ENTRANTS!$A$1:$H$1000,5,0),1))</f>
        <v/>
      </c>
      <c r="L705" s="100" t="str">
        <f>IF(D705="","",COUNTIF($K$2:K705,K705))</f>
        <v/>
      </c>
      <c r="M705" s="100" t="str">
        <f>IF(D705="","",VLOOKUP(D705,ENTRANTS!$A$1:$H$1000,4,0))</f>
        <v/>
      </c>
      <c r="N705" s="100" t="str">
        <f>IF(D705="","",COUNTIF($M$2:M705,M705))</f>
        <v/>
      </c>
      <c r="O705" s="105" t="str">
        <f>IF(D705="","",VLOOKUP(D705,ENTRANTS!$A$1:$H$1000,6,0))</f>
        <v/>
      </c>
      <c r="P705" s="83" t="str">
        <f t="shared" si="179"/>
        <v/>
      </c>
      <c r="Q705" s="30"/>
      <c r="R705" s="2" t="str">
        <f t="shared" si="180"/>
        <v/>
      </c>
      <c r="S705" s="3" t="str">
        <f>IF(D705="","",COUNTIF($R$2:R705,R705))</f>
        <v/>
      </c>
      <c r="T705" s="4" t="str">
        <f t="shared" si="185"/>
        <v/>
      </c>
      <c r="U705" s="34" t="str">
        <f>IF(AND(S705=4,K705="M",NOT(O705="Unattached")),SUMIF(R$2:R705,R705,L$2:L705),"")</f>
        <v/>
      </c>
      <c r="V705" s="4" t="str">
        <f t="shared" si="186"/>
        <v/>
      </c>
      <c r="W705" s="34" t="str">
        <f>IF(AND(S705=3,K705="F",NOT(O705="Unattached")),SUMIF(R$2:R705,R705,L$2:L705),"")</f>
        <v/>
      </c>
      <c r="X705" s="5" t="str">
        <f t="shared" si="173"/>
        <v/>
      </c>
      <c r="Y705" s="5" t="str">
        <f t="shared" si="181"/>
        <v/>
      </c>
      <c r="Z705" s="32" t="str">
        <f t="shared" si="174"/>
        <v xml:space="preserve"> </v>
      </c>
      <c r="AA705" s="32" t="str">
        <f>IF(K705="M",IF(S705&lt;&gt;4,"",VLOOKUP(CONCATENATE(R705," ",(S705-3)),$Z$2:AD705,5,0)),IF(S705&lt;&gt;3,"",VLOOKUP(CONCATENATE(R705," ",(S705-2)),$Z$2:AD705,5,0)))</f>
        <v/>
      </c>
      <c r="AB705" s="32" t="str">
        <f>IF(K705="M",IF(S705&lt;&gt;4,"",VLOOKUP(CONCATENATE(R705," ",(S705-2)),$Z$2:AD705,5,0)),IF(S705&lt;&gt;3,"",VLOOKUP(CONCATENATE(R705," ",(S705-1)),$Z$2:AD705,5,0)))</f>
        <v/>
      </c>
      <c r="AC705" s="32" t="str">
        <f>IF(K705="M",IF(S705&lt;&gt;4,"",VLOOKUP(CONCATENATE(R705," ",(S705-1)),$Z$2:AD705,5,0)),IF(S705&lt;&gt;3,"",VLOOKUP(CONCATENATE(R705," ",(S705)),$Z$2:AD705,5,0)))</f>
        <v/>
      </c>
      <c r="AD705" s="32" t="str">
        <f t="shared" si="182"/>
        <v/>
      </c>
      <c r="AE705" s="32" t="str">
        <f t="shared" si="183"/>
        <v xml:space="preserve"> </v>
      </c>
      <c r="AF705" s="109">
        <f>IF($K705="M",IF($L705&gt;Params!D$3,0,Params!F$3-$L705+1)+IF($L705=1,2,0),IF($L705&gt;Params!E$3,0,Params!G$3-$L705+1)+IF($L705=1,2,0))</f>
        <v>0</v>
      </c>
      <c r="AG705" s="109">
        <f t="shared" si="175"/>
        <v>0</v>
      </c>
      <c r="AH705" s="109">
        <f>IF(LEN(M705)&gt;1,MATCH(MID(M705,2,3),Params!$A$4:$A$14,0),0)</f>
        <v>0</v>
      </c>
      <c r="AI705" s="109" cm="1">
        <f t="array" ref="AI705">IF(AH705=0,0,INDEX(Params!F$4:F$14,RESULTS!$AH705))</f>
        <v>0</v>
      </c>
      <c r="AJ705" s="109" cm="1">
        <f t="array" ref="AJ705">IF(AI705=0,0,INDEX(Params!G$4:G$14,RESULTS!$AH705))</f>
        <v>0</v>
      </c>
      <c r="AK705" s="109">
        <f t="shared" si="176"/>
        <v>0</v>
      </c>
      <c r="AL705" s="109">
        <f t="shared" si="177"/>
        <v>0</v>
      </c>
    </row>
    <row r="706" spans="1:38" x14ac:dyDescent="0.3">
      <c r="A706" s="64" t="str">
        <f t="shared" ref="A706:A769" si="187">IF(C706&lt;1,"",CONCATENATE(K706,L706))</f>
        <v/>
      </c>
      <c r="B706" s="64" t="str">
        <f t="shared" ref="B706:B769" si="188">IF(C706&lt;1,"",CONCATENATE(M706,N706))</f>
        <v/>
      </c>
      <c r="C706" s="100">
        <v>705</v>
      </c>
      <c r="D706" s="96"/>
      <c r="E706" s="97">
        <f t="shared" si="184"/>
        <v>1</v>
      </c>
      <c r="F706" s="97"/>
      <c r="G706" s="97"/>
      <c r="H706" s="104" t="str">
        <f t="shared" si="178"/>
        <v/>
      </c>
      <c r="I706" s="105" t="str">
        <f>IF(D706="","",VLOOKUP(D706,ENTRANTS!$A$1:$H$1000,2,0))</f>
        <v/>
      </c>
      <c r="J706" s="105" t="str">
        <f>IF(D706="","",VLOOKUP(D706,ENTRANTS!$A$1:$H$1000,3,0))</f>
        <v/>
      </c>
      <c r="K706" s="100" t="str">
        <f>IF(D706="","",LEFT(VLOOKUP(D706,ENTRANTS!$A$1:$H$1000,5,0),1))</f>
        <v/>
      </c>
      <c r="L706" s="100" t="str">
        <f>IF(D706="","",COUNTIF($K$2:K706,K706))</f>
        <v/>
      </c>
      <c r="M706" s="100" t="str">
        <f>IF(D706="","",VLOOKUP(D706,ENTRANTS!$A$1:$H$1000,4,0))</f>
        <v/>
      </c>
      <c r="N706" s="100" t="str">
        <f>IF(D706="","",COUNTIF($M$2:M706,M706))</f>
        <v/>
      </c>
      <c r="O706" s="105" t="str">
        <f>IF(D706="","",VLOOKUP(D706,ENTRANTS!$A$1:$H$1000,6,0))</f>
        <v/>
      </c>
      <c r="P706" s="83" t="str">
        <f t="shared" si="179"/>
        <v/>
      </c>
      <c r="Q706" s="30"/>
      <c r="R706" s="2" t="str">
        <f t="shared" si="180"/>
        <v/>
      </c>
      <c r="S706" s="3" t="str">
        <f>IF(D706="","",COUNTIF($R$2:R706,R706))</f>
        <v/>
      </c>
      <c r="T706" s="4" t="str">
        <f t="shared" si="185"/>
        <v/>
      </c>
      <c r="U706" s="34" t="str">
        <f>IF(AND(S706=4,K706="M",NOT(O706="Unattached")),SUMIF(R$2:R706,R706,L$2:L706),"")</f>
        <v/>
      </c>
      <c r="V706" s="4" t="str">
        <f t="shared" si="186"/>
        <v/>
      </c>
      <c r="W706" s="34" t="str">
        <f>IF(AND(S706=3,K706="F",NOT(O706="Unattached")),SUMIF(R$2:R706,R706,L$2:L706),"")</f>
        <v/>
      </c>
      <c r="X706" s="5" t="str">
        <f t="shared" ref="X706:X769" si="189">IF(AND(O706&lt;&gt;"Unattached",OR(T706&lt;&gt;"",V706&lt;&gt;"")),O706,"")</f>
        <v/>
      </c>
      <c r="Y706" s="5" t="str">
        <f t="shared" si="181"/>
        <v/>
      </c>
      <c r="Z706" s="32" t="str">
        <f t="shared" ref="Z706:Z769" si="190">CONCATENATE(R706," ",S706)</f>
        <v xml:space="preserve"> </v>
      </c>
      <c r="AA706" s="32" t="str">
        <f>IF(K706="M",IF(S706&lt;&gt;4,"",VLOOKUP(CONCATENATE(R706," ",(S706-3)),$Z$2:AD706,5,0)),IF(S706&lt;&gt;3,"",VLOOKUP(CONCATENATE(R706," ",(S706-2)),$Z$2:AD706,5,0)))</f>
        <v/>
      </c>
      <c r="AB706" s="32" t="str">
        <f>IF(K706="M",IF(S706&lt;&gt;4,"",VLOOKUP(CONCATENATE(R706," ",(S706-2)),$Z$2:AD706,5,0)),IF(S706&lt;&gt;3,"",VLOOKUP(CONCATENATE(R706," ",(S706-1)),$Z$2:AD706,5,0)))</f>
        <v/>
      </c>
      <c r="AC706" s="32" t="str">
        <f>IF(K706="M",IF(S706&lt;&gt;4,"",VLOOKUP(CONCATENATE(R706," ",(S706-1)),$Z$2:AD706,5,0)),IF(S706&lt;&gt;3,"",VLOOKUP(CONCATENATE(R706," ",(S706)),$Z$2:AD706,5,0)))</f>
        <v/>
      </c>
      <c r="AD706" s="32" t="str">
        <f t="shared" si="182"/>
        <v/>
      </c>
      <c r="AE706" s="32" t="str">
        <f t="shared" si="183"/>
        <v xml:space="preserve"> </v>
      </c>
      <c r="AF706" s="109">
        <f>IF($K706="M",IF($L706&gt;Params!D$3,0,Params!F$3-$L706+1)+IF($L706=1,2,0),IF($L706&gt;Params!E$3,0,Params!G$3-$L706+1)+IF($L706=1,2,0))</f>
        <v>0</v>
      </c>
      <c r="AG706" s="109">
        <f t="shared" ref="AG706:AG769" si="191">IF(AH706=0,0,IF($K706="M",IF($N706&gt;AI706,0,AI706-$N706+1)+IF($N706=1,2,0),IF($N706&gt;AJ706,0,AJ706-$N706+1)+IF($N706=1,2,0)))</f>
        <v>0</v>
      </c>
      <c r="AH706" s="109">
        <f>IF(LEN(M706)&gt;1,MATCH(MID(M706,2,3),Params!$A$4:$A$14,0),0)</f>
        <v>0</v>
      </c>
      <c r="AI706" s="109" cm="1">
        <f t="array" ref="AI706">IF(AH706=0,0,INDEX(Params!F$4:F$14,RESULTS!$AH706))</f>
        <v>0</v>
      </c>
      <c r="AJ706" s="109" cm="1">
        <f t="array" ref="AJ706">IF(AI706=0,0,INDEX(Params!G$4:G$14,RESULTS!$AH706))</f>
        <v>0</v>
      </c>
      <c r="AK706" s="109">
        <f t="shared" ref="AK706:AK769" si="192">IF(O706="Unattached",0,IF(Z706="M "&amp;O706&amp;" 1",1,0))</f>
        <v>0</v>
      </c>
      <c r="AL706" s="109">
        <f t="shared" ref="AL706:AL769" si="193">IF(O706="Unattached",0,IF(Z706="F "&amp;O706&amp;" 1",1,0))</f>
        <v>0</v>
      </c>
    </row>
    <row r="707" spans="1:38" x14ac:dyDescent="0.3">
      <c r="A707" s="64" t="str">
        <f t="shared" si="187"/>
        <v/>
      </c>
      <c r="B707" s="64" t="str">
        <f t="shared" si="188"/>
        <v/>
      </c>
      <c r="C707" s="100">
        <v>706</v>
      </c>
      <c r="D707" s="96"/>
      <c r="E707" s="97">
        <f t="shared" si="184"/>
        <v>1</v>
      </c>
      <c r="F707" s="97"/>
      <c r="G707" s="97"/>
      <c r="H707" s="104" t="str">
        <f t="shared" ref="H707:H770" si="194">IF(D707="","",($E707+$F707/60+$G707/3600)/24)</f>
        <v/>
      </c>
      <c r="I707" s="105" t="str">
        <f>IF(D707="","",VLOOKUP(D707,ENTRANTS!$A$1:$H$1000,2,0))</f>
        <v/>
      </c>
      <c r="J707" s="105" t="str">
        <f>IF(D707="","",VLOOKUP(D707,ENTRANTS!$A$1:$H$1000,3,0))</f>
        <v/>
      </c>
      <c r="K707" s="100" t="str">
        <f>IF(D707="","",LEFT(VLOOKUP(D707,ENTRANTS!$A$1:$H$1000,5,0),1))</f>
        <v/>
      </c>
      <c r="L707" s="100" t="str">
        <f>IF(D707="","",COUNTIF($K$2:K707,K707))</f>
        <v/>
      </c>
      <c r="M707" s="100" t="str">
        <f>IF(D707="","",VLOOKUP(D707,ENTRANTS!$A$1:$H$1000,4,0))</f>
        <v/>
      </c>
      <c r="N707" s="100" t="str">
        <f>IF(D707="","",COUNTIF($M$2:M707,M707))</f>
        <v/>
      </c>
      <c r="O707" s="105" t="str">
        <f>IF(D707="","",VLOOKUP(D707,ENTRANTS!$A$1:$H$1000,6,0))</f>
        <v/>
      </c>
      <c r="P707" s="83" t="str">
        <f t="shared" ref="P707:P770" si="195">IF(D707&lt;1,"",IF(COUNTIF($D$2:$D$501,D707)=1,"","DUPLICATE"))</f>
        <v/>
      </c>
      <c r="Q707" s="30"/>
      <c r="R707" s="2" t="str">
        <f t="shared" ref="R707:R770" si="196">IF(D707="","",CONCATENATE(K707," ",O707))</f>
        <v/>
      </c>
      <c r="S707" s="3" t="str">
        <f>IF(D707="","",COUNTIF($R$2:R707,R707))</f>
        <v/>
      </c>
      <c r="T707" s="4" t="str">
        <f t="shared" si="185"/>
        <v/>
      </c>
      <c r="U707" s="34" t="str">
        <f>IF(AND(S707=4,K707="M",NOT(O707="Unattached")),SUMIF(R$2:R707,R707,L$2:L707),"")</f>
        <v/>
      </c>
      <c r="V707" s="4" t="str">
        <f t="shared" si="186"/>
        <v/>
      </c>
      <c r="W707" s="34" t="str">
        <f>IF(AND(S707=3,K707="F",NOT(O707="Unattached")),SUMIF(R$2:R707,R707,L$2:L707),"")</f>
        <v/>
      </c>
      <c r="X707" s="5" t="str">
        <f t="shared" si="189"/>
        <v/>
      </c>
      <c r="Y707" s="5" t="str">
        <f t="shared" ref="Y707:Y770" si="197">IF(X707="","",IF(K707="M",CONCATENATE(X707," (",AA707,", ",AB707,", ",AC707,", ",AD707,")"),CONCATENATE(X707," (",AA707,", ",AB707,", ",AC707,")")))</f>
        <v/>
      </c>
      <c r="Z707" s="32" t="str">
        <f t="shared" si="190"/>
        <v xml:space="preserve"> </v>
      </c>
      <c r="AA707" s="32" t="str">
        <f>IF(K707="M",IF(S707&lt;&gt;4,"",VLOOKUP(CONCATENATE(R707," ",(S707-3)),$Z$2:AD707,5,0)),IF(S707&lt;&gt;3,"",VLOOKUP(CONCATENATE(R707," ",(S707-2)),$Z$2:AD707,5,0)))</f>
        <v/>
      </c>
      <c r="AB707" s="32" t="str">
        <f>IF(K707="M",IF(S707&lt;&gt;4,"",VLOOKUP(CONCATENATE(R707," ",(S707-2)),$Z$2:AD707,5,0)),IF(S707&lt;&gt;3,"",VLOOKUP(CONCATENATE(R707," ",(S707-1)),$Z$2:AD707,5,0)))</f>
        <v/>
      </c>
      <c r="AC707" s="32" t="str">
        <f>IF(K707="M",IF(S707&lt;&gt;4,"",VLOOKUP(CONCATENATE(R707," ",(S707-1)),$Z$2:AD707,5,0)),IF(S707&lt;&gt;3,"",VLOOKUP(CONCATENATE(R707," ",(S707)),$Z$2:AD707,5,0)))</f>
        <v/>
      </c>
      <c r="AD707" s="32" t="str">
        <f t="shared" ref="AD707:AD770" si="198">IF(AND(O707&lt;&gt;"Unattached",S707&lt;=4),CONCATENATE(I707," ",J707),"")</f>
        <v/>
      </c>
      <c r="AE707" s="32" t="str">
        <f t="shared" ref="AE707:AE770" si="199">TRIM(I707)&amp;" "&amp;TRIM(J707)</f>
        <v xml:space="preserve"> </v>
      </c>
      <c r="AF707" s="109">
        <f>IF($K707="M",IF($L707&gt;Params!D$3,0,Params!F$3-$L707+1)+IF($L707=1,2,0),IF($L707&gt;Params!E$3,0,Params!G$3-$L707+1)+IF($L707=1,2,0))</f>
        <v>0</v>
      </c>
      <c r="AG707" s="109">
        <f t="shared" si="191"/>
        <v>0</v>
      </c>
      <c r="AH707" s="109">
        <f>IF(LEN(M707)&gt;1,MATCH(MID(M707,2,3),Params!$A$4:$A$14,0),0)</f>
        <v>0</v>
      </c>
      <c r="AI707" s="109" cm="1">
        <f t="array" ref="AI707">IF(AH707=0,0,INDEX(Params!F$4:F$14,RESULTS!$AH707))</f>
        <v>0</v>
      </c>
      <c r="AJ707" s="109" cm="1">
        <f t="array" ref="AJ707">IF(AI707=0,0,INDEX(Params!G$4:G$14,RESULTS!$AH707))</f>
        <v>0</v>
      </c>
      <c r="AK707" s="109">
        <f t="shared" si="192"/>
        <v>0</v>
      </c>
      <c r="AL707" s="109">
        <f t="shared" si="193"/>
        <v>0</v>
      </c>
    </row>
    <row r="708" spans="1:38" x14ac:dyDescent="0.3">
      <c r="A708" s="64" t="str">
        <f t="shared" si="187"/>
        <v/>
      </c>
      <c r="B708" s="64" t="str">
        <f t="shared" si="188"/>
        <v/>
      </c>
      <c r="C708" s="100">
        <v>707</v>
      </c>
      <c r="D708" s="96"/>
      <c r="E708" s="97">
        <f t="shared" ref="E708:E771" si="200">E707</f>
        <v>1</v>
      </c>
      <c r="F708" s="97"/>
      <c r="G708" s="97"/>
      <c r="H708" s="104" t="str">
        <f t="shared" si="194"/>
        <v/>
      </c>
      <c r="I708" s="105" t="str">
        <f>IF(D708="","",VLOOKUP(D708,ENTRANTS!$A$1:$H$1000,2,0))</f>
        <v/>
      </c>
      <c r="J708" s="105" t="str">
        <f>IF(D708="","",VLOOKUP(D708,ENTRANTS!$A$1:$H$1000,3,0))</f>
        <v/>
      </c>
      <c r="K708" s="100" t="str">
        <f>IF(D708="","",LEFT(VLOOKUP(D708,ENTRANTS!$A$1:$H$1000,5,0),1))</f>
        <v/>
      </c>
      <c r="L708" s="100" t="str">
        <f>IF(D708="","",COUNTIF($K$2:K708,K708))</f>
        <v/>
      </c>
      <c r="M708" s="100" t="str">
        <f>IF(D708="","",VLOOKUP(D708,ENTRANTS!$A$1:$H$1000,4,0))</f>
        <v/>
      </c>
      <c r="N708" s="100" t="str">
        <f>IF(D708="","",COUNTIF($M$2:M708,M708))</f>
        <v/>
      </c>
      <c r="O708" s="105" t="str">
        <f>IF(D708="","",VLOOKUP(D708,ENTRANTS!$A$1:$H$1000,6,0))</f>
        <v/>
      </c>
      <c r="P708" s="83" t="str">
        <f t="shared" si="195"/>
        <v/>
      </c>
      <c r="Q708" s="30"/>
      <c r="R708" s="2" t="str">
        <f t="shared" si="196"/>
        <v/>
      </c>
      <c r="S708" s="3" t="str">
        <f>IF(D708="","",COUNTIF($R$2:R708,R708))</f>
        <v/>
      </c>
      <c r="T708" s="4" t="str">
        <f t="shared" si="185"/>
        <v/>
      </c>
      <c r="U708" s="34" t="str">
        <f>IF(AND(S708=4,K708="M",NOT(O708="Unattached")),SUMIF(R$2:R708,R708,L$2:L708),"")</f>
        <v/>
      </c>
      <c r="V708" s="4" t="str">
        <f t="shared" si="186"/>
        <v/>
      </c>
      <c r="W708" s="34" t="str">
        <f>IF(AND(S708=3,K708="F",NOT(O708="Unattached")),SUMIF(R$2:R708,R708,L$2:L708),"")</f>
        <v/>
      </c>
      <c r="X708" s="5" t="str">
        <f t="shared" si="189"/>
        <v/>
      </c>
      <c r="Y708" s="5" t="str">
        <f t="shared" si="197"/>
        <v/>
      </c>
      <c r="Z708" s="32" t="str">
        <f t="shared" si="190"/>
        <v xml:space="preserve"> </v>
      </c>
      <c r="AA708" s="32" t="str">
        <f>IF(K708="M",IF(S708&lt;&gt;4,"",VLOOKUP(CONCATENATE(R708," ",(S708-3)),$Z$2:AD708,5,0)),IF(S708&lt;&gt;3,"",VLOOKUP(CONCATENATE(R708," ",(S708-2)),$Z$2:AD708,5,0)))</f>
        <v/>
      </c>
      <c r="AB708" s="32" t="str">
        <f>IF(K708="M",IF(S708&lt;&gt;4,"",VLOOKUP(CONCATENATE(R708," ",(S708-2)),$Z$2:AD708,5,0)),IF(S708&lt;&gt;3,"",VLOOKUP(CONCATENATE(R708," ",(S708-1)),$Z$2:AD708,5,0)))</f>
        <v/>
      </c>
      <c r="AC708" s="32" t="str">
        <f>IF(K708="M",IF(S708&lt;&gt;4,"",VLOOKUP(CONCATENATE(R708," ",(S708-1)),$Z$2:AD708,5,0)),IF(S708&lt;&gt;3,"",VLOOKUP(CONCATENATE(R708," ",(S708)),$Z$2:AD708,5,0)))</f>
        <v/>
      </c>
      <c r="AD708" s="32" t="str">
        <f t="shared" si="198"/>
        <v/>
      </c>
      <c r="AE708" s="32" t="str">
        <f t="shared" si="199"/>
        <v xml:space="preserve"> </v>
      </c>
      <c r="AF708" s="109">
        <f>IF($K708="M",IF($L708&gt;Params!D$3,0,Params!F$3-$L708+1)+IF($L708=1,2,0),IF($L708&gt;Params!E$3,0,Params!G$3-$L708+1)+IF($L708=1,2,0))</f>
        <v>0</v>
      </c>
      <c r="AG708" s="109">
        <f t="shared" si="191"/>
        <v>0</v>
      </c>
      <c r="AH708" s="109">
        <f>IF(LEN(M708)&gt;1,MATCH(MID(M708,2,3),Params!$A$4:$A$14,0),0)</f>
        <v>0</v>
      </c>
      <c r="AI708" s="109" cm="1">
        <f t="array" ref="AI708">IF(AH708=0,0,INDEX(Params!F$4:F$14,RESULTS!$AH708))</f>
        <v>0</v>
      </c>
      <c r="AJ708" s="109" cm="1">
        <f t="array" ref="AJ708">IF(AI708=0,0,INDEX(Params!G$4:G$14,RESULTS!$AH708))</f>
        <v>0</v>
      </c>
      <c r="AK708" s="109">
        <f t="shared" si="192"/>
        <v>0</v>
      </c>
      <c r="AL708" s="109">
        <f t="shared" si="193"/>
        <v>0</v>
      </c>
    </row>
    <row r="709" spans="1:38" x14ac:dyDescent="0.3">
      <c r="A709" s="64" t="str">
        <f t="shared" si="187"/>
        <v/>
      </c>
      <c r="B709" s="64" t="str">
        <f t="shared" si="188"/>
        <v/>
      </c>
      <c r="C709" s="100">
        <v>708</v>
      </c>
      <c r="D709" s="96"/>
      <c r="E709" s="97">
        <f t="shared" si="200"/>
        <v>1</v>
      </c>
      <c r="F709" s="97"/>
      <c r="G709" s="97"/>
      <c r="H709" s="104" t="str">
        <f t="shared" si="194"/>
        <v/>
      </c>
      <c r="I709" s="105" t="str">
        <f>IF(D709="","",VLOOKUP(D709,ENTRANTS!$A$1:$H$1000,2,0))</f>
        <v/>
      </c>
      <c r="J709" s="105" t="str">
        <f>IF(D709="","",VLOOKUP(D709,ENTRANTS!$A$1:$H$1000,3,0))</f>
        <v/>
      </c>
      <c r="K709" s="100" t="str">
        <f>IF(D709="","",LEFT(VLOOKUP(D709,ENTRANTS!$A$1:$H$1000,5,0),1))</f>
        <v/>
      </c>
      <c r="L709" s="100" t="str">
        <f>IF(D709="","",COUNTIF($K$2:K709,K709))</f>
        <v/>
      </c>
      <c r="M709" s="100" t="str">
        <f>IF(D709="","",VLOOKUP(D709,ENTRANTS!$A$1:$H$1000,4,0))</f>
        <v/>
      </c>
      <c r="N709" s="100" t="str">
        <f>IF(D709="","",COUNTIF($M$2:M709,M709))</f>
        <v/>
      </c>
      <c r="O709" s="105" t="str">
        <f>IF(D709="","",VLOOKUP(D709,ENTRANTS!$A$1:$H$1000,6,0))</f>
        <v/>
      </c>
      <c r="P709" s="83" t="str">
        <f t="shared" si="195"/>
        <v/>
      </c>
      <c r="Q709" s="30"/>
      <c r="R709" s="2" t="str">
        <f t="shared" si="196"/>
        <v/>
      </c>
      <c r="S709" s="3" t="str">
        <f>IF(D709="","",COUNTIF($R$2:R709,R709))</f>
        <v/>
      </c>
      <c r="T709" s="4" t="str">
        <f t="shared" si="185"/>
        <v/>
      </c>
      <c r="U709" s="34" t="str">
        <f>IF(AND(S709=4,K709="M",NOT(O709="Unattached")),SUMIF(R$2:R709,R709,L$2:L709),"")</f>
        <v/>
      </c>
      <c r="V709" s="4" t="str">
        <f t="shared" si="186"/>
        <v/>
      </c>
      <c r="W709" s="34" t="str">
        <f>IF(AND(S709=3,K709="F",NOT(O709="Unattached")),SUMIF(R$2:R709,R709,L$2:L709),"")</f>
        <v/>
      </c>
      <c r="X709" s="5" t="str">
        <f t="shared" si="189"/>
        <v/>
      </c>
      <c r="Y709" s="5" t="str">
        <f t="shared" si="197"/>
        <v/>
      </c>
      <c r="Z709" s="32" t="str">
        <f t="shared" si="190"/>
        <v xml:space="preserve"> </v>
      </c>
      <c r="AA709" s="32" t="str">
        <f>IF(K709="M",IF(S709&lt;&gt;4,"",VLOOKUP(CONCATENATE(R709," ",(S709-3)),$Z$2:AD709,5,0)),IF(S709&lt;&gt;3,"",VLOOKUP(CONCATENATE(R709," ",(S709-2)),$Z$2:AD709,5,0)))</f>
        <v/>
      </c>
      <c r="AB709" s="32" t="str">
        <f>IF(K709="M",IF(S709&lt;&gt;4,"",VLOOKUP(CONCATENATE(R709," ",(S709-2)),$Z$2:AD709,5,0)),IF(S709&lt;&gt;3,"",VLOOKUP(CONCATENATE(R709," ",(S709-1)),$Z$2:AD709,5,0)))</f>
        <v/>
      </c>
      <c r="AC709" s="32" t="str">
        <f>IF(K709="M",IF(S709&lt;&gt;4,"",VLOOKUP(CONCATENATE(R709," ",(S709-1)),$Z$2:AD709,5,0)),IF(S709&lt;&gt;3,"",VLOOKUP(CONCATENATE(R709," ",(S709)),$Z$2:AD709,5,0)))</f>
        <v/>
      </c>
      <c r="AD709" s="32" t="str">
        <f t="shared" si="198"/>
        <v/>
      </c>
      <c r="AE709" s="32" t="str">
        <f t="shared" si="199"/>
        <v xml:space="preserve"> </v>
      </c>
      <c r="AF709" s="109">
        <f>IF($K709="M",IF($L709&gt;Params!D$3,0,Params!F$3-$L709+1)+IF($L709=1,2,0),IF($L709&gt;Params!E$3,0,Params!G$3-$L709+1)+IF($L709=1,2,0))</f>
        <v>0</v>
      </c>
      <c r="AG709" s="109">
        <f t="shared" si="191"/>
        <v>0</v>
      </c>
      <c r="AH709" s="109">
        <f>IF(LEN(M709)&gt;1,MATCH(MID(M709,2,3),Params!$A$4:$A$14,0),0)</f>
        <v>0</v>
      </c>
      <c r="AI709" s="109" cm="1">
        <f t="array" ref="AI709">IF(AH709=0,0,INDEX(Params!F$4:F$14,RESULTS!$AH709))</f>
        <v>0</v>
      </c>
      <c r="AJ709" s="109" cm="1">
        <f t="array" ref="AJ709">IF(AI709=0,0,INDEX(Params!G$4:G$14,RESULTS!$AH709))</f>
        <v>0</v>
      </c>
      <c r="AK709" s="109">
        <f t="shared" si="192"/>
        <v>0</v>
      </c>
      <c r="AL709" s="109">
        <f t="shared" si="193"/>
        <v>0</v>
      </c>
    </row>
    <row r="710" spans="1:38" x14ac:dyDescent="0.3">
      <c r="A710" s="64" t="str">
        <f t="shared" si="187"/>
        <v/>
      </c>
      <c r="B710" s="64" t="str">
        <f t="shared" si="188"/>
        <v/>
      </c>
      <c r="C710" s="100">
        <v>709</v>
      </c>
      <c r="D710" s="96"/>
      <c r="E710" s="97">
        <f t="shared" si="200"/>
        <v>1</v>
      </c>
      <c r="F710" s="97"/>
      <c r="G710" s="97"/>
      <c r="H710" s="104" t="str">
        <f t="shared" si="194"/>
        <v/>
      </c>
      <c r="I710" s="105" t="str">
        <f>IF(D710="","",VLOOKUP(D710,ENTRANTS!$A$1:$H$1000,2,0))</f>
        <v/>
      </c>
      <c r="J710" s="105" t="str">
        <f>IF(D710="","",VLOOKUP(D710,ENTRANTS!$A$1:$H$1000,3,0))</f>
        <v/>
      </c>
      <c r="K710" s="100" t="str">
        <f>IF(D710="","",LEFT(VLOOKUP(D710,ENTRANTS!$A$1:$H$1000,5,0),1))</f>
        <v/>
      </c>
      <c r="L710" s="100" t="str">
        <f>IF(D710="","",COUNTIF($K$2:K710,K710))</f>
        <v/>
      </c>
      <c r="M710" s="100" t="str">
        <f>IF(D710="","",VLOOKUP(D710,ENTRANTS!$A$1:$H$1000,4,0))</f>
        <v/>
      </c>
      <c r="N710" s="100" t="str">
        <f>IF(D710="","",COUNTIF($M$2:M710,M710))</f>
        <v/>
      </c>
      <c r="O710" s="105" t="str">
        <f>IF(D710="","",VLOOKUP(D710,ENTRANTS!$A$1:$H$1000,6,0))</f>
        <v/>
      </c>
      <c r="P710" s="83" t="str">
        <f t="shared" si="195"/>
        <v/>
      </c>
      <c r="Q710" s="30"/>
      <c r="R710" s="2" t="str">
        <f t="shared" si="196"/>
        <v/>
      </c>
      <c r="S710" s="3" t="str">
        <f>IF(D710="","",COUNTIF($R$2:R710,R710))</f>
        <v/>
      </c>
      <c r="T710" s="4" t="str">
        <f t="shared" si="185"/>
        <v/>
      </c>
      <c r="U710" s="34" t="str">
        <f>IF(AND(S710=4,K710="M",NOT(O710="Unattached")),SUMIF(R$2:R710,R710,L$2:L710),"")</f>
        <v/>
      </c>
      <c r="V710" s="4" t="str">
        <f t="shared" si="186"/>
        <v/>
      </c>
      <c r="W710" s="34" t="str">
        <f>IF(AND(S710=3,K710="F",NOT(O710="Unattached")),SUMIF(R$2:R710,R710,L$2:L710),"")</f>
        <v/>
      </c>
      <c r="X710" s="5" t="str">
        <f t="shared" si="189"/>
        <v/>
      </c>
      <c r="Y710" s="5" t="str">
        <f t="shared" si="197"/>
        <v/>
      </c>
      <c r="Z710" s="32" t="str">
        <f t="shared" si="190"/>
        <v xml:space="preserve"> </v>
      </c>
      <c r="AA710" s="32" t="str">
        <f>IF(K710="M",IF(S710&lt;&gt;4,"",VLOOKUP(CONCATENATE(R710," ",(S710-3)),$Z$2:AD710,5,0)),IF(S710&lt;&gt;3,"",VLOOKUP(CONCATENATE(R710," ",(S710-2)),$Z$2:AD710,5,0)))</f>
        <v/>
      </c>
      <c r="AB710" s="32" t="str">
        <f>IF(K710="M",IF(S710&lt;&gt;4,"",VLOOKUP(CONCATENATE(R710," ",(S710-2)),$Z$2:AD710,5,0)),IF(S710&lt;&gt;3,"",VLOOKUP(CONCATENATE(R710," ",(S710-1)),$Z$2:AD710,5,0)))</f>
        <v/>
      </c>
      <c r="AC710" s="32" t="str">
        <f>IF(K710="M",IF(S710&lt;&gt;4,"",VLOOKUP(CONCATENATE(R710," ",(S710-1)),$Z$2:AD710,5,0)),IF(S710&lt;&gt;3,"",VLOOKUP(CONCATENATE(R710," ",(S710)),$Z$2:AD710,5,0)))</f>
        <v/>
      </c>
      <c r="AD710" s="32" t="str">
        <f t="shared" si="198"/>
        <v/>
      </c>
      <c r="AE710" s="32" t="str">
        <f t="shared" si="199"/>
        <v xml:space="preserve"> </v>
      </c>
      <c r="AF710" s="109">
        <f>IF($K710="M",IF($L710&gt;Params!D$3,0,Params!F$3-$L710+1)+IF($L710=1,2,0),IF($L710&gt;Params!E$3,0,Params!G$3-$L710+1)+IF($L710=1,2,0))</f>
        <v>0</v>
      </c>
      <c r="AG710" s="109">
        <f t="shared" si="191"/>
        <v>0</v>
      </c>
      <c r="AH710" s="109">
        <f>IF(LEN(M710)&gt;1,MATCH(MID(M710,2,3),Params!$A$4:$A$14,0),0)</f>
        <v>0</v>
      </c>
      <c r="AI710" s="109" cm="1">
        <f t="array" ref="AI710">IF(AH710=0,0,INDEX(Params!F$4:F$14,RESULTS!$AH710))</f>
        <v>0</v>
      </c>
      <c r="AJ710" s="109" cm="1">
        <f t="array" ref="AJ710">IF(AI710=0,0,INDEX(Params!G$4:G$14,RESULTS!$AH710))</f>
        <v>0</v>
      </c>
      <c r="AK710" s="109">
        <f t="shared" si="192"/>
        <v>0</v>
      </c>
      <c r="AL710" s="109">
        <f t="shared" si="193"/>
        <v>0</v>
      </c>
    </row>
    <row r="711" spans="1:38" x14ac:dyDescent="0.3">
      <c r="A711" s="64" t="str">
        <f t="shared" si="187"/>
        <v/>
      </c>
      <c r="B711" s="64" t="str">
        <f t="shared" si="188"/>
        <v/>
      </c>
      <c r="C711" s="100">
        <v>710</v>
      </c>
      <c r="D711" s="96"/>
      <c r="E711" s="97">
        <f t="shared" si="200"/>
        <v>1</v>
      </c>
      <c r="F711" s="97"/>
      <c r="G711" s="97"/>
      <c r="H711" s="104" t="str">
        <f t="shared" si="194"/>
        <v/>
      </c>
      <c r="I711" s="105" t="str">
        <f>IF(D711="","",VLOOKUP(D711,ENTRANTS!$A$1:$H$1000,2,0))</f>
        <v/>
      </c>
      <c r="J711" s="105" t="str">
        <f>IF(D711="","",VLOOKUP(D711,ENTRANTS!$A$1:$H$1000,3,0))</f>
        <v/>
      </c>
      <c r="K711" s="100" t="str">
        <f>IF(D711="","",LEFT(VLOOKUP(D711,ENTRANTS!$A$1:$H$1000,5,0),1))</f>
        <v/>
      </c>
      <c r="L711" s="100" t="str">
        <f>IF(D711="","",COUNTIF($K$2:K711,K711))</f>
        <v/>
      </c>
      <c r="M711" s="100" t="str">
        <f>IF(D711="","",VLOOKUP(D711,ENTRANTS!$A$1:$H$1000,4,0))</f>
        <v/>
      </c>
      <c r="N711" s="100" t="str">
        <f>IF(D711="","",COUNTIF($M$2:M711,M711))</f>
        <v/>
      </c>
      <c r="O711" s="105" t="str">
        <f>IF(D711="","",VLOOKUP(D711,ENTRANTS!$A$1:$H$1000,6,0))</f>
        <v/>
      </c>
      <c r="P711" s="83" t="str">
        <f t="shared" si="195"/>
        <v/>
      </c>
      <c r="Q711" s="30"/>
      <c r="R711" s="2" t="str">
        <f t="shared" si="196"/>
        <v/>
      </c>
      <c r="S711" s="3" t="str">
        <f>IF(D711="","",COUNTIF($R$2:R711,R711))</f>
        <v/>
      </c>
      <c r="T711" s="4" t="str">
        <f t="shared" si="185"/>
        <v/>
      </c>
      <c r="U711" s="34" t="str">
        <f>IF(AND(S711=4,K711="M",NOT(O711="Unattached")),SUMIF(R$2:R711,R711,L$2:L711),"")</f>
        <v/>
      </c>
      <c r="V711" s="4" t="str">
        <f t="shared" si="186"/>
        <v/>
      </c>
      <c r="W711" s="34" t="str">
        <f>IF(AND(S711=3,K711="F",NOT(O711="Unattached")),SUMIF(R$2:R711,R711,L$2:L711),"")</f>
        <v/>
      </c>
      <c r="X711" s="5" t="str">
        <f t="shared" si="189"/>
        <v/>
      </c>
      <c r="Y711" s="5" t="str">
        <f t="shared" si="197"/>
        <v/>
      </c>
      <c r="Z711" s="32" t="str">
        <f t="shared" si="190"/>
        <v xml:space="preserve"> </v>
      </c>
      <c r="AA711" s="32" t="str">
        <f>IF(K711="M",IF(S711&lt;&gt;4,"",VLOOKUP(CONCATENATE(R711," ",(S711-3)),$Z$2:AD711,5,0)),IF(S711&lt;&gt;3,"",VLOOKUP(CONCATENATE(R711," ",(S711-2)),$Z$2:AD711,5,0)))</f>
        <v/>
      </c>
      <c r="AB711" s="32" t="str">
        <f>IF(K711="M",IF(S711&lt;&gt;4,"",VLOOKUP(CONCATENATE(R711," ",(S711-2)),$Z$2:AD711,5,0)),IF(S711&lt;&gt;3,"",VLOOKUP(CONCATENATE(R711," ",(S711-1)),$Z$2:AD711,5,0)))</f>
        <v/>
      </c>
      <c r="AC711" s="32" t="str">
        <f>IF(K711="M",IF(S711&lt;&gt;4,"",VLOOKUP(CONCATENATE(R711," ",(S711-1)),$Z$2:AD711,5,0)),IF(S711&lt;&gt;3,"",VLOOKUP(CONCATENATE(R711," ",(S711)),$Z$2:AD711,5,0)))</f>
        <v/>
      </c>
      <c r="AD711" s="32" t="str">
        <f t="shared" si="198"/>
        <v/>
      </c>
      <c r="AE711" s="32" t="str">
        <f t="shared" si="199"/>
        <v xml:space="preserve"> </v>
      </c>
      <c r="AF711" s="109">
        <f>IF($K711="M",IF($L711&gt;Params!D$3,0,Params!F$3-$L711+1)+IF($L711=1,2,0),IF($L711&gt;Params!E$3,0,Params!G$3-$L711+1)+IF($L711=1,2,0))</f>
        <v>0</v>
      </c>
      <c r="AG711" s="109">
        <f t="shared" si="191"/>
        <v>0</v>
      </c>
      <c r="AH711" s="109">
        <f>IF(LEN(M711)&gt;1,MATCH(MID(M711,2,3),Params!$A$4:$A$14,0),0)</f>
        <v>0</v>
      </c>
      <c r="AI711" s="109" cm="1">
        <f t="array" ref="AI711">IF(AH711=0,0,INDEX(Params!F$4:F$14,RESULTS!$AH711))</f>
        <v>0</v>
      </c>
      <c r="AJ711" s="109" cm="1">
        <f t="array" ref="AJ711">IF(AI711=0,0,INDEX(Params!G$4:G$14,RESULTS!$AH711))</f>
        <v>0</v>
      </c>
      <c r="AK711" s="109">
        <f t="shared" si="192"/>
        <v>0</v>
      </c>
      <c r="AL711" s="109">
        <f t="shared" si="193"/>
        <v>0</v>
      </c>
    </row>
    <row r="712" spans="1:38" x14ac:dyDescent="0.3">
      <c r="A712" s="64" t="str">
        <f t="shared" si="187"/>
        <v/>
      </c>
      <c r="B712" s="64" t="str">
        <f t="shared" si="188"/>
        <v/>
      </c>
      <c r="C712" s="100">
        <v>711</v>
      </c>
      <c r="D712" s="96"/>
      <c r="E712" s="97">
        <f t="shared" si="200"/>
        <v>1</v>
      </c>
      <c r="F712" s="97"/>
      <c r="G712" s="97"/>
      <c r="H712" s="104" t="str">
        <f t="shared" si="194"/>
        <v/>
      </c>
      <c r="I712" s="105" t="str">
        <f>IF(D712="","",VLOOKUP(D712,ENTRANTS!$A$1:$H$1000,2,0))</f>
        <v/>
      </c>
      <c r="J712" s="105" t="str">
        <f>IF(D712="","",VLOOKUP(D712,ENTRANTS!$A$1:$H$1000,3,0))</f>
        <v/>
      </c>
      <c r="K712" s="100" t="str">
        <f>IF(D712="","",LEFT(VLOOKUP(D712,ENTRANTS!$A$1:$H$1000,5,0),1))</f>
        <v/>
      </c>
      <c r="L712" s="100" t="str">
        <f>IF(D712="","",COUNTIF($K$2:K712,K712))</f>
        <v/>
      </c>
      <c r="M712" s="100" t="str">
        <f>IF(D712="","",VLOOKUP(D712,ENTRANTS!$A$1:$H$1000,4,0))</f>
        <v/>
      </c>
      <c r="N712" s="100" t="str">
        <f>IF(D712="","",COUNTIF($M$2:M712,M712))</f>
        <v/>
      </c>
      <c r="O712" s="105" t="str">
        <f>IF(D712="","",VLOOKUP(D712,ENTRANTS!$A$1:$H$1000,6,0))</f>
        <v/>
      </c>
      <c r="P712" s="83" t="str">
        <f t="shared" si="195"/>
        <v/>
      </c>
      <c r="Q712" s="30"/>
      <c r="R712" s="2" t="str">
        <f t="shared" si="196"/>
        <v/>
      </c>
      <c r="S712" s="3" t="str">
        <f>IF(D712="","",COUNTIF($R$2:R712,R712))</f>
        <v/>
      </c>
      <c r="T712" s="4" t="str">
        <f t="shared" si="185"/>
        <v/>
      </c>
      <c r="U712" s="34" t="str">
        <f>IF(AND(S712=4,K712="M",NOT(O712="Unattached")),SUMIF(R$2:R712,R712,L$2:L712),"")</f>
        <v/>
      </c>
      <c r="V712" s="4" t="str">
        <f t="shared" si="186"/>
        <v/>
      </c>
      <c r="W712" s="34" t="str">
        <f>IF(AND(S712=3,K712="F",NOT(O712="Unattached")),SUMIF(R$2:R712,R712,L$2:L712),"")</f>
        <v/>
      </c>
      <c r="X712" s="5" t="str">
        <f t="shared" si="189"/>
        <v/>
      </c>
      <c r="Y712" s="5" t="str">
        <f t="shared" si="197"/>
        <v/>
      </c>
      <c r="Z712" s="32" t="str">
        <f t="shared" si="190"/>
        <v xml:space="preserve"> </v>
      </c>
      <c r="AA712" s="32" t="str">
        <f>IF(K712="M",IF(S712&lt;&gt;4,"",VLOOKUP(CONCATENATE(R712," ",(S712-3)),$Z$2:AD712,5,0)),IF(S712&lt;&gt;3,"",VLOOKUP(CONCATENATE(R712," ",(S712-2)),$Z$2:AD712,5,0)))</f>
        <v/>
      </c>
      <c r="AB712" s="32" t="str">
        <f>IF(K712="M",IF(S712&lt;&gt;4,"",VLOOKUP(CONCATENATE(R712," ",(S712-2)),$Z$2:AD712,5,0)),IF(S712&lt;&gt;3,"",VLOOKUP(CONCATENATE(R712," ",(S712-1)),$Z$2:AD712,5,0)))</f>
        <v/>
      </c>
      <c r="AC712" s="32" t="str">
        <f>IF(K712="M",IF(S712&lt;&gt;4,"",VLOOKUP(CONCATENATE(R712," ",(S712-1)),$Z$2:AD712,5,0)),IF(S712&lt;&gt;3,"",VLOOKUP(CONCATENATE(R712," ",(S712)),$Z$2:AD712,5,0)))</f>
        <v/>
      </c>
      <c r="AD712" s="32" t="str">
        <f t="shared" si="198"/>
        <v/>
      </c>
      <c r="AE712" s="32" t="str">
        <f t="shared" si="199"/>
        <v xml:space="preserve"> </v>
      </c>
      <c r="AF712" s="109">
        <f>IF($K712="M",IF($L712&gt;Params!D$3,0,Params!F$3-$L712+1)+IF($L712=1,2,0),IF($L712&gt;Params!E$3,0,Params!G$3-$L712+1)+IF($L712=1,2,0))</f>
        <v>0</v>
      </c>
      <c r="AG712" s="109">
        <f t="shared" si="191"/>
        <v>0</v>
      </c>
      <c r="AH712" s="109">
        <f>IF(LEN(M712)&gt;1,MATCH(MID(M712,2,3),Params!$A$4:$A$14,0),0)</f>
        <v>0</v>
      </c>
      <c r="AI712" s="109" cm="1">
        <f t="array" ref="AI712">IF(AH712=0,0,INDEX(Params!F$4:F$14,RESULTS!$AH712))</f>
        <v>0</v>
      </c>
      <c r="AJ712" s="109" cm="1">
        <f t="array" ref="AJ712">IF(AI712=0,0,INDEX(Params!G$4:G$14,RESULTS!$AH712))</f>
        <v>0</v>
      </c>
      <c r="AK712" s="109">
        <f t="shared" si="192"/>
        <v>0</v>
      </c>
      <c r="AL712" s="109">
        <f t="shared" si="193"/>
        <v>0</v>
      </c>
    </row>
    <row r="713" spans="1:38" x14ac:dyDescent="0.3">
      <c r="A713" s="64" t="str">
        <f t="shared" si="187"/>
        <v/>
      </c>
      <c r="B713" s="64" t="str">
        <f t="shared" si="188"/>
        <v/>
      </c>
      <c r="C713" s="100">
        <v>712</v>
      </c>
      <c r="D713" s="96"/>
      <c r="E713" s="97">
        <f t="shared" si="200"/>
        <v>1</v>
      </c>
      <c r="F713" s="97"/>
      <c r="G713" s="97"/>
      <c r="H713" s="104" t="str">
        <f t="shared" si="194"/>
        <v/>
      </c>
      <c r="I713" s="105" t="str">
        <f>IF(D713="","",VLOOKUP(D713,ENTRANTS!$A$1:$H$1000,2,0))</f>
        <v/>
      </c>
      <c r="J713" s="105" t="str">
        <f>IF(D713="","",VLOOKUP(D713,ENTRANTS!$A$1:$H$1000,3,0))</f>
        <v/>
      </c>
      <c r="K713" s="100" t="str">
        <f>IF(D713="","",LEFT(VLOOKUP(D713,ENTRANTS!$A$1:$H$1000,5,0),1))</f>
        <v/>
      </c>
      <c r="L713" s="100" t="str">
        <f>IF(D713="","",COUNTIF($K$2:K713,K713))</f>
        <v/>
      </c>
      <c r="M713" s="100" t="str">
        <f>IF(D713="","",VLOOKUP(D713,ENTRANTS!$A$1:$H$1000,4,0))</f>
        <v/>
      </c>
      <c r="N713" s="100" t="str">
        <f>IF(D713="","",COUNTIF($M$2:M713,M713))</f>
        <v/>
      </c>
      <c r="O713" s="105" t="str">
        <f>IF(D713="","",VLOOKUP(D713,ENTRANTS!$A$1:$H$1000,6,0))</f>
        <v/>
      </c>
      <c r="P713" s="83" t="str">
        <f t="shared" si="195"/>
        <v/>
      </c>
      <c r="Q713" s="30"/>
      <c r="R713" s="2" t="str">
        <f t="shared" si="196"/>
        <v/>
      </c>
      <c r="S713" s="3" t="str">
        <f>IF(D713="","",COUNTIF($R$2:R713,R713))</f>
        <v/>
      </c>
      <c r="T713" s="4" t="str">
        <f t="shared" si="185"/>
        <v/>
      </c>
      <c r="U713" s="34" t="str">
        <f>IF(AND(S713=4,K713="M",NOT(O713="Unattached")),SUMIF(R$2:R713,R713,L$2:L713),"")</f>
        <v/>
      </c>
      <c r="V713" s="4" t="str">
        <f t="shared" si="186"/>
        <v/>
      </c>
      <c r="W713" s="34" t="str">
        <f>IF(AND(S713=3,K713="F",NOT(O713="Unattached")),SUMIF(R$2:R713,R713,L$2:L713),"")</f>
        <v/>
      </c>
      <c r="X713" s="5" t="str">
        <f t="shared" si="189"/>
        <v/>
      </c>
      <c r="Y713" s="5" t="str">
        <f t="shared" si="197"/>
        <v/>
      </c>
      <c r="Z713" s="32" t="str">
        <f t="shared" si="190"/>
        <v xml:space="preserve"> </v>
      </c>
      <c r="AA713" s="32" t="str">
        <f>IF(K713="M",IF(S713&lt;&gt;4,"",VLOOKUP(CONCATENATE(R713," ",(S713-3)),$Z$2:AD713,5,0)),IF(S713&lt;&gt;3,"",VLOOKUP(CONCATENATE(R713," ",(S713-2)),$Z$2:AD713,5,0)))</f>
        <v/>
      </c>
      <c r="AB713" s="32" t="str">
        <f>IF(K713="M",IF(S713&lt;&gt;4,"",VLOOKUP(CONCATENATE(R713," ",(S713-2)),$Z$2:AD713,5,0)),IF(S713&lt;&gt;3,"",VLOOKUP(CONCATENATE(R713," ",(S713-1)),$Z$2:AD713,5,0)))</f>
        <v/>
      </c>
      <c r="AC713" s="32" t="str">
        <f>IF(K713="M",IF(S713&lt;&gt;4,"",VLOOKUP(CONCATENATE(R713," ",(S713-1)),$Z$2:AD713,5,0)),IF(S713&lt;&gt;3,"",VLOOKUP(CONCATENATE(R713," ",(S713)),$Z$2:AD713,5,0)))</f>
        <v/>
      </c>
      <c r="AD713" s="32" t="str">
        <f t="shared" si="198"/>
        <v/>
      </c>
      <c r="AE713" s="32" t="str">
        <f t="shared" si="199"/>
        <v xml:space="preserve"> </v>
      </c>
      <c r="AF713" s="109">
        <f>IF($K713="M",IF($L713&gt;Params!D$3,0,Params!F$3-$L713+1)+IF($L713=1,2,0),IF($L713&gt;Params!E$3,0,Params!G$3-$L713+1)+IF($L713=1,2,0))</f>
        <v>0</v>
      </c>
      <c r="AG713" s="109">
        <f t="shared" si="191"/>
        <v>0</v>
      </c>
      <c r="AH713" s="109">
        <f>IF(LEN(M713)&gt;1,MATCH(MID(M713,2,3),Params!$A$4:$A$14,0),0)</f>
        <v>0</v>
      </c>
      <c r="AI713" s="109" cm="1">
        <f t="array" ref="AI713">IF(AH713=0,0,INDEX(Params!F$4:F$14,RESULTS!$AH713))</f>
        <v>0</v>
      </c>
      <c r="AJ713" s="109" cm="1">
        <f t="array" ref="AJ713">IF(AI713=0,0,INDEX(Params!G$4:G$14,RESULTS!$AH713))</f>
        <v>0</v>
      </c>
      <c r="AK713" s="109">
        <f t="shared" si="192"/>
        <v>0</v>
      </c>
      <c r="AL713" s="109">
        <f t="shared" si="193"/>
        <v>0</v>
      </c>
    </row>
    <row r="714" spans="1:38" x14ac:dyDescent="0.3">
      <c r="A714" s="64" t="str">
        <f t="shared" si="187"/>
        <v/>
      </c>
      <c r="B714" s="64" t="str">
        <f t="shared" si="188"/>
        <v/>
      </c>
      <c r="C714" s="100">
        <v>713</v>
      </c>
      <c r="D714" s="96"/>
      <c r="E714" s="97">
        <f t="shared" si="200"/>
        <v>1</v>
      </c>
      <c r="F714" s="97"/>
      <c r="G714" s="97"/>
      <c r="H714" s="104" t="str">
        <f t="shared" si="194"/>
        <v/>
      </c>
      <c r="I714" s="105" t="str">
        <f>IF(D714="","",VLOOKUP(D714,ENTRANTS!$A$1:$H$1000,2,0))</f>
        <v/>
      </c>
      <c r="J714" s="105" t="str">
        <f>IF(D714="","",VLOOKUP(D714,ENTRANTS!$A$1:$H$1000,3,0))</f>
        <v/>
      </c>
      <c r="K714" s="100" t="str">
        <f>IF(D714="","",LEFT(VLOOKUP(D714,ENTRANTS!$A$1:$H$1000,5,0),1))</f>
        <v/>
      </c>
      <c r="L714" s="100" t="str">
        <f>IF(D714="","",COUNTIF($K$2:K714,K714))</f>
        <v/>
      </c>
      <c r="M714" s="100" t="str">
        <f>IF(D714="","",VLOOKUP(D714,ENTRANTS!$A$1:$H$1000,4,0))</f>
        <v/>
      </c>
      <c r="N714" s="100" t="str">
        <f>IF(D714="","",COUNTIF($M$2:M714,M714))</f>
        <v/>
      </c>
      <c r="O714" s="105" t="str">
        <f>IF(D714="","",VLOOKUP(D714,ENTRANTS!$A$1:$H$1000,6,0))</f>
        <v/>
      </c>
      <c r="P714" s="83" t="str">
        <f t="shared" si="195"/>
        <v/>
      </c>
      <c r="Q714" s="30"/>
      <c r="R714" s="2" t="str">
        <f t="shared" si="196"/>
        <v/>
      </c>
      <c r="S714" s="3" t="str">
        <f>IF(D714="","",COUNTIF($R$2:R714,R714))</f>
        <v/>
      </c>
      <c r="T714" s="4" t="str">
        <f t="shared" si="185"/>
        <v/>
      </c>
      <c r="U714" s="34" t="str">
        <f>IF(AND(S714=4,K714="M",NOT(O714="Unattached")),SUMIF(R$2:R714,R714,L$2:L714),"")</f>
        <v/>
      </c>
      <c r="V714" s="4" t="str">
        <f t="shared" si="186"/>
        <v/>
      </c>
      <c r="W714" s="34" t="str">
        <f>IF(AND(S714=3,K714="F",NOT(O714="Unattached")),SUMIF(R$2:R714,R714,L$2:L714),"")</f>
        <v/>
      </c>
      <c r="X714" s="5" t="str">
        <f t="shared" si="189"/>
        <v/>
      </c>
      <c r="Y714" s="5" t="str">
        <f t="shared" si="197"/>
        <v/>
      </c>
      <c r="Z714" s="32" t="str">
        <f t="shared" si="190"/>
        <v xml:space="preserve"> </v>
      </c>
      <c r="AA714" s="32" t="str">
        <f>IF(K714="M",IF(S714&lt;&gt;4,"",VLOOKUP(CONCATENATE(R714," ",(S714-3)),$Z$2:AD714,5,0)),IF(S714&lt;&gt;3,"",VLOOKUP(CONCATENATE(R714," ",(S714-2)),$Z$2:AD714,5,0)))</f>
        <v/>
      </c>
      <c r="AB714" s="32" t="str">
        <f>IF(K714="M",IF(S714&lt;&gt;4,"",VLOOKUP(CONCATENATE(R714," ",(S714-2)),$Z$2:AD714,5,0)),IF(S714&lt;&gt;3,"",VLOOKUP(CONCATENATE(R714," ",(S714-1)),$Z$2:AD714,5,0)))</f>
        <v/>
      </c>
      <c r="AC714" s="32" t="str">
        <f>IF(K714="M",IF(S714&lt;&gt;4,"",VLOOKUP(CONCATENATE(R714," ",(S714-1)),$Z$2:AD714,5,0)),IF(S714&lt;&gt;3,"",VLOOKUP(CONCATENATE(R714," ",(S714)),$Z$2:AD714,5,0)))</f>
        <v/>
      </c>
      <c r="AD714" s="32" t="str">
        <f t="shared" si="198"/>
        <v/>
      </c>
      <c r="AE714" s="32" t="str">
        <f t="shared" si="199"/>
        <v xml:space="preserve"> </v>
      </c>
      <c r="AF714" s="109">
        <f>IF($K714="M",IF($L714&gt;Params!D$3,0,Params!F$3-$L714+1)+IF($L714=1,2,0),IF($L714&gt;Params!E$3,0,Params!G$3-$L714+1)+IF($L714=1,2,0))</f>
        <v>0</v>
      </c>
      <c r="AG714" s="109">
        <f t="shared" si="191"/>
        <v>0</v>
      </c>
      <c r="AH714" s="109">
        <f>IF(LEN(M714)&gt;1,MATCH(MID(M714,2,3),Params!$A$4:$A$14,0),0)</f>
        <v>0</v>
      </c>
      <c r="AI714" s="109" cm="1">
        <f t="array" ref="AI714">IF(AH714=0,0,INDEX(Params!F$4:F$14,RESULTS!$AH714))</f>
        <v>0</v>
      </c>
      <c r="AJ714" s="109" cm="1">
        <f t="array" ref="AJ714">IF(AI714=0,0,INDEX(Params!G$4:G$14,RESULTS!$AH714))</f>
        <v>0</v>
      </c>
      <c r="AK714" s="109">
        <f t="shared" si="192"/>
        <v>0</v>
      </c>
      <c r="AL714" s="109">
        <f t="shared" si="193"/>
        <v>0</v>
      </c>
    </row>
    <row r="715" spans="1:38" x14ac:dyDescent="0.3">
      <c r="A715" s="64" t="str">
        <f t="shared" si="187"/>
        <v/>
      </c>
      <c r="B715" s="64" t="str">
        <f t="shared" si="188"/>
        <v/>
      </c>
      <c r="C715" s="100">
        <v>714</v>
      </c>
      <c r="D715" s="96"/>
      <c r="E715" s="97">
        <f t="shared" si="200"/>
        <v>1</v>
      </c>
      <c r="F715" s="97"/>
      <c r="G715" s="97"/>
      <c r="H715" s="104" t="str">
        <f t="shared" si="194"/>
        <v/>
      </c>
      <c r="I715" s="105" t="str">
        <f>IF(D715="","",VLOOKUP(D715,ENTRANTS!$A$1:$H$1000,2,0))</f>
        <v/>
      </c>
      <c r="J715" s="105" t="str">
        <f>IF(D715="","",VLOOKUP(D715,ENTRANTS!$A$1:$H$1000,3,0))</f>
        <v/>
      </c>
      <c r="K715" s="100" t="str">
        <f>IF(D715="","",LEFT(VLOOKUP(D715,ENTRANTS!$A$1:$H$1000,5,0),1))</f>
        <v/>
      </c>
      <c r="L715" s="100" t="str">
        <f>IF(D715="","",COUNTIF($K$2:K715,K715))</f>
        <v/>
      </c>
      <c r="M715" s="100" t="str">
        <f>IF(D715="","",VLOOKUP(D715,ENTRANTS!$A$1:$H$1000,4,0))</f>
        <v/>
      </c>
      <c r="N715" s="100" t="str">
        <f>IF(D715="","",COUNTIF($M$2:M715,M715))</f>
        <v/>
      </c>
      <c r="O715" s="105" t="str">
        <f>IF(D715="","",VLOOKUP(D715,ENTRANTS!$A$1:$H$1000,6,0))</f>
        <v/>
      </c>
      <c r="P715" s="83" t="str">
        <f t="shared" si="195"/>
        <v/>
      </c>
      <c r="Q715" s="30"/>
      <c r="R715" s="2" t="str">
        <f t="shared" si="196"/>
        <v/>
      </c>
      <c r="S715" s="3" t="str">
        <f>IF(D715="","",COUNTIF($R$2:R715,R715))</f>
        <v/>
      </c>
      <c r="T715" s="4" t="str">
        <f t="shared" si="185"/>
        <v/>
      </c>
      <c r="U715" s="34" t="str">
        <f>IF(AND(S715=4,K715="M",NOT(O715="Unattached")),SUMIF(R$2:R715,R715,L$2:L715),"")</f>
        <v/>
      </c>
      <c r="V715" s="4" t="str">
        <f t="shared" si="186"/>
        <v/>
      </c>
      <c r="W715" s="34" t="str">
        <f>IF(AND(S715=3,K715="F",NOT(O715="Unattached")),SUMIF(R$2:R715,R715,L$2:L715),"")</f>
        <v/>
      </c>
      <c r="X715" s="5" t="str">
        <f t="shared" si="189"/>
        <v/>
      </c>
      <c r="Y715" s="5" t="str">
        <f t="shared" si="197"/>
        <v/>
      </c>
      <c r="Z715" s="32" t="str">
        <f t="shared" si="190"/>
        <v xml:space="preserve"> </v>
      </c>
      <c r="AA715" s="32" t="str">
        <f>IF(K715="M",IF(S715&lt;&gt;4,"",VLOOKUP(CONCATENATE(R715," ",(S715-3)),$Z$2:AD715,5,0)),IF(S715&lt;&gt;3,"",VLOOKUP(CONCATENATE(R715," ",(S715-2)),$Z$2:AD715,5,0)))</f>
        <v/>
      </c>
      <c r="AB715" s="32" t="str">
        <f>IF(K715="M",IF(S715&lt;&gt;4,"",VLOOKUP(CONCATENATE(R715," ",(S715-2)),$Z$2:AD715,5,0)),IF(S715&lt;&gt;3,"",VLOOKUP(CONCATENATE(R715," ",(S715-1)),$Z$2:AD715,5,0)))</f>
        <v/>
      </c>
      <c r="AC715" s="32" t="str">
        <f>IF(K715="M",IF(S715&lt;&gt;4,"",VLOOKUP(CONCATENATE(R715," ",(S715-1)),$Z$2:AD715,5,0)),IF(S715&lt;&gt;3,"",VLOOKUP(CONCATENATE(R715," ",(S715)),$Z$2:AD715,5,0)))</f>
        <v/>
      </c>
      <c r="AD715" s="32" t="str">
        <f t="shared" si="198"/>
        <v/>
      </c>
      <c r="AE715" s="32" t="str">
        <f t="shared" si="199"/>
        <v xml:space="preserve"> </v>
      </c>
      <c r="AF715" s="109">
        <f>IF($K715="M",IF($L715&gt;Params!D$3,0,Params!F$3-$L715+1)+IF($L715=1,2,0),IF($L715&gt;Params!E$3,0,Params!G$3-$L715+1)+IF($L715=1,2,0))</f>
        <v>0</v>
      </c>
      <c r="AG715" s="109">
        <f t="shared" si="191"/>
        <v>0</v>
      </c>
      <c r="AH715" s="109">
        <f>IF(LEN(M715)&gt;1,MATCH(MID(M715,2,3),Params!$A$4:$A$14,0),0)</f>
        <v>0</v>
      </c>
      <c r="AI715" s="109" cm="1">
        <f t="array" ref="AI715">IF(AH715=0,0,INDEX(Params!F$4:F$14,RESULTS!$AH715))</f>
        <v>0</v>
      </c>
      <c r="AJ715" s="109" cm="1">
        <f t="array" ref="AJ715">IF(AI715=0,0,INDEX(Params!G$4:G$14,RESULTS!$AH715))</f>
        <v>0</v>
      </c>
      <c r="AK715" s="109">
        <f t="shared" si="192"/>
        <v>0</v>
      </c>
      <c r="AL715" s="109">
        <f t="shared" si="193"/>
        <v>0</v>
      </c>
    </row>
    <row r="716" spans="1:38" x14ac:dyDescent="0.3">
      <c r="A716" s="64" t="str">
        <f t="shared" si="187"/>
        <v/>
      </c>
      <c r="B716" s="64" t="str">
        <f t="shared" si="188"/>
        <v/>
      </c>
      <c r="C716" s="100">
        <v>715</v>
      </c>
      <c r="D716" s="96"/>
      <c r="E716" s="97">
        <f t="shared" si="200"/>
        <v>1</v>
      </c>
      <c r="F716" s="97"/>
      <c r="G716" s="97"/>
      <c r="H716" s="104" t="str">
        <f t="shared" si="194"/>
        <v/>
      </c>
      <c r="I716" s="105" t="str">
        <f>IF(D716="","",VLOOKUP(D716,ENTRANTS!$A$1:$H$1000,2,0))</f>
        <v/>
      </c>
      <c r="J716" s="105" t="str">
        <f>IF(D716="","",VLOOKUP(D716,ENTRANTS!$A$1:$H$1000,3,0))</f>
        <v/>
      </c>
      <c r="K716" s="100" t="str">
        <f>IF(D716="","",LEFT(VLOOKUP(D716,ENTRANTS!$A$1:$H$1000,5,0),1))</f>
        <v/>
      </c>
      <c r="L716" s="100" t="str">
        <f>IF(D716="","",COUNTIF($K$2:K716,K716))</f>
        <v/>
      </c>
      <c r="M716" s="100" t="str">
        <f>IF(D716="","",VLOOKUP(D716,ENTRANTS!$A$1:$H$1000,4,0))</f>
        <v/>
      </c>
      <c r="N716" s="100" t="str">
        <f>IF(D716="","",COUNTIF($M$2:M716,M716))</f>
        <v/>
      </c>
      <c r="O716" s="105" t="str">
        <f>IF(D716="","",VLOOKUP(D716,ENTRANTS!$A$1:$H$1000,6,0))</f>
        <v/>
      </c>
      <c r="P716" s="83" t="str">
        <f t="shared" si="195"/>
        <v/>
      </c>
      <c r="Q716" s="30"/>
      <c r="R716" s="2" t="str">
        <f t="shared" si="196"/>
        <v/>
      </c>
      <c r="S716" s="3" t="str">
        <f>IF(D716="","",COUNTIF($R$2:R716,R716))</f>
        <v/>
      </c>
      <c r="T716" s="4" t="str">
        <f t="shared" si="185"/>
        <v/>
      </c>
      <c r="U716" s="34" t="str">
        <f>IF(AND(S716=4,K716="M",NOT(O716="Unattached")),SUMIF(R$2:R716,R716,L$2:L716),"")</f>
        <v/>
      </c>
      <c r="V716" s="4" t="str">
        <f t="shared" si="186"/>
        <v/>
      </c>
      <c r="W716" s="34" t="str">
        <f>IF(AND(S716=3,K716="F",NOT(O716="Unattached")),SUMIF(R$2:R716,R716,L$2:L716),"")</f>
        <v/>
      </c>
      <c r="X716" s="5" t="str">
        <f t="shared" si="189"/>
        <v/>
      </c>
      <c r="Y716" s="5" t="str">
        <f t="shared" si="197"/>
        <v/>
      </c>
      <c r="Z716" s="32" t="str">
        <f t="shared" si="190"/>
        <v xml:space="preserve"> </v>
      </c>
      <c r="AA716" s="32" t="str">
        <f>IF(K716="M",IF(S716&lt;&gt;4,"",VLOOKUP(CONCATENATE(R716," ",(S716-3)),$Z$2:AD716,5,0)),IF(S716&lt;&gt;3,"",VLOOKUP(CONCATENATE(R716," ",(S716-2)),$Z$2:AD716,5,0)))</f>
        <v/>
      </c>
      <c r="AB716" s="32" t="str">
        <f>IF(K716="M",IF(S716&lt;&gt;4,"",VLOOKUP(CONCATENATE(R716," ",(S716-2)),$Z$2:AD716,5,0)),IF(S716&lt;&gt;3,"",VLOOKUP(CONCATENATE(R716," ",(S716-1)),$Z$2:AD716,5,0)))</f>
        <v/>
      </c>
      <c r="AC716" s="32" t="str">
        <f>IF(K716="M",IF(S716&lt;&gt;4,"",VLOOKUP(CONCATENATE(R716," ",(S716-1)),$Z$2:AD716,5,0)),IF(S716&lt;&gt;3,"",VLOOKUP(CONCATENATE(R716," ",(S716)),$Z$2:AD716,5,0)))</f>
        <v/>
      </c>
      <c r="AD716" s="32" t="str">
        <f t="shared" si="198"/>
        <v/>
      </c>
      <c r="AE716" s="32" t="str">
        <f t="shared" si="199"/>
        <v xml:space="preserve"> </v>
      </c>
      <c r="AF716" s="109">
        <f>IF($K716="M",IF($L716&gt;Params!D$3,0,Params!F$3-$L716+1)+IF($L716=1,2,0),IF($L716&gt;Params!E$3,0,Params!G$3-$L716+1)+IF($L716=1,2,0))</f>
        <v>0</v>
      </c>
      <c r="AG716" s="109">
        <f t="shared" si="191"/>
        <v>0</v>
      </c>
      <c r="AH716" s="109">
        <f>IF(LEN(M716)&gt;1,MATCH(MID(M716,2,3),Params!$A$4:$A$14,0),0)</f>
        <v>0</v>
      </c>
      <c r="AI716" s="109" cm="1">
        <f t="array" ref="AI716">IF(AH716=0,0,INDEX(Params!F$4:F$14,RESULTS!$AH716))</f>
        <v>0</v>
      </c>
      <c r="AJ716" s="109" cm="1">
        <f t="array" ref="AJ716">IF(AI716=0,0,INDEX(Params!G$4:G$14,RESULTS!$AH716))</f>
        <v>0</v>
      </c>
      <c r="AK716" s="109">
        <f t="shared" si="192"/>
        <v>0</v>
      </c>
      <c r="AL716" s="109">
        <f t="shared" si="193"/>
        <v>0</v>
      </c>
    </row>
    <row r="717" spans="1:38" x14ac:dyDescent="0.3">
      <c r="A717" s="64" t="str">
        <f t="shared" si="187"/>
        <v/>
      </c>
      <c r="B717" s="64" t="str">
        <f t="shared" si="188"/>
        <v/>
      </c>
      <c r="C717" s="100">
        <v>716</v>
      </c>
      <c r="D717" s="96"/>
      <c r="E717" s="97">
        <f t="shared" si="200"/>
        <v>1</v>
      </c>
      <c r="F717" s="97"/>
      <c r="G717" s="97"/>
      <c r="H717" s="104" t="str">
        <f t="shared" si="194"/>
        <v/>
      </c>
      <c r="I717" s="105" t="str">
        <f>IF(D717="","",VLOOKUP(D717,ENTRANTS!$A$1:$H$1000,2,0))</f>
        <v/>
      </c>
      <c r="J717" s="105" t="str">
        <f>IF(D717="","",VLOOKUP(D717,ENTRANTS!$A$1:$H$1000,3,0))</f>
        <v/>
      </c>
      <c r="K717" s="100" t="str">
        <f>IF(D717="","",LEFT(VLOOKUP(D717,ENTRANTS!$A$1:$H$1000,5,0),1))</f>
        <v/>
      </c>
      <c r="L717" s="100" t="str">
        <f>IF(D717="","",COUNTIF($K$2:K717,K717))</f>
        <v/>
      </c>
      <c r="M717" s="100" t="str">
        <f>IF(D717="","",VLOOKUP(D717,ENTRANTS!$A$1:$H$1000,4,0))</f>
        <v/>
      </c>
      <c r="N717" s="100" t="str">
        <f>IF(D717="","",COUNTIF($M$2:M717,M717))</f>
        <v/>
      </c>
      <c r="O717" s="105" t="str">
        <f>IF(D717="","",VLOOKUP(D717,ENTRANTS!$A$1:$H$1000,6,0))</f>
        <v/>
      </c>
      <c r="P717" s="83" t="str">
        <f t="shared" si="195"/>
        <v/>
      </c>
      <c r="Q717" s="30"/>
      <c r="R717" s="2" t="str">
        <f t="shared" si="196"/>
        <v/>
      </c>
      <c r="S717" s="3" t="str">
        <f>IF(D717="","",COUNTIF($R$2:R717,R717))</f>
        <v/>
      </c>
      <c r="T717" s="4" t="str">
        <f t="shared" si="185"/>
        <v/>
      </c>
      <c r="U717" s="34" t="str">
        <f>IF(AND(S717=4,K717="M",NOT(O717="Unattached")),SUMIF(R$2:R717,R717,L$2:L717),"")</f>
        <v/>
      </c>
      <c r="V717" s="4" t="str">
        <f t="shared" si="186"/>
        <v/>
      </c>
      <c r="W717" s="34" t="str">
        <f>IF(AND(S717=3,K717="F",NOT(O717="Unattached")),SUMIF(R$2:R717,R717,L$2:L717),"")</f>
        <v/>
      </c>
      <c r="X717" s="5" t="str">
        <f t="shared" si="189"/>
        <v/>
      </c>
      <c r="Y717" s="5" t="str">
        <f t="shared" si="197"/>
        <v/>
      </c>
      <c r="Z717" s="32" t="str">
        <f t="shared" si="190"/>
        <v xml:space="preserve"> </v>
      </c>
      <c r="AA717" s="32" t="str">
        <f>IF(K717="M",IF(S717&lt;&gt;4,"",VLOOKUP(CONCATENATE(R717," ",(S717-3)),$Z$2:AD717,5,0)),IF(S717&lt;&gt;3,"",VLOOKUP(CONCATENATE(R717," ",(S717-2)),$Z$2:AD717,5,0)))</f>
        <v/>
      </c>
      <c r="AB717" s="32" t="str">
        <f>IF(K717="M",IF(S717&lt;&gt;4,"",VLOOKUP(CONCATENATE(R717," ",(S717-2)),$Z$2:AD717,5,0)),IF(S717&lt;&gt;3,"",VLOOKUP(CONCATENATE(R717," ",(S717-1)),$Z$2:AD717,5,0)))</f>
        <v/>
      </c>
      <c r="AC717" s="32" t="str">
        <f>IF(K717="M",IF(S717&lt;&gt;4,"",VLOOKUP(CONCATENATE(R717," ",(S717-1)),$Z$2:AD717,5,0)),IF(S717&lt;&gt;3,"",VLOOKUP(CONCATENATE(R717," ",(S717)),$Z$2:AD717,5,0)))</f>
        <v/>
      </c>
      <c r="AD717" s="32" t="str">
        <f t="shared" si="198"/>
        <v/>
      </c>
      <c r="AE717" s="32" t="str">
        <f t="shared" si="199"/>
        <v xml:space="preserve"> </v>
      </c>
      <c r="AF717" s="109">
        <f>IF($K717="M",IF($L717&gt;Params!D$3,0,Params!F$3-$L717+1)+IF($L717=1,2,0),IF($L717&gt;Params!E$3,0,Params!G$3-$L717+1)+IF($L717=1,2,0))</f>
        <v>0</v>
      </c>
      <c r="AG717" s="109">
        <f t="shared" si="191"/>
        <v>0</v>
      </c>
      <c r="AH717" s="109">
        <f>IF(LEN(M717)&gt;1,MATCH(MID(M717,2,3),Params!$A$4:$A$14,0),0)</f>
        <v>0</v>
      </c>
      <c r="AI717" s="109" cm="1">
        <f t="array" ref="AI717">IF(AH717=0,0,INDEX(Params!F$4:F$14,RESULTS!$AH717))</f>
        <v>0</v>
      </c>
      <c r="AJ717" s="109" cm="1">
        <f t="array" ref="AJ717">IF(AI717=0,0,INDEX(Params!G$4:G$14,RESULTS!$AH717))</f>
        <v>0</v>
      </c>
      <c r="AK717" s="109">
        <f t="shared" si="192"/>
        <v>0</v>
      </c>
      <c r="AL717" s="109">
        <f t="shared" si="193"/>
        <v>0</v>
      </c>
    </row>
    <row r="718" spans="1:38" x14ac:dyDescent="0.3">
      <c r="A718" s="64" t="str">
        <f t="shared" si="187"/>
        <v/>
      </c>
      <c r="B718" s="64" t="str">
        <f t="shared" si="188"/>
        <v/>
      </c>
      <c r="C718" s="100">
        <v>717</v>
      </c>
      <c r="D718" s="96"/>
      <c r="E718" s="97">
        <f t="shared" si="200"/>
        <v>1</v>
      </c>
      <c r="F718" s="97"/>
      <c r="G718" s="97"/>
      <c r="H718" s="104" t="str">
        <f t="shared" si="194"/>
        <v/>
      </c>
      <c r="I718" s="105" t="str">
        <f>IF(D718="","",VLOOKUP(D718,ENTRANTS!$A$1:$H$1000,2,0))</f>
        <v/>
      </c>
      <c r="J718" s="105" t="str">
        <f>IF(D718="","",VLOOKUP(D718,ENTRANTS!$A$1:$H$1000,3,0))</f>
        <v/>
      </c>
      <c r="K718" s="100" t="str">
        <f>IF(D718="","",LEFT(VLOOKUP(D718,ENTRANTS!$A$1:$H$1000,5,0),1))</f>
        <v/>
      </c>
      <c r="L718" s="100" t="str">
        <f>IF(D718="","",COUNTIF($K$2:K718,K718))</f>
        <v/>
      </c>
      <c r="M718" s="100" t="str">
        <f>IF(D718="","",VLOOKUP(D718,ENTRANTS!$A$1:$H$1000,4,0))</f>
        <v/>
      </c>
      <c r="N718" s="100" t="str">
        <f>IF(D718="","",COUNTIF($M$2:M718,M718))</f>
        <v/>
      </c>
      <c r="O718" s="105" t="str">
        <f>IF(D718="","",VLOOKUP(D718,ENTRANTS!$A$1:$H$1000,6,0))</f>
        <v/>
      </c>
      <c r="P718" s="83" t="str">
        <f t="shared" si="195"/>
        <v/>
      </c>
      <c r="Q718" s="30"/>
      <c r="R718" s="2" t="str">
        <f t="shared" si="196"/>
        <v/>
      </c>
      <c r="S718" s="3" t="str">
        <f>IF(D718="","",COUNTIF($R$2:R718,R718))</f>
        <v/>
      </c>
      <c r="T718" s="4" t="str">
        <f t="shared" si="185"/>
        <v/>
      </c>
      <c r="U718" s="34" t="str">
        <f>IF(AND(S718=4,K718="M",NOT(O718="Unattached")),SUMIF(R$2:R718,R718,L$2:L718),"")</f>
        <v/>
      </c>
      <c r="V718" s="4" t="str">
        <f t="shared" si="186"/>
        <v/>
      </c>
      <c r="W718" s="34" t="str">
        <f>IF(AND(S718=3,K718="F",NOT(O718="Unattached")),SUMIF(R$2:R718,R718,L$2:L718),"")</f>
        <v/>
      </c>
      <c r="X718" s="5" t="str">
        <f t="shared" si="189"/>
        <v/>
      </c>
      <c r="Y718" s="5" t="str">
        <f t="shared" si="197"/>
        <v/>
      </c>
      <c r="Z718" s="32" t="str">
        <f t="shared" si="190"/>
        <v xml:space="preserve"> </v>
      </c>
      <c r="AA718" s="32" t="str">
        <f>IF(K718="M",IF(S718&lt;&gt;4,"",VLOOKUP(CONCATENATE(R718," ",(S718-3)),$Z$2:AD718,5,0)),IF(S718&lt;&gt;3,"",VLOOKUP(CONCATENATE(R718," ",(S718-2)),$Z$2:AD718,5,0)))</f>
        <v/>
      </c>
      <c r="AB718" s="32" t="str">
        <f>IF(K718="M",IF(S718&lt;&gt;4,"",VLOOKUP(CONCATENATE(R718," ",(S718-2)),$Z$2:AD718,5,0)),IF(S718&lt;&gt;3,"",VLOOKUP(CONCATENATE(R718," ",(S718-1)),$Z$2:AD718,5,0)))</f>
        <v/>
      </c>
      <c r="AC718" s="32" t="str">
        <f>IF(K718="M",IF(S718&lt;&gt;4,"",VLOOKUP(CONCATENATE(R718," ",(S718-1)),$Z$2:AD718,5,0)),IF(S718&lt;&gt;3,"",VLOOKUP(CONCATENATE(R718," ",(S718)),$Z$2:AD718,5,0)))</f>
        <v/>
      </c>
      <c r="AD718" s="32" t="str">
        <f t="shared" si="198"/>
        <v/>
      </c>
      <c r="AE718" s="32" t="str">
        <f t="shared" si="199"/>
        <v xml:space="preserve"> </v>
      </c>
      <c r="AF718" s="109">
        <f>IF($K718="M",IF($L718&gt;Params!D$3,0,Params!F$3-$L718+1)+IF($L718=1,2,0),IF($L718&gt;Params!E$3,0,Params!G$3-$L718+1)+IF($L718=1,2,0))</f>
        <v>0</v>
      </c>
      <c r="AG718" s="109">
        <f t="shared" si="191"/>
        <v>0</v>
      </c>
      <c r="AH718" s="109">
        <f>IF(LEN(M718)&gt;1,MATCH(MID(M718,2,3),Params!$A$4:$A$14,0),0)</f>
        <v>0</v>
      </c>
      <c r="AI718" s="109" cm="1">
        <f t="array" ref="AI718">IF(AH718=0,0,INDEX(Params!F$4:F$14,RESULTS!$AH718))</f>
        <v>0</v>
      </c>
      <c r="AJ718" s="109" cm="1">
        <f t="array" ref="AJ718">IF(AI718=0,0,INDEX(Params!G$4:G$14,RESULTS!$AH718))</f>
        <v>0</v>
      </c>
      <c r="AK718" s="109">
        <f t="shared" si="192"/>
        <v>0</v>
      </c>
      <c r="AL718" s="109">
        <f t="shared" si="193"/>
        <v>0</v>
      </c>
    </row>
    <row r="719" spans="1:38" x14ac:dyDescent="0.3">
      <c r="A719" s="64" t="str">
        <f t="shared" si="187"/>
        <v/>
      </c>
      <c r="B719" s="64" t="str">
        <f t="shared" si="188"/>
        <v/>
      </c>
      <c r="C719" s="100">
        <v>718</v>
      </c>
      <c r="D719" s="96"/>
      <c r="E719" s="97">
        <f t="shared" si="200"/>
        <v>1</v>
      </c>
      <c r="F719" s="97"/>
      <c r="G719" s="97"/>
      <c r="H719" s="104" t="str">
        <f t="shared" si="194"/>
        <v/>
      </c>
      <c r="I719" s="105" t="str">
        <f>IF(D719="","",VLOOKUP(D719,ENTRANTS!$A$1:$H$1000,2,0))</f>
        <v/>
      </c>
      <c r="J719" s="105" t="str">
        <f>IF(D719="","",VLOOKUP(D719,ENTRANTS!$A$1:$H$1000,3,0))</f>
        <v/>
      </c>
      <c r="K719" s="100" t="str">
        <f>IF(D719="","",LEFT(VLOOKUP(D719,ENTRANTS!$A$1:$H$1000,5,0),1))</f>
        <v/>
      </c>
      <c r="L719" s="100" t="str">
        <f>IF(D719="","",COUNTIF($K$2:K719,K719))</f>
        <v/>
      </c>
      <c r="M719" s="100" t="str">
        <f>IF(D719="","",VLOOKUP(D719,ENTRANTS!$A$1:$H$1000,4,0))</f>
        <v/>
      </c>
      <c r="N719" s="100" t="str">
        <f>IF(D719="","",COUNTIF($M$2:M719,M719))</f>
        <v/>
      </c>
      <c r="O719" s="105" t="str">
        <f>IF(D719="","",VLOOKUP(D719,ENTRANTS!$A$1:$H$1000,6,0))</f>
        <v/>
      </c>
      <c r="P719" s="83" t="str">
        <f t="shared" si="195"/>
        <v/>
      </c>
      <c r="Q719" s="30"/>
      <c r="R719" s="2" t="str">
        <f t="shared" si="196"/>
        <v/>
      </c>
      <c r="S719" s="3" t="str">
        <f>IF(D719="","",COUNTIF($R$2:R719,R719))</f>
        <v/>
      </c>
      <c r="T719" s="4" t="str">
        <f t="shared" si="185"/>
        <v/>
      </c>
      <c r="U719" s="34" t="str">
        <f>IF(AND(S719=4,K719="M",NOT(O719="Unattached")),SUMIF(R$2:R719,R719,L$2:L719),"")</f>
        <v/>
      </c>
      <c r="V719" s="4" t="str">
        <f t="shared" si="186"/>
        <v/>
      </c>
      <c r="W719" s="34" t="str">
        <f>IF(AND(S719=3,K719="F",NOT(O719="Unattached")),SUMIF(R$2:R719,R719,L$2:L719),"")</f>
        <v/>
      </c>
      <c r="X719" s="5" t="str">
        <f t="shared" si="189"/>
        <v/>
      </c>
      <c r="Y719" s="5" t="str">
        <f t="shared" si="197"/>
        <v/>
      </c>
      <c r="Z719" s="32" t="str">
        <f t="shared" si="190"/>
        <v xml:space="preserve"> </v>
      </c>
      <c r="AA719" s="32" t="str">
        <f>IF(K719="M",IF(S719&lt;&gt;4,"",VLOOKUP(CONCATENATE(R719," ",(S719-3)),$Z$2:AD719,5,0)),IF(S719&lt;&gt;3,"",VLOOKUP(CONCATENATE(R719," ",(S719-2)),$Z$2:AD719,5,0)))</f>
        <v/>
      </c>
      <c r="AB719" s="32" t="str">
        <f>IF(K719="M",IF(S719&lt;&gt;4,"",VLOOKUP(CONCATENATE(R719," ",(S719-2)),$Z$2:AD719,5,0)),IF(S719&lt;&gt;3,"",VLOOKUP(CONCATENATE(R719," ",(S719-1)),$Z$2:AD719,5,0)))</f>
        <v/>
      </c>
      <c r="AC719" s="32" t="str">
        <f>IF(K719="M",IF(S719&lt;&gt;4,"",VLOOKUP(CONCATENATE(R719," ",(S719-1)),$Z$2:AD719,5,0)),IF(S719&lt;&gt;3,"",VLOOKUP(CONCATENATE(R719," ",(S719)),$Z$2:AD719,5,0)))</f>
        <v/>
      </c>
      <c r="AD719" s="32" t="str">
        <f t="shared" si="198"/>
        <v/>
      </c>
      <c r="AE719" s="32" t="str">
        <f t="shared" si="199"/>
        <v xml:space="preserve"> </v>
      </c>
      <c r="AF719" s="109">
        <f>IF($K719="M",IF($L719&gt;Params!D$3,0,Params!F$3-$L719+1)+IF($L719=1,2,0),IF($L719&gt;Params!E$3,0,Params!G$3-$L719+1)+IF($L719=1,2,0))</f>
        <v>0</v>
      </c>
      <c r="AG719" s="109">
        <f t="shared" si="191"/>
        <v>0</v>
      </c>
      <c r="AH719" s="109">
        <f>IF(LEN(M719)&gt;1,MATCH(MID(M719,2,3),Params!$A$4:$A$14,0),0)</f>
        <v>0</v>
      </c>
      <c r="AI719" s="109" cm="1">
        <f t="array" ref="AI719">IF(AH719=0,0,INDEX(Params!F$4:F$14,RESULTS!$AH719))</f>
        <v>0</v>
      </c>
      <c r="AJ719" s="109" cm="1">
        <f t="array" ref="AJ719">IF(AI719=0,0,INDEX(Params!G$4:G$14,RESULTS!$AH719))</f>
        <v>0</v>
      </c>
      <c r="AK719" s="109">
        <f t="shared" si="192"/>
        <v>0</v>
      </c>
      <c r="AL719" s="109">
        <f t="shared" si="193"/>
        <v>0</v>
      </c>
    </row>
    <row r="720" spans="1:38" x14ac:dyDescent="0.3">
      <c r="A720" s="64" t="str">
        <f t="shared" si="187"/>
        <v/>
      </c>
      <c r="B720" s="64" t="str">
        <f t="shared" si="188"/>
        <v/>
      </c>
      <c r="C720" s="100">
        <v>719</v>
      </c>
      <c r="D720" s="96"/>
      <c r="E720" s="97">
        <f t="shared" si="200"/>
        <v>1</v>
      </c>
      <c r="F720" s="97"/>
      <c r="G720" s="97"/>
      <c r="H720" s="104" t="str">
        <f t="shared" si="194"/>
        <v/>
      </c>
      <c r="I720" s="105" t="str">
        <f>IF(D720="","",VLOOKUP(D720,ENTRANTS!$A$1:$H$1000,2,0))</f>
        <v/>
      </c>
      <c r="J720" s="105" t="str">
        <f>IF(D720="","",VLOOKUP(D720,ENTRANTS!$A$1:$H$1000,3,0))</f>
        <v/>
      </c>
      <c r="K720" s="100" t="str">
        <f>IF(D720="","",LEFT(VLOOKUP(D720,ENTRANTS!$A$1:$H$1000,5,0),1))</f>
        <v/>
      </c>
      <c r="L720" s="100" t="str">
        <f>IF(D720="","",COUNTIF($K$2:K720,K720))</f>
        <v/>
      </c>
      <c r="M720" s="100" t="str">
        <f>IF(D720="","",VLOOKUP(D720,ENTRANTS!$A$1:$H$1000,4,0))</f>
        <v/>
      </c>
      <c r="N720" s="100" t="str">
        <f>IF(D720="","",COUNTIF($M$2:M720,M720))</f>
        <v/>
      </c>
      <c r="O720" s="105" t="str">
        <f>IF(D720="","",VLOOKUP(D720,ENTRANTS!$A$1:$H$1000,6,0))</f>
        <v/>
      </c>
      <c r="P720" s="83" t="str">
        <f t="shared" si="195"/>
        <v/>
      </c>
      <c r="Q720" s="30"/>
      <c r="R720" s="2" t="str">
        <f t="shared" si="196"/>
        <v/>
      </c>
      <c r="S720" s="3" t="str">
        <f>IF(D720="","",COUNTIF($R$2:R720,R720))</f>
        <v/>
      </c>
      <c r="T720" s="4" t="str">
        <f t="shared" si="185"/>
        <v/>
      </c>
      <c r="U720" s="34" t="str">
        <f>IF(AND(S720=4,K720="M",NOT(O720="Unattached")),SUMIF(R$2:R720,R720,L$2:L720),"")</f>
        <v/>
      </c>
      <c r="V720" s="4" t="str">
        <f t="shared" si="186"/>
        <v/>
      </c>
      <c r="W720" s="34" t="str">
        <f>IF(AND(S720=3,K720="F",NOT(O720="Unattached")),SUMIF(R$2:R720,R720,L$2:L720),"")</f>
        <v/>
      </c>
      <c r="X720" s="5" t="str">
        <f t="shared" si="189"/>
        <v/>
      </c>
      <c r="Y720" s="5" t="str">
        <f t="shared" si="197"/>
        <v/>
      </c>
      <c r="Z720" s="32" t="str">
        <f t="shared" si="190"/>
        <v xml:space="preserve"> </v>
      </c>
      <c r="AA720" s="32" t="str">
        <f>IF(K720="M",IF(S720&lt;&gt;4,"",VLOOKUP(CONCATENATE(R720," ",(S720-3)),$Z$2:AD720,5,0)),IF(S720&lt;&gt;3,"",VLOOKUP(CONCATENATE(R720," ",(S720-2)),$Z$2:AD720,5,0)))</f>
        <v/>
      </c>
      <c r="AB720" s="32" t="str">
        <f>IF(K720="M",IF(S720&lt;&gt;4,"",VLOOKUP(CONCATENATE(R720," ",(S720-2)),$Z$2:AD720,5,0)),IF(S720&lt;&gt;3,"",VLOOKUP(CONCATENATE(R720," ",(S720-1)),$Z$2:AD720,5,0)))</f>
        <v/>
      </c>
      <c r="AC720" s="32" t="str">
        <f>IF(K720="M",IF(S720&lt;&gt;4,"",VLOOKUP(CONCATENATE(R720," ",(S720-1)),$Z$2:AD720,5,0)),IF(S720&lt;&gt;3,"",VLOOKUP(CONCATENATE(R720," ",(S720)),$Z$2:AD720,5,0)))</f>
        <v/>
      </c>
      <c r="AD720" s="32" t="str">
        <f t="shared" si="198"/>
        <v/>
      </c>
      <c r="AE720" s="32" t="str">
        <f t="shared" si="199"/>
        <v xml:space="preserve"> </v>
      </c>
      <c r="AF720" s="109">
        <f>IF($K720="M",IF($L720&gt;Params!D$3,0,Params!F$3-$L720+1)+IF($L720=1,2,0),IF($L720&gt;Params!E$3,0,Params!G$3-$L720+1)+IF($L720=1,2,0))</f>
        <v>0</v>
      </c>
      <c r="AG720" s="109">
        <f t="shared" si="191"/>
        <v>0</v>
      </c>
      <c r="AH720" s="109">
        <f>IF(LEN(M720)&gt;1,MATCH(MID(M720,2,3),Params!$A$4:$A$14,0),0)</f>
        <v>0</v>
      </c>
      <c r="AI720" s="109" cm="1">
        <f t="array" ref="AI720">IF(AH720=0,0,INDEX(Params!F$4:F$14,RESULTS!$AH720))</f>
        <v>0</v>
      </c>
      <c r="AJ720" s="109" cm="1">
        <f t="array" ref="AJ720">IF(AI720=0,0,INDEX(Params!G$4:G$14,RESULTS!$AH720))</f>
        <v>0</v>
      </c>
      <c r="AK720" s="109">
        <f t="shared" si="192"/>
        <v>0</v>
      </c>
      <c r="AL720" s="109">
        <f t="shared" si="193"/>
        <v>0</v>
      </c>
    </row>
    <row r="721" spans="1:38" x14ac:dyDescent="0.3">
      <c r="A721" s="64" t="str">
        <f t="shared" si="187"/>
        <v/>
      </c>
      <c r="B721" s="64" t="str">
        <f t="shared" si="188"/>
        <v/>
      </c>
      <c r="C721" s="100">
        <v>720</v>
      </c>
      <c r="D721" s="96"/>
      <c r="E721" s="97">
        <f t="shared" si="200"/>
        <v>1</v>
      </c>
      <c r="F721" s="97"/>
      <c r="G721" s="97"/>
      <c r="H721" s="104" t="str">
        <f t="shared" si="194"/>
        <v/>
      </c>
      <c r="I721" s="105" t="str">
        <f>IF(D721="","",VLOOKUP(D721,ENTRANTS!$A$1:$H$1000,2,0))</f>
        <v/>
      </c>
      <c r="J721" s="105" t="str">
        <f>IF(D721="","",VLOOKUP(D721,ENTRANTS!$A$1:$H$1000,3,0))</f>
        <v/>
      </c>
      <c r="K721" s="100" t="str">
        <f>IF(D721="","",LEFT(VLOOKUP(D721,ENTRANTS!$A$1:$H$1000,5,0),1))</f>
        <v/>
      </c>
      <c r="L721" s="100" t="str">
        <f>IF(D721="","",COUNTIF($K$2:K721,K721))</f>
        <v/>
      </c>
      <c r="M721" s="100" t="str">
        <f>IF(D721="","",VLOOKUP(D721,ENTRANTS!$A$1:$H$1000,4,0))</f>
        <v/>
      </c>
      <c r="N721" s="100" t="str">
        <f>IF(D721="","",COUNTIF($M$2:M721,M721))</f>
        <v/>
      </c>
      <c r="O721" s="105" t="str">
        <f>IF(D721="","",VLOOKUP(D721,ENTRANTS!$A$1:$H$1000,6,0))</f>
        <v/>
      </c>
      <c r="P721" s="83" t="str">
        <f t="shared" si="195"/>
        <v/>
      </c>
      <c r="Q721" s="30"/>
      <c r="R721" s="2" t="str">
        <f t="shared" si="196"/>
        <v/>
      </c>
      <c r="S721" s="3" t="str">
        <f>IF(D721="","",COUNTIF($R$2:R721,R721))</f>
        <v/>
      </c>
      <c r="T721" s="4" t="str">
        <f t="shared" si="185"/>
        <v/>
      </c>
      <c r="U721" s="34" t="str">
        <f>IF(AND(S721=4,K721="M",NOT(O721="Unattached")),SUMIF(R$2:R721,R721,L$2:L721),"")</f>
        <v/>
      </c>
      <c r="V721" s="4" t="str">
        <f t="shared" si="186"/>
        <v/>
      </c>
      <c r="W721" s="34" t="str">
        <f>IF(AND(S721=3,K721="F",NOT(O721="Unattached")),SUMIF(R$2:R721,R721,L$2:L721),"")</f>
        <v/>
      </c>
      <c r="X721" s="5" t="str">
        <f t="shared" si="189"/>
        <v/>
      </c>
      <c r="Y721" s="5" t="str">
        <f t="shared" si="197"/>
        <v/>
      </c>
      <c r="Z721" s="32" t="str">
        <f t="shared" si="190"/>
        <v xml:space="preserve"> </v>
      </c>
      <c r="AA721" s="32" t="str">
        <f>IF(K721="M",IF(S721&lt;&gt;4,"",VLOOKUP(CONCATENATE(R721," ",(S721-3)),$Z$2:AD721,5,0)),IF(S721&lt;&gt;3,"",VLOOKUP(CONCATENATE(R721," ",(S721-2)),$Z$2:AD721,5,0)))</f>
        <v/>
      </c>
      <c r="AB721" s="32" t="str">
        <f>IF(K721="M",IF(S721&lt;&gt;4,"",VLOOKUP(CONCATENATE(R721," ",(S721-2)),$Z$2:AD721,5,0)),IF(S721&lt;&gt;3,"",VLOOKUP(CONCATENATE(R721," ",(S721-1)),$Z$2:AD721,5,0)))</f>
        <v/>
      </c>
      <c r="AC721" s="32" t="str">
        <f>IF(K721="M",IF(S721&lt;&gt;4,"",VLOOKUP(CONCATENATE(R721," ",(S721-1)),$Z$2:AD721,5,0)),IF(S721&lt;&gt;3,"",VLOOKUP(CONCATENATE(R721," ",(S721)),$Z$2:AD721,5,0)))</f>
        <v/>
      </c>
      <c r="AD721" s="32" t="str">
        <f t="shared" si="198"/>
        <v/>
      </c>
      <c r="AE721" s="32" t="str">
        <f t="shared" si="199"/>
        <v xml:space="preserve"> </v>
      </c>
      <c r="AF721" s="109">
        <f>IF($K721="M",IF($L721&gt;Params!D$3,0,Params!F$3-$L721+1)+IF($L721=1,2,0),IF($L721&gt;Params!E$3,0,Params!G$3-$L721+1)+IF($L721=1,2,0))</f>
        <v>0</v>
      </c>
      <c r="AG721" s="109">
        <f t="shared" si="191"/>
        <v>0</v>
      </c>
      <c r="AH721" s="109">
        <f>IF(LEN(M721)&gt;1,MATCH(MID(M721,2,3),Params!$A$4:$A$14,0),0)</f>
        <v>0</v>
      </c>
      <c r="AI721" s="109" cm="1">
        <f t="array" ref="AI721">IF(AH721=0,0,INDEX(Params!F$4:F$14,RESULTS!$AH721))</f>
        <v>0</v>
      </c>
      <c r="AJ721" s="109" cm="1">
        <f t="array" ref="AJ721">IF(AI721=0,0,INDEX(Params!G$4:G$14,RESULTS!$AH721))</f>
        <v>0</v>
      </c>
      <c r="AK721" s="109">
        <f t="shared" si="192"/>
        <v>0</v>
      </c>
      <c r="AL721" s="109">
        <f t="shared" si="193"/>
        <v>0</v>
      </c>
    </row>
    <row r="722" spans="1:38" x14ac:dyDescent="0.3">
      <c r="A722" s="64" t="str">
        <f t="shared" si="187"/>
        <v/>
      </c>
      <c r="B722" s="64" t="str">
        <f t="shared" si="188"/>
        <v/>
      </c>
      <c r="C722" s="100">
        <v>721</v>
      </c>
      <c r="D722" s="96"/>
      <c r="E722" s="97">
        <f t="shared" si="200"/>
        <v>1</v>
      </c>
      <c r="F722" s="97"/>
      <c r="G722" s="97"/>
      <c r="H722" s="104" t="str">
        <f t="shared" si="194"/>
        <v/>
      </c>
      <c r="I722" s="105" t="str">
        <f>IF(D722="","",VLOOKUP(D722,ENTRANTS!$A$1:$H$1000,2,0))</f>
        <v/>
      </c>
      <c r="J722" s="105" t="str">
        <f>IF(D722="","",VLOOKUP(D722,ENTRANTS!$A$1:$H$1000,3,0))</f>
        <v/>
      </c>
      <c r="K722" s="100" t="str">
        <f>IF(D722="","",LEFT(VLOOKUP(D722,ENTRANTS!$A$1:$H$1000,5,0),1))</f>
        <v/>
      </c>
      <c r="L722" s="100" t="str">
        <f>IF(D722="","",COUNTIF($K$2:K722,K722))</f>
        <v/>
      </c>
      <c r="M722" s="100" t="str">
        <f>IF(D722="","",VLOOKUP(D722,ENTRANTS!$A$1:$H$1000,4,0))</f>
        <v/>
      </c>
      <c r="N722" s="100" t="str">
        <f>IF(D722="","",COUNTIF($M$2:M722,M722))</f>
        <v/>
      </c>
      <c r="O722" s="105" t="str">
        <f>IF(D722="","",VLOOKUP(D722,ENTRANTS!$A$1:$H$1000,6,0))</f>
        <v/>
      </c>
      <c r="P722" s="83" t="str">
        <f t="shared" si="195"/>
        <v/>
      </c>
      <c r="Q722" s="30"/>
      <c r="R722" s="2" t="str">
        <f t="shared" si="196"/>
        <v/>
      </c>
      <c r="S722" s="3" t="str">
        <f>IF(D722="","",COUNTIF($R$2:R722,R722))</f>
        <v/>
      </c>
      <c r="T722" s="4" t="str">
        <f t="shared" si="185"/>
        <v/>
      </c>
      <c r="U722" s="34" t="str">
        <f>IF(AND(S722=4,K722="M",NOT(O722="Unattached")),SUMIF(R$2:R722,R722,L$2:L722),"")</f>
        <v/>
      </c>
      <c r="V722" s="4" t="str">
        <f t="shared" si="186"/>
        <v/>
      </c>
      <c r="W722" s="34" t="str">
        <f>IF(AND(S722=3,K722="F",NOT(O722="Unattached")),SUMIF(R$2:R722,R722,L$2:L722),"")</f>
        <v/>
      </c>
      <c r="X722" s="5" t="str">
        <f t="shared" si="189"/>
        <v/>
      </c>
      <c r="Y722" s="5" t="str">
        <f t="shared" si="197"/>
        <v/>
      </c>
      <c r="Z722" s="32" t="str">
        <f t="shared" si="190"/>
        <v xml:space="preserve"> </v>
      </c>
      <c r="AA722" s="32" t="str">
        <f>IF(K722="M",IF(S722&lt;&gt;4,"",VLOOKUP(CONCATENATE(R722," ",(S722-3)),$Z$2:AD722,5,0)),IF(S722&lt;&gt;3,"",VLOOKUP(CONCATENATE(R722," ",(S722-2)),$Z$2:AD722,5,0)))</f>
        <v/>
      </c>
      <c r="AB722" s="32" t="str">
        <f>IF(K722="M",IF(S722&lt;&gt;4,"",VLOOKUP(CONCATENATE(R722," ",(S722-2)),$Z$2:AD722,5,0)),IF(S722&lt;&gt;3,"",VLOOKUP(CONCATENATE(R722," ",(S722-1)),$Z$2:AD722,5,0)))</f>
        <v/>
      </c>
      <c r="AC722" s="32" t="str">
        <f>IF(K722="M",IF(S722&lt;&gt;4,"",VLOOKUP(CONCATENATE(R722," ",(S722-1)),$Z$2:AD722,5,0)),IF(S722&lt;&gt;3,"",VLOOKUP(CONCATENATE(R722," ",(S722)),$Z$2:AD722,5,0)))</f>
        <v/>
      </c>
      <c r="AD722" s="32" t="str">
        <f t="shared" si="198"/>
        <v/>
      </c>
      <c r="AE722" s="32" t="str">
        <f t="shared" si="199"/>
        <v xml:space="preserve"> </v>
      </c>
      <c r="AF722" s="109">
        <f>IF($K722="M",IF($L722&gt;Params!D$3,0,Params!F$3-$L722+1)+IF($L722=1,2,0),IF($L722&gt;Params!E$3,0,Params!G$3-$L722+1)+IF($L722=1,2,0))</f>
        <v>0</v>
      </c>
      <c r="AG722" s="109">
        <f t="shared" si="191"/>
        <v>0</v>
      </c>
      <c r="AH722" s="109">
        <f>IF(LEN(M722)&gt;1,MATCH(MID(M722,2,3),Params!$A$4:$A$14,0),0)</f>
        <v>0</v>
      </c>
      <c r="AI722" s="109" cm="1">
        <f t="array" ref="AI722">IF(AH722=0,0,INDEX(Params!F$4:F$14,RESULTS!$AH722))</f>
        <v>0</v>
      </c>
      <c r="AJ722" s="109" cm="1">
        <f t="array" ref="AJ722">IF(AI722=0,0,INDEX(Params!G$4:G$14,RESULTS!$AH722))</f>
        <v>0</v>
      </c>
      <c r="AK722" s="109">
        <f t="shared" si="192"/>
        <v>0</v>
      </c>
      <c r="AL722" s="109">
        <f t="shared" si="193"/>
        <v>0</v>
      </c>
    </row>
    <row r="723" spans="1:38" x14ac:dyDescent="0.3">
      <c r="A723" s="64" t="str">
        <f t="shared" si="187"/>
        <v/>
      </c>
      <c r="B723" s="64" t="str">
        <f t="shared" si="188"/>
        <v/>
      </c>
      <c r="C723" s="100">
        <v>722</v>
      </c>
      <c r="D723" s="96"/>
      <c r="E723" s="97">
        <f t="shared" si="200"/>
        <v>1</v>
      </c>
      <c r="F723" s="97"/>
      <c r="G723" s="97"/>
      <c r="H723" s="104" t="str">
        <f t="shared" si="194"/>
        <v/>
      </c>
      <c r="I723" s="105" t="str">
        <f>IF(D723="","",VLOOKUP(D723,ENTRANTS!$A$1:$H$1000,2,0))</f>
        <v/>
      </c>
      <c r="J723" s="105" t="str">
        <f>IF(D723="","",VLOOKUP(D723,ENTRANTS!$A$1:$H$1000,3,0))</f>
        <v/>
      </c>
      <c r="K723" s="100" t="str">
        <f>IF(D723="","",LEFT(VLOOKUP(D723,ENTRANTS!$A$1:$H$1000,5,0),1))</f>
        <v/>
      </c>
      <c r="L723" s="100" t="str">
        <f>IF(D723="","",COUNTIF($K$2:K723,K723))</f>
        <v/>
      </c>
      <c r="M723" s="100" t="str">
        <f>IF(D723="","",VLOOKUP(D723,ENTRANTS!$A$1:$H$1000,4,0))</f>
        <v/>
      </c>
      <c r="N723" s="100" t="str">
        <f>IF(D723="","",COUNTIF($M$2:M723,M723))</f>
        <v/>
      </c>
      <c r="O723" s="105" t="str">
        <f>IF(D723="","",VLOOKUP(D723,ENTRANTS!$A$1:$H$1000,6,0))</f>
        <v/>
      </c>
      <c r="P723" s="83" t="str">
        <f t="shared" si="195"/>
        <v/>
      </c>
      <c r="Q723" s="30"/>
      <c r="R723" s="2" t="str">
        <f t="shared" si="196"/>
        <v/>
      </c>
      <c r="S723" s="3" t="str">
        <f>IF(D723="","",COUNTIF($R$2:R723,R723))</f>
        <v/>
      </c>
      <c r="T723" s="4" t="str">
        <f t="shared" si="185"/>
        <v/>
      </c>
      <c r="U723" s="34" t="str">
        <f>IF(AND(S723=4,K723="M",NOT(O723="Unattached")),SUMIF(R$2:R723,R723,L$2:L723),"")</f>
        <v/>
      </c>
      <c r="V723" s="4" t="str">
        <f t="shared" si="186"/>
        <v/>
      </c>
      <c r="W723" s="34" t="str">
        <f>IF(AND(S723=3,K723="F",NOT(O723="Unattached")),SUMIF(R$2:R723,R723,L$2:L723),"")</f>
        <v/>
      </c>
      <c r="X723" s="5" t="str">
        <f t="shared" si="189"/>
        <v/>
      </c>
      <c r="Y723" s="5" t="str">
        <f t="shared" si="197"/>
        <v/>
      </c>
      <c r="Z723" s="32" t="str">
        <f t="shared" si="190"/>
        <v xml:space="preserve"> </v>
      </c>
      <c r="AA723" s="32" t="str">
        <f>IF(K723="M",IF(S723&lt;&gt;4,"",VLOOKUP(CONCATENATE(R723," ",(S723-3)),$Z$2:AD723,5,0)),IF(S723&lt;&gt;3,"",VLOOKUP(CONCATENATE(R723," ",(S723-2)),$Z$2:AD723,5,0)))</f>
        <v/>
      </c>
      <c r="AB723" s="32" t="str">
        <f>IF(K723="M",IF(S723&lt;&gt;4,"",VLOOKUP(CONCATENATE(R723," ",(S723-2)),$Z$2:AD723,5,0)),IF(S723&lt;&gt;3,"",VLOOKUP(CONCATENATE(R723," ",(S723-1)),$Z$2:AD723,5,0)))</f>
        <v/>
      </c>
      <c r="AC723" s="32" t="str">
        <f>IF(K723="M",IF(S723&lt;&gt;4,"",VLOOKUP(CONCATENATE(R723," ",(S723-1)),$Z$2:AD723,5,0)),IF(S723&lt;&gt;3,"",VLOOKUP(CONCATENATE(R723," ",(S723)),$Z$2:AD723,5,0)))</f>
        <v/>
      </c>
      <c r="AD723" s="32" t="str">
        <f t="shared" si="198"/>
        <v/>
      </c>
      <c r="AE723" s="32" t="str">
        <f t="shared" si="199"/>
        <v xml:space="preserve"> </v>
      </c>
      <c r="AF723" s="109">
        <f>IF($K723="M",IF($L723&gt;Params!D$3,0,Params!F$3-$L723+1)+IF($L723=1,2,0),IF($L723&gt;Params!E$3,0,Params!G$3-$L723+1)+IF($L723=1,2,0))</f>
        <v>0</v>
      </c>
      <c r="AG723" s="109">
        <f t="shared" si="191"/>
        <v>0</v>
      </c>
      <c r="AH723" s="109">
        <f>IF(LEN(M723)&gt;1,MATCH(MID(M723,2,3),Params!$A$4:$A$14,0),0)</f>
        <v>0</v>
      </c>
      <c r="AI723" s="109" cm="1">
        <f t="array" ref="AI723">IF(AH723=0,0,INDEX(Params!F$4:F$14,RESULTS!$AH723))</f>
        <v>0</v>
      </c>
      <c r="AJ723" s="109" cm="1">
        <f t="array" ref="AJ723">IF(AI723=0,0,INDEX(Params!G$4:G$14,RESULTS!$AH723))</f>
        <v>0</v>
      </c>
      <c r="AK723" s="109">
        <f t="shared" si="192"/>
        <v>0</v>
      </c>
      <c r="AL723" s="109">
        <f t="shared" si="193"/>
        <v>0</v>
      </c>
    </row>
    <row r="724" spans="1:38" x14ac:dyDescent="0.3">
      <c r="A724" s="64" t="str">
        <f t="shared" si="187"/>
        <v/>
      </c>
      <c r="B724" s="64" t="str">
        <f t="shared" si="188"/>
        <v/>
      </c>
      <c r="C724" s="100">
        <v>723</v>
      </c>
      <c r="D724" s="96"/>
      <c r="E724" s="97">
        <f t="shared" si="200"/>
        <v>1</v>
      </c>
      <c r="F724" s="97"/>
      <c r="G724" s="97"/>
      <c r="H724" s="104" t="str">
        <f t="shared" si="194"/>
        <v/>
      </c>
      <c r="I724" s="105" t="str">
        <f>IF(D724="","",VLOOKUP(D724,ENTRANTS!$A$1:$H$1000,2,0))</f>
        <v/>
      </c>
      <c r="J724" s="105" t="str">
        <f>IF(D724="","",VLOOKUP(D724,ENTRANTS!$A$1:$H$1000,3,0))</f>
        <v/>
      </c>
      <c r="K724" s="100" t="str">
        <f>IF(D724="","",LEFT(VLOOKUP(D724,ENTRANTS!$A$1:$H$1000,5,0),1))</f>
        <v/>
      </c>
      <c r="L724" s="100" t="str">
        <f>IF(D724="","",COUNTIF($K$2:K724,K724))</f>
        <v/>
      </c>
      <c r="M724" s="100" t="str">
        <f>IF(D724="","",VLOOKUP(D724,ENTRANTS!$A$1:$H$1000,4,0))</f>
        <v/>
      </c>
      <c r="N724" s="100" t="str">
        <f>IF(D724="","",COUNTIF($M$2:M724,M724))</f>
        <v/>
      </c>
      <c r="O724" s="105" t="str">
        <f>IF(D724="","",VLOOKUP(D724,ENTRANTS!$A$1:$H$1000,6,0))</f>
        <v/>
      </c>
      <c r="P724" s="83" t="str">
        <f t="shared" si="195"/>
        <v/>
      </c>
      <c r="Q724" s="30"/>
      <c r="R724" s="2" t="str">
        <f t="shared" si="196"/>
        <v/>
      </c>
      <c r="S724" s="3" t="str">
        <f>IF(D724="","",COUNTIF($R$2:R724,R724))</f>
        <v/>
      </c>
      <c r="T724" s="4" t="str">
        <f t="shared" si="185"/>
        <v/>
      </c>
      <c r="U724" s="34" t="str">
        <f>IF(AND(S724=4,K724="M",NOT(O724="Unattached")),SUMIF(R$2:R724,R724,L$2:L724),"")</f>
        <v/>
      </c>
      <c r="V724" s="4" t="str">
        <f t="shared" si="186"/>
        <v/>
      </c>
      <c r="W724" s="34" t="str">
        <f>IF(AND(S724=3,K724="F",NOT(O724="Unattached")),SUMIF(R$2:R724,R724,L$2:L724),"")</f>
        <v/>
      </c>
      <c r="X724" s="5" t="str">
        <f t="shared" si="189"/>
        <v/>
      </c>
      <c r="Y724" s="5" t="str">
        <f t="shared" si="197"/>
        <v/>
      </c>
      <c r="Z724" s="32" t="str">
        <f t="shared" si="190"/>
        <v xml:space="preserve"> </v>
      </c>
      <c r="AA724" s="32" t="str">
        <f>IF(K724="M",IF(S724&lt;&gt;4,"",VLOOKUP(CONCATENATE(R724," ",(S724-3)),$Z$2:AD724,5,0)),IF(S724&lt;&gt;3,"",VLOOKUP(CONCATENATE(R724," ",(S724-2)),$Z$2:AD724,5,0)))</f>
        <v/>
      </c>
      <c r="AB724" s="32" t="str">
        <f>IF(K724="M",IF(S724&lt;&gt;4,"",VLOOKUP(CONCATENATE(R724," ",(S724-2)),$Z$2:AD724,5,0)),IF(S724&lt;&gt;3,"",VLOOKUP(CONCATENATE(R724," ",(S724-1)),$Z$2:AD724,5,0)))</f>
        <v/>
      </c>
      <c r="AC724" s="32" t="str">
        <f>IF(K724="M",IF(S724&lt;&gt;4,"",VLOOKUP(CONCATENATE(R724," ",(S724-1)),$Z$2:AD724,5,0)),IF(S724&lt;&gt;3,"",VLOOKUP(CONCATENATE(R724," ",(S724)),$Z$2:AD724,5,0)))</f>
        <v/>
      </c>
      <c r="AD724" s="32" t="str">
        <f t="shared" si="198"/>
        <v/>
      </c>
      <c r="AE724" s="32" t="str">
        <f t="shared" si="199"/>
        <v xml:space="preserve"> </v>
      </c>
      <c r="AF724" s="109">
        <f>IF($K724="M",IF($L724&gt;Params!D$3,0,Params!F$3-$L724+1)+IF($L724=1,2,0),IF($L724&gt;Params!E$3,0,Params!G$3-$L724+1)+IF($L724=1,2,0))</f>
        <v>0</v>
      </c>
      <c r="AG724" s="109">
        <f t="shared" si="191"/>
        <v>0</v>
      </c>
      <c r="AH724" s="109">
        <f>IF(LEN(M724)&gt;1,MATCH(MID(M724,2,3),Params!$A$4:$A$14,0),0)</f>
        <v>0</v>
      </c>
      <c r="AI724" s="109" cm="1">
        <f t="array" ref="AI724">IF(AH724=0,0,INDEX(Params!F$4:F$14,RESULTS!$AH724))</f>
        <v>0</v>
      </c>
      <c r="AJ724" s="109" cm="1">
        <f t="array" ref="AJ724">IF(AI724=0,0,INDEX(Params!G$4:G$14,RESULTS!$AH724))</f>
        <v>0</v>
      </c>
      <c r="AK724" s="109">
        <f t="shared" si="192"/>
        <v>0</v>
      </c>
      <c r="AL724" s="109">
        <f t="shared" si="193"/>
        <v>0</v>
      </c>
    </row>
    <row r="725" spans="1:38" x14ac:dyDescent="0.3">
      <c r="A725" s="64" t="str">
        <f t="shared" si="187"/>
        <v/>
      </c>
      <c r="B725" s="64" t="str">
        <f t="shared" si="188"/>
        <v/>
      </c>
      <c r="C725" s="100">
        <v>724</v>
      </c>
      <c r="D725" s="96"/>
      <c r="E725" s="97">
        <f t="shared" si="200"/>
        <v>1</v>
      </c>
      <c r="F725" s="97"/>
      <c r="G725" s="97"/>
      <c r="H725" s="104" t="str">
        <f t="shared" si="194"/>
        <v/>
      </c>
      <c r="I725" s="105" t="str">
        <f>IF(D725="","",VLOOKUP(D725,ENTRANTS!$A$1:$H$1000,2,0))</f>
        <v/>
      </c>
      <c r="J725" s="105" t="str">
        <f>IF(D725="","",VLOOKUP(D725,ENTRANTS!$A$1:$H$1000,3,0))</f>
        <v/>
      </c>
      <c r="K725" s="100" t="str">
        <f>IF(D725="","",LEFT(VLOOKUP(D725,ENTRANTS!$A$1:$H$1000,5,0),1))</f>
        <v/>
      </c>
      <c r="L725" s="100" t="str">
        <f>IF(D725="","",COUNTIF($K$2:K725,K725))</f>
        <v/>
      </c>
      <c r="M725" s="100" t="str">
        <f>IF(D725="","",VLOOKUP(D725,ENTRANTS!$A$1:$H$1000,4,0))</f>
        <v/>
      </c>
      <c r="N725" s="100" t="str">
        <f>IF(D725="","",COUNTIF($M$2:M725,M725))</f>
        <v/>
      </c>
      <c r="O725" s="105" t="str">
        <f>IF(D725="","",VLOOKUP(D725,ENTRANTS!$A$1:$H$1000,6,0))</f>
        <v/>
      </c>
      <c r="P725" s="83" t="str">
        <f t="shared" si="195"/>
        <v/>
      </c>
      <c r="Q725" s="30"/>
      <c r="R725" s="2" t="str">
        <f t="shared" si="196"/>
        <v/>
      </c>
      <c r="S725" s="3" t="str">
        <f>IF(D725="","",COUNTIF($R$2:R725,R725))</f>
        <v/>
      </c>
      <c r="T725" s="4" t="str">
        <f t="shared" si="185"/>
        <v/>
      </c>
      <c r="U725" s="34" t="str">
        <f>IF(AND(S725=4,K725="M",NOT(O725="Unattached")),SUMIF(R$2:R725,R725,L$2:L725),"")</f>
        <v/>
      </c>
      <c r="V725" s="4" t="str">
        <f t="shared" si="186"/>
        <v/>
      </c>
      <c r="W725" s="34" t="str">
        <f>IF(AND(S725=3,K725="F",NOT(O725="Unattached")),SUMIF(R$2:R725,R725,L$2:L725),"")</f>
        <v/>
      </c>
      <c r="X725" s="5" t="str">
        <f t="shared" si="189"/>
        <v/>
      </c>
      <c r="Y725" s="5" t="str">
        <f t="shared" si="197"/>
        <v/>
      </c>
      <c r="Z725" s="32" t="str">
        <f t="shared" si="190"/>
        <v xml:space="preserve"> </v>
      </c>
      <c r="AA725" s="32" t="str">
        <f>IF(K725="M",IF(S725&lt;&gt;4,"",VLOOKUP(CONCATENATE(R725," ",(S725-3)),$Z$2:AD725,5,0)),IF(S725&lt;&gt;3,"",VLOOKUP(CONCATENATE(R725," ",(S725-2)),$Z$2:AD725,5,0)))</f>
        <v/>
      </c>
      <c r="AB725" s="32" t="str">
        <f>IF(K725="M",IF(S725&lt;&gt;4,"",VLOOKUP(CONCATENATE(R725," ",(S725-2)),$Z$2:AD725,5,0)),IF(S725&lt;&gt;3,"",VLOOKUP(CONCATENATE(R725," ",(S725-1)),$Z$2:AD725,5,0)))</f>
        <v/>
      </c>
      <c r="AC725" s="32" t="str">
        <f>IF(K725="M",IF(S725&lt;&gt;4,"",VLOOKUP(CONCATENATE(R725," ",(S725-1)),$Z$2:AD725,5,0)),IF(S725&lt;&gt;3,"",VLOOKUP(CONCATENATE(R725," ",(S725)),$Z$2:AD725,5,0)))</f>
        <v/>
      </c>
      <c r="AD725" s="32" t="str">
        <f t="shared" si="198"/>
        <v/>
      </c>
      <c r="AE725" s="32" t="str">
        <f t="shared" si="199"/>
        <v xml:space="preserve"> </v>
      </c>
      <c r="AF725" s="109">
        <f>IF($K725="M",IF($L725&gt;Params!D$3,0,Params!F$3-$L725+1)+IF($L725=1,2,0),IF($L725&gt;Params!E$3,0,Params!G$3-$L725+1)+IF($L725=1,2,0))</f>
        <v>0</v>
      </c>
      <c r="AG725" s="109">
        <f t="shared" si="191"/>
        <v>0</v>
      </c>
      <c r="AH725" s="109">
        <f>IF(LEN(M725)&gt;1,MATCH(MID(M725,2,3),Params!$A$4:$A$14,0),0)</f>
        <v>0</v>
      </c>
      <c r="AI725" s="109" cm="1">
        <f t="array" ref="AI725">IF(AH725=0,0,INDEX(Params!F$4:F$14,RESULTS!$AH725))</f>
        <v>0</v>
      </c>
      <c r="AJ725" s="109" cm="1">
        <f t="array" ref="AJ725">IF(AI725=0,0,INDEX(Params!G$4:G$14,RESULTS!$AH725))</f>
        <v>0</v>
      </c>
      <c r="AK725" s="109">
        <f t="shared" si="192"/>
        <v>0</v>
      </c>
      <c r="AL725" s="109">
        <f t="shared" si="193"/>
        <v>0</v>
      </c>
    </row>
    <row r="726" spans="1:38" x14ac:dyDescent="0.3">
      <c r="A726" s="64" t="str">
        <f t="shared" si="187"/>
        <v/>
      </c>
      <c r="B726" s="64" t="str">
        <f t="shared" si="188"/>
        <v/>
      </c>
      <c r="C726" s="100">
        <v>725</v>
      </c>
      <c r="D726" s="96"/>
      <c r="E726" s="97">
        <f t="shared" si="200"/>
        <v>1</v>
      </c>
      <c r="F726" s="97"/>
      <c r="G726" s="97"/>
      <c r="H726" s="104" t="str">
        <f t="shared" si="194"/>
        <v/>
      </c>
      <c r="I726" s="105" t="str">
        <f>IF(D726="","",VLOOKUP(D726,ENTRANTS!$A$1:$H$1000,2,0))</f>
        <v/>
      </c>
      <c r="J726" s="105" t="str">
        <f>IF(D726="","",VLOOKUP(D726,ENTRANTS!$A$1:$H$1000,3,0))</f>
        <v/>
      </c>
      <c r="K726" s="100" t="str">
        <f>IF(D726="","",LEFT(VLOOKUP(D726,ENTRANTS!$A$1:$H$1000,5,0),1))</f>
        <v/>
      </c>
      <c r="L726" s="100" t="str">
        <f>IF(D726="","",COUNTIF($K$2:K726,K726))</f>
        <v/>
      </c>
      <c r="M726" s="100" t="str">
        <f>IF(D726="","",VLOOKUP(D726,ENTRANTS!$A$1:$H$1000,4,0))</f>
        <v/>
      </c>
      <c r="N726" s="100" t="str">
        <f>IF(D726="","",COUNTIF($M$2:M726,M726))</f>
        <v/>
      </c>
      <c r="O726" s="105" t="str">
        <f>IF(D726="","",VLOOKUP(D726,ENTRANTS!$A$1:$H$1000,6,0))</f>
        <v/>
      </c>
      <c r="P726" s="83" t="str">
        <f t="shared" si="195"/>
        <v/>
      </c>
      <c r="Q726" s="30"/>
      <c r="R726" s="2" t="str">
        <f t="shared" si="196"/>
        <v/>
      </c>
      <c r="S726" s="3" t="str">
        <f>IF(D726="","",COUNTIF($R$2:R726,R726))</f>
        <v/>
      </c>
      <c r="T726" s="4" t="str">
        <f t="shared" ref="T726:T789" si="201">IF(U726="","",RANK(U726,$U$2:$U$1000,1))</f>
        <v/>
      </c>
      <c r="U726" s="34" t="str">
        <f>IF(AND(S726=4,K726="M",NOT(O726="Unattached")),SUMIF(R$2:R726,R726,L$2:L726),"")</f>
        <v/>
      </c>
      <c r="V726" s="4" t="str">
        <f t="shared" ref="V726:V789" si="202">IF(W726="","",RANK(W726,$W$2:$W$1000,1))</f>
        <v/>
      </c>
      <c r="W726" s="34" t="str">
        <f>IF(AND(S726=3,K726="F",NOT(O726="Unattached")),SUMIF(R$2:R726,R726,L$2:L726),"")</f>
        <v/>
      </c>
      <c r="X726" s="5" t="str">
        <f t="shared" si="189"/>
        <v/>
      </c>
      <c r="Y726" s="5" t="str">
        <f t="shared" si="197"/>
        <v/>
      </c>
      <c r="Z726" s="32" t="str">
        <f t="shared" si="190"/>
        <v xml:space="preserve"> </v>
      </c>
      <c r="AA726" s="32" t="str">
        <f>IF(K726="M",IF(S726&lt;&gt;4,"",VLOOKUP(CONCATENATE(R726," ",(S726-3)),$Z$2:AD726,5,0)),IF(S726&lt;&gt;3,"",VLOOKUP(CONCATENATE(R726," ",(S726-2)),$Z$2:AD726,5,0)))</f>
        <v/>
      </c>
      <c r="AB726" s="32" t="str">
        <f>IF(K726="M",IF(S726&lt;&gt;4,"",VLOOKUP(CONCATENATE(R726," ",(S726-2)),$Z$2:AD726,5,0)),IF(S726&lt;&gt;3,"",VLOOKUP(CONCATENATE(R726," ",(S726-1)),$Z$2:AD726,5,0)))</f>
        <v/>
      </c>
      <c r="AC726" s="32" t="str">
        <f>IF(K726="M",IF(S726&lt;&gt;4,"",VLOOKUP(CONCATENATE(R726," ",(S726-1)),$Z$2:AD726,5,0)),IF(S726&lt;&gt;3,"",VLOOKUP(CONCATENATE(R726," ",(S726)),$Z$2:AD726,5,0)))</f>
        <v/>
      </c>
      <c r="AD726" s="32" t="str">
        <f t="shared" si="198"/>
        <v/>
      </c>
      <c r="AE726" s="32" t="str">
        <f t="shared" si="199"/>
        <v xml:space="preserve"> </v>
      </c>
      <c r="AF726" s="109">
        <f>IF($K726="M",IF($L726&gt;Params!D$3,0,Params!F$3-$L726+1)+IF($L726=1,2,0),IF($L726&gt;Params!E$3,0,Params!G$3-$L726+1)+IF($L726=1,2,0))</f>
        <v>0</v>
      </c>
      <c r="AG726" s="109">
        <f t="shared" si="191"/>
        <v>0</v>
      </c>
      <c r="AH726" s="109">
        <f>IF(LEN(M726)&gt;1,MATCH(MID(M726,2,3),Params!$A$4:$A$14,0),0)</f>
        <v>0</v>
      </c>
      <c r="AI726" s="109" cm="1">
        <f t="array" ref="AI726">IF(AH726=0,0,INDEX(Params!F$4:F$14,RESULTS!$AH726))</f>
        <v>0</v>
      </c>
      <c r="AJ726" s="109" cm="1">
        <f t="array" ref="AJ726">IF(AI726=0,0,INDEX(Params!G$4:G$14,RESULTS!$AH726))</f>
        <v>0</v>
      </c>
      <c r="AK726" s="109">
        <f t="shared" si="192"/>
        <v>0</v>
      </c>
      <c r="AL726" s="109">
        <f t="shared" si="193"/>
        <v>0</v>
      </c>
    </row>
    <row r="727" spans="1:38" x14ac:dyDescent="0.3">
      <c r="A727" s="64" t="str">
        <f t="shared" si="187"/>
        <v/>
      </c>
      <c r="B727" s="64" t="str">
        <f t="shared" si="188"/>
        <v/>
      </c>
      <c r="C727" s="100">
        <v>726</v>
      </c>
      <c r="D727" s="96"/>
      <c r="E727" s="97">
        <f t="shared" si="200"/>
        <v>1</v>
      </c>
      <c r="F727" s="97"/>
      <c r="G727" s="97"/>
      <c r="H727" s="104" t="str">
        <f t="shared" si="194"/>
        <v/>
      </c>
      <c r="I727" s="105" t="str">
        <f>IF(D727="","",VLOOKUP(D727,ENTRANTS!$A$1:$H$1000,2,0))</f>
        <v/>
      </c>
      <c r="J727" s="105" t="str">
        <f>IF(D727="","",VLOOKUP(D727,ENTRANTS!$A$1:$H$1000,3,0))</f>
        <v/>
      </c>
      <c r="K727" s="100" t="str">
        <f>IF(D727="","",LEFT(VLOOKUP(D727,ENTRANTS!$A$1:$H$1000,5,0),1))</f>
        <v/>
      </c>
      <c r="L727" s="100" t="str">
        <f>IF(D727="","",COUNTIF($K$2:K727,K727))</f>
        <v/>
      </c>
      <c r="M727" s="100" t="str">
        <f>IF(D727="","",VLOOKUP(D727,ENTRANTS!$A$1:$H$1000,4,0))</f>
        <v/>
      </c>
      <c r="N727" s="100" t="str">
        <f>IF(D727="","",COUNTIF($M$2:M727,M727))</f>
        <v/>
      </c>
      <c r="O727" s="105" t="str">
        <f>IF(D727="","",VLOOKUP(D727,ENTRANTS!$A$1:$H$1000,6,0))</f>
        <v/>
      </c>
      <c r="P727" s="83" t="str">
        <f t="shared" si="195"/>
        <v/>
      </c>
      <c r="Q727" s="30"/>
      <c r="R727" s="2" t="str">
        <f t="shared" si="196"/>
        <v/>
      </c>
      <c r="S727" s="3" t="str">
        <f>IF(D727="","",COUNTIF($R$2:R727,R727))</f>
        <v/>
      </c>
      <c r="T727" s="4" t="str">
        <f t="shared" si="201"/>
        <v/>
      </c>
      <c r="U727" s="34" t="str">
        <f>IF(AND(S727=4,K727="M",NOT(O727="Unattached")),SUMIF(R$2:R727,R727,L$2:L727),"")</f>
        <v/>
      </c>
      <c r="V727" s="4" t="str">
        <f t="shared" si="202"/>
        <v/>
      </c>
      <c r="W727" s="34" t="str">
        <f>IF(AND(S727=3,K727="F",NOT(O727="Unattached")),SUMIF(R$2:R727,R727,L$2:L727),"")</f>
        <v/>
      </c>
      <c r="X727" s="5" t="str">
        <f t="shared" si="189"/>
        <v/>
      </c>
      <c r="Y727" s="5" t="str">
        <f t="shared" si="197"/>
        <v/>
      </c>
      <c r="Z727" s="32" t="str">
        <f t="shared" si="190"/>
        <v xml:space="preserve"> </v>
      </c>
      <c r="AA727" s="32" t="str">
        <f>IF(K727="M",IF(S727&lt;&gt;4,"",VLOOKUP(CONCATENATE(R727," ",(S727-3)),$Z$2:AD727,5,0)),IF(S727&lt;&gt;3,"",VLOOKUP(CONCATENATE(R727," ",(S727-2)),$Z$2:AD727,5,0)))</f>
        <v/>
      </c>
      <c r="AB727" s="32" t="str">
        <f>IF(K727="M",IF(S727&lt;&gt;4,"",VLOOKUP(CONCATENATE(R727," ",(S727-2)),$Z$2:AD727,5,0)),IF(S727&lt;&gt;3,"",VLOOKUP(CONCATENATE(R727," ",(S727-1)),$Z$2:AD727,5,0)))</f>
        <v/>
      </c>
      <c r="AC727" s="32" t="str">
        <f>IF(K727="M",IF(S727&lt;&gt;4,"",VLOOKUP(CONCATENATE(R727," ",(S727-1)),$Z$2:AD727,5,0)),IF(S727&lt;&gt;3,"",VLOOKUP(CONCATENATE(R727," ",(S727)),$Z$2:AD727,5,0)))</f>
        <v/>
      </c>
      <c r="AD727" s="32" t="str">
        <f t="shared" si="198"/>
        <v/>
      </c>
      <c r="AE727" s="32" t="str">
        <f t="shared" si="199"/>
        <v xml:space="preserve"> </v>
      </c>
      <c r="AF727" s="109">
        <f>IF($K727="M",IF($L727&gt;Params!D$3,0,Params!F$3-$L727+1)+IF($L727=1,2,0),IF($L727&gt;Params!E$3,0,Params!G$3-$L727+1)+IF($L727=1,2,0))</f>
        <v>0</v>
      </c>
      <c r="AG727" s="109">
        <f t="shared" si="191"/>
        <v>0</v>
      </c>
      <c r="AH727" s="109">
        <f>IF(LEN(M727)&gt;1,MATCH(MID(M727,2,3),Params!$A$4:$A$14,0),0)</f>
        <v>0</v>
      </c>
      <c r="AI727" s="109" cm="1">
        <f t="array" ref="AI727">IF(AH727=0,0,INDEX(Params!F$4:F$14,RESULTS!$AH727))</f>
        <v>0</v>
      </c>
      <c r="AJ727" s="109" cm="1">
        <f t="array" ref="AJ727">IF(AI727=0,0,INDEX(Params!G$4:G$14,RESULTS!$AH727))</f>
        <v>0</v>
      </c>
      <c r="AK727" s="109">
        <f t="shared" si="192"/>
        <v>0</v>
      </c>
      <c r="AL727" s="109">
        <f t="shared" si="193"/>
        <v>0</v>
      </c>
    </row>
    <row r="728" spans="1:38" x14ac:dyDescent="0.3">
      <c r="A728" s="64" t="str">
        <f t="shared" si="187"/>
        <v/>
      </c>
      <c r="B728" s="64" t="str">
        <f t="shared" si="188"/>
        <v/>
      </c>
      <c r="C728" s="100">
        <v>727</v>
      </c>
      <c r="D728" s="96"/>
      <c r="E728" s="97">
        <f t="shared" si="200"/>
        <v>1</v>
      </c>
      <c r="F728" s="97"/>
      <c r="G728" s="97"/>
      <c r="H728" s="104" t="str">
        <f t="shared" si="194"/>
        <v/>
      </c>
      <c r="I728" s="105" t="str">
        <f>IF(D728="","",VLOOKUP(D728,ENTRANTS!$A$1:$H$1000,2,0))</f>
        <v/>
      </c>
      <c r="J728" s="105" t="str">
        <f>IF(D728="","",VLOOKUP(D728,ENTRANTS!$A$1:$H$1000,3,0))</f>
        <v/>
      </c>
      <c r="K728" s="100" t="str">
        <f>IF(D728="","",LEFT(VLOOKUP(D728,ENTRANTS!$A$1:$H$1000,5,0),1))</f>
        <v/>
      </c>
      <c r="L728" s="100" t="str">
        <f>IF(D728="","",COUNTIF($K$2:K728,K728))</f>
        <v/>
      </c>
      <c r="M728" s="100" t="str">
        <f>IF(D728="","",VLOOKUP(D728,ENTRANTS!$A$1:$H$1000,4,0))</f>
        <v/>
      </c>
      <c r="N728" s="100" t="str">
        <f>IF(D728="","",COUNTIF($M$2:M728,M728))</f>
        <v/>
      </c>
      <c r="O728" s="105" t="str">
        <f>IF(D728="","",VLOOKUP(D728,ENTRANTS!$A$1:$H$1000,6,0))</f>
        <v/>
      </c>
      <c r="P728" s="83" t="str">
        <f t="shared" si="195"/>
        <v/>
      </c>
      <c r="Q728" s="30"/>
      <c r="R728" s="2" t="str">
        <f t="shared" si="196"/>
        <v/>
      </c>
      <c r="S728" s="3" t="str">
        <f>IF(D728="","",COUNTIF($R$2:R728,R728))</f>
        <v/>
      </c>
      <c r="T728" s="4" t="str">
        <f t="shared" si="201"/>
        <v/>
      </c>
      <c r="U728" s="34" t="str">
        <f>IF(AND(S728=4,K728="M",NOT(O728="Unattached")),SUMIF(R$2:R728,R728,L$2:L728),"")</f>
        <v/>
      </c>
      <c r="V728" s="4" t="str">
        <f t="shared" si="202"/>
        <v/>
      </c>
      <c r="W728" s="34" t="str">
        <f>IF(AND(S728=3,K728="F",NOT(O728="Unattached")),SUMIF(R$2:R728,R728,L$2:L728),"")</f>
        <v/>
      </c>
      <c r="X728" s="5" t="str">
        <f t="shared" si="189"/>
        <v/>
      </c>
      <c r="Y728" s="5" t="str">
        <f t="shared" si="197"/>
        <v/>
      </c>
      <c r="Z728" s="32" t="str">
        <f t="shared" si="190"/>
        <v xml:space="preserve"> </v>
      </c>
      <c r="AA728" s="32" t="str">
        <f>IF(K728="M",IF(S728&lt;&gt;4,"",VLOOKUP(CONCATENATE(R728," ",(S728-3)),$Z$2:AD728,5,0)),IF(S728&lt;&gt;3,"",VLOOKUP(CONCATENATE(R728," ",(S728-2)),$Z$2:AD728,5,0)))</f>
        <v/>
      </c>
      <c r="AB728" s="32" t="str">
        <f>IF(K728="M",IF(S728&lt;&gt;4,"",VLOOKUP(CONCATENATE(R728," ",(S728-2)),$Z$2:AD728,5,0)),IF(S728&lt;&gt;3,"",VLOOKUP(CONCATENATE(R728," ",(S728-1)),$Z$2:AD728,5,0)))</f>
        <v/>
      </c>
      <c r="AC728" s="32" t="str">
        <f>IF(K728="M",IF(S728&lt;&gt;4,"",VLOOKUP(CONCATENATE(R728," ",(S728-1)),$Z$2:AD728,5,0)),IF(S728&lt;&gt;3,"",VLOOKUP(CONCATENATE(R728," ",(S728)),$Z$2:AD728,5,0)))</f>
        <v/>
      </c>
      <c r="AD728" s="32" t="str">
        <f t="shared" si="198"/>
        <v/>
      </c>
      <c r="AE728" s="32" t="str">
        <f t="shared" si="199"/>
        <v xml:space="preserve"> </v>
      </c>
      <c r="AF728" s="109">
        <f>IF($K728="M",IF($L728&gt;Params!D$3,0,Params!F$3-$L728+1)+IF($L728=1,2,0),IF($L728&gt;Params!E$3,0,Params!G$3-$L728+1)+IF($L728=1,2,0))</f>
        <v>0</v>
      </c>
      <c r="AG728" s="109">
        <f t="shared" si="191"/>
        <v>0</v>
      </c>
      <c r="AH728" s="109">
        <f>IF(LEN(M728)&gt;1,MATCH(MID(M728,2,3),Params!$A$4:$A$14,0),0)</f>
        <v>0</v>
      </c>
      <c r="AI728" s="109" cm="1">
        <f t="array" ref="AI728">IF(AH728=0,0,INDEX(Params!F$4:F$14,RESULTS!$AH728))</f>
        <v>0</v>
      </c>
      <c r="AJ728" s="109" cm="1">
        <f t="array" ref="AJ728">IF(AI728=0,0,INDEX(Params!G$4:G$14,RESULTS!$AH728))</f>
        <v>0</v>
      </c>
      <c r="AK728" s="109">
        <f t="shared" si="192"/>
        <v>0</v>
      </c>
      <c r="AL728" s="109">
        <f t="shared" si="193"/>
        <v>0</v>
      </c>
    </row>
    <row r="729" spans="1:38" x14ac:dyDescent="0.3">
      <c r="A729" s="64" t="str">
        <f t="shared" si="187"/>
        <v/>
      </c>
      <c r="B729" s="64" t="str">
        <f t="shared" si="188"/>
        <v/>
      </c>
      <c r="C729" s="100">
        <v>728</v>
      </c>
      <c r="D729" s="96"/>
      <c r="E729" s="97">
        <f t="shared" si="200"/>
        <v>1</v>
      </c>
      <c r="F729" s="97"/>
      <c r="G729" s="97"/>
      <c r="H729" s="104" t="str">
        <f t="shared" si="194"/>
        <v/>
      </c>
      <c r="I729" s="105" t="str">
        <f>IF(D729="","",VLOOKUP(D729,ENTRANTS!$A$1:$H$1000,2,0))</f>
        <v/>
      </c>
      <c r="J729" s="105" t="str">
        <f>IF(D729="","",VLOOKUP(D729,ENTRANTS!$A$1:$H$1000,3,0))</f>
        <v/>
      </c>
      <c r="K729" s="100" t="str">
        <f>IF(D729="","",LEFT(VLOOKUP(D729,ENTRANTS!$A$1:$H$1000,5,0),1))</f>
        <v/>
      </c>
      <c r="L729" s="100" t="str">
        <f>IF(D729="","",COUNTIF($K$2:K729,K729))</f>
        <v/>
      </c>
      <c r="M729" s="100" t="str">
        <f>IF(D729="","",VLOOKUP(D729,ENTRANTS!$A$1:$H$1000,4,0))</f>
        <v/>
      </c>
      <c r="N729" s="100" t="str">
        <f>IF(D729="","",COUNTIF($M$2:M729,M729))</f>
        <v/>
      </c>
      <c r="O729" s="105" t="str">
        <f>IF(D729="","",VLOOKUP(D729,ENTRANTS!$A$1:$H$1000,6,0))</f>
        <v/>
      </c>
      <c r="P729" s="83" t="str">
        <f t="shared" si="195"/>
        <v/>
      </c>
      <c r="Q729" s="30"/>
      <c r="R729" s="2" t="str">
        <f t="shared" si="196"/>
        <v/>
      </c>
      <c r="S729" s="3" t="str">
        <f>IF(D729="","",COUNTIF($R$2:R729,R729))</f>
        <v/>
      </c>
      <c r="T729" s="4" t="str">
        <f t="shared" si="201"/>
        <v/>
      </c>
      <c r="U729" s="34" t="str">
        <f>IF(AND(S729=4,K729="M",NOT(O729="Unattached")),SUMIF(R$2:R729,R729,L$2:L729),"")</f>
        <v/>
      </c>
      <c r="V729" s="4" t="str">
        <f t="shared" si="202"/>
        <v/>
      </c>
      <c r="W729" s="34" t="str">
        <f>IF(AND(S729=3,K729="F",NOT(O729="Unattached")),SUMIF(R$2:R729,R729,L$2:L729),"")</f>
        <v/>
      </c>
      <c r="X729" s="5" t="str">
        <f t="shared" si="189"/>
        <v/>
      </c>
      <c r="Y729" s="5" t="str">
        <f t="shared" si="197"/>
        <v/>
      </c>
      <c r="Z729" s="32" t="str">
        <f t="shared" si="190"/>
        <v xml:space="preserve"> </v>
      </c>
      <c r="AA729" s="32" t="str">
        <f>IF(K729="M",IF(S729&lt;&gt;4,"",VLOOKUP(CONCATENATE(R729," ",(S729-3)),$Z$2:AD729,5,0)),IF(S729&lt;&gt;3,"",VLOOKUP(CONCATENATE(R729," ",(S729-2)),$Z$2:AD729,5,0)))</f>
        <v/>
      </c>
      <c r="AB729" s="32" t="str">
        <f>IF(K729="M",IF(S729&lt;&gt;4,"",VLOOKUP(CONCATENATE(R729," ",(S729-2)),$Z$2:AD729,5,0)),IF(S729&lt;&gt;3,"",VLOOKUP(CONCATENATE(R729," ",(S729-1)),$Z$2:AD729,5,0)))</f>
        <v/>
      </c>
      <c r="AC729" s="32" t="str">
        <f>IF(K729="M",IF(S729&lt;&gt;4,"",VLOOKUP(CONCATENATE(R729," ",(S729-1)),$Z$2:AD729,5,0)),IF(S729&lt;&gt;3,"",VLOOKUP(CONCATENATE(R729," ",(S729)),$Z$2:AD729,5,0)))</f>
        <v/>
      </c>
      <c r="AD729" s="32" t="str">
        <f t="shared" si="198"/>
        <v/>
      </c>
      <c r="AE729" s="32" t="str">
        <f t="shared" si="199"/>
        <v xml:space="preserve"> </v>
      </c>
      <c r="AF729" s="109">
        <f>IF($K729="M",IF($L729&gt;Params!D$3,0,Params!F$3-$L729+1)+IF($L729=1,2,0),IF($L729&gt;Params!E$3,0,Params!G$3-$L729+1)+IF($L729=1,2,0))</f>
        <v>0</v>
      </c>
      <c r="AG729" s="109">
        <f t="shared" si="191"/>
        <v>0</v>
      </c>
      <c r="AH729" s="109">
        <f>IF(LEN(M729)&gt;1,MATCH(MID(M729,2,3),Params!$A$4:$A$14,0),0)</f>
        <v>0</v>
      </c>
      <c r="AI729" s="109" cm="1">
        <f t="array" ref="AI729">IF(AH729=0,0,INDEX(Params!F$4:F$14,RESULTS!$AH729))</f>
        <v>0</v>
      </c>
      <c r="AJ729" s="109" cm="1">
        <f t="array" ref="AJ729">IF(AI729=0,0,INDEX(Params!G$4:G$14,RESULTS!$AH729))</f>
        <v>0</v>
      </c>
      <c r="AK729" s="109">
        <f t="shared" si="192"/>
        <v>0</v>
      </c>
      <c r="AL729" s="109">
        <f t="shared" si="193"/>
        <v>0</v>
      </c>
    </row>
    <row r="730" spans="1:38" x14ac:dyDescent="0.3">
      <c r="A730" s="64" t="str">
        <f t="shared" si="187"/>
        <v/>
      </c>
      <c r="B730" s="64" t="str">
        <f t="shared" si="188"/>
        <v/>
      </c>
      <c r="C730" s="100">
        <v>729</v>
      </c>
      <c r="D730" s="96"/>
      <c r="E730" s="97">
        <f t="shared" si="200"/>
        <v>1</v>
      </c>
      <c r="F730" s="97"/>
      <c r="G730" s="97"/>
      <c r="H730" s="104" t="str">
        <f t="shared" si="194"/>
        <v/>
      </c>
      <c r="I730" s="105" t="str">
        <f>IF(D730="","",VLOOKUP(D730,ENTRANTS!$A$1:$H$1000,2,0))</f>
        <v/>
      </c>
      <c r="J730" s="105" t="str">
        <f>IF(D730="","",VLOOKUP(D730,ENTRANTS!$A$1:$H$1000,3,0))</f>
        <v/>
      </c>
      <c r="K730" s="100" t="str">
        <f>IF(D730="","",LEFT(VLOOKUP(D730,ENTRANTS!$A$1:$H$1000,5,0),1))</f>
        <v/>
      </c>
      <c r="L730" s="100" t="str">
        <f>IF(D730="","",COUNTIF($K$2:K730,K730))</f>
        <v/>
      </c>
      <c r="M730" s="100" t="str">
        <f>IF(D730="","",VLOOKUP(D730,ENTRANTS!$A$1:$H$1000,4,0))</f>
        <v/>
      </c>
      <c r="N730" s="100" t="str">
        <f>IF(D730="","",COUNTIF($M$2:M730,M730))</f>
        <v/>
      </c>
      <c r="O730" s="105" t="str">
        <f>IF(D730="","",VLOOKUP(D730,ENTRANTS!$A$1:$H$1000,6,0))</f>
        <v/>
      </c>
      <c r="P730" s="83" t="str">
        <f t="shared" si="195"/>
        <v/>
      </c>
      <c r="Q730" s="30"/>
      <c r="R730" s="2" t="str">
        <f t="shared" si="196"/>
        <v/>
      </c>
      <c r="S730" s="3" t="str">
        <f>IF(D730="","",COUNTIF($R$2:R730,R730))</f>
        <v/>
      </c>
      <c r="T730" s="4" t="str">
        <f t="shared" si="201"/>
        <v/>
      </c>
      <c r="U730" s="34" t="str">
        <f>IF(AND(S730=4,K730="M",NOT(O730="Unattached")),SUMIF(R$2:R730,R730,L$2:L730),"")</f>
        <v/>
      </c>
      <c r="V730" s="4" t="str">
        <f t="shared" si="202"/>
        <v/>
      </c>
      <c r="W730" s="34" t="str">
        <f>IF(AND(S730=3,K730="F",NOT(O730="Unattached")),SUMIF(R$2:R730,R730,L$2:L730),"")</f>
        <v/>
      </c>
      <c r="X730" s="5" t="str">
        <f t="shared" si="189"/>
        <v/>
      </c>
      <c r="Y730" s="5" t="str">
        <f t="shared" si="197"/>
        <v/>
      </c>
      <c r="Z730" s="32" t="str">
        <f t="shared" si="190"/>
        <v xml:space="preserve"> </v>
      </c>
      <c r="AA730" s="32" t="str">
        <f>IF(K730="M",IF(S730&lt;&gt;4,"",VLOOKUP(CONCATENATE(R730," ",(S730-3)),$Z$2:AD730,5,0)),IF(S730&lt;&gt;3,"",VLOOKUP(CONCATENATE(R730," ",(S730-2)),$Z$2:AD730,5,0)))</f>
        <v/>
      </c>
      <c r="AB730" s="32" t="str">
        <f>IF(K730="M",IF(S730&lt;&gt;4,"",VLOOKUP(CONCATENATE(R730," ",(S730-2)),$Z$2:AD730,5,0)),IF(S730&lt;&gt;3,"",VLOOKUP(CONCATENATE(R730," ",(S730-1)),$Z$2:AD730,5,0)))</f>
        <v/>
      </c>
      <c r="AC730" s="32" t="str">
        <f>IF(K730="M",IF(S730&lt;&gt;4,"",VLOOKUP(CONCATENATE(R730," ",(S730-1)),$Z$2:AD730,5,0)),IF(S730&lt;&gt;3,"",VLOOKUP(CONCATENATE(R730," ",(S730)),$Z$2:AD730,5,0)))</f>
        <v/>
      </c>
      <c r="AD730" s="32" t="str">
        <f t="shared" si="198"/>
        <v/>
      </c>
      <c r="AE730" s="32" t="str">
        <f t="shared" si="199"/>
        <v xml:space="preserve"> </v>
      </c>
      <c r="AF730" s="109">
        <f>IF($K730="M",IF($L730&gt;Params!D$3,0,Params!F$3-$L730+1)+IF($L730=1,2,0),IF($L730&gt;Params!E$3,0,Params!G$3-$L730+1)+IF($L730=1,2,0))</f>
        <v>0</v>
      </c>
      <c r="AG730" s="109">
        <f t="shared" si="191"/>
        <v>0</v>
      </c>
      <c r="AH730" s="109">
        <f>IF(LEN(M730)&gt;1,MATCH(MID(M730,2,3),Params!$A$4:$A$14,0),0)</f>
        <v>0</v>
      </c>
      <c r="AI730" s="109" cm="1">
        <f t="array" ref="AI730">IF(AH730=0,0,INDEX(Params!F$4:F$14,RESULTS!$AH730))</f>
        <v>0</v>
      </c>
      <c r="AJ730" s="109" cm="1">
        <f t="array" ref="AJ730">IF(AI730=0,0,INDEX(Params!G$4:G$14,RESULTS!$AH730))</f>
        <v>0</v>
      </c>
      <c r="AK730" s="109">
        <f t="shared" si="192"/>
        <v>0</v>
      </c>
      <c r="AL730" s="109">
        <f t="shared" si="193"/>
        <v>0</v>
      </c>
    </row>
    <row r="731" spans="1:38" x14ac:dyDescent="0.3">
      <c r="A731" s="64" t="str">
        <f t="shared" si="187"/>
        <v/>
      </c>
      <c r="B731" s="64" t="str">
        <f t="shared" si="188"/>
        <v/>
      </c>
      <c r="C731" s="100">
        <v>730</v>
      </c>
      <c r="D731" s="96"/>
      <c r="E731" s="97">
        <f t="shared" si="200"/>
        <v>1</v>
      </c>
      <c r="F731" s="97"/>
      <c r="G731" s="97"/>
      <c r="H731" s="104" t="str">
        <f t="shared" si="194"/>
        <v/>
      </c>
      <c r="I731" s="105" t="str">
        <f>IF(D731="","",VLOOKUP(D731,ENTRANTS!$A$1:$H$1000,2,0))</f>
        <v/>
      </c>
      <c r="J731" s="105" t="str">
        <f>IF(D731="","",VLOOKUP(D731,ENTRANTS!$A$1:$H$1000,3,0))</f>
        <v/>
      </c>
      <c r="K731" s="100" t="str">
        <f>IF(D731="","",LEFT(VLOOKUP(D731,ENTRANTS!$A$1:$H$1000,5,0),1))</f>
        <v/>
      </c>
      <c r="L731" s="100" t="str">
        <f>IF(D731="","",COUNTIF($K$2:K731,K731))</f>
        <v/>
      </c>
      <c r="M731" s="100" t="str">
        <f>IF(D731="","",VLOOKUP(D731,ENTRANTS!$A$1:$H$1000,4,0))</f>
        <v/>
      </c>
      <c r="N731" s="100" t="str">
        <f>IF(D731="","",COUNTIF($M$2:M731,M731))</f>
        <v/>
      </c>
      <c r="O731" s="105" t="str">
        <f>IF(D731="","",VLOOKUP(D731,ENTRANTS!$A$1:$H$1000,6,0))</f>
        <v/>
      </c>
      <c r="P731" s="83" t="str">
        <f t="shared" si="195"/>
        <v/>
      </c>
      <c r="Q731" s="30"/>
      <c r="R731" s="2" t="str">
        <f t="shared" si="196"/>
        <v/>
      </c>
      <c r="S731" s="3" t="str">
        <f>IF(D731="","",COUNTIF($R$2:R731,R731))</f>
        <v/>
      </c>
      <c r="T731" s="4" t="str">
        <f t="shared" si="201"/>
        <v/>
      </c>
      <c r="U731" s="34" t="str">
        <f>IF(AND(S731=4,K731="M",NOT(O731="Unattached")),SUMIF(R$2:R731,R731,L$2:L731),"")</f>
        <v/>
      </c>
      <c r="V731" s="4" t="str">
        <f t="shared" si="202"/>
        <v/>
      </c>
      <c r="W731" s="34" t="str">
        <f>IF(AND(S731=3,K731="F",NOT(O731="Unattached")),SUMIF(R$2:R731,R731,L$2:L731),"")</f>
        <v/>
      </c>
      <c r="X731" s="5" t="str">
        <f t="shared" si="189"/>
        <v/>
      </c>
      <c r="Y731" s="5" t="str">
        <f t="shared" si="197"/>
        <v/>
      </c>
      <c r="Z731" s="32" t="str">
        <f t="shared" si="190"/>
        <v xml:space="preserve"> </v>
      </c>
      <c r="AA731" s="32" t="str">
        <f>IF(K731="M",IF(S731&lt;&gt;4,"",VLOOKUP(CONCATENATE(R731," ",(S731-3)),$Z$2:AD731,5,0)),IF(S731&lt;&gt;3,"",VLOOKUP(CONCATENATE(R731," ",(S731-2)),$Z$2:AD731,5,0)))</f>
        <v/>
      </c>
      <c r="AB731" s="32" t="str">
        <f>IF(K731="M",IF(S731&lt;&gt;4,"",VLOOKUP(CONCATENATE(R731," ",(S731-2)),$Z$2:AD731,5,0)),IF(S731&lt;&gt;3,"",VLOOKUP(CONCATENATE(R731," ",(S731-1)),$Z$2:AD731,5,0)))</f>
        <v/>
      </c>
      <c r="AC731" s="32" t="str">
        <f>IF(K731="M",IF(S731&lt;&gt;4,"",VLOOKUP(CONCATENATE(R731," ",(S731-1)),$Z$2:AD731,5,0)),IF(S731&lt;&gt;3,"",VLOOKUP(CONCATENATE(R731," ",(S731)),$Z$2:AD731,5,0)))</f>
        <v/>
      </c>
      <c r="AD731" s="32" t="str">
        <f t="shared" si="198"/>
        <v/>
      </c>
      <c r="AE731" s="32" t="str">
        <f t="shared" si="199"/>
        <v xml:space="preserve"> </v>
      </c>
      <c r="AF731" s="109">
        <f>IF($K731="M",IF($L731&gt;Params!D$3,0,Params!F$3-$L731+1)+IF($L731=1,2,0),IF($L731&gt;Params!E$3,0,Params!G$3-$L731+1)+IF($L731=1,2,0))</f>
        <v>0</v>
      </c>
      <c r="AG731" s="109">
        <f t="shared" si="191"/>
        <v>0</v>
      </c>
      <c r="AH731" s="109">
        <f>IF(LEN(M731)&gt;1,MATCH(MID(M731,2,3),Params!$A$4:$A$14,0),0)</f>
        <v>0</v>
      </c>
      <c r="AI731" s="109" cm="1">
        <f t="array" ref="AI731">IF(AH731=0,0,INDEX(Params!F$4:F$14,RESULTS!$AH731))</f>
        <v>0</v>
      </c>
      <c r="AJ731" s="109" cm="1">
        <f t="array" ref="AJ731">IF(AI731=0,0,INDEX(Params!G$4:G$14,RESULTS!$AH731))</f>
        <v>0</v>
      </c>
      <c r="AK731" s="109">
        <f t="shared" si="192"/>
        <v>0</v>
      </c>
      <c r="AL731" s="109">
        <f t="shared" si="193"/>
        <v>0</v>
      </c>
    </row>
    <row r="732" spans="1:38" x14ac:dyDescent="0.3">
      <c r="A732" s="64" t="str">
        <f t="shared" si="187"/>
        <v/>
      </c>
      <c r="B732" s="64" t="str">
        <f t="shared" si="188"/>
        <v/>
      </c>
      <c r="C732" s="100">
        <v>731</v>
      </c>
      <c r="D732" s="96"/>
      <c r="E732" s="97">
        <f t="shared" si="200"/>
        <v>1</v>
      </c>
      <c r="F732" s="97"/>
      <c r="G732" s="97"/>
      <c r="H732" s="104" t="str">
        <f t="shared" si="194"/>
        <v/>
      </c>
      <c r="I732" s="105" t="str">
        <f>IF(D732="","",VLOOKUP(D732,ENTRANTS!$A$1:$H$1000,2,0))</f>
        <v/>
      </c>
      <c r="J732" s="105" t="str">
        <f>IF(D732="","",VLOOKUP(D732,ENTRANTS!$A$1:$H$1000,3,0))</f>
        <v/>
      </c>
      <c r="K732" s="100" t="str">
        <f>IF(D732="","",LEFT(VLOOKUP(D732,ENTRANTS!$A$1:$H$1000,5,0),1))</f>
        <v/>
      </c>
      <c r="L732" s="100" t="str">
        <f>IF(D732="","",COUNTIF($K$2:K732,K732))</f>
        <v/>
      </c>
      <c r="M732" s="100" t="str">
        <f>IF(D732="","",VLOOKUP(D732,ENTRANTS!$A$1:$H$1000,4,0))</f>
        <v/>
      </c>
      <c r="N732" s="100" t="str">
        <f>IF(D732="","",COUNTIF($M$2:M732,M732))</f>
        <v/>
      </c>
      <c r="O732" s="105" t="str">
        <f>IF(D732="","",VLOOKUP(D732,ENTRANTS!$A$1:$H$1000,6,0))</f>
        <v/>
      </c>
      <c r="P732" s="83" t="str">
        <f t="shared" si="195"/>
        <v/>
      </c>
      <c r="Q732" s="30"/>
      <c r="R732" s="2" t="str">
        <f t="shared" si="196"/>
        <v/>
      </c>
      <c r="S732" s="3" t="str">
        <f>IF(D732="","",COUNTIF($R$2:R732,R732))</f>
        <v/>
      </c>
      <c r="T732" s="4" t="str">
        <f t="shared" si="201"/>
        <v/>
      </c>
      <c r="U732" s="34" t="str">
        <f>IF(AND(S732=4,K732="M",NOT(O732="Unattached")),SUMIF(R$2:R732,R732,L$2:L732),"")</f>
        <v/>
      </c>
      <c r="V732" s="4" t="str">
        <f t="shared" si="202"/>
        <v/>
      </c>
      <c r="W732" s="34" t="str">
        <f>IF(AND(S732=3,K732="F",NOT(O732="Unattached")),SUMIF(R$2:R732,R732,L$2:L732),"")</f>
        <v/>
      </c>
      <c r="X732" s="5" t="str">
        <f t="shared" si="189"/>
        <v/>
      </c>
      <c r="Y732" s="5" t="str">
        <f t="shared" si="197"/>
        <v/>
      </c>
      <c r="Z732" s="32" t="str">
        <f t="shared" si="190"/>
        <v xml:space="preserve"> </v>
      </c>
      <c r="AA732" s="32" t="str">
        <f>IF(K732="M",IF(S732&lt;&gt;4,"",VLOOKUP(CONCATENATE(R732," ",(S732-3)),$Z$2:AD732,5,0)),IF(S732&lt;&gt;3,"",VLOOKUP(CONCATENATE(R732," ",(S732-2)),$Z$2:AD732,5,0)))</f>
        <v/>
      </c>
      <c r="AB732" s="32" t="str">
        <f>IF(K732="M",IF(S732&lt;&gt;4,"",VLOOKUP(CONCATENATE(R732," ",(S732-2)),$Z$2:AD732,5,0)),IF(S732&lt;&gt;3,"",VLOOKUP(CONCATENATE(R732," ",(S732-1)),$Z$2:AD732,5,0)))</f>
        <v/>
      </c>
      <c r="AC732" s="32" t="str">
        <f>IF(K732="M",IF(S732&lt;&gt;4,"",VLOOKUP(CONCATENATE(R732," ",(S732-1)),$Z$2:AD732,5,0)),IF(S732&lt;&gt;3,"",VLOOKUP(CONCATENATE(R732," ",(S732)),$Z$2:AD732,5,0)))</f>
        <v/>
      </c>
      <c r="AD732" s="32" t="str">
        <f t="shared" si="198"/>
        <v/>
      </c>
      <c r="AE732" s="32" t="str">
        <f t="shared" si="199"/>
        <v xml:space="preserve"> </v>
      </c>
      <c r="AF732" s="109">
        <f>IF($K732="M",IF($L732&gt;Params!D$3,0,Params!F$3-$L732+1)+IF($L732=1,2,0),IF($L732&gt;Params!E$3,0,Params!G$3-$L732+1)+IF($L732=1,2,0))</f>
        <v>0</v>
      </c>
      <c r="AG732" s="109">
        <f t="shared" si="191"/>
        <v>0</v>
      </c>
      <c r="AH732" s="109">
        <f>IF(LEN(M732)&gt;1,MATCH(MID(M732,2,3),Params!$A$4:$A$14,0),0)</f>
        <v>0</v>
      </c>
      <c r="AI732" s="109" cm="1">
        <f t="array" ref="AI732">IF(AH732=0,0,INDEX(Params!F$4:F$14,RESULTS!$AH732))</f>
        <v>0</v>
      </c>
      <c r="AJ732" s="109" cm="1">
        <f t="array" ref="AJ732">IF(AI732=0,0,INDEX(Params!G$4:G$14,RESULTS!$AH732))</f>
        <v>0</v>
      </c>
      <c r="AK732" s="109">
        <f t="shared" si="192"/>
        <v>0</v>
      </c>
      <c r="AL732" s="109">
        <f t="shared" si="193"/>
        <v>0</v>
      </c>
    </row>
    <row r="733" spans="1:38" x14ac:dyDescent="0.3">
      <c r="A733" s="64" t="str">
        <f t="shared" si="187"/>
        <v/>
      </c>
      <c r="B733" s="64" t="str">
        <f t="shared" si="188"/>
        <v/>
      </c>
      <c r="C733" s="100">
        <v>732</v>
      </c>
      <c r="D733" s="96"/>
      <c r="E733" s="97">
        <f t="shared" si="200"/>
        <v>1</v>
      </c>
      <c r="F733" s="97"/>
      <c r="G733" s="97"/>
      <c r="H733" s="104" t="str">
        <f t="shared" si="194"/>
        <v/>
      </c>
      <c r="I733" s="105" t="str">
        <f>IF(D733="","",VLOOKUP(D733,ENTRANTS!$A$1:$H$1000,2,0))</f>
        <v/>
      </c>
      <c r="J733" s="105" t="str">
        <f>IF(D733="","",VLOOKUP(D733,ENTRANTS!$A$1:$H$1000,3,0))</f>
        <v/>
      </c>
      <c r="K733" s="100" t="str">
        <f>IF(D733="","",LEFT(VLOOKUP(D733,ENTRANTS!$A$1:$H$1000,5,0),1))</f>
        <v/>
      </c>
      <c r="L733" s="100" t="str">
        <f>IF(D733="","",COUNTIF($K$2:K733,K733))</f>
        <v/>
      </c>
      <c r="M733" s="100" t="str">
        <f>IF(D733="","",VLOOKUP(D733,ENTRANTS!$A$1:$H$1000,4,0))</f>
        <v/>
      </c>
      <c r="N733" s="100" t="str">
        <f>IF(D733="","",COUNTIF($M$2:M733,M733))</f>
        <v/>
      </c>
      <c r="O733" s="105" t="str">
        <f>IF(D733="","",VLOOKUP(D733,ENTRANTS!$A$1:$H$1000,6,0))</f>
        <v/>
      </c>
      <c r="P733" s="83" t="str">
        <f t="shared" si="195"/>
        <v/>
      </c>
      <c r="Q733" s="30"/>
      <c r="R733" s="2" t="str">
        <f t="shared" si="196"/>
        <v/>
      </c>
      <c r="S733" s="3" t="str">
        <f>IF(D733="","",COUNTIF($R$2:R733,R733))</f>
        <v/>
      </c>
      <c r="T733" s="4" t="str">
        <f t="shared" si="201"/>
        <v/>
      </c>
      <c r="U733" s="34" t="str">
        <f>IF(AND(S733=4,K733="M",NOT(O733="Unattached")),SUMIF(R$2:R733,R733,L$2:L733),"")</f>
        <v/>
      </c>
      <c r="V733" s="4" t="str">
        <f t="shared" si="202"/>
        <v/>
      </c>
      <c r="W733" s="34" t="str">
        <f>IF(AND(S733=3,K733="F",NOT(O733="Unattached")),SUMIF(R$2:R733,R733,L$2:L733),"")</f>
        <v/>
      </c>
      <c r="X733" s="5" t="str">
        <f t="shared" si="189"/>
        <v/>
      </c>
      <c r="Y733" s="5" t="str">
        <f t="shared" si="197"/>
        <v/>
      </c>
      <c r="Z733" s="32" t="str">
        <f t="shared" si="190"/>
        <v xml:space="preserve"> </v>
      </c>
      <c r="AA733" s="32" t="str">
        <f>IF(K733="M",IF(S733&lt;&gt;4,"",VLOOKUP(CONCATENATE(R733," ",(S733-3)),$Z$2:AD733,5,0)),IF(S733&lt;&gt;3,"",VLOOKUP(CONCATENATE(R733," ",(S733-2)),$Z$2:AD733,5,0)))</f>
        <v/>
      </c>
      <c r="AB733" s="32" t="str">
        <f>IF(K733="M",IF(S733&lt;&gt;4,"",VLOOKUP(CONCATENATE(R733," ",(S733-2)),$Z$2:AD733,5,0)),IF(S733&lt;&gt;3,"",VLOOKUP(CONCATENATE(R733," ",(S733-1)),$Z$2:AD733,5,0)))</f>
        <v/>
      </c>
      <c r="AC733" s="32" t="str">
        <f>IF(K733="M",IF(S733&lt;&gt;4,"",VLOOKUP(CONCATENATE(R733," ",(S733-1)),$Z$2:AD733,5,0)),IF(S733&lt;&gt;3,"",VLOOKUP(CONCATENATE(R733," ",(S733)),$Z$2:AD733,5,0)))</f>
        <v/>
      </c>
      <c r="AD733" s="32" t="str">
        <f t="shared" si="198"/>
        <v/>
      </c>
      <c r="AE733" s="32" t="str">
        <f t="shared" si="199"/>
        <v xml:space="preserve"> </v>
      </c>
      <c r="AF733" s="109">
        <f>IF($K733="M",IF($L733&gt;Params!D$3,0,Params!F$3-$L733+1)+IF($L733=1,2,0),IF($L733&gt;Params!E$3,0,Params!G$3-$L733+1)+IF($L733=1,2,0))</f>
        <v>0</v>
      </c>
      <c r="AG733" s="109">
        <f t="shared" si="191"/>
        <v>0</v>
      </c>
      <c r="AH733" s="109">
        <f>IF(LEN(M733)&gt;1,MATCH(MID(M733,2,3),Params!$A$4:$A$14,0),0)</f>
        <v>0</v>
      </c>
      <c r="AI733" s="109" cm="1">
        <f t="array" ref="AI733">IF(AH733=0,0,INDEX(Params!F$4:F$14,RESULTS!$AH733))</f>
        <v>0</v>
      </c>
      <c r="AJ733" s="109" cm="1">
        <f t="array" ref="AJ733">IF(AI733=0,0,INDEX(Params!G$4:G$14,RESULTS!$AH733))</f>
        <v>0</v>
      </c>
      <c r="AK733" s="109">
        <f t="shared" si="192"/>
        <v>0</v>
      </c>
      <c r="AL733" s="109">
        <f t="shared" si="193"/>
        <v>0</v>
      </c>
    </row>
    <row r="734" spans="1:38" x14ac:dyDescent="0.3">
      <c r="A734" s="64" t="str">
        <f t="shared" si="187"/>
        <v/>
      </c>
      <c r="B734" s="64" t="str">
        <f t="shared" si="188"/>
        <v/>
      </c>
      <c r="C734" s="100">
        <v>733</v>
      </c>
      <c r="D734" s="96"/>
      <c r="E734" s="97">
        <f t="shared" si="200"/>
        <v>1</v>
      </c>
      <c r="F734" s="97"/>
      <c r="G734" s="97"/>
      <c r="H734" s="104" t="str">
        <f t="shared" si="194"/>
        <v/>
      </c>
      <c r="I734" s="105" t="str">
        <f>IF(D734="","",VLOOKUP(D734,ENTRANTS!$A$1:$H$1000,2,0))</f>
        <v/>
      </c>
      <c r="J734" s="105" t="str">
        <f>IF(D734="","",VLOOKUP(D734,ENTRANTS!$A$1:$H$1000,3,0))</f>
        <v/>
      </c>
      <c r="K734" s="100" t="str">
        <f>IF(D734="","",LEFT(VLOOKUP(D734,ENTRANTS!$A$1:$H$1000,5,0),1))</f>
        <v/>
      </c>
      <c r="L734" s="100" t="str">
        <f>IF(D734="","",COUNTIF($K$2:K734,K734))</f>
        <v/>
      </c>
      <c r="M734" s="100" t="str">
        <f>IF(D734="","",VLOOKUP(D734,ENTRANTS!$A$1:$H$1000,4,0))</f>
        <v/>
      </c>
      <c r="N734" s="100" t="str">
        <f>IF(D734="","",COUNTIF($M$2:M734,M734))</f>
        <v/>
      </c>
      <c r="O734" s="105" t="str">
        <f>IF(D734="","",VLOOKUP(D734,ENTRANTS!$A$1:$H$1000,6,0))</f>
        <v/>
      </c>
      <c r="P734" s="83" t="str">
        <f t="shared" si="195"/>
        <v/>
      </c>
      <c r="Q734" s="30"/>
      <c r="R734" s="2" t="str">
        <f t="shared" si="196"/>
        <v/>
      </c>
      <c r="S734" s="3" t="str">
        <f>IF(D734="","",COUNTIF($R$2:R734,R734))</f>
        <v/>
      </c>
      <c r="T734" s="4" t="str">
        <f t="shared" si="201"/>
        <v/>
      </c>
      <c r="U734" s="34" t="str">
        <f>IF(AND(S734=4,K734="M",NOT(O734="Unattached")),SUMIF(R$2:R734,R734,L$2:L734),"")</f>
        <v/>
      </c>
      <c r="V734" s="4" t="str">
        <f t="shared" si="202"/>
        <v/>
      </c>
      <c r="W734" s="34" t="str">
        <f>IF(AND(S734=3,K734="F",NOT(O734="Unattached")),SUMIF(R$2:R734,R734,L$2:L734),"")</f>
        <v/>
      </c>
      <c r="X734" s="5" t="str">
        <f t="shared" si="189"/>
        <v/>
      </c>
      <c r="Y734" s="5" t="str">
        <f t="shared" si="197"/>
        <v/>
      </c>
      <c r="Z734" s="32" t="str">
        <f t="shared" si="190"/>
        <v xml:space="preserve"> </v>
      </c>
      <c r="AA734" s="32" t="str">
        <f>IF(K734="M",IF(S734&lt;&gt;4,"",VLOOKUP(CONCATENATE(R734," ",(S734-3)),$Z$2:AD734,5,0)),IF(S734&lt;&gt;3,"",VLOOKUP(CONCATENATE(R734," ",(S734-2)),$Z$2:AD734,5,0)))</f>
        <v/>
      </c>
      <c r="AB734" s="32" t="str">
        <f>IF(K734="M",IF(S734&lt;&gt;4,"",VLOOKUP(CONCATENATE(R734," ",(S734-2)),$Z$2:AD734,5,0)),IF(S734&lt;&gt;3,"",VLOOKUP(CONCATENATE(R734," ",(S734-1)),$Z$2:AD734,5,0)))</f>
        <v/>
      </c>
      <c r="AC734" s="32" t="str">
        <f>IF(K734="M",IF(S734&lt;&gt;4,"",VLOOKUP(CONCATENATE(R734," ",(S734-1)),$Z$2:AD734,5,0)),IF(S734&lt;&gt;3,"",VLOOKUP(CONCATENATE(R734," ",(S734)),$Z$2:AD734,5,0)))</f>
        <v/>
      </c>
      <c r="AD734" s="32" t="str">
        <f t="shared" si="198"/>
        <v/>
      </c>
      <c r="AE734" s="32" t="str">
        <f t="shared" si="199"/>
        <v xml:space="preserve"> </v>
      </c>
      <c r="AF734" s="109">
        <f>IF($K734="M",IF($L734&gt;Params!D$3,0,Params!F$3-$L734+1)+IF($L734=1,2,0),IF($L734&gt;Params!E$3,0,Params!G$3-$L734+1)+IF($L734=1,2,0))</f>
        <v>0</v>
      </c>
      <c r="AG734" s="109">
        <f t="shared" si="191"/>
        <v>0</v>
      </c>
      <c r="AH734" s="109">
        <f>IF(LEN(M734)&gt;1,MATCH(MID(M734,2,3),Params!$A$4:$A$14,0),0)</f>
        <v>0</v>
      </c>
      <c r="AI734" s="109" cm="1">
        <f t="array" ref="AI734">IF(AH734=0,0,INDEX(Params!F$4:F$14,RESULTS!$AH734))</f>
        <v>0</v>
      </c>
      <c r="AJ734" s="109" cm="1">
        <f t="array" ref="AJ734">IF(AI734=0,0,INDEX(Params!G$4:G$14,RESULTS!$AH734))</f>
        <v>0</v>
      </c>
      <c r="AK734" s="109">
        <f t="shared" si="192"/>
        <v>0</v>
      </c>
      <c r="AL734" s="109">
        <f t="shared" si="193"/>
        <v>0</v>
      </c>
    </row>
    <row r="735" spans="1:38" x14ac:dyDescent="0.3">
      <c r="A735" s="64" t="str">
        <f t="shared" si="187"/>
        <v/>
      </c>
      <c r="B735" s="64" t="str">
        <f t="shared" si="188"/>
        <v/>
      </c>
      <c r="C735" s="100">
        <v>734</v>
      </c>
      <c r="D735" s="96"/>
      <c r="E735" s="97">
        <f t="shared" si="200"/>
        <v>1</v>
      </c>
      <c r="F735" s="97"/>
      <c r="G735" s="97"/>
      <c r="H735" s="104" t="str">
        <f t="shared" si="194"/>
        <v/>
      </c>
      <c r="I735" s="105" t="str">
        <f>IF(D735="","",VLOOKUP(D735,ENTRANTS!$A$1:$H$1000,2,0))</f>
        <v/>
      </c>
      <c r="J735" s="105" t="str">
        <f>IF(D735="","",VLOOKUP(D735,ENTRANTS!$A$1:$H$1000,3,0))</f>
        <v/>
      </c>
      <c r="K735" s="100" t="str">
        <f>IF(D735="","",LEFT(VLOOKUP(D735,ENTRANTS!$A$1:$H$1000,5,0),1))</f>
        <v/>
      </c>
      <c r="L735" s="100" t="str">
        <f>IF(D735="","",COUNTIF($K$2:K735,K735))</f>
        <v/>
      </c>
      <c r="M735" s="100" t="str">
        <f>IF(D735="","",VLOOKUP(D735,ENTRANTS!$A$1:$H$1000,4,0))</f>
        <v/>
      </c>
      <c r="N735" s="100" t="str">
        <f>IF(D735="","",COUNTIF($M$2:M735,M735))</f>
        <v/>
      </c>
      <c r="O735" s="105" t="str">
        <f>IF(D735="","",VLOOKUP(D735,ENTRANTS!$A$1:$H$1000,6,0))</f>
        <v/>
      </c>
      <c r="P735" s="83" t="str">
        <f t="shared" si="195"/>
        <v/>
      </c>
      <c r="Q735" s="30"/>
      <c r="R735" s="2" t="str">
        <f t="shared" si="196"/>
        <v/>
      </c>
      <c r="S735" s="3" t="str">
        <f>IF(D735="","",COUNTIF($R$2:R735,R735))</f>
        <v/>
      </c>
      <c r="T735" s="4" t="str">
        <f t="shared" si="201"/>
        <v/>
      </c>
      <c r="U735" s="34" t="str">
        <f>IF(AND(S735=4,K735="M",NOT(O735="Unattached")),SUMIF(R$2:R735,R735,L$2:L735),"")</f>
        <v/>
      </c>
      <c r="V735" s="4" t="str">
        <f t="shared" si="202"/>
        <v/>
      </c>
      <c r="W735" s="34" t="str">
        <f>IF(AND(S735=3,K735="F",NOT(O735="Unattached")),SUMIF(R$2:R735,R735,L$2:L735),"")</f>
        <v/>
      </c>
      <c r="X735" s="5" t="str">
        <f t="shared" si="189"/>
        <v/>
      </c>
      <c r="Y735" s="5" t="str">
        <f t="shared" si="197"/>
        <v/>
      </c>
      <c r="Z735" s="32" t="str">
        <f t="shared" si="190"/>
        <v xml:space="preserve"> </v>
      </c>
      <c r="AA735" s="32" t="str">
        <f>IF(K735="M",IF(S735&lt;&gt;4,"",VLOOKUP(CONCATENATE(R735," ",(S735-3)),$Z$2:AD735,5,0)),IF(S735&lt;&gt;3,"",VLOOKUP(CONCATENATE(R735," ",(S735-2)),$Z$2:AD735,5,0)))</f>
        <v/>
      </c>
      <c r="AB735" s="32" t="str">
        <f>IF(K735="M",IF(S735&lt;&gt;4,"",VLOOKUP(CONCATENATE(R735," ",(S735-2)),$Z$2:AD735,5,0)),IF(S735&lt;&gt;3,"",VLOOKUP(CONCATENATE(R735," ",(S735-1)),$Z$2:AD735,5,0)))</f>
        <v/>
      </c>
      <c r="AC735" s="32" t="str">
        <f>IF(K735="M",IF(S735&lt;&gt;4,"",VLOOKUP(CONCATENATE(R735," ",(S735-1)),$Z$2:AD735,5,0)),IF(S735&lt;&gt;3,"",VLOOKUP(CONCATENATE(R735," ",(S735)),$Z$2:AD735,5,0)))</f>
        <v/>
      </c>
      <c r="AD735" s="32" t="str">
        <f t="shared" si="198"/>
        <v/>
      </c>
      <c r="AE735" s="32" t="str">
        <f t="shared" si="199"/>
        <v xml:space="preserve"> </v>
      </c>
      <c r="AF735" s="109">
        <f>IF($K735="M",IF($L735&gt;Params!D$3,0,Params!F$3-$L735+1)+IF($L735=1,2,0),IF($L735&gt;Params!E$3,0,Params!G$3-$L735+1)+IF($L735=1,2,0))</f>
        <v>0</v>
      </c>
      <c r="AG735" s="109">
        <f t="shared" si="191"/>
        <v>0</v>
      </c>
      <c r="AH735" s="109">
        <f>IF(LEN(M735)&gt;1,MATCH(MID(M735,2,3),Params!$A$4:$A$14,0),0)</f>
        <v>0</v>
      </c>
      <c r="AI735" s="109" cm="1">
        <f t="array" ref="AI735">IF(AH735=0,0,INDEX(Params!F$4:F$14,RESULTS!$AH735))</f>
        <v>0</v>
      </c>
      <c r="AJ735" s="109" cm="1">
        <f t="array" ref="AJ735">IF(AI735=0,0,INDEX(Params!G$4:G$14,RESULTS!$AH735))</f>
        <v>0</v>
      </c>
      <c r="AK735" s="109">
        <f t="shared" si="192"/>
        <v>0</v>
      </c>
      <c r="AL735" s="109">
        <f t="shared" si="193"/>
        <v>0</v>
      </c>
    </row>
    <row r="736" spans="1:38" x14ac:dyDescent="0.3">
      <c r="A736" s="64" t="str">
        <f t="shared" si="187"/>
        <v/>
      </c>
      <c r="B736" s="64" t="str">
        <f t="shared" si="188"/>
        <v/>
      </c>
      <c r="C736" s="100">
        <v>735</v>
      </c>
      <c r="D736" s="96"/>
      <c r="E736" s="97">
        <f t="shared" si="200"/>
        <v>1</v>
      </c>
      <c r="F736" s="97"/>
      <c r="G736" s="97"/>
      <c r="H736" s="104" t="str">
        <f t="shared" si="194"/>
        <v/>
      </c>
      <c r="I736" s="105" t="str">
        <f>IF(D736="","",VLOOKUP(D736,ENTRANTS!$A$1:$H$1000,2,0))</f>
        <v/>
      </c>
      <c r="J736" s="105" t="str">
        <f>IF(D736="","",VLOOKUP(D736,ENTRANTS!$A$1:$H$1000,3,0))</f>
        <v/>
      </c>
      <c r="K736" s="100" t="str">
        <f>IF(D736="","",LEFT(VLOOKUP(D736,ENTRANTS!$A$1:$H$1000,5,0),1))</f>
        <v/>
      </c>
      <c r="L736" s="100" t="str">
        <f>IF(D736="","",COUNTIF($K$2:K736,K736))</f>
        <v/>
      </c>
      <c r="M736" s="100" t="str">
        <f>IF(D736="","",VLOOKUP(D736,ENTRANTS!$A$1:$H$1000,4,0))</f>
        <v/>
      </c>
      <c r="N736" s="100" t="str">
        <f>IF(D736="","",COUNTIF($M$2:M736,M736))</f>
        <v/>
      </c>
      <c r="O736" s="105" t="str">
        <f>IF(D736="","",VLOOKUP(D736,ENTRANTS!$A$1:$H$1000,6,0))</f>
        <v/>
      </c>
      <c r="P736" s="83" t="str">
        <f t="shared" si="195"/>
        <v/>
      </c>
      <c r="Q736" s="30"/>
      <c r="R736" s="2" t="str">
        <f t="shared" si="196"/>
        <v/>
      </c>
      <c r="S736" s="3" t="str">
        <f>IF(D736="","",COUNTIF($R$2:R736,R736))</f>
        <v/>
      </c>
      <c r="T736" s="4" t="str">
        <f t="shared" si="201"/>
        <v/>
      </c>
      <c r="U736" s="34" t="str">
        <f>IF(AND(S736=4,K736="M",NOT(O736="Unattached")),SUMIF(R$2:R736,R736,L$2:L736),"")</f>
        <v/>
      </c>
      <c r="V736" s="4" t="str">
        <f t="shared" si="202"/>
        <v/>
      </c>
      <c r="W736" s="34" t="str">
        <f>IF(AND(S736=3,K736="F",NOT(O736="Unattached")),SUMIF(R$2:R736,R736,L$2:L736),"")</f>
        <v/>
      </c>
      <c r="X736" s="5" t="str">
        <f t="shared" si="189"/>
        <v/>
      </c>
      <c r="Y736" s="5" t="str">
        <f t="shared" si="197"/>
        <v/>
      </c>
      <c r="Z736" s="32" t="str">
        <f t="shared" si="190"/>
        <v xml:space="preserve"> </v>
      </c>
      <c r="AA736" s="32" t="str">
        <f>IF(K736="M",IF(S736&lt;&gt;4,"",VLOOKUP(CONCATENATE(R736," ",(S736-3)),$Z$2:AD736,5,0)),IF(S736&lt;&gt;3,"",VLOOKUP(CONCATENATE(R736," ",(S736-2)),$Z$2:AD736,5,0)))</f>
        <v/>
      </c>
      <c r="AB736" s="32" t="str">
        <f>IF(K736="M",IF(S736&lt;&gt;4,"",VLOOKUP(CONCATENATE(R736," ",(S736-2)),$Z$2:AD736,5,0)),IF(S736&lt;&gt;3,"",VLOOKUP(CONCATENATE(R736," ",(S736-1)),$Z$2:AD736,5,0)))</f>
        <v/>
      </c>
      <c r="AC736" s="32" t="str">
        <f>IF(K736="M",IF(S736&lt;&gt;4,"",VLOOKUP(CONCATENATE(R736," ",(S736-1)),$Z$2:AD736,5,0)),IF(S736&lt;&gt;3,"",VLOOKUP(CONCATENATE(R736," ",(S736)),$Z$2:AD736,5,0)))</f>
        <v/>
      </c>
      <c r="AD736" s="32" t="str">
        <f t="shared" si="198"/>
        <v/>
      </c>
      <c r="AE736" s="32" t="str">
        <f t="shared" si="199"/>
        <v xml:space="preserve"> </v>
      </c>
      <c r="AF736" s="109">
        <f>IF($K736="M",IF($L736&gt;Params!D$3,0,Params!F$3-$L736+1)+IF($L736=1,2,0),IF($L736&gt;Params!E$3,0,Params!G$3-$L736+1)+IF($L736=1,2,0))</f>
        <v>0</v>
      </c>
      <c r="AG736" s="109">
        <f t="shared" si="191"/>
        <v>0</v>
      </c>
      <c r="AH736" s="109">
        <f>IF(LEN(M736)&gt;1,MATCH(MID(M736,2,3),Params!$A$4:$A$14,0),0)</f>
        <v>0</v>
      </c>
      <c r="AI736" s="109" cm="1">
        <f t="array" ref="AI736">IF(AH736=0,0,INDEX(Params!F$4:F$14,RESULTS!$AH736))</f>
        <v>0</v>
      </c>
      <c r="AJ736" s="109" cm="1">
        <f t="array" ref="AJ736">IF(AI736=0,0,INDEX(Params!G$4:G$14,RESULTS!$AH736))</f>
        <v>0</v>
      </c>
      <c r="AK736" s="109">
        <f t="shared" si="192"/>
        <v>0</v>
      </c>
      <c r="AL736" s="109">
        <f t="shared" si="193"/>
        <v>0</v>
      </c>
    </row>
    <row r="737" spans="1:38" x14ac:dyDescent="0.3">
      <c r="A737" s="64" t="str">
        <f t="shared" si="187"/>
        <v/>
      </c>
      <c r="B737" s="64" t="str">
        <f t="shared" si="188"/>
        <v/>
      </c>
      <c r="C737" s="100">
        <v>736</v>
      </c>
      <c r="D737" s="96"/>
      <c r="E737" s="97">
        <f t="shared" si="200"/>
        <v>1</v>
      </c>
      <c r="F737" s="97"/>
      <c r="G737" s="97"/>
      <c r="H737" s="104" t="str">
        <f t="shared" si="194"/>
        <v/>
      </c>
      <c r="I737" s="105" t="str">
        <f>IF(D737="","",VLOOKUP(D737,ENTRANTS!$A$1:$H$1000,2,0))</f>
        <v/>
      </c>
      <c r="J737" s="105" t="str">
        <f>IF(D737="","",VLOOKUP(D737,ENTRANTS!$A$1:$H$1000,3,0))</f>
        <v/>
      </c>
      <c r="K737" s="100" t="str">
        <f>IF(D737="","",LEFT(VLOOKUP(D737,ENTRANTS!$A$1:$H$1000,5,0),1))</f>
        <v/>
      </c>
      <c r="L737" s="100" t="str">
        <f>IF(D737="","",COUNTIF($K$2:K737,K737))</f>
        <v/>
      </c>
      <c r="M737" s="100" t="str">
        <f>IF(D737="","",VLOOKUP(D737,ENTRANTS!$A$1:$H$1000,4,0))</f>
        <v/>
      </c>
      <c r="N737" s="100" t="str">
        <f>IF(D737="","",COUNTIF($M$2:M737,M737))</f>
        <v/>
      </c>
      <c r="O737" s="105" t="str">
        <f>IF(D737="","",VLOOKUP(D737,ENTRANTS!$A$1:$H$1000,6,0))</f>
        <v/>
      </c>
      <c r="P737" s="83" t="str">
        <f t="shared" si="195"/>
        <v/>
      </c>
      <c r="Q737" s="30"/>
      <c r="R737" s="2" t="str">
        <f t="shared" si="196"/>
        <v/>
      </c>
      <c r="S737" s="3" t="str">
        <f>IF(D737="","",COUNTIF($R$2:R737,R737))</f>
        <v/>
      </c>
      <c r="T737" s="4" t="str">
        <f t="shared" si="201"/>
        <v/>
      </c>
      <c r="U737" s="34" t="str">
        <f>IF(AND(S737=4,K737="M",NOT(O737="Unattached")),SUMIF(R$2:R737,R737,L$2:L737),"")</f>
        <v/>
      </c>
      <c r="V737" s="4" t="str">
        <f t="shared" si="202"/>
        <v/>
      </c>
      <c r="W737" s="34" t="str">
        <f>IF(AND(S737=3,K737="F",NOT(O737="Unattached")),SUMIF(R$2:R737,R737,L$2:L737),"")</f>
        <v/>
      </c>
      <c r="X737" s="5" t="str">
        <f t="shared" si="189"/>
        <v/>
      </c>
      <c r="Y737" s="5" t="str">
        <f t="shared" si="197"/>
        <v/>
      </c>
      <c r="Z737" s="32" t="str">
        <f t="shared" si="190"/>
        <v xml:space="preserve"> </v>
      </c>
      <c r="AA737" s="32" t="str">
        <f>IF(K737="M",IF(S737&lt;&gt;4,"",VLOOKUP(CONCATENATE(R737," ",(S737-3)),$Z$2:AD737,5,0)),IF(S737&lt;&gt;3,"",VLOOKUP(CONCATENATE(R737," ",(S737-2)),$Z$2:AD737,5,0)))</f>
        <v/>
      </c>
      <c r="AB737" s="32" t="str">
        <f>IF(K737="M",IF(S737&lt;&gt;4,"",VLOOKUP(CONCATENATE(R737," ",(S737-2)),$Z$2:AD737,5,0)),IF(S737&lt;&gt;3,"",VLOOKUP(CONCATENATE(R737," ",(S737-1)),$Z$2:AD737,5,0)))</f>
        <v/>
      </c>
      <c r="AC737" s="32" t="str">
        <f>IF(K737="M",IF(S737&lt;&gt;4,"",VLOOKUP(CONCATENATE(R737," ",(S737-1)),$Z$2:AD737,5,0)),IF(S737&lt;&gt;3,"",VLOOKUP(CONCATENATE(R737," ",(S737)),$Z$2:AD737,5,0)))</f>
        <v/>
      </c>
      <c r="AD737" s="32" t="str">
        <f t="shared" si="198"/>
        <v/>
      </c>
      <c r="AE737" s="32" t="str">
        <f t="shared" si="199"/>
        <v xml:space="preserve"> </v>
      </c>
      <c r="AF737" s="109">
        <f>IF($K737="M",IF($L737&gt;Params!D$3,0,Params!F$3-$L737+1)+IF($L737=1,2,0),IF($L737&gt;Params!E$3,0,Params!G$3-$L737+1)+IF($L737=1,2,0))</f>
        <v>0</v>
      </c>
      <c r="AG737" s="109">
        <f t="shared" si="191"/>
        <v>0</v>
      </c>
      <c r="AH737" s="109">
        <f>IF(LEN(M737)&gt;1,MATCH(MID(M737,2,3),Params!$A$4:$A$14,0),0)</f>
        <v>0</v>
      </c>
      <c r="AI737" s="109" cm="1">
        <f t="array" ref="AI737">IF(AH737=0,0,INDEX(Params!F$4:F$14,RESULTS!$AH737))</f>
        <v>0</v>
      </c>
      <c r="AJ737" s="109" cm="1">
        <f t="array" ref="AJ737">IF(AI737=0,0,INDEX(Params!G$4:G$14,RESULTS!$AH737))</f>
        <v>0</v>
      </c>
      <c r="AK737" s="109">
        <f t="shared" si="192"/>
        <v>0</v>
      </c>
      <c r="AL737" s="109">
        <f t="shared" si="193"/>
        <v>0</v>
      </c>
    </row>
    <row r="738" spans="1:38" x14ac:dyDescent="0.3">
      <c r="A738" s="64" t="str">
        <f t="shared" si="187"/>
        <v/>
      </c>
      <c r="B738" s="64" t="str">
        <f t="shared" si="188"/>
        <v/>
      </c>
      <c r="C738" s="100">
        <v>737</v>
      </c>
      <c r="D738" s="96"/>
      <c r="E738" s="97">
        <f t="shared" si="200"/>
        <v>1</v>
      </c>
      <c r="F738" s="97"/>
      <c r="G738" s="97"/>
      <c r="H738" s="104" t="str">
        <f t="shared" si="194"/>
        <v/>
      </c>
      <c r="I738" s="105" t="str">
        <f>IF(D738="","",VLOOKUP(D738,ENTRANTS!$A$1:$H$1000,2,0))</f>
        <v/>
      </c>
      <c r="J738" s="105" t="str">
        <f>IF(D738="","",VLOOKUP(D738,ENTRANTS!$A$1:$H$1000,3,0))</f>
        <v/>
      </c>
      <c r="K738" s="100" t="str">
        <f>IF(D738="","",LEFT(VLOOKUP(D738,ENTRANTS!$A$1:$H$1000,5,0),1))</f>
        <v/>
      </c>
      <c r="L738" s="100" t="str">
        <f>IF(D738="","",COUNTIF($K$2:K738,K738))</f>
        <v/>
      </c>
      <c r="M738" s="100" t="str">
        <f>IF(D738="","",VLOOKUP(D738,ENTRANTS!$A$1:$H$1000,4,0))</f>
        <v/>
      </c>
      <c r="N738" s="100" t="str">
        <f>IF(D738="","",COUNTIF($M$2:M738,M738))</f>
        <v/>
      </c>
      <c r="O738" s="105" t="str">
        <f>IF(D738="","",VLOOKUP(D738,ENTRANTS!$A$1:$H$1000,6,0))</f>
        <v/>
      </c>
      <c r="P738" s="83" t="str">
        <f t="shared" si="195"/>
        <v/>
      </c>
      <c r="Q738" s="30"/>
      <c r="R738" s="2" t="str">
        <f t="shared" si="196"/>
        <v/>
      </c>
      <c r="S738" s="3" t="str">
        <f>IF(D738="","",COUNTIF($R$2:R738,R738))</f>
        <v/>
      </c>
      <c r="T738" s="4" t="str">
        <f t="shared" si="201"/>
        <v/>
      </c>
      <c r="U738" s="34" t="str">
        <f>IF(AND(S738=4,K738="M",NOT(O738="Unattached")),SUMIF(R$2:R738,R738,L$2:L738),"")</f>
        <v/>
      </c>
      <c r="V738" s="4" t="str">
        <f t="shared" si="202"/>
        <v/>
      </c>
      <c r="W738" s="34" t="str">
        <f>IF(AND(S738=3,K738="F",NOT(O738="Unattached")),SUMIF(R$2:R738,R738,L$2:L738),"")</f>
        <v/>
      </c>
      <c r="X738" s="5" t="str">
        <f t="shared" si="189"/>
        <v/>
      </c>
      <c r="Y738" s="5" t="str">
        <f t="shared" si="197"/>
        <v/>
      </c>
      <c r="Z738" s="32" t="str">
        <f t="shared" si="190"/>
        <v xml:space="preserve"> </v>
      </c>
      <c r="AA738" s="32" t="str">
        <f>IF(K738="M",IF(S738&lt;&gt;4,"",VLOOKUP(CONCATENATE(R738," ",(S738-3)),$Z$2:AD738,5,0)),IF(S738&lt;&gt;3,"",VLOOKUP(CONCATENATE(R738," ",(S738-2)),$Z$2:AD738,5,0)))</f>
        <v/>
      </c>
      <c r="AB738" s="32" t="str">
        <f>IF(K738="M",IF(S738&lt;&gt;4,"",VLOOKUP(CONCATENATE(R738," ",(S738-2)),$Z$2:AD738,5,0)),IF(S738&lt;&gt;3,"",VLOOKUP(CONCATENATE(R738," ",(S738-1)),$Z$2:AD738,5,0)))</f>
        <v/>
      </c>
      <c r="AC738" s="32" t="str">
        <f>IF(K738="M",IF(S738&lt;&gt;4,"",VLOOKUP(CONCATENATE(R738," ",(S738-1)),$Z$2:AD738,5,0)),IF(S738&lt;&gt;3,"",VLOOKUP(CONCATENATE(R738," ",(S738)),$Z$2:AD738,5,0)))</f>
        <v/>
      </c>
      <c r="AD738" s="32" t="str">
        <f t="shared" si="198"/>
        <v/>
      </c>
      <c r="AE738" s="32" t="str">
        <f t="shared" si="199"/>
        <v xml:space="preserve"> </v>
      </c>
      <c r="AF738" s="109">
        <f>IF($K738="M",IF($L738&gt;Params!D$3,0,Params!F$3-$L738+1)+IF($L738=1,2,0),IF($L738&gt;Params!E$3,0,Params!G$3-$L738+1)+IF($L738=1,2,0))</f>
        <v>0</v>
      </c>
      <c r="AG738" s="109">
        <f t="shared" si="191"/>
        <v>0</v>
      </c>
      <c r="AH738" s="109">
        <f>IF(LEN(M738)&gt;1,MATCH(MID(M738,2,3),Params!$A$4:$A$14,0),0)</f>
        <v>0</v>
      </c>
      <c r="AI738" s="109" cm="1">
        <f t="array" ref="AI738">IF(AH738=0,0,INDEX(Params!F$4:F$14,RESULTS!$AH738))</f>
        <v>0</v>
      </c>
      <c r="AJ738" s="109" cm="1">
        <f t="array" ref="AJ738">IF(AI738=0,0,INDEX(Params!G$4:G$14,RESULTS!$AH738))</f>
        <v>0</v>
      </c>
      <c r="AK738" s="109">
        <f t="shared" si="192"/>
        <v>0</v>
      </c>
      <c r="AL738" s="109">
        <f t="shared" si="193"/>
        <v>0</v>
      </c>
    </row>
    <row r="739" spans="1:38" x14ac:dyDescent="0.3">
      <c r="A739" s="64" t="str">
        <f t="shared" si="187"/>
        <v/>
      </c>
      <c r="B739" s="64" t="str">
        <f t="shared" si="188"/>
        <v/>
      </c>
      <c r="C739" s="100">
        <v>738</v>
      </c>
      <c r="D739" s="96"/>
      <c r="E739" s="97">
        <f t="shared" si="200"/>
        <v>1</v>
      </c>
      <c r="F739" s="97"/>
      <c r="G739" s="97"/>
      <c r="H739" s="104" t="str">
        <f t="shared" si="194"/>
        <v/>
      </c>
      <c r="I739" s="105" t="str">
        <f>IF(D739="","",VLOOKUP(D739,ENTRANTS!$A$1:$H$1000,2,0))</f>
        <v/>
      </c>
      <c r="J739" s="105" t="str">
        <f>IF(D739="","",VLOOKUP(D739,ENTRANTS!$A$1:$H$1000,3,0))</f>
        <v/>
      </c>
      <c r="K739" s="100" t="str">
        <f>IF(D739="","",LEFT(VLOOKUP(D739,ENTRANTS!$A$1:$H$1000,5,0),1))</f>
        <v/>
      </c>
      <c r="L739" s="100" t="str">
        <f>IF(D739="","",COUNTIF($K$2:K739,K739))</f>
        <v/>
      </c>
      <c r="M739" s="100" t="str">
        <f>IF(D739="","",VLOOKUP(D739,ENTRANTS!$A$1:$H$1000,4,0))</f>
        <v/>
      </c>
      <c r="N739" s="100" t="str">
        <f>IF(D739="","",COUNTIF($M$2:M739,M739))</f>
        <v/>
      </c>
      <c r="O739" s="105" t="str">
        <f>IF(D739="","",VLOOKUP(D739,ENTRANTS!$A$1:$H$1000,6,0))</f>
        <v/>
      </c>
      <c r="P739" s="83" t="str">
        <f t="shared" si="195"/>
        <v/>
      </c>
      <c r="Q739" s="30"/>
      <c r="R739" s="2" t="str">
        <f t="shared" si="196"/>
        <v/>
      </c>
      <c r="S739" s="3" t="str">
        <f>IF(D739="","",COUNTIF($R$2:R739,R739))</f>
        <v/>
      </c>
      <c r="T739" s="4" t="str">
        <f t="shared" si="201"/>
        <v/>
      </c>
      <c r="U739" s="34" t="str">
        <f>IF(AND(S739=4,K739="M",NOT(O739="Unattached")),SUMIF(R$2:R739,R739,L$2:L739),"")</f>
        <v/>
      </c>
      <c r="V739" s="4" t="str">
        <f t="shared" si="202"/>
        <v/>
      </c>
      <c r="W739" s="34" t="str">
        <f>IF(AND(S739=3,K739="F",NOT(O739="Unattached")),SUMIF(R$2:R739,R739,L$2:L739),"")</f>
        <v/>
      </c>
      <c r="X739" s="5" t="str">
        <f t="shared" si="189"/>
        <v/>
      </c>
      <c r="Y739" s="5" t="str">
        <f t="shared" si="197"/>
        <v/>
      </c>
      <c r="Z739" s="32" t="str">
        <f t="shared" si="190"/>
        <v xml:space="preserve"> </v>
      </c>
      <c r="AA739" s="32" t="str">
        <f>IF(K739="M",IF(S739&lt;&gt;4,"",VLOOKUP(CONCATENATE(R739," ",(S739-3)),$Z$2:AD739,5,0)),IF(S739&lt;&gt;3,"",VLOOKUP(CONCATENATE(R739," ",(S739-2)),$Z$2:AD739,5,0)))</f>
        <v/>
      </c>
      <c r="AB739" s="32" t="str">
        <f>IF(K739="M",IF(S739&lt;&gt;4,"",VLOOKUP(CONCATENATE(R739," ",(S739-2)),$Z$2:AD739,5,0)),IF(S739&lt;&gt;3,"",VLOOKUP(CONCATENATE(R739," ",(S739-1)),$Z$2:AD739,5,0)))</f>
        <v/>
      </c>
      <c r="AC739" s="32" t="str">
        <f>IF(K739="M",IF(S739&lt;&gt;4,"",VLOOKUP(CONCATENATE(R739," ",(S739-1)),$Z$2:AD739,5,0)),IF(S739&lt;&gt;3,"",VLOOKUP(CONCATENATE(R739," ",(S739)),$Z$2:AD739,5,0)))</f>
        <v/>
      </c>
      <c r="AD739" s="32" t="str">
        <f t="shared" si="198"/>
        <v/>
      </c>
      <c r="AE739" s="32" t="str">
        <f t="shared" si="199"/>
        <v xml:space="preserve"> </v>
      </c>
      <c r="AF739" s="109">
        <f>IF($K739="M",IF($L739&gt;Params!D$3,0,Params!F$3-$L739+1)+IF($L739=1,2,0),IF($L739&gt;Params!E$3,0,Params!G$3-$L739+1)+IF($L739=1,2,0))</f>
        <v>0</v>
      </c>
      <c r="AG739" s="109">
        <f t="shared" si="191"/>
        <v>0</v>
      </c>
      <c r="AH739" s="109">
        <f>IF(LEN(M739)&gt;1,MATCH(MID(M739,2,3),Params!$A$4:$A$14,0),0)</f>
        <v>0</v>
      </c>
      <c r="AI739" s="109" cm="1">
        <f t="array" ref="AI739">IF(AH739=0,0,INDEX(Params!F$4:F$14,RESULTS!$AH739))</f>
        <v>0</v>
      </c>
      <c r="AJ739" s="109" cm="1">
        <f t="array" ref="AJ739">IF(AI739=0,0,INDEX(Params!G$4:G$14,RESULTS!$AH739))</f>
        <v>0</v>
      </c>
      <c r="AK739" s="109">
        <f t="shared" si="192"/>
        <v>0</v>
      </c>
      <c r="AL739" s="109">
        <f t="shared" si="193"/>
        <v>0</v>
      </c>
    </row>
    <row r="740" spans="1:38" x14ac:dyDescent="0.3">
      <c r="A740" s="64" t="str">
        <f t="shared" si="187"/>
        <v/>
      </c>
      <c r="B740" s="64" t="str">
        <f t="shared" si="188"/>
        <v/>
      </c>
      <c r="C740" s="100">
        <v>739</v>
      </c>
      <c r="D740" s="96"/>
      <c r="E740" s="97">
        <f t="shared" si="200"/>
        <v>1</v>
      </c>
      <c r="F740" s="97"/>
      <c r="G740" s="97"/>
      <c r="H740" s="104" t="str">
        <f t="shared" si="194"/>
        <v/>
      </c>
      <c r="I740" s="105" t="str">
        <f>IF(D740="","",VLOOKUP(D740,ENTRANTS!$A$1:$H$1000,2,0))</f>
        <v/>
      </c>
      <c r="J740" s="105" t="str">
        <f>IF(D740="","",VLOOKUP(D740,ENTRANTS!$A$1:$H$1000,3,0))</f>
        <v/>
      </c>
      <c r="K740" s="100" t="str">
        <f>IF(D740="","",LEFT(VLOOKUP(D740,ENTRANTS!$A$1:$H$1000,5,0),1))</f>
        <v/>
      </c>
      <c r="L740" s="100" t="str">
        <f>IF(D740="","",COUNTIF($K$2:K740,K740))</f>
        <v/>
      </c>
      <c r="M740" s="100" t="str">
        <f>IF(D740="","",VLOOKUP(D740,ENTRANTS!$A$1:$H$1000,4,0))</f>
        <v/>
      </c>
      <c r="N740" s="100" t="str">
        <f>IF(D740="","",COUNTIF($M$2:M740,M740))</f>
        <v/>
      </c>
      <c r="O740" s="105" t="str">
        <f>IF(D740="","",VLOOKUP(D740,ENTRANTS!$A$1:$H$1000,6,0))</f>
        <v/>
      </c>
      <c r="P740" s="83" t="str">
        <f t="shared" si="195"/>
        <v/>
      </c>
      <c r="Q740" s="30"/>
      <c r="R740" s="2" t="str">
        <f t="shared" si="196"/>
        <v/>
      </c>
      <c r="S740" s="3" t="str">
        <f>IF(D740="","",COUNTIF($R$2:R740,R740))</f>
        <v/>
      </c>
      <c r="T740" s="4" t="str">
        <f t="shared" si="201"/>
        <v/>
      </c>
      <c r="U740" s="34" t="str">
        <f>IF(AND(S740=4,K740="M",NOT(O740="Unattached")),SUMIF(R$2:R740,R740,L$2:L740),"")</f>
        <v/>
      </c>
      <c r="V740" s="4" t="str">
        <f t="shared" si="202"/>
        <v/>
      </c>
      <c r="W740" s="34" t="str">
        <f>IF(AND(S740=3,K740="F",NOT(O740="Unattached")),SUMIF(R$2:R740,R740,L$2:L740),"")</f>
        <v/>
      </c>
      <c r="X740" s="5" t="str">
        <f t="shared" si="189"/>
        <v/>
      </c>
      <c r="Y740" s="5" t="str">
        <f t="shared" si="197"/>
        <v/>
      </c>
      <c r="Z740" s="32" t="str">
        <f t="shared" si="190"/>
        <v xml:space="preserve"> </v>
      </c>
      <c r="AA740" s="32" t="str">
        <f>IF(K740="M",IF(S740&lt;&gt;4,"",VLOOKUP(CONCATENATE(R740," ",(S740-3)),$Z$2:AD740,5,0)),IF(S740&lt;&gt;3,"",VLOOKUP(CONCATENATE(R740," ",(S740-2)),$Z$2:AD740,5,0)))</f>
        <v/>
      </c>
      <c r="AB740" s="32" t="str">
        <f>IF(K740="M",IF(S740&lt;&gt;4,"",VLOOKUP(CONCATENATE(R740," ",(S740-2)),$Z$2:AD740,5,0)),IF(S740&lt;&gt;3,"",VLOOKUP(CONCATENATE(R740," ",(S740-1)),$Z$2:AD740,5,0)))</f>
        <v/>
      </c>
      <c r="AC740" s="32" t="str">
        <f>IF(K740="M",IF(S740&lt;&gt;4,"",VLOOKUP(CONCATENATE(R740," ",(S740-1)),$Z$2:AD740,5,0)),IF(S740&lt;&gt;3,"",VLOOKUP(CONCATENATE(R740," ",(S740)),$Z$2:AD740,5,0)))</f>
        <v/>
      </c>
      <c r="AD740" s="32" t="str">
        <f t="shared" si="198"/>
        <v/>
      </c>
      <c r="AE740" s="32" t="str">
        <f t="shared" si="199"/>
        <v xml:space="preserve"> </v>
      </c>
      <c r="AF740" s="109">
        <f>IF($K740="M",IF($L740&gt;Params!D$3,0,Params!F$3-$L740+1)+IF($L740=1,2,0),IF($L740&gt;Params!E$3,0,Params!G$3-$L740+1)+IF($L740=1,2,0))</f>
        <v>0</v>
      </c>
      <c r="AG740" s="109">
        <f t="shared" si="191"/>
        <v>0</v>
      </c>
      <c r="AH740" s="109">
        <f>IF(LEN(M740)&gt;1,MATCH(MID(M740,2,3),Params!$A$4:$A$14,0),0)</f>
        <v>0</v>
      </c>
      <c r="AI740" s="109" cm="1">
        <f t="array" ref="AI740">IF(AH740=0,0,INDEX(Params!F$4:F$14,RESULTS!$AH740))</f>
        <v>0</v>
      </c>
      <c r="AJ740" s="109" cm="1">
        <f t="array" ref="AJ740">IF(AI740=0,0,INDEX(Params!G$4:G$14,RESULTS!$AH740))</f>
        <v>0</v>
      </c>
      <c r="AK740" s="109">
        <f t="shared" si="192"/>
        <v>0</v>
      </c>
      <c r="AL740" s="109">
        <f t="shared" si="193"/>
        <v>0</v>
      </c>
    </row>
    <row r="741" spans="1:38" x14ac:dyDescent="0.3">
      <c r="A741" s="64" t="str">
        <f t="shared" si="187"/>
        <v/>
      </c>
      <c r="B741" s="64" t="str">
        <f t="shared" si="188"/>
        <v/>
      </c>
      <c r="C741" s="100">
        <v>740</v>
      </c>
      <c r="D741" s="96"/>
      <c r="E741" s="97">
        <f t="shared" si="200"/>
        <v>1</v>
      </c>
      <c r="F741" s="97"/>
      <c r="G741" s="97"/>
      <c r="H741" s="104" t="str">
        <f t="shared" si="194"/>
        <v/>
      </c>
      <c r="I741" s="105" t="str">
        <f>IF(D741="","",VLOOKUP(D741,ENTRANTS!$A$1:$H$1000,2,0))</f>
        <v/>
      </c>
      <c r="J741" s="105" t="str">
        <f>IF(D741="","",VLOOKUP(D741,ENTRANTS!$A$1:$H$1000,3,0))</f>
        <v/>
      </c>
      <c r="K741" s="100" t="str">
        <f>IF(D741="","",LEFT(VLOOKUP(D741,ENTRANTS!$A$1:$H$1000,5,0),1))</f>
        <v/>
      </c>
      <c r="L741" s="100" t="str">
        <f>IF(D741="","",COUNTIF($K$2:K741,K741))</f>
        <v/>
      </c>
      <c r="M741" s="100" t="str">
        <f>IF(D741="","",VLOOKUP(D741,ENTRANTS!$A$1:$H$1000,4,0))</f>
        <v/>
      </c>
      <c r="N741" s="100" t="str">
        <f>IF(D741="","",COUNTIF($M$2:M741,M741))</f>
        <v/>
      </c>
      <c r="O741" s="105" t="str">
        <f>IF(D741="","",VLOOKUP(D741,ENTRANTS!$A$1:$H$1000,6,0))</f>
        <v/>
      </c>
      <c r="P741" s="83" t="str">
        <f t="shared" si="195"/>
        <v/>
      </c>
      <c r="Q741" s="30"/>
      <c r="R741" s="2" t="str">
        <f t="shared" si="196"/>
        <v/>
      </c>
      <c r="S741" s="3" t="str">
        <f>IF(D741="","",COUNTIF($R$2:R741,R741))</f>
        <v/>
      </c>
      <c r="T741" s="4" t="str">
        <f t="shared" si="201"/>
        <v/>
      </c>
      <c r="U741" s="34" t="str">
        <f>IF(AND(S741=4,K741="M",NOT(O741="Unattached")),SUMIF(R$2:R741,R741,L$2:L741),"")</f>
        <v/>
      </c>
      <c r="V741" s="4" t="str">
        <f t="shared" si="202"/>
        <v/>
      </c>
      <c r="W741" s="34" t="str">
        <f>IF(AND(S741=3,K741="F",NOT(O741="Unattached")),SUMIF(R$2:R741,R741,L$2:L741),"")</f>
        <v/>
      </c>
      <c r="X741" s="5" t="str">
        <f t="shared" si="189"/>
        <v/>
      </c>
      <c r="Y741" s="5" t="str">
        <f t="shared" si="197"/>
        <v/>
      </c>
      <c r="Z741" s="32" t="str">
        <f t="shared" si="190"/>
        <v xml:space="preserve"> </v>
      </c>
      <c r="AA741" s="32" t="str">
        <f>IF(K741="M",IF(S741&lt;&gt;4,"",VLOOKUP(CONCATENATE(R741," ",(S741-3)),$Z$2:AD741,5,0)),IF(S741&lt;&gt;3,"",VLOOKUP(CONCATENATE(R741," ",(S741-2)),$Z$2:AD741,5,0)))</f>
        <v/>
      </c>
      <c r="AB741" s="32" t="str">
        <f>IF(K741="M",IF(S741&lt;&gt;4,"",VLOOKUP(CONCATENATE(R741," ",(S741-2)),$Z$2:AD741,5,0)),IF(S741&lt;&gt;3,"",VLOOKUP(CONCATENATE(R741," ",(S741-1)),$Z$2:AD741,5,0)))</f>
        <v/>
      </c>
      <c r="AC741" s="32" t="str">
        <f>IF(K741="M",IF(S741&lt;&gt;4,"",VLOOKUP(CONCATENATE(R741," ",(S741-1)),$Z$2:AD741,5,0)),IF(S741&lt;&gt;3,"",VLOOKUP(CONCATENATE(R741," ",(S741)),$Z$2:AD741,5,0)))</f>
        <v/>
      </c>
      <c r="AD741" s="32" t="str">
        <f t="shared" si="198"/>
        <v/>
      </c>
      <c r="AE741" s="32" t="str">
        <f t="shared" si="199"/>
        <v xml:space="preserve"> </v>
      </c>
      <c r="AF741" s="109">
        <f>IF($K741="M",IF($L741&gt;Params!D$3,0,Params!F$3-$L741+1)+IF($L741=1,2,0),IF($L741&gt;Params!E$3,0,Params!G$3-$L741+1)+IF($L741=1,2,0))</f>
        <v>0</v>
      </c>
      <c r="AG741" s="109">
        <f t="shared" si="191"/>
        <v>0</v>
      </c>
      <c r="AH741" s="109">
        <f>IF(LEN(M741)&gt;1,MATCH(MID(M741,2,3),Params!$A$4:$A$14,0),0)</f>
        <v>0</v>
      </c>
      <c r="AI741" s="109" cm="1">
        <f t="array" ref="AI741">IF(AH741=0,0,INDEX(Params!F$4:F$14,RESULTS!$AH741))</f>
        <v>0</v>
      </c>
      <c r="AJ741" s="109" cm="1">
        <f t="array" ref="AJ741">IF(AI741=0,0,INDEX(Params!G$4:G$14,RESULTS!$AH741))</f>
        <v>0</v>
      </c>
      <c r="AK741" s="109">
        <f t="shared" si="192"/>
        <v>0</v>
      </c>
      <c r="AL741" s="109">
        <f t="shared" si="193"/>
        <v>0</v>
      </c>
    </row>
    <row r="742" spans="1:38" x14ac:dyDescent="0.3">
      <c r="A742" s="64" t="str">
        <f t="shared" si="187"/>
        <v/>
      </c>
      <c r="B742" s="64" t="str">
        <f t="shared" si="188"/>
        <v/>
      </c>
      <c r="C742" s="100">
        <v>741</v>
      </c>
      <c r="D742" s="96"/>
      <c r="E742" s="97">
        <f t="shared" si="200"/>
        <v>1</v>
      </c>
      <c r="F742" s="97"/>
      <c r="G742" s="97"/>
      <c r="H742" s="104" t="str">
        <f t="shared" si="194"/>
        <v/>
      </c>
      <c r="I742" s="105" t="str">
        <f>IF(D742="","",VLOOKUP(D742,ENTRANTS!$A$1:$H$1000,2,0))</f>
        <v/>
      </c>
      <c r="J742" s="105" t="str">
        <f>IF(D742="","",VLOOKUP(D742,ENTRANTS!$A$1:$H$1000,3,0))</f>
        <v/>
      </c>
      <c r="K742" s="100" t="str">
        <f>IF(D742="","",LEFT(VLOOKUP(D742,ENTRANTS!$A$1:$H$1000,5,0),1))</f>
        <v/>
      </c>
      <c r="L742" s="100" t="str">
        <f>IF(D742="","",COUNTIF($K$2:K742,K742))</f>
        <v/>
      </c>
      <c r="M742" s="100" t="str">
        <f>IF(D742="","",VLOOKUP(D742,ENTRANTS!$A$1:$H$1000,4,0))</f>
        <v/>
      </c>
      <c r="N742" s="100" t="str">
        <f>IF(D742="","",COUNTIF($M$2:M742,M742))</f>
        <v/>
      </c>
      <c r="O742" s="105" t="str">
        <f>IF(D742="","",VLOOKUP(D742,ENTRANTS!$A$1:$H$1000,6,0))</f>
        <v/>
      </c>
      <c r="P742" s="83" t="str">
        <f t="shared" si="195"/>
        <v/>
      </c>
      <c r="Q742" s="30"/>
      <c r="R742" s="2" t="str">
        <f t="shared" si="196"/>
        <v/>
      </c>
      <c r="S742" s="3" t="str">
        <f>IF(D742="","",COUNTIF($R$2:R742,R742))</f>
        <v/>
      </c>
      <c r="T742" s="4" t="str">
        <f t="shared" si="201"/>
        <v/>
      </c>
      <c r="U742" s="34" t="str">
        <f>IF(AND(S742=4,K742="M",NOT(O742="Unattached")),SUMIF(R$2:R742,R742,L$2:L742),"")</f>
        <v/>
      </c>
      <c r="V742" s="4" t="str">
        <f t="shared" si="202"/>
        <v/>
      </c>
      <c r="W742" s="34" t="str">
        <f>IF(AND(S742=3,K742="F",NOT(O742="Unattached")),SUMIF(R$2:R742,R742,L$2:L742),"")</f>
        <v/>
      </c>
      <c r="X742" s="5" t="str">
        <f t="shared" si="189"/>
        <v/>
      </c>
      <c r="Y742" s="5" t="str">
        <f t="shared" si="197"/>
        <v/>
      </c>
      <c r="Z742" s="32" t="str">
        <f t="shared" si="190"/>
        <v xml:space="preserve"> </v>
      </c>
      <c r="AA742" s="32" t="str">
        <f>IF(K742="M",IF(S742&lt;&gt;4,"",VLOOKUP(CONCATENATE(R742," ",(S742-3)),$Z$2:AD742,5,0)),IF(S742&lt;&gt;3,"",VLOOKUP(CONCATENATE(R742," ",(S742-2)),$Z$2:AD742,5,0)))</f>
        <v/>
      </c>
      <c r="AB742" s="32" t="str">
        <f>IF(K742="M",IF(S742&lt;&gt;4,"",VLOOKUP(CONCATENATE(R742," ",(S742-2)),$Z$2:AD742,5,0)),IF(S742&lt;&gt;3,"",VLOOKUP(CONCATENATE(R742," ",(S742-1)),$Z$2:AD742,5,0)))</f>
        <v/>
      </c>
      <c r="AC742" s="32" t="str">
        <f>IF(K742="M",IF(S742&lt;&gt;4,"",VLOOKUP(CONCATENATE(R742," ",(S742-1)),$Z$2:AD742,5,0)),IF(S742&lt;&gt;3,"",VLOOKUP(CONCATENATE(R742," ",(S742)),$Z$2:AD742,5,0)))</f>
        <v/>
      </c>
      <c r="AD742" s="32" t="str">
        <f t="shared" si="198"/>
        <v/>
      </c>
      <c r="AE742" s="32" t="str">
        <f t="shared" si="199"/>
        <v xml:space="preserve"> </v>
      </c>
      <c r="AF742" s="109">
        <f>IF($K742="M",IF($L742&gt;Params!D$3,0,Params!F$3-$L742+1)+IF($L742=1,2,0),IF($L742&gt;Params!E$3,0,Params!G$3-$L742+1)+IF($L742=1,2,0))</f>
        <v>0</v>
      </c>
      <c r="AG742" s="109">
        <f t="shared" si="191"/>
        <v>0</v>
      </c>
      <c r="AH742" s="109">
        <f>IF(LEN(M742)&gt;1,MATCH(MID(M742,2,3),Params!$A$4:$A$14,0),0)</f>
        <v>0</v>
      </c>
      <c r="AI742" s="109" cm="1">
        <f t="array" ref="AI742">IF(AH742=0,0,INDEX(Params!F$4:F$14,RESULTS!$AH742))</f>
        <v>0</v>
      </c>
      <c r="AJ742" s="109" cm="1">
        <f t="array" ref="AJ742">IF(AI742=0,0,INDEX(Params!G$4:G$14,RESULTS!$AH742))</f>
        <v>0</v>
      </c>
      <c r="AK742" s="109">
        <f t="shared" si="192"/>
        <v>0</v>
      </c>
      <c r="AL742" s="109">
        <f t="shared" si="193"/>
        <v>0</v>
      </c>
    </row>
    <row r="743" spans="1:38" x14ac:dyDescent="0.3">
      <c r="A743" s="64" t="str">
        <f t="shared" si="187"/>
        <v/>
      </c>
      <c r="B743" s="64" t="str">
        <f t="shared" si="188"/>
        <v/>
      </c>
      <c r="C743" s="100">
        <v>742</v>
      </c>
      <c r="D743" s="96"/>
      <c r="E743" s="97">
        <f t="shared" si="200"/>
        <v>1</v>
      </c>
      <c r="F743" s="97"/>
      <c r="G743" s="97"/>
      <c r="H743" s="104" t="str">
        <f t="shared" si="194"/>
        <v/>
      </c>
      <c r="I743" s="105" t="str">
        <f>IF(D743="","",VLOOKUP(D743,ENTRANTS!$A$1:$H$1000,2,0))</f>
        <v/>
      </c>
      <c r="J743" s="105" t="str">
        <f>IF(D743="","",VLOOKUP(D743,ENTRANTS!$A$1:$H$1000,3,0))</f>
        <v/>
      </c>
      <c r="K743" s="100" t="str">
        <f>IF(D743="","",LEFT(VLOOKUP(D743,ENTRANTS!$A$1:$H$1000,5,0),1))</f>
        <v/>
      </c>
      <c r="L743" s="100" t="str">
        <f>IF(D743="","",COUNTIF($K$2:K743,K743))</f>
        <v/>
      </c>
      <c r="M743" s="100" t="str">
        <f>IF(D743="","",VLOOKUP(D743,ENTRANTS!$A$1:$H$1000,4,0))</f>
        <v/>
      </c>
      <c r="N743" s="100" t="str">
        <f>IF(D743="","",COUNTIF($M$2:M743,M743))</f>
        <v/>
      </c>
      <c r="O743" s="105" t="str">
        <f>IF(D743="","",VLOOKUP(D743,ENTRANTS!$A$1:$H$1000,6,0))</f>
        <v/>
      </c>
      <c r="P743" s="83" t="str">
        <f t="shared" si="195"/>
        <v/>
      </c>
      <c r="Q743" s="30"/>
      <c r="R743" s="2" t="str">
        <f t="shared" si="196"/>
        <v/>
      </c>
      <c r="S743" s="3" t="str">
        <f>IF(D743="","",COUNTIF($R$2:R743,R743))</f>
        <v/>
      </c>
      <c r="T743" s="4" t="str">
        <f t="shared" si="201"/>
        <v/>
      </c>
      <c r="U743" s="34" t="str">
        <f>IF(AND(S743=4,K743="M",NOT(O743="Unattached")),SUMIF(R$2:R743,R743,L$2:L743),"")</f>
        <v/>
      </c>
      <c r="V743" s="4" t="str">
        <f t="shared" si="202"/>
        <v/>
      </c>
      <c r="W743" s="34" t="str">
        <f>IF(AND(S743=3,K743="F",NOT(O743="Unattached")),SUMIF(R$2:R743,R743,L$2:L743),"")</f>
        <v/>
      </c>
      <c r="X743" s="5" t="str">
        <f t="shared" si="189"/>
        <v/>
      </c>
      <c r="Y743" s="5" t="str">
        <f t="shared" si="197"/>
        <v/>
      </c>
      <c r="Z743" s="32" t="str">
        <f t="shared" si="190"/>
        <v xml:space="preserve"> </v>
      </c>
      <c r="AA743" s="32" t="str">
        <f>IF(K743="M",IF(S743&lt;&gt;4,"",VLOOKUP(CONCATENATE(R743," ",(S743-3)),$Z$2:AD743,5,0)),IF(S743&lt;&gt;3,"",VLOOKUP(CONCATENATE(R743," ",(S743-2)),$Z$2:AD743,5,0)))</f>
        <v/>
      </c>
      <c r="AB743" s="32" t="str">
        <f>IF(K743="M",IF(S743&lt;&gt;4,"",VLOOKUP(CONCATENATE(R743," ",(S743-2)),$Z$2:AD743,5,0)),IF(S743&lt;&gt;3,"",VLOOKUP(CONCATENATE(R743," ",(S743-1)),$Z$2:AD743,5,0)))</f>
        <v/>
      </c>
      <c r="AC743" s="32" t="str">
        <f>IF(K743="M",IF(S743&lt;&gt;4,"",VLOOKUP(CONCATENATE(R743," ",(S743-1)),$Z$2:AD743,5,0)),IF(S743&lt;&gt;3,"",VLOOKUP(CONCATENATE(R743," ",(S743)),$Z$2:AD743,5,0)))</f>
        <v/>
      </c>
      <c r="AD743" s="32" t="str">
        <f t="shared" si="198"/>
        <v/>
      </c>
      <c r="AE743" s="32" t="str">
        <f t="shared" si="199"/>
        <v xml:space="preserve"> </v>
      </c>
      <c r="AF743" s="109">
        <f>IF($K743="M",IF($L743&gt;Params!D$3,0,Params!F$3-$L743+1)+IF($L743=1,2,0),IF($L743&gt;Params!E$3,0,Params!G$3-$L743+1)+IF($L743=1,2,0))</f>
        <v>0</v>
      </c>
      <c r="AG743" s="109">
        <f t="shared" si="191"/>
        <v>0</v>
      </c>
      <c r="AH743" s="109">
        <f>IF(LEN(M743)&gt;1,MATCH(MID(M743,2,3),Params!$A$4:$A$14,0),0)</f>
        <v>0</v>
      </c>
      <c r="AI743" s="109" cm="1">
        <f t="array" ref="AI743">IF(AH743=0,0,INDEX(Params!F$4:F$14,RESULTS!$AH743))</f>
        <v>0</v>
      </c>
      <c r="AJ743" s="109" cm="1">
        <f t="array" ref="AJ743">IF(AI743=0,0,INDEX(Params!G$4:G$14,RESULTS!$AH743))</f>
        <v>0</v>
      </c>
      <c r="AK743" s="109">
        <f t="shared" si="192"/>
        <v>0</v>
      </c>
      <c r="AL743" s="109">
        <f t="shared" si="193"/>
        <v>0</v>
      </c>
    </row>
    <row r="744" spans="1:38" x14ac:dyDescent="0.3">
      <c r="A744" s="64" t="str">
        <f t="shared" si="187"/>
        <v/>
      </c>
      <c r="B744" s="64" t="str">
        <f t="shared" si="188"/>
        <v/>
      </c>
      <c r="C744" s="100">
        <v>743</v>
      </c>
      <c r="D744" s="96"/>
      <c r="E744" s="97">
        <f t="shared" si="200"/>
        <v>1</v>
      </c>
      <c r="F744" s="97"/>
      <c r="G744" s="97"/>
      <c r="H744" s="104" t="str">
        <f t="shared" si="194"/>
        <v/>
      </c>
      <c r="I744" s="105" t="str">
        <f>IF(D744="","",VLOOKUP(D744,ENTRANTS!$A$1:$H$1000,2,0))</f>
        <v/>
      </c>
      <c r="J744" s="105" t="str">
        <f>IF(D744="","",VLOOKUP(D744,ENTRANTS!$A$1:$H$1000,3,0))</f>
        <v/>
      </c>
      <c r="K744" s="100" t="str">
        <f>IF(D744="","",LEFT(VLOOKUP(D744,ENTRANTS!$A$1:$H$1000,5,0),1))</f>
        <v/>
      </c>
      <c r="L744" s="100" t="str">
        <f>IF(D744="","",COUNTIF($K$2:K744,K744))</f>
        <v/>
      </c>
      <c r="M744" s="100" t="str">
        <f>IF(D744="","",VLOOKUP(D744,ENTRANTS!$A$1:$H$1000,4,0))</f>
        <v/>
      </c>
      <c r="N744" s="100" t="str">
        <f>IF(D744="","",COUNTIF($M$2:M744,M744))</f>
        <v/>
      </c>
      <c r="O744" s="105" t="str">
        <f>IF(D744="","",VLOOKUP(D744,ENTRANTS!$A$1:$H$1000,6,0))</f>
        <v/>
      </c>
      <c r="P744" s="83" t="str">
        <f t="shared" si="195"/>
        <v/>
      </c>
      <c r="Q744" s="30"/>
      <c r="R744" s="2" t="str">
        <f t="shared" si="196"/>
        <v/>
      </c>
      <c r="S744" s="3" t="str">
        <f>IF(D744="","",COUNTIF($R$2:R744,R744))</f>
        <v/>
      </c>
      <c r="T744" s="4" t="str">
        <f t="shared" si="201"/>
        <v/>
      </c>
      <c r="U744" s="34" t="str">
        <f>IF(AND(S744=4,K744="M",NOT(O744="Unattached")),SUMIF(R$2:R744,R744,L$2:L744),"")</f>
        <v/>
      </c>
      <c r="V744" s="4" t="str">
        <f t="shared" si="202"/>
        <v/>
      </c>
      <c r="W744" s="34" t="str">
        <f>IF(AND(S744=3,K744="F",NOT(O744="Unattached")),SUMIF(R$2:R744,R744,L$2:L744),"")</f>
        <v/>
      </c>
      <c r="X744" s="5" t="str">
        <f t="shared" si="189"/>
        <v/>
      </c>
      <c r="Y744" s="5" t="str">
        <f t="shared" si="197"/>
        <v/>
      </c>
      <c r="Z744" s="32" t="str">
        <f t="shared" si="190"/>
        <v xml:space="preserve"> </v>
      </c>
      <c r="AA744" s="32" t="str">
        <f>IF(K744="M",IF(S744&lt;&gt;4,"",VLOOKUP(CONCATENATE(R744," ",(S744-3)),$Z$2:AD744,5,0)),IF(S744&lt;&gt;3,"",VLOOKUP(CONCATENATE(R744," ",(S744-2)),$Z$2:AD744,5,0)))</f>
        <v/>
      </c>
      <c r="AB744" s="32" t="str">
        <f>IF(K744="M",IF(S744&lt;&gt;4,"",VLOOKUP(CONCATENATE(R744," ",(S744-2)),$Z$2:AD744,5,0)),IF(S744&lt;&gt;3,"",VLOOKUP(CONCATENATE(R744," ",(S744-1)),$Z$2:AD744,5,0)))</f>
        <v/>
      </c>
      <c r="AC744" s="32" t="str">
        <f>IF(K744="M",IF(S744&lt;&gt;4,"",VLOOKUP(CONCATENATE(R744," ",(S744-1)),$Z$2:AD744,5,0)),IF(S744&lt;&gt;3,"",VLOOKUP(CONCATENATE(R744," ",(S744)),$Z$2:AD744,5,0)))</f>
        <v/>
      </c>
      <c r="AD744" s="32" t="str">
        <f t="shared" si="198"/>
        <v/>
      </c>
      <c r="AE744" s="32" t="str">
        <f t="shared" si="199"/>
        <v xml:space="preserve"> </v>
      </c>
      <c r="AF744" s="109">
        <f>IF($K744="M",IF($L744&gt;Params!D$3,0,Params!F$3-$L744+1)+IF($L744=1,2,0),IF($L744&gt;Params!E$3,0,Params!G$3-$L744+1)+IF($L744=1,2,0))</f>
        <v>0</v>
      </c>
      <c r="AG744" s="109">
        <f t="shared" si="191"/>
        <v>0</v>
      </c>
      <c r="AH744" s="109">
        <f>IF(LEN(M744)&gt;1,MATCH(MID(M744,2,3),Params!$A$4:$A$14,0),0)</f>
        <v>0</v>
      </c>
      <c r="AI744" s="109" cm="1">
        <f t="array" ref="AI744">IF(AH744=0,0,INDEX(Params!F$4:F$14,RESULTS!$AH744))</f>
        <v>0</v>
      </c>
      <c r="AJ744" s="109" cm="1">
        <f t="array" ref="AJ744">IF(AI744=0,0,INDEX(Params!G$4:G$14,RESULTS!$AH744))</f>
        <v>0</v>
      </c>
      <c r="AK744" s="109">
        <f t="shared" si="192"/>
        <v>0</v>
      </c>
      <c r="AL744" s="109">
        <f t="shared" si="193"/>
        <v>0</v>
      </c>
    </row>
    <row r="745" spans="1:38" x14ac:dyDescent="0.3">
      <c r="A745" s="64" t="str">
        <f t="shared" si="187"/>
        <v/>
      </c>
      <c r="B745" s="64" t="str">
        <f t="shared" si="188"/>
        <v/>
      </c>
      <c r="C745" s="100">
        <v>744</v>
      </c>
      <c r="D745" s="96"/>
      <c r="E745" s="97">
        <f t="shared" si="200"/>
        <v>1</v>
      </c>
      <c r="F745" s="97"/>
      <c r="G745" s="97"/>
      <c r="H745" s="104" t="str">
        <f t="shared" si="194"/>
        <v/>
      </c>
      <c r="I745" s="105" t="str">
        <f>IF(D745="","",VLOOKUP(D745,ENTRANTS!$A$1:$H$1000,2,0))</f>
        <v/>
      </c>
      <c r="J745" s="105" t="str">
        <f>IF(D745="","",VLOOKUP(D745,ENTRANTS!$A$1:$H$1000,3,0))</f>
        <v/>
      </c>
      <c r="K745" s="100" t="str">
        <f>IF(D745="","",LEFT(VLOOKUP(D745,ENTRANTS!$A$1:$H$1000,5,0),1))</f>
        <v/>
      </c>
      <c r="L745" s="100" t="str">
        <f>IF(D745="","",COUNTIF($K$2:K745,K745))</f>
        <v/>
      </c>
      <c r="M745" s="100" t="str">
        <f>IF(D745="","",VLOOKUP(D745,ENTRANTS!$A$1:$H$1000,4,0))</f>
        <v/>
      </c>
      <c r="N745" s="100" t="str">
        <f>IF(D745="","",COUNTIF($M$2:M745,M745))</f>
        <v/>
      </c>
      <c r="O745" s="105" t="str">
        <f>IF(D745="","",VLOOKUP(D745,ENTRANTS!$A$1:$H$1000,6,0))</f>
        <v/>
      </c>
      <c r="P745" s="83" t="str">
        <f t="shared" si="195"/>
        <v/>
      </c>
      <c r="Q745" s="30"/>
      <c r="R745" s="2" t="str">
        <f t="shared" si="196"/>
        <v/>
      </c>
      <c r="S745" s="3" t="str">
        <f>IF(D745="","",COUNTIF($R$2:R745,R745))</f>
        <v/>
      </c>
      <c r="T745" s="4" t="str">
        <f t="shared" si="201"/>
        <v/>
      </c>
      <c r="U745" s="34" t="str">
        <f>IF(AND(S745=4,K745="M",NOT(O745="Unattached")),SUMIF(R$2:R745,R745,L$2:L745),"")</f>
        <v/>
      </c>
      <c r="V745" s="4" t="str">
        <f t="shared" si="202"/>
        <v/>
      </c>
      <c r="W745" s="34" t="str">
        <f>IF(AND(S745=3,K745="F",NOT(O745="Unattached")),SUMIF(R$2:R745,R745,L$2:L745),"")</f>
        <v/>
      </c>
      <c r="X745" s="5" t="str">
        <f t="shared" si="189"/>
        <v/>
      </c>
      <c r="Y745" s="5" t="str">
        <f t="shared" si="197"/>
        <v/>
      </c>
      <c r="Z745" s="32" t="str">
        <f t="shared" si="190"/>
        <v xml:space="preserve"> </v>
      </c>
      <c r="AA745" s="32" t="str">
        <f>IF(K745="M",IF(S745&lt;&gt;4,"",VLOOKUP(CONCATENATE(R745," ",(S745-3)),$Z$2:AD745,5,0)),IF(S745&lt;&gt;3,"",VLOOKUP(CONCATENATE(R745," ",(S745-2)),$Z$2:AD745,5,0)))</f>
        <v/>
      </c>
      <c r="AB745" s="32" t="str">
        <f>IF(K745="M",IF(S745&lt;&gt;4,"",VLOOKUP(CONCATENATE(R745," ",(S745-2)),$Z$2:AD745,5,0)),IF(S745&lt;&gt;3,"",VLOOKUP(CONCATENATE(R745," ",(S745-1)),$Z$2:AD745,5,0)))</f>
        <v/>
      </c>
      <c r="AC745" s="32" t="str">
        <f>IF(K745="M",IF(S745&lt;&gt;4,"",VLOOKUP(CONCATENATE(R745," ",(S745-1)),$Z$2:AD745,5,0)),IF(S745&lt;&gt;3,"",VLOOKUP(CONCATENATE(R745," ",(S745)),$Z$2:AD745,5,0)))</f>
        <v/>
      </c>
      <c r="AD745" s="32" t="str">
        <f t="shared" si="198"/>
        <v/>
      </c>
      <c r="AE745" s="32" t="str">
        <f t="shared" si="199"/>
        <v xml:space="preserve"> </v>
      </c>
      <c r="AF745" s="109">
        <f>IF($K745="M",IF($L745&gt;Params!D$3,0,Params!F$3-$L745+1)+IF($L745=1,2,0),IF($L745&gt;Params!E$3,0,Params!G$3-$L745+1)+IF($L745=1,2,0))</f>
        <v>0</v>
      </c>
      <c r="AG745" s="109">
        <f t="shared" si="191"/>
        <v>0</v>
      </c>
      <c r="AH745" s="109">
        <f>IF(LEN(M745)&gt;1,MATCH(MID(M745,2,3),Params!$A$4:$A$14,0),0)</f>
        <v>0</v>
      </c>
      <c r="AI745" s="109" cm="1">
        <f t="array" ref="AI745">IF(AH745=0,0,INDEX(Params!F$4:F$14,RESULTS!$AH745))</f>
        <v>0</v>
      </c>
      <c r="AJ745" s="109" cm="1">
        <f t="array" ref="AJ745">IF(AI745=0,0,INDEX(Params!G$4:G$14,RESULTS!$AH745))</f>
        <v>0</v>
      </c>
      <c r="AK745" s="109">
        <f t="shared" si="192"/>
        <v>0</v>
      </c>
      <c r="AL745" s="109">
        <f t="shared" si="193"/>
        <v>0</v>
      </c>
    </row>
    <row r="746" spans="1:38" x14ac:dyDescent="0.3">
      <c r="A746" s="64" t="str">
        <f t="shared" si="187"/>
        <v/>
      </c>
      <c r="B746" s="64" t="str">
        <f t="shared" si="188"/>
        <v/>
      </c>
      <c r="C746" s="100">
        <v>745</v>
      </c>
      <c r="D746" s="96"/>
      <c r="E746" s="97">
        <f t="shared" si="200"/>
        <v>1</v>
      </c>
      <c r="F746" s="97"/>
      <c r="G746" s="97"/>
      <c r="H746" s="104" t="str">
        <f t="shared" si="194"/>
        <v/>
      </c>
      <c r="I746" s="105" t="str">
        <f>IF(D746="","",VLOOKUP(D746,ENTRANTS!$A$1:$H$1000,2,0))</f>
        <v/>
      </c>
      <c r="J746" s="105" t="str">
        <f>IF(D746="","",VLOOKUP(D746,ENTRANTS!$A$1:$H$1000,3,0))</f>
        <v/>
      </c>
      <c r="K746" s="100" t="str">
        <f>IF(D746="","",LEFT(VLOOKUP(D746,ENTRANTS!$A$1:$H$1000,5,0),1))</f>
        <v/>
      </c>
      <c r="L746" s="100" t="str">
        <f>IF(D746="","",COUNTIF($K$2:K746,K746))</f>
        <v/>
      </c>
      <c r="M746" s="100" t="str">
        <f>IF(D746="","",VLOOKUP(D746,ENTRANTS!$A$1:$H$1000,4,0))</f>
        <v/>
      </c>
      <c r="N746" s="100" t="str">
        <f>IF(D746="","",COUNTIF($M$2:M746,M746))</f>
        <v/>
      </c>
      <c r="O746" s="105" t="str">
        <f>IF(D746="","",VLOOKUP(D746,ENTRANTS!$A$1:$H$1000,6,0))</f>
        <v/>
      </c>
      <c r="P746" s="83" t="str">
        <f t="shared" si="195"/>
        <v/>
      </c>
      <c r="Q746" s="30"/>
      <c r="R746" s="2" t="str">
        <f t="shared" si="196"/>
        <v/>
      </c>
      <c r="S746" s="3" t="str">
        <f>IF(D746="","",COUNTIF($R$2:R746,R746))</f>
        <v/>
      </c>
      <c r="T746" s="4" t="str">
        <f t="shared" si="201"/>
        <v/>
      </c>
      <c r="U746" s="34" t="str">
        <f>IF(AND(S746=4,K746="M",NOT(O746="Unattached")),SUMIF(R$2:R746,R746,L$2:L746),"")</f>
        <v/>
      </c>
      <c r="V746" s="4" t="str">
        <f t="shared" si="202"/>
        <v/>
      </c>
      <c r="W746" s="34" t="str">
        <f>IF(AND(S746=3,K746="F",NOT(O746="Unattached")),SUMIF(R$2:R746,R746,L$2:L746),"")</f>
        <v/>
      </c>
      <c r="X746" s="5" t="str">
        <f t="shared" si="189"/>
        <v/>
      </c>
      <c r="Y746" s="5" t="str">
        <f t="shared" si="197"/>
        <v/>
      </c>
      <c r="Z746" s="32" t="str">
        <f t="shared" si="190"/>
        <v xml:space="preserve"> </v>
      </c>
      <c r="AA746" s="32" t="str">
        <f>IF(K746="M",IF(S746&lt;&gt;4,"",VLOOKUP(CONCATENATE(R746," ",(S746-3)),$Z$2:AD746,5,0)),IF(S746&lt;&gt;3,"",VLOOKUP(CONCATENATE(R746," ",(S746-2)),$Z$2:AD746,5,0)))</f>
        <v/>
      </c>
      <c r="AB746" s="32" t="str">
        <f>IF(K746="M",IF(S746&lt;&gt;4,"",VLOOKUP(CONCATENATE(R746," ",(S746-2)),$Z$2:AD746,5,0)),IF(S746&lt;&gt;3,"",VLOOKUP(CONCATENATE(R746," ",(S746-1)),$Z$2:AD746,5,0)))</f>
        <v/>
      </c>
      <c r="AC746" s="32" t="str">
        <f>IF(K746="M",IF(S746&lt;&gt;4,"",VLOOKUP(CONCATENATE(R746," ",(S746-1)),$Z$2:AD746,5,0)),IF(S746&lt;&gt;3,"",VLOOKUP(CONCATENATE(R746," ",(S746)),$Z$2:AD746,5,0)))</f>
        <v/>
      </c>
      <c r="AD746" s="32" t="str">
        <f t="shared" si="198"/>
        <v/>
      </c>
      <c r="AE746" s="32" t="str">
        <f t="shared" si="199"/>
        <v xml:space="preserve"> </v>
      </c>
      <c r="AF746" s="109">
        <f>IF($K746="M",IF($L746&gt;Params!D$3,0,Params!F$3-$L746+1)+IF($L746=1,2,0),IF($L746&gt;Params!E$3,0,Params!G$3-$L746+1)+IF($L746=1,2,0))</f>
        <v>0</v>
      </c>
      <c r="AG746" s="109">
        <f t="shared" si="191"/>
        <v>0</v>
      </c>
      <c r="AH746" s="109">
        <f>IF(LEN(M746)&gt;1,MATCH(MID(M746,2,3),Params!$A$4:$A$14,0),0)</f>
        <v>0</v>
      </c>
      <c r="AI746" s="109" cm="1">
        <f t="array" ref="AI746">IF(AH746=0,0,INDEX(Params!F$4:F$14,RESULTS!$AH746))</f>
        <v>0</v>
      </c>
      <c r="AJ746" s="109" cm="1">
        <f t="array" ref="AJ746">IF(AI746=0,0,INDEX(Params!G$4:G$14,RESULTS!$AH746))</f>
        <v>0</v>
      </c>
      <c r="AK746" s="109">
        <f t="shared" si="192"/>
        <v>0</v>
      </c>
      <c r="AL746" s="109">
        <f t="shared" si="193"/>
        <v>0</v>
      </c>
    </row>
    <row r="747" spans="1:38" x14ac:dyDescent="0.3">
      <c r="A747" s="64" t="str">
        <f t="shared" si="187"/>
        <v/>
      </c>
      <c r="B747" s="64" t="str">
        <f t="shared" si="188"/>
        <v/>
      </c>
      <c r="C747" s="100">
        <v>746</v>
      </c>
      <c r="D747" s="96"/>
      <c r="E747" s="97">
        <f t="shared" si="200"/>
        <v>1</v>
      </c>
      <c r="F747" s="97"/>
      <c r="G747" s="97"/>
      <c r="H747" s="104" t="str">
        <f t="shared" si="194"/>
        <v/>
      </c>
      <c r="I747" s="105" t="str">
        <f>IF(D747="","",VLOOKUP(D747,ENTRANTS!$A$1:$H$1000,2,0))</f>
        <v/>
      </c>
      <c r="J747" s="105" t="str">
        <f>IF(D747="","",VLOOKUP(D747,ENTRANTS!$A$1:$H$1000,3,0))</f>
        <v/>
      </c>
      <c r="K747" s="100" t="str">
        <f>IF(D747="","",LEFT(VLOOKUP(D747,ENTRANTS!$A$1:$H$1000,5,0),1))</f>
        <v/>
      </c>
      <c r="L747" s="100" t="str">
        <f>IF(D747="","",COUNTIF($K$2:K747,K747))</f>
        <v/>
      </c>
      <c r="M747" s="100" t="str">
        <f>IF(D747="","",VLOOKUP(D747,ENTRANTS!$A$1:$H$1000,4,0))</f>
        <v/>
      </c>
      <c r="N747" s="100" t="str">
        <f>IF(D747="","",COUNTIF($M$2:M747,M747))</f>
        <v/>
      </c>
      <c r="O747" s="105" t="str">
        <f>IF(D747="","",VLOOKUP(D747,ENTRANTS!$A$1:$H$1000,6,0))</f>
        <v/>
      </c>
      <c r="P747" s="83" t="str">
        <f t="shared" si="195"/>
        <v/>
      </c>
      <c r="Q747" s="30"/>
      <c r="R747" s="2" t="str">
        <f t="shared" si="196"/>
        <v/>
      </c>
      <c r="S747" s="3" t="str">
        <f>IF(D747="","",COUNTIF($R$2:R747,R747))</f>
        <v/>
      </c>
      <c r="T747" s="4" t="str">
        <f t="shared" si="201"/>
        <v/>
      </c>
      <c r="U747" s="34" t="str">
        <f>IF(AND(S747=4,K747="M",NOT(O747="Unattached")),SUMIF(R$2:R747,R747,L$2:L747),"")</f>
        <v/>
      </c>
      <c r="V747" s="4" t="str">
        <f t="shared" si="202"/>
        <v/>
      </c>
      <c r="W747" s="34" t="str">
        <f>IF(AND(S747=3,K747="F",NOT(O747="Unattached")),SUMIF(R$2:R747,R747,L$2:L747),"")</f>
        <v/>
      </c>
      <c r="X747" s="5" t="str">
        <f t="shared" si="189"/>
        <v/>
      </c>
      <c r="Y747" s="5" t="str">
        <f t="shared" si="197"/>
        <v/>
      </c>
      <c r="Z747" s="32" t="str">
        <f t="shared" si="190"/>
        <v xml:space="preserve"> </v>
      </c>
      <c r="AA747" s="32" t="str">
        <f>IF(K747="M",IF(S747&lt;&gt;4,"",VLOOKUP(CONCATENATE(R747," ",(S747-3)),$Z$2:AD747,5,0)),IF(S747&lt;&gt;3,"",VLOOKUP(CONCATENATE(R747," ",(S747-2)),$Z$2:AD747,5,0)))</f>
        <v/>
      </c>
      <c r="AB747" s="32" t="str">
        <f>IF(K747="M",IF(S747&lt;&gt;4,"",VLOOKUP(CONCATENATE(R747," ",(S747-2)),$Z$2:AD747,5,0)),IF(S747&lt;&gt;3,"",VLOOKUP(CONCATENATE(R747," ",(S747-1)),$Z$2:AD747,5,0)))</f>
        <v/>
      </c>
      <c r="AC747" s="32" t="str">
        <f>IF(K747="M",IF(S747&lt;&gt;4,"",VLOOKUP(CONCATENATE(R747," ",(S747-1)),$Z$2:AD747,5,0)),IF(S747&lt;&gt;3,"",VLOOKUP(CONCATENATE(R747," ",(S747)),$Z$2:AD747,5,0)))</f>
        <v/>
      </c>
      <c r="AD747" s="32" t="str">
        <f t="shared" si="198"/>
        <v/>
      </c>
      <c r="AE747" s="32" t="str">
        <f t="shared" si="199"/>
        <v xml:space="preserve"> </v>
      </c>
      <c r="AF747" s="109">
        <f>IF($K747="M",IF($L747&gt;Params!D$3,0,Params!F$3-$L747+1)+IF($L747=1,2,0),IF($L747&gt;Params!E$3,0,Params!G$3-$L747+1)+IF($L747=1,2,0))</f>
        <v>0</v>
      </c>
      <c r="AG747" s="109">
        <f t="shared" si="191"/>
        <v>0</v>
      </c>
      <c r="AH747" s="109">
        <f>IF(LEN(M747)&gt;1,MATCH(MID(M747,2,3),Params!$A$4:$A$14,0),0)</f>
        <v>0</v>
      </c>
      <c r="AI747" s="109" cm="1">
        <f t="array" ref="AI747">IF(AH747=0,0,INDEX(Params!F$4:F$14,RESULTS!$AH747))</f>
        <v>0</v>
      </c>
      <c r="AJ747" s="109" cm="1">
        <f t="array" ref="AJ747">IF(AI747=0,0,INDEX(Params!G$4:G$14,RESULTS!$AH747))</f>
        <v>0</v>
      </c>
      <c r="AK747" s="109">
        <f t="shared" si="192"/>
        <v>0</v>
      </c>
      <c r="AL747" s="109">
        <f t="shared" si="193"/>
        <v>0</v>
      </c>
    </row>
    <row r="748" spans="1:38" x14ac:dyDescent="0.3">
      <c r="A748" s="64" t="str">
        <f t="shared" si="187"/>
        <v/>
      </c>
      <c r="B748" s="64" t="str">
        <f t="shared" si="188"/>
        <v/>
      </c>
      <c r="C748" s="100">
        <v>747</v>
      </c>
      <c r="D748" s="96"/>
      <c r="E748" s="97">
        <f t="shared" si="200"/>
        <v>1</v>
      </c>
      <c r="F748" s="97"/>
      <c r="G748" s="97"/>
      <c r="H748" s="104" t="str">
        <f t="shared" si="194"/>
        <v/>
      </c>
      <c r="I748" s="105" t="str">
        <f>IF(D748="","",VLOOKUP(D748,ENTRANTS!$A$1:$H$1000,2,0))</f>
        <v/>
      </c>
      <c r="J748" s="105" t="str">
        <f>IF(D748="","",VLOOKUP(D748,ENTRANTS!$A$1:$H$1000,3,0))</f>
        <v/>
      </c>
      <c r="K748" s="100" t="str">
        <f>IF(D748="","",LEFT(VLOOKUP(D748,ENTRANTS!$A$1:$H$1000,5,0),1))</f>
        <v/>
      </c>
      <c r="L748" s="100" t="str">
        <f>IF(D748="","",COUNTIF($K$2:K748,K748))</f>
        <v/>
      </c>
      <c r="M748" s="100" t="str">
        <f>IF(D748="","",VLOOKUP(D748,ENTRANTS!$A$1:$H$1000,4,0))</f>
        <v/>
      </c>
      <c r="N748" s="100" t="str">
        <f>IF(D748="","",COUNTIF($M$2:M748,M748))</f>
        <v/>
      </c>
      <c r="O748" s="105" t="str">
        <f>IF(D748="","",VLOOKUP(D748,ENTRANTS!$A$1:$H$1000,6,0))</f>
        <v/>
      </c>
      <c r="P748" s="83" t="str">
        <f t="shared" si="195"/>
        <v/>
      </c>
      <c r="Q748" s="30"/>
      <c r="R748" s="2" t="str">
        <f t="shared" si="196"/>
        <v/>
      </c>
      <c r="S748" s="3" t="str">
        <f>IF(D748="","",COUNTIF($R$2:R748,R748))</f>
        <v/>
      </c>
      <c r="T748" s="4" t="str">
        <f t="shared" si="201"/>
        <v/>
      </c>
      <c r="U748" s="34" t="str">
        <f>IF(AND(S748=4,K748="M",NOT(O748="Unattached")),SUMIF(R$2:R748,R748,L$2:L748),"")</f>
        <v/>
      </c>
      <c r="V748" s="4" t="str">
        <f t="shared" si="202"/>
        <v/>
      </c>
      <c r="W748" s="34" t="str">
        <f>IF(AND(S748=3,K748="F",NOT(O748="Unattached")),SUMIF(R$2:R748,R748,L$2:L748),"")</f>
        <v/>
      </c>
      <c r="X748" s="5" t="str">
        <f t="shared" si="189"/>
        <v/>
      </c>
      <c r="Y748" s="5" t="str">
        <f t="shared" si="197"/>
        <v/>
      </c>
      <c r="Z748" s="32" t="str">
        <f t="shared" si="190"/>
        <v xml:space="preserve"> </v>
      </c>
      <c r="AA748" s="32" t="str">
        <f>IF(K748="M",IF(S748&lt;&gt;4,"",VLOOKUP(CONCATENATE(R748," ",(S748-3)),$Z$2:AD748,5,0)),IF(S748&lt;&gt;3,"",VLOOKUP(CONCATENATE(R748," ",(S748-2)),$Z$2:AD748,5,0)))</f>
        <v/>
      </c>
      <c r="AB748" s="32" t="str">
        <f>IF(K748="M",IF(S748&lt;&gt;4,"",VLOOKUP(CONCATENATE(R748," ",(S748-2)),$Z$2:AD748,5,0)),IF(S748&lt;&gt;3,"",VLOOKUP(CONCATENATE(R748," ",(S748-1)),$Z$2:AD748,5,0)))</f>
        <v/>
      </c>
      <c r="AC748" s="32" t="str">
        <f>IF(K748="M",IF(S748&lt;&gt;4,"",VLOOKUP(CONCATENATE(R748," ",(S748-1)),$Z$2:AD748,5,0)),IF(S748&lt;&gt;3,"",VLOOKUP(CONCATENATE(R748," ",(S748)),$Z$2:AD748,5,0)))</f>
        <v/>
      </c>
      <c r="AD748" s="32" t="str">
        <f t="shared" si="198"/>
        <v/>
      </c>
      <c r="AE748" s="32" t="str">
        <f t="shared" si="199"/>
        <v xml:space="preserve"> </v>
      </c>
      <c r="AF748" s="109">
        <f>IF($K748="M",IF($L748&gt;Params!D$3,0,Params!F$3-$L748+1)+IF($L748=1,2,0),IF($L748&gt;Params!E$3,0,Params!G$3-$L748+1)+IF($L748=1,2,0))</f>
        <v>0</v>
      </c>
      <c r="AG748" s="109">
        <f t="shared" si="191"/>
        <v>0</v>
      </c>
      <c r="AH748" s="109">
        <f>IF(LEN(M748)&gt;1,MATCH(MID(M748,2,3),Params!$A$4:$A$14,0),0)</f>
        <v>0</v>
      </c>
      <c r="AI748" s="109" cm="1">
        <f t="array" ref="AI748">IF(AH748=0,0,INDEX(Params!F$4:F$14,RESULTS!$AH748))</f>
        <v>0</v>
      </c>
      <c r="AJ748" s="109" cm="1">
        <f t="array" ref="AJ748">IF(AI748=0,0,INDEX(Params!G$4:G$14,RESULTS!$AH748))</f>
        <v>0</v>
      </c>
      <c r="AK748" s="109">
        <f t="shared" si="192"/>
        <v>0</v>
      </c>
      <c r="AL748" s="109">
        <f t="shared" si="193"/>
        <v>0</v>
      </c>
    </row>
    <row r="749" spans="1:38" x14ac:dyDescent="0.3">
      <c r="A749" s="64" t="str">
        <f t="shared" si="187"/>
        <v/>
      </c>
      <c r="B749" s="64" t="str">
        <f t="shared" si="188"/>
        <v/>
      </c>
      <c r="C749" s="100">
        <v>748</v>
      </c>
      <c r="D749" s="96"/>
      <c r="E749" s="97">
        <f t="shared" si="200"/>
        <v>1</v>
      </c>
      <c r="F749" s="97"/>
      <c r="G749" s="97"/>
      <c r="H749" s="104" t="str">
        <f t="shared" si="194"/>
        <v/>
      </c>
      <c r="I749" s="105" t="str">
        <f>IF(D749="","",VLOOKUP(D749,ENTRANTS!$A$1:$H$1000,2,0))</f>
        <v/>
      </c>
      <c r="J749" s="105" t="str">
        <f>IF(D749="","",VLOOKUP(D749,ENTRANTS!$A$1:$H$1000,3,0))</f>
        <v/>
      </c>
      <c r="K749" s="100" t="str">
        <f>IF(D749="","",LEFT(VLOOKUP(D749,ENTRANTS!$A$1:$H$1000,5,0),1))</f>
        <v/>
      </c>
      <c r="L749" s="100" t="str">
        <f>IF(D749="","",COUNTIF($K$2:K749,K749))</f>
        <v/>
      </c>
      <c r="M749" s="100" t="str">
        <f>IF(D749="","",VLOOKUP(D749,ENTRANTS!$A$1:$H$1000,4,0))</f>
        <v/>
      </c>
      <c r="N749" s="100" t="str">
        <f>IF(D749="","",COUNTIF($M$2:M749,M749))</f>
        <v/>
      </c>
      <c r="O749" s="105" t="str">
        <f>IF(D749="","",VLOOKUP(D749,ENTRANTS!$A$1:$H$1000,6,0))</f>
        <v/>
      </c>
      <c r="P749" s="83" t="str">
        <f t="shared" si="195"/>
        <v/>
      </c>
      <c r="Q749" s="30"/>
      <c r="R749" s="2" t="str">
        <f t="shared" si="196"/>
        <v/>
      </c>
      <c r="S749" s="3" t="str">
        <f>IF(D749="","",COUNTIF($R$2:R749,R749))</f>
        <v/>
      </c>
      <c r="T749" s="4" t="str">
        <f t="shared" si="201"/>
        <v/>
      </c>
      <c r="U749" s="34" t="str">
        <f>IF(AND(S749=4,K749="M",NOT(O749="Unattached")),SUMIF(R$2:R749,R749,L$2:L749),"")</f>
        <v/>
      </c>
      <c r="V749" s="4" t="str">
        <f t="shared" si="202"/>
        <v/>
      </c>
      <c r="W749" s="34" t="str">
        <f>IF(AND(S749=3,K749="F",NOT(O749="Unattached")),SUMIF(R$2:R749,R749,L$2:L749),"")</f>
        <v/>
      </c>
      <c r="X749" s="5" t="str">
        <f t="shared" si="189"/>
        <v/>
      </c>
      <c r="Y749" s="5" t="str">
        <f t="shared" si="197"/>
        <v/>
      </c>
      <c r="Z749" s="32" t="str">
        <f t="shared" si="190"/>
        <v xml:space="preserve"> </v>
      </c>
      <c r="AA749" s="32" t="str">
        <f>IF(K749="M",IF(S749&lt;&gt;4,"",VLOOKUP(CONCATENATE(R749," ",(S749-3)),$Z$2:AD749,5,0)),IF(S749&lt;&gt;3,"",VLOOKUP(CONCATENATE(R749," ",(S749-2)),$Z$2:AD749,5,0)))</f>
        <v/>
      </c>
      <c r="AB749" s="32" t="str">
        <f>IF(K749="M",IF(S749&lt;&gt;4,"",VLOOKUP(CONCATENATE(R749," ",(S749-2)),$Z$2:AD749,5,0)),IF(S749&lt;&gt;3,"",VLOOKUP(CONCATENATE(R749," ",(S749-1)),$Z$2:AD749,5,0)))</f>
        <v/>
      </c>
      <c r="AC749" s="32" t="str">
        <f>IF(K749="M",IF(S749&lt;&gt;4,"",VLOOKUP(CONCATENATE(R749," ",(S749-1)),$Z$2:AD749,5,0)),IF(S749&lt;&gt;3,"",VLOOKUP(CONCATENATE(R749," ",(S749)),$Z$2:AD749,5,0)))</f>
        <v/>
      </c>
      <c r="AD749" s="32" t="str">
        <f t="shared" si="198"/>
        <v/>
      </c>
      <c r="AE749" s="32" t="str">
        <f t="shared" si="199"/>
        <v xml:space="preserve"> </v>
      </c>
      <c r="AF749" s="109">
        <f>IF($K749="M",IF($L749&gt;Params!D$3,0,Params!F$3-$L749+1)+IF($L749=1,2,0),IF($L749&gt;Params!E$3,0,Params!G$3-$L749+1)+IF($L749=1,2,0))</f>
        <v>0</v>
      </c>
      <c r="AG749" s="109">
        <f t="shared" si="191"/>
        <v>0</v>
      </c>
      <c r="AH749" s="109">
        <f>IF(LEN(M749)&gt;1,MATCH(MID(M749,2,3),Params!$A$4:$A$14,0),0)</f>
        <v>0</v>
      </c>
      <c r="AI749" s="109" cm="1">
        <f t="array" ref="AI749">IF(AH749=0,0,INDEX(Params!F$4:F$14,RESULTS!$AH749))</f>
        <v>0</v>
      </c>
      <c r="AJ749" s="109" cm="1">
        <f t="array" ref="AJ749">IF(AI749=0,0,INDEX(Params!G$4:G$14,RESULTS!$AH749))</f>
        <v>0</v>
      </c>
      <c r="AK749" s="109">
        <f t="shared" si="192"/>
        <v>0</v>
      </c>
      <c r="AL749" s="109">
        <f t="shared" si="193"/>
        <v>0</v>
      </c>
    </row>
    <row r="750" spans="1:38" x14ac:dyDescent="0.3">
      <c r="A750" s="64" t="str">
        <f t="shared" si="187"/>
        <v/>
      </c>
      <c r="B750" s="64" t="str">
        <f t="shared" si="188"/>
        <v/>
      </c>
      <c r="C750" s="100">
        <v>749</v>
      </c>
      <c r="D750" s="96"/>
      <c r="E750" s="97">
        <f t="shared" si="200"/>
        <v>1</v>
      </c>
      <c r="F750" s="97"/>
      <c r="G750" s="97"/>
      <c r="H750" s="104" t="str">
        <f t="shared" si="194"/>
        <v/>
      </c>
      <c r="I750" s="105" t="str">
        <f>IF(D750="","",VLOOKUP(D750,ENTRANTS!$A$1:$H$1000,2,0))</f>
        <v/>
      </c>
      <c r="J750" s="105" t="str">
        <f>IF(D750="","",VLOOKUP(D750,ENTRANTS!$A$1:$H$1000,3,0))</f>
        <v/>
      </c>
      <c r="K750" s="100" t="str">
        <f>IF(D750="","",LEFT(VLOOKUP(D750,ENTRANTS!$A$1:$H$1000,5,0),1))</f>
        <v/>
      </c>
      <c r="L750" s="100" t="str">
        <f>IF(D750="","",COUNTIF($K$2:K750,K750))</f>
        <v/>
      </c>
      <c r="M750" s="100" t="str">
        <f>IF(D750="","",VLOOKUP(D750,ENTRANTS!$A$1:$H$1000,4,0))</f>
        <v/>
      </c>
      <c r="N750" s="100" t="str">
        <f>IF(D750="","",COUNTIF($M$2:M750,M750))</f>
        <v/>
      </c>
      <c r="O750" s="105" t="str">
        <f>IF(D750="","",VLOOKUP(D750,ENTRANTS!$A$1:$H$1000,6,0))</f>
        <v/>
      </c>
      <c r="P750" s="83" t="str">
        <f t="shared" si="195"/>
        <v/>
      </c>
      <c r="Q750" s="30"/>
      <c r="R750" s="2" t="str">
        <f t="shared" si="196"/>
        <v/>
      </c>
      <c r="S750" s="3" t="str">
        <f>IF(D750="","",COUNTIF($R$2:R750,R750))</f>
        <v/>
      </c>
      <c r="T750" s="4" t="str">
        <f t="shared" si="201"/>
        <v/>
      </c>
      <c r="U750" s="34" t="str">
        <f>IF(AND(S750=4,K750="M",NOT(O750="Unattached")),SUMIF(R$2:R750,R750,L$2:L750),"")</f>
        <v/>
      </c>
      <c r="V750" s="4" t="str">
        <f t="shared" si="202"/>
        <v/>
      </c>
      <c r="W750" s="34" t="str">
        <f>IF(AND(S750=3,K750="F",NOT(O750="Unattached")),SUMIF(R$2:R750,R750,L$2:L750),"")</f>
        <v/>
      </c>
      <c r="X750" s="5" t="str">
        <f t="shared" si="189"/>
        <v/>
      </c>
      <c r="Y750" s="5" t="str">
        <f t="shared" si="197"/>
        <v/>
      </c>
      <c r="Z750" s="32" t="str">
        <f t="shared" si="190"/>
        <v xml:space="preserve"> </v>
      </c>
      <c r="AA750" s="32" t="str">
        <f>IF(K750="M",IF(S750&lt;&gt;4,"",VLOOKUP(CONCATENATE(R750," ",(S750-3)),$Z$2:AD750,5,0)),IF(S750&lt;&gt;3,"",VLOOKUP(CONCATENATE(R750," ",(S750-2)),$Z$2:AD750,5,0)))</f>
        <v/>
      </c>
      <c r="AB750" s="32" t="str">
        <f>IF(K750="M",IF(S750&lt;&gt;4,"",VLOOKUP(CONCATENATE(R750," ",(S750-2)),$Z$2:AD750,5,0)),IF(S750&lt;&gt;3,"",VLOOKUP(CONCATENATE(R750," ",(S750-1)),$Z$2:AD750,5,0)))</f>
        <v/>
      </c>
      <c r="AC750" s="32" t="str">
        <f>IF(K750="M",IF(S750&lt;&gt;4,"",VLOOKUP(CONCATENATE(R750," ",(S750-1)),$Z$2:AD750,5,0)),IF(S750&lt;&gt;3,"",VLOOKUP(CONCATENATE(R750," ",(S750)),$Z$2:AD750,5,0)))</f>
        <v/>
      </c>
      <c r="AD750" s="32" t="str">
        <f t="shared" si="198"/>
        <v/>
      </c>
      <c r="AE750" s="32" t="str">
        <f t="shared" si="199"/>
        <v xml:space="preserve"> </v>
      </c>
      <c r="AF750" s="109">
        <f>IF($K750="M",IF($L750&gt;Params!D$3,0,Params!F$3-$L750+1)+IF($L750=1,2,0),IF($L750&gt;Params!E$3,0,Params!G$3-$L750+1)+IF($L750=1,2,0))</f>
        <v>0</v>
      </c>
      <c r="AG750" s="109">
        <f t="shared" si="191"/>
        <v>0</v>
      </c>
      <c r="AH750" s="109">
        <f>IF(LEN(M750)&gt;1,MATCH(MID(M750,2,3),Params!$A$4:$A$14,0),0)</f>
        <v>0</v>
      </c>
      <c r="AI750" s="109" cm="1">
        <f t="array" ref="AI750">IF(AH750=0,0,INDEX(Params!F$4:F$14,RESULTS!$AH750))</f>
        <v>0</v>
      </c>
      <c r="AJ750" s="109" cm="1">
        <f t="array" ref="AJ750">IF(AI750=0,0,INDEX(Params!G$4:G$14,RESULTS!$AH750))</f>
        <v>0</v>
      </c>
      <c r="AK750" s="109">
        <f t="shared" si="192"/>
        <v>0</v>
      </c>
      <c r="AL750" s="109">
        <f t="shared" si="193"/>
        <v>0</v>
      </c>
    </row>
    <row r="751" spans="1:38" x14ac:dyDescent="0.3">
      <c r="A751" s="64" t="str">
        <f t="shared" si="187"/>
        <v/>
      </c>
      <c r="B751" s="64" t="str">
        <f t="shared" si="188"/>
        <v/>
      </c>
      <c r="C751" s="100">
        <v>750</v>
      </c>
      <c r="D751" s="96"/>
      <c r="E751" s="97">
        <f t="shared" si="200"/>
        <v>1</v>
      </c>
      <c r="F751" s="97"/>
      <c r="G751" s="97"/>
      <c r="H751" s="104" t="str">
        <f t="shared" si="194"/>
        <v/>
      </c>
      <c r="I751" s="105" t="str">
        <f>IF(D751="","",VLOOKUP(D751,ENTRANTS!$A$1:$H$1000,2,0))</f>
        <v/>
      </c>
      <c r="J751" s="105" t="str">
        <f>IF(D751="","",VLOOKUP(D751,ENTRANTS!$A$1:$H$1000,3,0))</f>
        <v/>
      </c>
      <c r="K751" s="100" t="str">
        <f>IF(D751="","",LEFT(VLOOKUP(D751,ENTRANTS!$A$1:$H$1000,5,0),1))</f>
        <v/>
      </c>
      <c r="L751" s="100" t="str">
        <f>IF(D751="","",COUNTIF($K$2:K751,K751))</f>
        <v/>
      </c>
      <c r="M751" s="100" t="str">
        <f>IF(D751="","",VLOOKUP(D751,ENTRANTS!$A$1:$H$1000,4,0))</f>
        <v/>
      </c>
      <c r="N751" s="100" t="str">
        <f>IF(D751="","",COUNTIF($M$2:M751,M751))</f>
        <v/>
      </c>
      <c r="O751" s="105" t="str">
        <f>IF(D751="","",VLOOKUP(D751,ENTRANTS!$A$1:$H$1000,6,0))</f>
        <v/>
      </c>
      <c r="P751" s="83" t="str">
        <f t="shared" si="195"/>
        <v/>
      </c>
      <c r="Q751" s="30"/>
      <c r="R751" s="2" t="str">
        <f t="shared" si="196"/>
        <v/>
      </c>
      <c r="S751" s="3" t="str">
        <f>IF(D751="","",COUNTIF($R$2:R751,R751))</f>
        <v/>
      </c>
      <c r="T751" s="4" t="str">
        <f t="shared" si="201"/>
        <v/>
      </c>
      <c r="U751" s="34" t="str">
        <f>IF(AND(S751=4,K751="M",NOT(O751="Unattached")),SUMIF(R$2:R751,R751,L$2:L751),"")</f>
        <v/>
      </c>
      <c r="V751" s="4" t="str">
        <f t="shared" si="202"/>
        <v/>
      </c>
      <c r="W751" s="34" t="str">
        <f>IF(AND(S751=3,K751="F",NOT(O751="Unattached")),SUMIF(R$2:R751,R751,L$2:L751),"")</f>
        <v/>
      </c>
      <c r="X751" s="5" t="str">
        <f t="shared" si="189"/>
        <v/>
      </c>
      <c r="Y751" s="5" t="str">
        <f t="shared" si="197"/>
        <v/>
      </c>
      <c r="Z751" s="32" t="str">
        <f t="shared" si="190"/>
        <v xml:space="preserve"> </v>
      </c>
      <c r="AA751" s="32" t="str">
        <f>IF(K751="M",IF(S751&lt;&gt;4,"",VLOOKUP(CONCATENATE(R751," ",(S751-3)),$Z$2:AD751,5,0)),IF(S751&lt;&gt;3,"",VLOOKUP(CONCATENATE(R751," ",(S751-2)),$Z$2:AD751,5,0)))</f>
        <v/>
      </c>
      <c r="AB751" s="32" t="str">
        <f>IF(K751="M",IF(S751&lt;&gt;4,"",VLOOKUP(CONCATENATE(R751," ",(S751-2)),$Z$2:AD751,5,0)),IF(S751&lt;&gt;3,"",VLOOKUP(CONCATENATE(R751," ",(S751-1)),$Z$2:AD751,5,0)))</f>
        <v/>
      </c>
      <c r="AC751" s="32" t="str">
        <f>IF(K751="M",IF(S751&lt;&gt;4,"",VLOOKUP(CONCATENATE(R751," ",(S751-1)),$Z$2:AD751,5,0)),IF(S751&lt;&gt;3,"",VLOOKUP(CONCATENATE(R751," ",(S751)),$Z$2:AD751,5,0)))</f>
        <v/>
      </c>
      <c r="AD751" s="32" t="str">
        <f t="shared" si="198"/>
        <v/>
      </c>
      <c r="AE751" s="32" t="str">
        <f t="shared" si="199"/>
        <v xml:space="preserve"> </v>
      </c>
      <c r="AF751" s="109">
        <f>IF($K751="M",IF($L751&gt;Params!D$3,0,Params!F$3-$L751+1)+IF($L751=1,2,0),IF($L751&gt;Params!E$3,0,Params!G$3-$L751+1)+IF($L751=1,2,0))</f>
        <v>0</v>
      </c>
      <c r="AG751" s="109">
        <f t="shared" si="191"/>
        <v>0</v>
      </c>
      <c r="AH751" s="109">
        <f>IF(LEN(M751)&gt;1,MATCH(MID(M751,2,3),Params!$A$4:$A$14,0),0)</f>
        <v>0</v>
      </c>
      <c r="AI751" s="109" cm="1">
        <f t="array" ref="AI751">IF(AH751=0,0,INDEX(Params!F$4:F$14,RESULTS!$AH751))</f>
        <v>0</v>
      </c>
      <c r="AJ751" s="109" cm="1">
        <f t="array" ref="AJ751">IF(AI751=0,0,INDEX(Params!G$4:G$14,RESULTS!$AH751))</f>
        <v>0</v>
      </c>
      <c r="AK751" s="109">
        <f t="shared" si="192"/>
        <v>0</v>
      </c>
      <c r="AL751" s="109">
        <f t="shared" si="193"/>
        <v>0</v>
      </c>
    </row>
    <row r="752" spans="1:38" x14ac:dyDescent="0.3">
      <c r="A752" s="64" t="str">
        <f t="shared" si="187"/>
        <v/>
      </c>
      <c r="B752" s="64" t="str">
        <f t="shared" si="188"/>
        <v/>
      </c>
      <c r="C752" s="100">
        <v>751</v>
      </c>
      <c r="D752" s="96"/>
      <c r="E752" s="97">
        <f t="shared" si="200"/>
        <v>1</v>
      </c>
      <c r="F752" s="97"/>
      <c r="G752" s="97"/>
      <c r="H752" s="104" t="str">
        <f t="shared" si="194"/>
        <v/>
      </c>
      <c r="I752" s="105" t="str">
        <f>IF(D752="","",VLOOKUP(D752,ENTRANTS!$A$1:$H$1000,2,0))</f>
        <v/>
      </c>
      <c r="J752" s="105" t="str">
        <f>IF(D752="","",VLOOKUP(D752,ENTRANTS!$A$1:$H$1000,3,0))</f>
        <v/>
      </c>
      <c r="K752" s="100" t="str">
        <f>IF(D752="","",LEFT(VLOOKUP(D752,ENTRANTS!$A$1:$H$1000,5,0),1))</f>
        <v/>
      </c>
      <c r="L752" s="100" t="str">
        <f>IF(D752="","",COUNTIF($K$2:K752,K752))</f>
        <v/>
      </c>
      <c r="M752" s="100" t="str">
        <f>IF(D752="","",VLOOKUP(D752,ENTRANTS!$A$1:$H$1000,4,0))</f>
        <v/>
      </c>
      <c r="N752" s="100" t="str">
        <f>IF(D752="","",COUNTIF($M$2:M752,M752))</f>
        <v/>
      </c>
      <c r="O752" s="105" t="str">
        <f>IF(D752="","",VLOOKUP(D752,ENTRANTS!$A$1:$H$1000,6,0))</f>
        <v/>
      </c>
      <c r="P752" s="83" t="str">
        <f t="shared" si="195"/>
        <v/>
      </c>
      <c r="Q752" s="30"/>
      <c r="R752" s="2" t="str">
        <f t="shared" si="196"/>
        <v/>
      </c>
      <c r="S752" s="3" t="str">
        <f>IF(D752="","",COUNTIF($R$2:R752,R752))</f>
        <v/>
      </c>
      <c r="T752" s="4" t="str">
        <f t="shared" si="201"/>
        <v/>
      </c>
      <c r="U752" s="34" t="str">
        <f>IF(AND(S752=4,K752="M",NOT(O752="Unattached")),SUMIF(R$2:R752,R752,L$2:L752),"")</f>
        <v/>
      </c>
      <c r="V752" s="4" t="str">
        <f t="shared" si="202"/>
        <v/>
      </c>
      <c r="W752" s="34" t="str">
        <f>IF(AND(S752=3,K752="F",NOT(O752="Unattached")),SUMIF(R$2:R752,R752,L$2:L752),"")</f>
        <v/>
      </c>
      <c r="X752" s="5" t="str">
        <f t="shared" si="189"/>
        <v/>
      </c>
      <c r="Y752" s="5" t="str">
        <f t="shared" si="197"/>
        <v/>
      </c>
      <c r="Z752" s="32" t="str">
        <f t="shared" si="190"/>
        <v xml:space="preserve"> </v>
      </c>
      <c r="AA752" s="32" t="str">
        <f>IF(K752="M",IF(S752&lt;&gt;4,"",VLOOKUP(CONCATENATE(R752," ",(S752-3)),$Z$2:AD752,5,0)),IF(S752&lt;&gt;3,"",VLOOKUP(CONCATENATE(R752," ",(S752-2)),$Z$2:AD752,5,0)))</f>
        <v/>
      </c>
      <c r="AB752" s="32" t="str">
        <f>IF(K752="M",IF(S752&lt;&gt;4,"",VLOOKUP(CONCATENATE(R752," ",(S752-2)),$Z$2:AD752,5,0)),IF(S752&lt;&gt;3,"",VLOOKUP(CONCATENATE(R752," ",(S752-1)),$Z$2:AD752,5,0)))</f>
        <v/>
      </c>
      <c r="AC752" s="32" t="str">
        <f>IF(K752="M",IF(S752&lt;&gt;4,"",VLOOKUP(CONCATENATE(R752," ",(S752-1)),$Z$2:AD752,5,0)),IF(S752&lt;&gt;3,"",VLOOKUP(CONCATENATE(R752," ",(S752)),$Z$2:AD752,5,0)))</f>
        <v/>
      </c>
      <c r="AD752" s="32" t="str">
        <f t="shared" si="198"/>
        <v/>
      </c>
      <c r="AE752" s="32" t="str">
        <f t="shared" si="199"/>
        <v xml:space="preserve"> </v>
      </c>
      <c r="AF752" s="109">
        <f>IF($K752="M",IF($L752&gt;Params!D$3,0,Params!F$3-$L752+1)+IF($L752=1,2,0),IF($L752&gt;Params!E$3,0,Params!G$3-$L752+1)+IF($L752=1,2,0))</f>
        <v>0</v>
      </c>
      <c r="AG752" s="109">
        <f t="shared" si="191"/>
        <v>0</v>
      </c>
      <c r="AH752" s="109">
        <f>IF(LEN(M752)&gt;1,MATCH(MID(M752,2,3),Params!$A$4:$A$14,0),0)</f>
        <v>0</v>
      </c>
      <c r="AI752" s="109" cm="1">
        <f t="array" ref="AI752">IF(AH752=0,0,INDEX(Params!F$4:F$14,RESULTS!$AH752))</f>
        <v>0</v>
      </c>
      <c r="AJ752" s="109" cm="1">
        <f t="array" ref="AJ752">IF(AI752=0,0,INDEX(Params!G$4:G$14,RESULTS!$AH752))</f>
        <v>0</v>
      </c>
      <c r="AK752" s="109">
        <f t="shared" si="192"/>
        <v>0</v>
      </c>
      <c r="AL752" s="109">
        <f t="shared" si="193"/>
        <v>0</v>
      </c>
    </row>
    <row r="753" spans="1:38" x14ac:dyDescent="0.3">
      <c r="A753" s="64" t="str">
        <f t="shared" si="187"/>
        <v/>
      </c>
      <c r="B753" s="64" t="str">
        <f t="shared" si="188"/>
        <v/>
      </c>
      <c r="C753" s="100">
        <v>752</v>
      </c>
      <c r="D753" s="96"/>
      <c r="E753" s="97">
        <f t="shared" si="200"/>
        <v>1</v>
      </c>
      <c r="F753" s="97"/>
      <c r="G753" s="97"/>
      <c r="H753" s="104" t="str">
        <f t="shared" si="194"/>
        <v/>
      </c>
      <c r="I753" s="105" t="str">
        <f>IF(D753="","",VLOOKUP(D753,ENTRANTS!$A$1:$H$1000,2,0))</f>
        <v/>
      </c>
      <c r="J753" s="105" t="str">
        <f>IF(D753="","",VLOOKUP(D753,ENTRANTS!$A$1:$H$1000,3,0))</f>
        <v/>
      </c>
      <c r="K753" s="100" t="str">
        <f>IF(D753="","",LEFT(VLOOKUP(D753,ENTRANTS!$A$1:$H$1000,5,0),1))</f>
        <v/>
      </c>
      <c r="L753" s="100" t="str">
        <f>IF(D753="","",COUNTIF($K$2:K753,K753))</f>
        <v/>
      </c>
      <c r="M753" s="100" t="str">
        <f>IF(D753="","",VLOOKUP(D753,ENTRANTS!$A$1:$H$1000,4,0))</f>
        <v/>
      </c>
      <c r="N753" s="100" t="str">
        <f>IF(D753="","",COUNTIF($M$2:M753,M753))</f>
        <v/>
      </c>
      <c r="O753" s="105" t="str">
        <f>IF(D753="","",VLOOKUP(D753,ENTRANTS!$A$1:$H$1000,6,0))</f>
        <v/>
      </c>
      <c r="P753" s="83" t="str">
        <f t="shared" si="195"/>
        <v/>
      </c>
      <c r="Q753" s="30"/>
      <c r="R753" s="2" t="str">
        <f t="shared" si="196"/>
        <v/>
      </c>
      <c r="S753" s="3" t="str">
        <f>IF(D753="","",COUNTIF($R$2:R753,R753))</f>
        <v/>
      </c>
      <c r="T753" s="4" t="str">
        <f t="shared" si="201"/>
        <v/>
      </c>
      <c r="U753" s="34" t="str">
        <f>IF(AND(S753=4,K753="M",NOT(O753="Unattached")),SUMIF(R$2:R753,R753,L$2:L753),"")</f>
        <v/>
      </c>
      <c r="V753" s="4" t="str">
        <f t="shared" si="202"/>
        <v/>
      </c>
      <c r="W753" s="34" t="str">
        <f>IF(AND(S753=3,K753="F",NOT(O753="Unattached")),SUMIF(R$2:R753,R753,L$2:L753),"")</f>
        <v/>
      </c>
      <c r="X753" s="5" t="str">
        <f t="shared" si="189"/>
        <v/>
      </c>
      <c r="Y753" s="5" t="str">
        <f t="shared" si="197"/>
        <v/>
      </c>
      <c r="Z753" s="32" t="str">
        <f t="shared" si="190"/>
        <v xml:space="preserve"> </v>
      </c>
      <c r="AA753" s="32" t="str">
        <f>IF(K753="M",IF(S753&lt;&gt;4,"",VLOOKUP(CONCATENATE(R753," ",(S753-3)),$Z$2:AD753,5,0)),IF(S753&lt;&gt;3,"",VLOOKUP(CONCATENATE(R753," ",(S753-2)),$Z$2:AD753,5,0)))</f>
        <v/>
      </c>
      <c r="AB753" s="32" t="str">
        <f>IF(K753="M",IF(S753&lt;&gt;4,"",VLOOKUP(CONCATENATE(R753," ",(S753-2)),$Z$2:AD753,5,0)),IF(S753&lt;&gt;3,"",VLOOKUP(CONCATENATE(R753," ",(S753-1)),$Z$2:AD753,5,0)))</f>
        <v/>
      </c>
      <c r="AC753" s="32" t="str">
        <f>IF(K753="M",IF(S753&lt;&gt;4,"",VLOOKUP(CONCATENATE(R753," ",(S753-1)),$Z$2:AD753,5,0)),IF(S753&lt;&gt;3,"",VLOOKUP(CONCATENATE(R753," ",(S753)),$Z$2:AD753,5,0)))</f>
        <v/>
      </c>
      <c r="AD753" s="32" t="str">
        <f t="shared" si="198"/>
        <v/>
      </c>
      <c r="AE753" s="32" t="str">
        <f t="shared" si="199"/>
        <v xml:space="preserve"> </v>
      </c>
      <c r="AF753" s="109">
        <f>IF($K753="M",IF($L753&gt;Params!D$3,0,Params!F$3-$L753+1)+IF($L753=1,2,0),IF($L753&gt;Params!E$3,0,Params!G$3-$L753+1)+IF($L753=1,2,0))</f>
        <v>0</v>
      </c>
      <c r="AG753" s="109">
        <f t="shared" si="191"/>
        <v>0</v>
      </c>
      <c r="AH753" s="109">
        <f>IF(LEN(M753)&gt;1,MATCH(MID(M753,2,3),Params!$A$4:$A$14,0),0)</f>
        <v>0</v>
      </c>
      <c r="AI753" s="109" cm="1">
        <f t="array" ref="AI753">IF(AH753=0,0,INDEX(Params!F$4:F$14,RESULTS!$AH753))</f>
        <v>0</v>
      </c>
      <c r="AJ753" s="109" cm="1">
        <f t="array" ref="AJ753">IF(AI753=0,0,INDEX(Params!G$4:G$14,RESULTS!$AH753))</f>
        <v>0</v>
      </c>
      <c r="AK753" s="109">
        <f t="shared" si="192"/>
        <v>0</v>
      </c>
      <c r="AL753" s="109">
        <f t="shared" si="193"/>
        <v>0</v>
      </c>
    </row>
    <row r="754" spans="1:38" x14ac:dyDescent="0.3">
      <c r="A754" s="64" t="str">
        <f t="shared" si="187"/>
        <v/>
      </c>
      <c r="B754" s="64" t="str">
        <f t="shared" si="188"/>
        <v/>
      </c>
      <c r="C754" s="100">
        <v>753</v>
      </c>
      <c r="D754" s="96"/>
      <c r="E754" s="97">
        <f t="shared" si="200"/>
        <v>1</v>
      </c>
      <c r="F754" s="97"/>
      <c r="G754" s="97"/>
      <c r="H754" s="104" t="str">
        <f t="shared" si="194"/>
        <v/>
      </c>
      <c r="I754" s="105" t="str">
        <f>IF(D754="","",VLOOKUP(D754,ENTRANTS!$A$1:$H$1000,2,0))</f>
        <v/>
      </c>
      <c r="J754" s="105" t="str">
        <f>IF(D754="","",VLOOKUP(D754,ENTRANTS!$A$1:$H$1000,3,0))</f>
        <v/>
      </c>
      <c r="K754" s="100" t="str">
        <f>IF(D754="","",LEFT(VLOOKUP(D754,ENTRANTS!$A$1:$H$1000,5,0),1))</f>
        <v/>
      </c>
      <c r="L754" s="100" t="str">
        <f>IF(D754="","",COUNTIF($K$2:K754,K754))</f>
        <v/>
      </c>
      <c r="M754" s="100" t="str">
        <f>IF(D754="","",VLOOKUP(D754,ENTRANTS!$A$1:$H$1000,4,0))</f>
        <v/>
      </c>
      <c r="N754" s="100" t="str">
        <f>IF(D754="","",COUNTIF($M$2:M754,M754))</f>
        <v/>
      </c>
      <c r="O754" s="105" t="str">
        <f>IF(D754="","",VLOOKUP(D754,ENTRANTS!$A$1:$H$1000,6,0))</f>
        <v/>
      </c>
      <c r="P754" s="83" t="str">
        <f t="shared" si="195"/>
        <v/>
      </c>
      <c r="Q754" s="30"/>
      <c r="R754" s="2" t="str">
        <f t="shared" si="196"/>
        <v/>
      </c>
      <c r="S754" s="3" t="str">
        <f>IF(D754="","",COUNTIF($R$2:R754,R754))</f>
        <v/>
      </c>
      <c r="T754" s="4" t="str">
        <f t="shared" si="201"/>
        <v/>
      </c>
      <c r="U754" s="34" t="str">
        <f>IF(AND(S754=4,K754="M",NOT(O754="Unattached")),SUMIF(R$2:R754,R754,L$2:L754),"")</f>
        <v/>
      </c>
      <c r="V754" s="4" t="str">
        <f t="shared" si="202"/>
        <v/>
      </c>
      <c r="W754" s="34" t="str">
        <f>IF(AND(S754=3,K754="F",NOT(O754="Unattached")),SUMIF(R$2:R754,R754,L$2:L754),"")</f>
        <v/>
      </c>
      <c r="X754" s="5" t="str">
        <f t="shared" si="189"/>
        <v/>
      </c>
      <c r="Y754" s="5" t="str">
        <f t="shared" si="197"/>
        <v/>
      </c>
      <c r="Z754" s="32" t="str">
        <f t="shared" si="190"/>
        <v xml:space="preserve"> </v>
      </c>
      <c r="AA754" s="32" t="str">
        <f>IF(K754="M",IF(S754&lt;&gt;4,"",VLOOKUP(CONCATENATE(R754," ",(S754-3)),$Z$2:AD754,5,0)),IF(S754&lt;&gt;3,"",VLOOKUP(CONCATENATE(R754," ",(S754-2)),$Z$2:AD754,5,0)))</f>
        <v/>
      </c>
      <c r="AB754" s="32" t="str">
        <f>IF(K754="M",IF(S754&lt;&gt;4,"",VLOOKUP(CONCATENATE(R754," ",(S754-2)),$Z$2:AD754,5,0)),IF(S754&lt;&gt;3,"",VLOOKUP(CONCATENATE(R754," ",(S754-1)),$Z$2:AD754,5,0)))</f>
        <v/>
      </c>
      <c r="AC754" s="32" t="str">
        <f>IF(K754="M",IF(S754&lt;&gt;4,"",VLOOKUP(CONCATENATE(R754," ",(S754-1)),$Z$2:AD754,5,0)),IF(S754&lt;&gt;3,"",VLOOKUP(CONCATENATE(R754," ",(S754)),$Z$2:AD754,5,0)))</f>
        <v/>
      </c>
      <c r="AD754" s="32" t="str">
        <f t="shared" si="198"/>
        <v/>
      </c>
      <c r="AE754" s="32" t="str">
        <f t="shared" si="199"/>
        <v xml:space="preserve"> </v>
      </c>
      <c r="AF754" s="109">
        <f>IF($K754="M",IF($L754&gt;Params!D$3,0,Params!F$3-$L754+1)+IF($L754=1,2,0),IF($L754&gt;Params!E$3,0,Params!G$3-$L754+1)+IF($L754=1,2,0))</f>
        <v>0</v>
      </c>
      <c r="AG754" s="109">
        <f t="shared" si="191"/>
        <v>0</v>
      </c>
      <c r="AH754" s="109">
        <f>IF(LEN(M754)&gt;1,MATCH(MID(M754,2,3),Params!$A$4:$A$14,0),0)</f>
        <v>0</v>
      </c>
      <c r="AI754" s="109" cm="1">
        <f t="array" ref="AI754">IF(AH754=0,0,INDEX(Params!F$4:F$14,RESULTS!$AH754))</f>
        <v>0</v>
      </c>
      <c r="AJ754" s="109" cm="1">
        <f t="array" ref="AJ754">IF(AI754=0,0,INDEX(Params!G$4:G$14,RESULTS!$AH754))</f>
        <v>0</v>
      </c>
      <c r="AK754" s="109">
        <f t="shared" si="192"/>
        <v>0</v>
      </c>
      <c r="AL754" s="109">
        <f t="shared" si="193"/>
        <v>0</v>
      </c>
    </row>
    <row r="755" spans="1:38" x14ac:dyDescent="0.3">
      <c r="A755" s="64" t="str">
        <f t="shared" si="187"/>
        <v/>
      </c>
      <c r="B755" s="64" t="str">
        <f t="shared" si="188"/>
        <v/>
      </c>
      <c r="C755" s="100">
        <v>754</v>
      </c>
      <c r="D755" s="96"/>
      <c r="E755" s="97">
        <f t="shared" si="200"/>
        <v>1</v>
      </c>
      <c r="F755" s="97"/>
      <c r="G755" s="97"/>
      <c r="H755" s="104" t="str">
        <f t="shared" si="194"/>
        <v/>
      </c>
      <c r="I755" s="105" t="str">
        <f>IF(D755="","",VLOOKUP(D755,ENTRANTS!$A$1:$H$1000,2,0))</f>
        <v/>
      </c>
      <c r="J755" s="105" t="str">
        <f>IF(D755="","",VLOOKUP(D755,ENTRANTS!$A$1:$H$1000,3,0))</f>
        <v/>
      </c>
      <c r="K755" s="100" t="str">
        <f>IF(D755="","",LEFT(VLOOKUP(D755,ENTRANTS!$A$1:$H$1000,5,0),1))</f>
        <v/>
      </c>
      <c r="L755" s="100" t="str">
        <f>IF(D755="","",COUNTIF($K$2:K755,K755))</f>
        <v/>
      </c>
      <c r="M755" s="100" t="str">
        <f>IF(D755="","",VLOOKUP(D755,ENTRANTS!$A$1:$H$1000,4,0))</f>
        <v/>
      </c>
      <c r="N755" s="100" t="str">
        <f>IF(D755="","",COUNTIF($M$2:M755,M755))</f>
        <v/>
      </c>
      <c r="O755" s="105" t="str">
        <f>IF(D755="","",VLOOKUP(D755,ENTRANTS!$A$1:$H$1000,6,0))</f>
        <v/>
      </c>
      <c r="P755" s="83" t="str">
        <f t="shared" si="195"/>
        <v/>
      </c>
      <c r="Q755" s="30"/>
      <c r="R755" s="2" t="str">
        <f t="shared" si="196"/>
        <v/>
      </c>
      <c r="S755" s="3" t="str">
        <f>IF(D755="","",COUNTIF($R$2:R755,R755))</f>
        <v/>
      </c>
      <c r="T755" s="4" t="str">
        <f t="shared" si="201"/>
        <v/>
      </c>
      <c r="U755" s="34" t="str">
        <f>IF(AND(S755=4,K755="M",NOT(O755="Unattached")),SUMIF(R$2:R755,R755,L$2:L755),"")</f>
        <v/>
      </c>
      <c r="V755" s="4" t="str">
        <f t="shared" si="202"/>
        <v/>
      </c>
      <c r="W755" s="34" t="str">
        <f>IF(AND(S755=3,K755="F",NOT(O755="Unattached")),SUMIF(R$2:R755,R755,L$2:L755),"")</f>
        <v/>
      </c>
      <c r="X755" s="5" t="str">
        <f t="shared" si="189"/>
        <v/>
      </c>
      <c r="Y755" s="5" t="str">
        <f t="shared" si="197"/>
        <v/>
      </c>
      <c r="Z755" s="32" t="str">
        <f t="shared" si="190"/>
        <v xml:space="preserve"> </v>
      </c>
      <c r="AA755" s="32" t="str">
        <f>IF(K755="M",IF(S755&lt;&gt;4,"",VLOOKUP(CONCATENATE(R755," ",(S755-3)),$Z$2:AD755,5,0)),IF(S755&lt;&gt;3,"",VLOOKUP(CONCATENATE(R755," ",(S755-2)),$Z$2:AD755,5,0)))</f>
        <v/>
      </c>
      <c r="AB755" s="32" t="str">
        <f>IF(K755="M",IF(S755&lt;&gt;4,"",VLOOKUP(CONCATENATE(R755," ",(S755-2)),$Z$2:AD755,5,0)),IF(S755&lt;&gt;3,"",VLOOKUP(CONCATENATE(R755," ",(S755-1)),$Z$2:AD755,5,0)))</f>
        <v/>
      </c>
      <c r="AC755" s="32" t="str">
        <f>IF(K755="M",IF(S755&lt;&gt;4,"",VLOOKUP(CONCATENATE(R755," ",(S755-1)),$Z$2:AD755,5,0)),IF(S755&lt;&gt;3,"",VLOOKUP(CONCATENATE(R755," ",(S755)),$Z$2:AD755,5,0)))</f>
        <v/>
      </c>
      <c r="AD755" s="32" t="str">
        <f t="shared" si="198"/>
        <v/>
      </c>
      <c r="AE755" s="32" t="str">
        <f t="shared" si="199"/>
        <v xml:space="preserve"> </v>
      </c>
      <c r="AF755" s="109">
        <f>IF($K755="M",IF($L755&gt;Params!D$3,0,Params!F$3-$L755+1)+IF($L755=1,2,0),IF($L755&gt;Params!E$3,0,Params!G$3-$L755+1)+IF($L755=1,2,0))</f>
        <v>0</v>
      </c>
      <c r="AG755" s="109">
        <f t="shared" si="191"/>
        <v>0</v>
      </c>
      <c r="AH755" s="109">
        <f>IF(LEN(M755)&gt;1,MATCH(MID(M755,2,3),Params!$A$4:$A$14,0),0)</f>
        <v>0</v>
      </c>
      <c r="AI755" s="109" cm="1">
        <f t="array" ref="AI755">IF(AH755=0,0,INDEX(Params!F$4:F$14,RESULTS!$AH755))</f>
        <v>0</v>
      </c>
      <c r="AJ755" s="109" cm="1">
        <f t="array" ref="AJ755">IF(AI755=0,0,INDEX(Params!G$4:G$14,RESULTS!$AH755))</f>
        <v>0</v>
      </c>
      <c r="AK755" s="109">
        <f t="shared" si="192"/>
        <v>0</v>
      </c>
      <c r="AL755" s="109">
        <f t="shared" si="193"/>
        <v>0</v>
      </c>
    </row>
    <row r="756" spans="1:38" x14ac:dyDescent="0.3">
      <c r="A756" s="64" t="str">
        <f t="shared" si="187"/>
        <v/>
      </c>
      <c r="B756" s="64" t="str">
        <f t="shared" si="188"/>
        <v/>
      </c>
      <c r="C756" s="100">
        <v>755</v>
      </c>
      <c r="D756" s="96"/>
      <c r="E756" s="97">
        <f t="shared" si="200"/>
        <v>1</v>
      </c>
      <c r="F756" s="97"/>
      <c r="G756" s="97"/>
      <c r="H756" s="104" t="str">
        <f t="shared" si="194"/>
        <v/>
      </c>
      <c r="I756" s="105" t="str">
        <f>IF(D756="","",VLOOKUP(D756,ENTRANTS!$A$1:$H$1000,2,0))</f>
        <v/>
      </c>
      <c r="J756" s="105" t="str">
        <f>IF(D756="","",VLOOKUP(D756,ENTRANTS!$A$1:$H$1000,3,0))</f>
        <v/>
      </c>
      <c r="K756" s="100" t="str">
        <f>IF(D756="","",LEFT(VLOOKUP(D756,ENTRANTS!$A$1:$H$1000,5,0),1))</f>
        <v/>
      </c>
      <c r="L756" s="100" t="str">
        <f>IF(D756="","",COUNTIF($K$2:K756,K756))</f>
        <v/>
      </c>
      <c r="M756" s="100" t="str">
        <f>IF(D756="","",VLOOKUP(D756,ENTRANTS!$A$1:$H$1000,4,0))</f>
        <v/>
      </c>
      <c r="N756" s="100" t="str">
        <f>IF(D756="","",COUNTIF($M$2:M756,M756))</f>
        <v/>
      </c>
      <c r="O756" s="105" t="str">
        <f>IF(D756="","",VLOOKUP(D756,ENTRANTS!$A$1:$H$1000,6,0))</f>
        <v/>
      </c>
      <c r="P756" s="83" t="str">
        <f t="shared" si="195"/>
        <v/>
      </c>
      <c r="Q756" s="30"/>
      <c r="R756" s="2" t="str">
        <f t="shared" si="196"/>
        <v/>
      </c>
      <c r="S756" s="3" t="str">
        <f>IF(D756="","",COUNTIF($R$2:R756,R756))</f>
        <v/>
      </c>
      <c r="T756" s="4" t="str">
        <f t="shared" si="201"/>
        <v/>
      </c>
      <c r="U756" s="34" t="str">
        <f>IF(AND(S756=4,K756="M",NOT(O756="Unattached")),SUMIF(R$2:R756,R756,L$2:L756),"")</f>
        <v/>
      </c>
      <c r="V756" s="4" t="str">
        <f t="shared" si="202"/>
        <v/>
      </c>
      <c r="W756" s="34" t="str">
        <f>IF(AND(S756=3,K756="F",NOT(O756="Unattached")),SUMIF(R$2:R756,R756,L$2:L756),"")</f>
        <v/>
      </c>
      <c r="X756" s="5" t="str">
        <f t="shared" si="189"/>
        <v/>
      </c>
      <c r="Y756" s="5" t="str">
        <f t="shared" si="197"/>
        <v/>
      </c>
      <c r="Z756" s="32" t="str">
        <f t="shared" si="190"/>
        <v xml:space="preserve"> </v>
      </c>
      <c r="AA756" s="32" t="str">
        <f>IF(K756="M",IF(S756&lt;&gt;4,"",VLOOKUP(CONCATENATE(R756," ",(S756-3)),$Z$2:AD756,5,0)),IF(S756&lt;&gt;3,"",VLOOKUP(CONCATENATE(R756," ",(S756-2)),$Z$2:AD756,5,0)))</f>
        <v/>
      </c>
      <c r="AB756" s="32" t="str">
        <f>IF(K756="M",IF(S756&lt;&gt;4,"",VLOOKUP(CONCATENATE(R756," ",(S756-2)),$Z$2:AD756,5,0)),IF(S756&lt;&gt;3,"",VLOOKUP(CONCATENATE(R756," ",(S756-1)),$Z$2:AD756,5,0)))</f>
        <v/>
      </c>
      <c r="AC756" s="32" t="str">
        <f>IF(K756="M",IF(S756&lt;&gt;4,"",VLOOKUP(CONCATENATE(R756," ",(S756-1)),$Z$2:AD756,5,0)),IF(S756&lt;&gt;3,"",VLOOKUP(CONCATENATE(R756," ",(S756)),$Z$2:AD756,5,0)))</f>
        <v/>
      </c>
      <c r="AD756" s="32" t="str">
        <f t="shared" si="198"/>
        <v/>
      </c>
      <c r="AE756" s="32" t="str">
        <f t="shared" si="199"/>
        <v xml:space="preserve"> </v>
      </c>
      <c r="AF756" s="109">
        <f>IF($K756="M",IF($L756&gt;Params!D$3,0,Params!F$3-$L756+1)+IF($L756=1,2,0),IF($L756&gt;Params!E$3,0,Params!G$3-$L756+1)+IF($L756=1,2,0))</f>
        <v>0</v>
      </c>
      <c r="AG756" s="109">
        <f t="shared" si="191"/>
        <v>0</v>
      </c>
      <c r="AH756" s="109">
        <f>IF(LEN(M756)&gt;1,MATCH(MID(M756,2,3),Params!$A$4:$A$14,0),0)</f>
        <v>0</v>
      </c>
      <c r="AI756" s="109" cm="1">
        <f t="array" ref="AI756">IF(AH756=0,0,INDEX(Params!F$4:F$14,RESULTS!$AH756))</f>
        <v>0</v>
      </c>
      <c r="AJ756" s="109" cm="1">
        <f t="array" ref="AJ756">IF(AI756=0,0,INDEX(Params!G$4:G$14,RESULTS!$AH756))</f>
        <v>0</v>
      </c>
      <c r="AK756" s="109">
        <f t="shared" si="192"/>
        <v>0</v>
      </c>
      <c r="AL756" s="109">
        <f t="shared" si="193"/>
        <v>0</v>
      </c>
    </row>
    <row r="757" spans="1:38" x14ac:dyDescent="0.3">
      <c r="A757" s="64" t="str">
        <f t="shared" si="187"/>
        <v/>
      </c>
      <c r="B757" s="64" t="str">
        <f t="shared" si="188"/>
        <v/>
      </c>
      <c r="C757" s="100">
        <v>756</v>
      </c>
      <c r="D757" s="96"/>
      <c r="E757" s="97">
        <f t="shared" si="200"/>
        <v>1</v>
      </c>
      <c r="F757" s="97"/>
      <c r="G757" s="97"/>
      <c r="H757" s="104" t="str">
        <f t="shared" si="194"/>
        <v/>
      </c>
      <c r="I757" s="105" t="str">
        <f>IF(D757="","",VLOOKUP(D757,ENTRANTS!$A$1:$H$1000,2,0))</f>
        <v/>
      </c>
      <c r="J757" s="105" t="str">
        <f>IF(D757="","",VLOOKUP(D757,ENTRANTS!$A$1:$H$1000,3,0))</f>
        <v/>
      </c>
      <c r="K757" s="100" t="str">
        <f>IF(D757="","",LEFT(VLOOKUP(D757,ENTRANTS!$A$1:$H$1000,5,0),1))</f>
        <v/>
      </c>
      <c r="L757" s="100" t="str">
        <f>IF(D757="","",COUNTIF($K$2:K757,K757))</f>
        <v/>
      </c>
      <c r="M757" s="100" t="str">
        <f>IF(D757="","",VLOOKUP(D757,ENTRANTS!$A$1:$H$1000,4,0))</f>
        <v/>
      </c>
      <c r="N757" s="100" t="str">
        <f>IF(D757="","",COUNTIF($M$2:M757,M757))</f>
        <v/>
      </c>
      <c r="O757" s="105" t="str">
        <f>IF(D757="","",VLOOKUP(D757,ENTRANTS!$A$1:$H$1000,6,0))</f>
        <v/>
      </c>
      <c r="P757" s="83" t="str">
        <f t="shared" si="195"/>
        <v/>
      </c>
      <c r="Q757" s="30"/>
      <c r="R757" s="2" t="str">
        <f t="shared" si="196"/>
        <v/>
      </c>
      <c r="S757" s="3" t="str">
        <f>IF(D757="","",COUNTIF($R$2:R757,R757))</f>
        <v/>
      </c>
      <c r="T757" s="4" t="str">
        <f t="shared" si="201"/>
        <v/>
      </c>
      <c r="U757" s="34" t="str">
        <f>IF(AND(S757=4,K757="M",NOT(O757="Unattached")),SUMIF(R$2:R757,R757,L$2:L757),"")</f>
        <v/>
      </c>
      <c r="V757" s="4" t="str">
        <f t="shared" si="202"/>
        <v/>
      </c>
      <c r="W757" s="34" t="str">
        <f>IF(AND(S757=3,K757="F",NOT(O757="Unattached")),SUMIF(R$2:R757,R757,L$2:L757),"")</f>
        <v/>
      </c>
      <c r="X757" s="5" t="str">
        <f t="shared" si="189"/>
        <v/>
      </c>
      <c r="Y757" s="5" t="str">
        <f t="shared" si="197"/>
        <v/>
      </c>
      <c r="Z757" s="32" t="str">
        <f t="shared" si="190"/>
        <v xml:space="preserve"> </v>
      </c>
      <c r="AA757" s="32" t="str">
        <f>IF(K757="M",IF(S757&lt;&gt;4,"",VLOOKUP(CONCATENATE(R757," ",(S757-3)),$Z$2:AD757,5,0)),IF(S757&lt;&gt;3,"",VLOOKUP(CONCATENATE(R757," ",(S757-2)),$Z$2:AD757,5,0)))</f>
        <v/>
      </c>
      <c r="AB757" s="32" t="str">
        <f>IF(K757="M",IF(S757&lt;&gt;4,"",VLOOKUP(CONCATENATE(R757," ",(S757-2)),$Z$2:AD757,5,0)),IF(S757&lt;&gt;3,"",VLOOKUP(CONCATENATE(R757," ",(S757-1)),$Z$2:AD757,5,0)))</f>
        <v/>
      </c>
      <c r="AC757" s="32" t="str">
        <f>IF(K757="M",IF(S757&lt;&gt;4,"",VLOOKUP(CONCATENATE(R757," ",(S757-1)),$Z$2:AD757,5,0)),IF(S757&lt;&gt;3,"",VLOOKUP(CONCATENATE(R757," ",(S757)),$Z$2:AD757,5,0)))</f>
        <v/>
      </c>
      <c r="AD757" s="32" t="str">
        <f t="shared" si="198"/>
        <v/>
      </c>
      <c r="AE757" s="32" t="str">
        <f t="shared" si="199"/>
        <v xml:space="preserve"> </v>
      </c>
      <c r="AF757" s="109">
        <f>IF($K757="M",IF($L757&gt;Params!D$3,0,Params!F$3-$L757+1)+IF($L757=1,2,0),IF($L757&gt;Params!E$3,0,Params!G$3-$L757+1)+IF($L757=1,2,0))</f>
        <v>0</v>
      </c>
      <c r="AG757" s="109">
        <f t="shared" si="191"/>
        <v>0</v>
      </c>
      <c r="AH757" s="109">
        <f>IF(LEN(M757)&gt;1,MATCH(MID(M757,2,3),Params!$A$4:$A$14,0),0)</f>
        <v>0</v>
      </c>
      <c r="AI757" s="109" cm="1">
        <f t="array" ref="AI757">IF(AH757=0,0,INDEX(Params!F$4:F$14,RESULTS!$AH757))</f>
        <v>0</v>
      </c>
      <c r="AJ757" s="109" cm="1">
        <f t="array" ref="AJ757">IF(AI757=0,0,INDEX(Params!G$4:G$14,RESULTS!$AH757))</f>
        <v>0</v>
      </c>
      <c r="AK757" s="109">
        <f t="shared" si="192"/>
        <v>0</v>
      </c>
      <c r="AL757" s="109">
        <f t="shared" si="193"/>
        <v>0</v>
      </c>
    </row>
    <row r="758" spans="1:38" x14ac:dyDescent="0.3">
      <c r="A758" s="64" t="str">
        <f t="shared" si="187"/>
        <v/>
      </c>
      <c r="B758" s="64" t="str">
        <f t="shared" si="188"/>
        <v/>
      </c>
      <c r="C758" s="100">
        <v>757</v>
      </c>
      <c r="D758" s="96"/>
      <c r="E758" s="97">
        <f t="shared" si="200"/>
        <v>1</v>
      </c>
      <c r="F758" s="97"/>
      <c r="G758" s="97"/>
      <c r="H758" s="104" t="str">
        <f t="shared" si="194"/>
        <v/>
      </c>
      <c r="I758" s="105" t="str">
        <f>IF(D758="","",VLOOKUP(D758,ENTRANTS!$A$1:$H$1000,2,0))</f>
        <v/>
      </c>
      <c r="J758" s="105" t="str">
        <f>IF(D758="","",VLOOKUP(D758,ENTRANTS!$A$1:$H$1000,3,0))</f>
        <v/>
      </c>
      <c r="K758" s="100" t="str">
        <f>IF(D758="","",LEFT(VLOOKUP(D758,ENTRANTS!$A$1:$H$1000,5,0),1))</f>
        <v/>
      </c>
      <c r="L758" s="100" t="str">
        <f>IF(D758="","",COUNTIF($K$2:K758,K758))</f>
        <v/>
      </c>
      <c r="M758" s="100" t="str">
        <f>IF(D758="","",VLOOKUP(D758,ENTRANTS!$A$1:$H$1000,4,0))</f>
        <v/>
      </c>
      <c r="N758" s="100" t="str">
        <f>IF(D758="","",COUNTIF($M$2:M758,M758))</f>
        <v/>
      </c>
      <c r="O758" s="105" t="str">
        <f>IF(D758="","",VLOOKUP(D758,ENTRANTS!$A$1:$H$1000,6,0))</f>
        <v/>
      </c>
      <c r="P758" s="83" t="str">
        <f t="shared" si="195"/>
        <v/>
      </c>
      <c r="Q758" s="30"/>
      <c r="R758" s="2" t="str">
        <f t="shared" si="196"/>
        <v/>
      </c>
      <c r="S758" s="3" t="str">
        <f>IF(D758="","",COUNTIF($R$2:R758,R758))</f>
        <v/>
      </c>
      <c r="T758" s="4" t="str">
        <f t="shared" si="201"/>
        <v/>
      </c>
      <c r="U758" s="34" t="str">
        <f>IF(AND(S758=4,K758="M",NOT(O758="Unattached")),SUMIF(R$2:R758,R758,L$2:L758),"")</f>
        <v/>
      </c>
      <c r="V758" s="4" t="str">
        <f t="shared" si="202"/>
        <v/>
      </c>
      <c r="W758" s="34" t="str">
        <f>IF(AND(S758=3,K758="F",NOT(O758="Unattached")),SUMIF(R$2:R758,R758,L$2:L758),"")</f>
        <v/>
      </c>
      <c r="X758" s="5" t="str">
        <f t="shared" si="189"/>
        <v/>
      </c>
      <c r="Y758" s="5" t="str">
        <f t="shared" si="197"/>
        <v/>
      </c>
      <c r="Z758" s="32" t="str">
        <f t="shared" si="190"/>
        <v xml:space="preserve"> </v>
      </c>
      <c r="AA758" s="32" t="str">
        <f>IF(K758="M",IF(S758&lt;&gt;4,"",VLOOKUP(CONCATENATE(R758," ",(S758-3)),$Z$2:AD758,5,0)),IF(S758&lt;&gt;3,"",VLOOKUP(CONCATENATE(R758," ",(S758-2)),$Z$2:AD758,5,0)))</f>
        <v/>
      </c>
      <c r="AB758" s="32" t="str">
        <f>IF(K758="M",IF(S758&lt;&gt;4,"",VLOOKUP(CONCATENATE(R758," ",(S758-2)),$Z$2:AD758,5,0)),IF(S758&lt;&gt;3,"",VLOOKUP(CONCATENATE(R758," ",(S758-1)),$Z$2:AD758,5,0)))</f>
        <v/>
      </c>
      <c r="AC758" s="32" t="str">
        <f>IF(K758="M",IF(S758&lt;&gt;4,"",VLOOKUP(CONCATENATE(R758," ",(S758-1)),$Z$2:AD758,5,0)),IF(S758&lt;&gt;3,"",VLOOKUP(CONCATENATE(R758," ",(S758)),$Z$2:AD758,5,0)))</f>
        <v/>
      </c>
      <c r="AD758" s="32" t="str">
        <f t="shared" si="198"/>
        <v/>
      </c>
      <c r="AE758" s="32" t="str">
        <f t="shared" si="199"/>
        <v xml:space="preserve"> </v>
      </c>
      <c r="AF758" s="109">
        <f>IF($K758="M",IF($L758&gt;Params!D$3,0,Params!F$3-$L758+1)+IF($L758=1,2,0),IF($L758&gt;Params!E$3,0,Params!G$3-$L758+1)+IF($L758=1,2,0))</f>
        <v>0</v>
      </c>
      <c r="AG758" s="109">
        <f t="shared" si="191"/>
        <v>0</v>
      </c>
      <c r="AH758" s="109">
        <f>IF(LEN(M758)&gt;1,MATCH(MID(M758,2,3),Params!$A$4:$A$14,0),0)</f>
        <v>0</v>
      </c>
      <c r="AI758" s="109" cm="1">
        <f t="array" ref="AI758">IF(AH758=0,0,INDEX(Params!F$4:F$14,RESULTS!$AH758))</f>
        <v>0</v>
      </c>
      <c r="AJ758" s="109" cm="1">
        <f t="array" ref="AJ758">IF(AI758=0,0,INDEX(Params!G$4:G$14,RESULTS!$AH758))</f>
        <v>0</v>
      </c>
      <c r="AK758" s="109">
        <f t="shared" si="192"/>
        <v>0</v>
      </c>
      <c r="AL758" s="109">
        <f t="shared" si="193"/>
        <v>0</v>
      </c>
    </row>
    <row r="759" spans="1:38" x14ac:dyDescent="0.3">
      <c r="A759" s="64" t="str">
        <f t="shared" si="187"/>
        <v/>
      </c>
      <c r="B759" s="64" t="str">
        <f t="shared" si="188"/>
        <v/>
      </c>
      <c r="C759" s="100">
        <v>758</v>
      </c>
      <c r="D759" s="96"/>
      <c r="E759" s="97">
        <f t="shared" si="200"/>
        <v>1</v>
      </c>
      <c r="F759" s="97"/>
      <c r="G759" s="97"/>
      <c r="H759" s="104" t="str">
        <f t="shared" si="194"/>
        <v/>
      </c>
      <c r="I759" s="105" t="str">
        <f>IF(D759="","",VLOOKUP(D759,ENTRANTS!$A$1:$H$1000,2,0))</f>
        <v/>
      </c>
      <c r="J759" s="105" t="str">
        <f>IF(D759="","",VLOOKUP(D759,ENTRANTS!$A$1:$H$1000,3,0))</f>
        <v/>
      </c>
      <c r="K759" s="100" t="str">
        <f>IF(D759="","",LEFT(VLOOKUP(D759,ENTRANTS!$A$1:$H$1000,5,0),1))</f>
        <v/>
      </c>
      <c r="L759" s="100" t="str">
        <f>IF(D759="","",COUNTIF($K$2:K759,K759))</f>
        <v/>
      </c>
      <c r="M759" s="100" t="str">
        <f>IF(D759="","",VLOOKUP(D759,ENTRANTS!$A$1:$H$1000,4,0))</f>
        <v/>
      </c>
      <c r="N759" s="100" t="str">
        <f>IF(D759="","",COUNTIF($M$2:M759,M759))</f>
        <v/>
      </c>
      <c r="O759" s="105" t="str">
        <f>IF(D759="","",VLOOKUP(D759,ENTRANTS!$A$1:$H$1000,6,0))</f>
        <v/>
      </c>
      <c r="P759" s="83" t="str">
        <f t="shared" si="195"/>
        <v/>
      </c>
      <c r="Q759" s="30"/>
      <c r="R759" s="2" t="str">
        <f t="shared" si="196"/>
        <v/>
      </c>
      <c r="S759" s="3" t="str">
        <f>IF(D759="","",COUNTIF($R$2:R759,R759))</f>
        <v/>
      </c>
      <c r="T759" s="4" t="str">
        <f t="shared" si="201"/>
        <v/>
      </c>
      <c r="U759" s="34" t="str">
        <f>IF(AND(S759=4,K759="M",NOT(O759="Unattached")),SUMIF(R$2:R759,R759,L$2:L759),"")</f>
        <v/>
      </c>
      <c r="V759" s="4" t="str">
        <f t="shared" si="202"/>
        <v/>
      </c>
      <c r="W759" s="34" t="str">
        <f>IF(AND(S759=3,K759="F",NOT(O759="Unattached")),SUMIF(R$2:R759,R759,L$2:L759),"")</f>
        <v/>
      </c>
      <c r="X759" s="5" t="str">
        <f t="shared" si="189"/>
        <v/>
      </c>
      <c r="Y759" s="5" t="str">
        <f t="shared" si="197"/>
        <v/>
      </c>
      <c r="Z759" s="32" t="str">
        <f t="shared" si="190"/>
        <v xml:space="preserve"> </v>
      </c>
      <c r="AA759" s="32" t="str">
        <f>IF(K759="M",IF(S759&lt;&gt;4,"",VLOOKUP(CONCATENATE(R759," ",(S759-3)),$Z$2:AD759,5,0)),IF(S759&lt;&gt;3,"",VLOOKUP(CONCATENATE(R759," ",(S759-2)),$Z$2:AD759,5,0)))</f>
        <v/>
      </c>
      <c r="AB759" s="32" t="str">
        <f>IF(K759="M",IF(S759&lt;&gt;4,"",VLOOKUP(CONCATENATE(R759," ",(S759-2)),$Z$2:AD759,5,0)),IF(S759&lt;&gt;3,"",VLOOKUP(CONCATENATE(R759," ",(S759-1)),$Z$2:AD759,5,0)))</f>
        <v/>
      </c>
      <c r="AC759" s="32" t="str">
        <f>IF(K759="M",IF(S759&lt;&gt;4,"",VLOOKUP(CONCATENATE(R759," ",(S759-1)),$Z$2:AD759,5,0)),IF(S759&lt;&gt;3,"",VLOOKUP(CONCATENATE(R759," ",(S759)),$Z$2:AD759,5,0)))</f>
        <v/>
      </c>
      <c r="AD759" s="32" t="str">
        <f t="shared" si="198"/>
        <v/>
      </c>
      <c r="AE759" s="32" t="str">
        <f t="shared" si="199"/>
        <v xml:space="preserve"> </v>
      </c>
      <c r="AF759" s="109">
        <f>IF($K759="M",IF($L759&gt;Params!D$3,0,Params!F$3-$L759+1)+IF($L759=1,2,0),IF($L759&gt;Params!E$3,0,Params!G$3-$L759+1)+IF($L759=1,2,0))</f>
        <v>0</v>
      </c>
      <c r="AG759" s="109">
        <f t="shared" si="191"/>
        <v>0</v>
      </c>
      <c r="AH759" s="109">
        <f>IF(LEN(M759)&gt;1,MATCH(MID(M759,2,3),Params!$A$4:$A$14,0),0)</f>
        <v>0</v>
      </c>
      <c r="AI759" s="109" cm="1">
        <f t="array" ref="AI759">IF(AH759=0,0,INDEX(Params!F$4:F$14,RESULTS!$AH759))</f>
        <v>0</v>
      </c>
      <c r="AJ759" s="109" cm="1">
        <f t="array" ref="AJ759">IF(AI759=0,0,INDEX(Params!G$4:G$14,RESULTS!$AH759))</f>
        <v>0</v>
      </c>
      <c r="AK759" s="109">
        <f t="shared" si="192"/>
        <v>0</v>
      </c>
      <c r="AL759" s="109">
        <f t="shared" si="193"/>
        <v>0</v>
      </c>
    </row>
    <row r="760" spans="1:38" x14ac:dyDescent="0.3">
      <c r="A760" s="64" t="str">
        <f t="shared" si="187"/>
        <v/>
      </c>
      <c r="B760" s="64" t="str">
        <f t="shared" si="188"/>
        <v/>
      </c>
      <c r="C760" s="100">
        <v>759</v>
      </c>
      <c r="D760" s="96"/>
      <c r="E760" s="97">
        <f t="shared" si="200"/>
        <v>1</v>
      </c>
      <c r="F760" s="97"/>
      <c r="G760" s="97"/>
      <c r="H760" s="104" t="str">
        <f t="shared" si="194"/>
        <v/>
      </c>
      <c r="I760" s="105" t="str">
        <f>IF(D760="","",VLOOKUP(D760,ENTRANTS!$A$1:$H$1000,2,0))</f>
        <v/>
      </c>
      <c r="J760" s="105" t="str">
        <f>IF(D760="","",VLOOKUP(D760,ENTRANTS!$A$1:$H$1000,3,0))</f>
        <v/>
      </c>
      <c r="K760" s="100" t="str">
        <f>IF(D760="","",LEFT(VLOOKUP(D760,ENTRANTS!$A$1:$H$1000,5,0),1))</f>
        <v/>
      </c>
      <c r="L760" s="100" t="str">
        <f>IF(D760="","",COUNTIF($K$2:K760,K760))</f>
        <v/>
      </c>
      <c r="M760" s="100" t="str">
        <f>IF(D760="","",VLOOKUP(D760,ENTRANTS!$A$1:$H$1000,4,0))</f>
        <v/>
      </c>
      <c r="N760" s="100" t="str">
        <f>IF(D760="","",COUNTIF($M$2:M760,M760))</f>
        <v/>
      </c>
      <c r="O760" s="105" t="str">
        <f>IF(D760="","",VLOOKUP(D760,ENTRANTS!$A$1:$H$1000,6,0))</f>
        <v/>
      </c>
      <c r="P760" s="83" t="str">
        <f t="shared" si="195"/>
        <v/>
      </c>
      <c r="Q760" s="30"/>
      <c r="R760" s="2" t="str">
        <f t="shared" si="196"/>
        <v/>
      </c>
      <c r="S760" s="3" t="str">
        <f>IF(D760="","",COUNTIF($R$2:R760,R760))</f>
        <v/>
      </c>
      <c r="T760" s="4" t="str">
        <f t="shared" si="201"/>
        <v/>
      </c>
      <c r="U760" s="34" t="str">
        <f>IF(AND(S760=4,K760="M",NOT(O760="Unattached")),SUMIF(R$2:R760,R760,L$2:L760),"")</f>
        <v/>
      </c>
      <c r="V760" s="4" t="str">
        <f t="shared" si="202"/>
        <v/>
      </c>
      <c r="W760" s="34" t="str">
        <f>IF(AND(S760=3,K760="F",NOT(O760="Unattached")),SUMIF(R$2:R760,R760,L$2:L760),"")</f>
        <v/>
      </c>
      <c r="X760" s="5" t="str">
        <f t="shared" si="189"/>
        <v/>
      </c>
      <c r="Y760" s="5" t="str">
        <f t="shared" si="197"/>
        <v/>
      </c>
      <c r="Z760" s="32" t="str">
        <f t="shared" si="190"/>
        <v xml:space="preserve"> </v>
      </c>
      <c r="AA760" s="32" t="str">
        <f>IF(K760="M",IF(S760&lt;&gt;4,"",VLOOKUP(CONCATENATE(R760," ",(S760-3)),$Z$2:AD760,5,0)),IF(S760&lt;&gt;3,"",VLOOKUP(CONCATENATE(R760," ",(S760-2)),$Z$2:AD760,5,0)))</f>
        <v/>
      </c>
      <c r="AB760" s="32" t="str">
        <f>IF(K760="M",IF(S760&lt;&gt;4,"",VLOOKUP(CONCATENATE(R760," ",(S760-2)),$Z$2:AD760,5,0)),IF(S760&lt;&gt;3,"",VLOOKUP(CONCATENATE(R760," ",(S760-1)),$Z$2:AD760,5,0)))</f>
        <v/>
      </c>
      <c r="AC760" s="32" t="str">
        <f>IF(K760="M",IF(S760&lt;&gt;4,"",VLOOKUP(CONCATENATE(R760," ",(S760-1)),$Z$2:AD760,5,0)),IF(S760&lt;&gt;3,"",VLOOKUP(CONCATENATE(R760," ",(S760)),$Z$2:AD760,5,0)))</f>
        <v/>
      </c>
      <c r="AD760" s="32" t="str">
        <f t="shared" si="198"/>
        <v/>
      </c>
      <c r="AE760" s="32" t="str">
        <f t="shared" si="199"/>
        <v xml:space="preserve"> </v>
      </c>
      <c r="AF760" s="109">
        <f>IF($K760="M",IF($L760&gt;Params!D$3,0,Params!F$3-$L760+1)+IF($L760=1,2,0),IF($L760&gt;Params!E$3,0,Params!G$3-$L760+1)+IF($L760=1,2,0))</f>
        <v>0</v>
      </c>
      <c r="AG760" s="109">
        <f t="shared" si="191"/>
        <v>0</v>
      </c>
      <c r="AH760" s="109">
        <f>IF(LEN(M760)&gt;1,MATCH(MID(M760,2,3),Params!$A$4:$A$14,0),0)</f>
        <v>0</v>
      </c>
      <c r="AI760" s="109" cm="1">
        <f t="array" ref="AI760">IF(AH760=0,0,INDEX(Params!F$4:F$14,RESULTS!$AH760))</f>
        <v>0</v>
      </c>
      <c r="AJ760" s="109" cm="1">
        <f t="array" ref="AJ760">IF(AI760=0,0,INDEX(Params!G$4:G$14,RESULTS!$AH760))</f>
        <v>0</v>
      </c>
      <c r="AK760" s="109">
        <f t="shared" si="192"/>
        <v>0</v>
      </c>
      <c r="AL760" s="109">
        <f t="shared" si="193"/>
        <v>0</v>
      </c>
    </row>
    <row r="761" spans="1:38" x14ac:dyDescent="0.3">
      <c r="A761" s="64" t="str">
        <f t="shared" si="187"/>
        <v/>
      </c>
      <c r="B761" s="64" t="str">
        <f t="shared" si="188"/>
        <v/>
      </c>
      <c r="C761" s="100">
        <v>760</v>
      </c>
      <c r="D761" s="96"/>
      <c r="E761" s="97">
        <f t="shared" si="200"/>
        <v>1</v>
      </c>
      <c r="F761" s="97"/>
      <c r="G761" s="97"/>
      <c r="H761" s="104" t="str">
        <f t="shared" si="194"/>
        <v/>
      </c>
      <c r="I761" s="105" t="str">
        <f>IF(D761="","",VLOOKUP(D761,ENTRANTS!$A$1:$H$1000,2,0))</f>
        <v/>
      </c>
      <c r="J761" s="105" t="str">
        <f>IF(D761="","",VLOOKUP(D761,ENTRANTS!$A$1:$H$1000,3,0))</f>
        <v/>
      </c>
      <c r="K761" s="100" t="str">
        <f>IF(D761="","",LEFT(VLOOKUP(D761,ENTRANTS!$A$1:$H$1000,5,0),1))</f>
        <v/>
      </c>
      <c r="L761" s="100" t="str">
        <f>IF(D761="","",COUNTIF($K$2:K761,K761))</f>
        <v/>
      </c>
      <c r="M761" s="100" t="str">
        <f>IF(D761="","",VLOOKUP(D761,ENTRANTS!$A$1:$H$1000,4,0))</f>
        <v/>
      </c>
      <c r="N761" s="100" t="str">
        <f>IF(D761="","",COUNTIF($M$2:M761,M761))</f>
        <v/>
      </c>
      <c r="O761" s="105" t="str">
        <f>IF(D761="","",VLOOKUP(D761,ENTRANTS!$A$1:$H$1000,6,0))</f>
        <v/>
      </c>
      <c r="P761" s="83" t="str">
        <f t="shared" si="195"/>
        <v/>
      </c>
      <c r="Q761" s="30"/>
      <c r="R761" s="2" t="str">
        <f t="shared" si="196"/>
        <v/>
      </c>
      <c r="S761" s="3" t="str">
        <f>IF(D761="","",COUNTIF($R$2:R761,R761))</f>
        <v/>
      </c>
      <c r="T761" s="4" t="str">
        <f t="shared" si="201"/>
        <v/>
      </c>
      <c r="U761" s="34" t="str">
        <f>IF(AND(S761=4,K761="M",NOT(O761="Unattached")),SUMIF(R$2:R761,R761,L$2:L761),"")</f>
        <v/>
      </c>
      <c r="V761" s="4" t="str">
        <f t="shared" si="202"/>
        <v/>
      </c>
      <c r="W761" s="34" t="str">
        <f>IF(AND(S761=3,K761="F",NOT(O761="Unattached")),SUMIF(R$2:R761,R761,L$2:L761),"")</f>
        <v/>
      </c>
      <c r="X761" s="5" t="str">
        <f t="shared" si="189"/>
        <v/>
      </c>
      <c r="Y761" s="5" t="str">
        <f t="shared" si="197"/>
        <v/>
      </c>
      <c r="Z761" s="32" t="str">
        <f t="shared" si="190"/>
        <v xml:space="preserve"> </v>
      </c>
      <c r="AA761" s="32" t="str">
        <f>IF(K761="M",IF(S761&lt;&gt;4,"",VLOOKUP(CONCATENATE(R761," ",(S761-3)),$Z$2:AD761,5,0)),IF(S761&lt;&gt;3,"",VLOOKUP(CONCATENATE(R761," ",(S761-2)),$Z$2:AD761,5,0)))</f>
        <v/>
      </c>
      <c r="AB761" s="32" t="str">
        <f>IF(K761="M",IF(S761&lt;&gt;4,"",VLOOKUP(CONCATENATE(R761," ",(S761-2)),$Z$2:AD761,5,0)),IF(S761&lt;&gt;3,"",VLOOKUP(CONCATENATE(R761," ",(S761-1)),$Z$2:AD761,5,0)))</f>
        <v/>
      </c>
      <c r="AC761" s="32" t="str">
        <f>IF(K761="M",IF(S761&lt;&gt;4,"",VLOOKUP(CONCATENATE(R761," ",(S761-1)),$Z$2:AD761,5,0)),IF(S761&lt;&gt;3,"",VLOOKUP(CONCATENATE(R761," ",(S761)),$Z$2:AD761,5,0)))</f>
        <v/>
      </c>
      <c r="AD761" s="32" t="str">
        <f t="shared" si="198"/>
        <v/>
      </c>
      <c r="AE761" s="32" t="str">
        <f t="shared" si="199"/>
        <v xml:space="preserve"> </v>
      </c>
      <c r="AF761" s="109">
        <f>IF($K761="M",IF($L761&gt;Params!D$3,0,Params!F$3-$L761+1)+IF($L761=1,2,0),IF($L761&gt;Params!E$3,0,Params!G$3-$L761+1)+IF($L761=1,2,0))</f>
        <v>0</v>
      </c>
      <c r="AG761" s="109">
        <f t="shared" si="191"/>
        <v>0</v>
      </c>
      <c r="AH761" s="109">
        <f>IF(LEN(M761)&gt;1,MATCH(MID(M761,2,3),Params!$A$4:$A$14,0),0)</f>
        <v>0</v>
      </c>
      <c r="AI761" s="109" cm="1">
        <f t="array" ref="AI761">IF(AH761=0,0,INDEX(Params!F$4:F$14,RESULTS!$AH761))</f>
        <v>0</v>
      </c>
      <c r="AJ761" s="109" cm="1">
        <f t="array" ref="AJ761">IF(AI761=0,0,INDEX(Params!G$4:G$14,RESULTS!$AH761))</f>
        <v>0</v>
      </c>
      <c r="AK761" s="109">
        <f t="shared" si="192"/>
        <v>0</v>
      </c>
      <c r="AL761" s="109">
        <f t="shared" si="193"/>
        <v>0</v>
      </c>
    </row>
    <row r="762" spans="1:38" x14ac:dyDescent="0.3">
      <c r="A762" s="64" t="str">
        <f t="shared" si="187"/>
        <v/>
      </c>
      <c r="B762" s="64" t="str">
        <f t="shared" si="188"/>
        <v/>
      </c>
      <c r="C762" s="100">
        <v>761</v>
      </c>
      <c r="D762" s="96"/>
      <c r="E762" s="97">
        <f t="shared" si="200"/>
        <v>1</v>
      </c>
      <c r="F762" s="97"/>
      <c r="G762" s="97"/>
      <c r="H762" s="104" t="str">
        <f t="shared" si="194"/>
        <v/>
      </c>
      <c r="I762" s="105" t="str">
        <f>IF(D762="","",VLOOKUP(D762,ENTRANTS!$A$1:$H$1000,2,0))</f>
        <v/>
      </c>
      <c r="J762" s="105" t="str">
        <f>IF(D762="","",VLOOKUP(D762,ENTRANTS!$A$1:$H$1000,3,0))</f>
        <v/>
      </c>
      <c r="K762" s="100" t="str">
        <f>IF(D762="","",LEFT(VLOOKUP(D762,ENTRANTS!$A$1:$H$1000,5,0),1))</f>
        <v/>
      </c>
      <c r="L762" s="100" t="str">
        <f>IF(D762="","",COUNTIF($K$2:K762,K762))</f>
        <v/>
      </c>
      <c r="M762" s="100" t="str">
        <f>IF(D762="","",VLOOKUP(D762,ENTRANTS!$A$1:$H$1000,4,0))</f>
        <v/>
      </c>
      <c r="N762" s="100" t="str">
        <f>IF(D762="","",COUNTIF($M$2:M762,M762))</f>
        <v/>
      </c>
      <c r="O762" s="105" t="str">
        <f>IF(D762="","",VLOOKUP(D762,ENTRANTS!$A$1:$H$1000,6,0))</f>
        <v/>
      </c>
      <c r="P762" s="83" t="str">
        <f t="shared" si="195"/>
        <v/>
      </c>
      <c r="Q762" s="30"/>
      <c r="R762" s="2" t="str">
        <f t="shared" si="196"/>
        <v/>
      </c>
      <c r="S762" s="3" t="str">
        <f>IF(D762="","",COUNTIF($R$2:R762,R762))</f>
        <v/>
      </c>
      <c r="T762" s="4" t="str">
        <f t="shared" si="201"/>
        <v/>
      </c>
      <c r="U762" s="34" t="str">
        <f>IF(AND(S762=4,K762="M",NOT(O762="Unattached")),SUMIF(R$2:R762,R762,L$2:L762),"")</f>
        <v/>
      </c>
      <c r="V762" s="4" t="str">
        <f t="shared" si="202"/>
        <v/>
      </c>
      <c r="W762" s="34" t="str">
        <f>IF(AND(S762=3,K762="F",NOT(O762="Unattached")),SUMIF(R$2:R762,R762,L$2:L762),"")</f>
        <v/>
      </c>
      <c r="X762" s="5" t="str">
        <f t="shared" si="189"/>
        <v/>
      </c>
      <c r="Y762" s="5" t="str">
        <f t="shared" si="197"/>
        <v/>
      </c>
      <c r="Z762" s="32" t="str">
        <f t="shared" si="190"/>
        <v xml:space="preserve"> </v>
      </c>
      <c r="AA762" s="32" t="str">
        <f>IF(K762="M",IF(S762&lt;&gt;4,"",VLOOKUP(CONCATENATE(R762," ",(S762-3)),$Z$2:AD762,5,0)),IF(S762&lt;&gt;3,"",VLOOKUP(CONCATENATE(R762," ",(S762-2)),$Z$2:AD762,5,0)))</f>
        <v/>
      </c>
      <c r="AB762" s="32" t="str">
        <f>IF(K762="M",IF(S762&lt;&gt;4,"",VLOOKUP(CONCATENATE(R762," ",(S762-2)),$Z$2:AD762,5,0)),IF(S762&lt;&gt;3,"",VLOOKUP(CONCATENATE(R762," ",(S762-1)),$Z$2:AD762,5,0)))</f>
        <v/>
      </c>
      <c r="AC762" s="32" t="str">
        <f>IF(K762="M",IF(S762&lt;&gt;4,"",VLOOKUP(CONCATENATE(R762," ",(S762-1)),$Z$2:AD762,5,0)),IF(S762&lt;&gt;3,"",VLOOKUP(CONCATENATE(R762," ",(S762)),$Z$2:AD762,5,0)))</f>
        <v/>
      </c>
      <c r="AD762" s="32" t="str">
        <f t="shared" si="198"/>
        <v/>
      </c>
      <c r="AE762" s="32" t="str">
        <f t="shared" si="199"/>
        <v xml:space="preserve"> </v>
      </c>
      <c r="AF762" s="109">
        <f>IF($K762="M",IF($L762&gt;Params!D$3,0,Params!F$3-$L762+1)+IF($L762=1,2,0),IF($L762&gt;Params!E$3,0,Params!G$3-$L762+1)+IF($L762=1,2,0))</f>
        <v>0</v>
      </c>
      <c r="AG762" s="109">
        <f t="shared" si="191"/>
        <v>0</v>
      </c>
      <c r="AH762" s="109">
        <f>IF(LEN(M762)&gt;1,MATCH(MID(M762,2,3),Params!$A$4:$A$14,0),0)</f>
        <v>0</v>
      </c>
      <c r="AI762" s="109" cm="1">
        <f t="array" ref="AI762">IF(AH762=0,0,INDEX(Params!F$4:F$14,RESULTS!$AH762))</f>
        <v>0</v>
      </c>
      <c r="AJ762" s="109" cm="1">
        <f t="array" ref="AJ762">IF(AI762=0,0,INDEX(Params!G$4:G$14,RESULTS!$AH762))</f>
        <v>0</v>
      </c>
      <c r="AK762" s="109">
        <f t="shared" si="192"/>
        <v>0</v>
      </c>
      <c r="AL762" s="109">
        <f t="shared" si="193"/>
        <v>0</v>
      </c>
    </row>
    <row r="763" spans="1:38" x14ac:dyDescent="0.3">
      <c r="A763" s="64" t="str">
        <f t="shared" si="187"/>
        <v/>
      </c>
      <c r="B763" s="64" t="str">
        <f t="shared" si="188"/>
        <v/>
      </c>
      <c r="C763" s="100">
        <v>762</v>
      </c>
      <c r="D763" s="96"/>
      <c r="E763" s="97">
        <f t="shared" si="200"/>
        <v>1</v>
      </c>
      <c r="F763" s="97"/>
      <c r="G763" s="97"/>
      <c r="H763" s="104" t="str">
        <f t="shared" si="194"/>
        <v/>
      </c>
      <c r="I763" s="105" t="str">
        <f>IF(D763="","",VLOOKUP(D763,ENTRANTS!$A$1:$H$1000,2,0))</f>
        <v/>
      </c>
      <c r="J763" s="105" t="str">
        <f>IF(D763="","",VLOOKUP(D763,ENTRANTS!$A$1:$H$1000,3,0))</f>
        <v/>
      </c>
      <c r="K763" s="100" t="str">
        <f>IF(D763="","",LEFT(VLOOKUP(D763,ENTRANTS!$A$1:$H$1000,5,0),1))</f>
        <v/>
      </c>
      <c r="L763" s="100" t="str">
        <f>IF(D763="","",COUNTIF($K$2:K763,K763))</f>
        <v/>
      </c>
      <c r="M763" s="100" t="str">
        <f>IF(D763="","",VLOOKUP(D763,ENTRANTS!$A$1:$H$1000,4,0))</f>
        <v/>
      </c>
      <c r="N763" s="100" t="str">
        <f>IF(D763="","",COUNTIF($M$2:M763,M763))</f>
        <v/>
      </c>
      <c r="O763" s="105" t="str">
        <f>IF(D763="","",VLOOKUP(D763,ENTRANTS!$A$1:$H$1000,6,0))</f>
        <v/>
      </c>
      <c r="P763" s="83" t="str">
        <f t="shared" si="195"/>
        <v/>
      </c>
      <c r="Q763" s="30"/>
      <c r="R763" s="2" t="str">
        <f t="shared" si="196"/>
        <v/>
      </c>
      <c r="S763" s="3" t="str">
        <f>IF(D763="","",COUNTIF($R$2:R763,R763))</f>
        <v/>
      </c>
      <c r="T763" s="4" t="str">
        <f t="shared" si="201"/>
        <v/>
      </c>
      <c r="U763" s="34" t="str">
        <f>IF(AND(S763=4,K763="M",NOT(O763="Unattached")),SUMIF(R$2:R763,R763,L$2:L763),"")</f>
        <v/>
      </c>
      <c r="V763" s="4" t="str">
        <f t="shared" si="202"/>
        <v/>
      </c>
      <c r="W763" s="34" t="str">
        <f>IF(AND(S763=3,K763="F",NOT(O763="Unattached")),SUMIF(R$2:R763,R763,L$2:L763),"")</f>
        <v/>
      </c>
      <c r="X763" s="5" t="str">
        <f t="shared" si="189"/>
        <v/>
      </c>
      <c r="Y763" s="5" t="str">
        <f t="shared" si="197"/>
        <v/>
      </c>
      <c r="Z763" s="32" t="str">
        <f t="shared" si="190"/>
        <v xml:space="preserve"> </v>
      </c>
      <c r="AA763" s="32" t="str">
        <f>IF(K763="M",IF(S763&lt;&gt;4,"",VLOOKUP(CONCATENATE(R763," ",(S763-3)),$Z$2:AD763,5,0)),IF(S763&lt;&gt;3,"",VLOOKUP(CONCATENATE(R763," ",(S763-2)),$Z$2:AD763,5,0)))</f>
        <v/>
      </c>
      <c r="AB763" s="32" t="str">
        <f>IF(K763="M",IF(S763&lt;&gt;4,"",VLOOKUP(CONCATENATE(R763," ",(S763-2)),$Z$2:AD763,5,0)),IF(S763&lt;&gt;3,"",VLOOKUP(CONCATENATE(R763," ",(S763-1)),$Z$2:AD763,5,0)))</f>
        <v/>
      </c>
      <c r="AC763" s="32" t="str">
        <f>IF(K763="M",IF(S763&lt;&gt;4,"",VLOOKUP(CONCATENATE(R763," ",(S763-1)),$Z$2:AD763,5,0)),IF(S763&lt;&gt;3,"",VLOOKUP(CONCATENATE(R763," ",(S763)),$Z$2:AD763,5,0)))</f>
        <v/>
      </c>
      <c r="AD763" s="32" t="str">
        <f t="shared" si="198"/>
        <v/>
      </c>
      <c r="AE763" s="32" t="str">
        <f t="shared" si="199"/>
        <v xml:space="preserve"> </v>
      </c>
      <c r="AF763" s="109">
        <f>IF($K763="M",IF($L763&gt;Params!D$3,0,Params!F$3-$L763+1)+IF($L763=1,2,0),IF($L763&gt;Params!E$3,0,Params!G$3-$L763+1)+IF($L763=1,2,0))</f>
        <v>0</v>
      </c>
      <c r="AG763" s="109">
        <f t="shared" si="191"/>
        <v>0</v>
      </c>
      <c r="AH763" s="109">
        <f>IF(LEN(M763)&gt;1,MATCH(MID(M763,2,3),Params!$A$4:$A$14,0),0)</f>
        <v>0</v>
      </c>
      <c r="AI763" s="109" cm="1">
        <f t="array" ref="AI763">IF(AH763=0,0,INDEX(Params!F$4:F$14,RESULTS!$AH763))</f>
        <v>0</v>
      </c>
      <c r="AJ763" s="109" cm="1">
        <f t="array" ref="AJ763">IF(AI763=0,0,INDEX(Params!G$4:G$14,RESULTS!$AH763))</f>
        <v>0</v>
      </c>
      <c r="AK763" s="109">
        <f t="shared" si="192"/>
        <v>0</v>
      </c>
      <c r="AL763" s="109">
        <f t="shared" si="193"/>
        <v>0</v>
      </c>
    </row>
    <row r="764" spans="1:38" x14ac:dyDescent="0.3">
      <c r="A764" s="64" t="str">
        <f t="shared" si="187"/>
        <v/>
      </c>
      <c r="B764" s="64" t="str">
        <f t="shared" si="188"/>
        <v/>
      </c>
      <c r="C764" s="100">
        <v>763</v>
      </c>
      <c r="D764" s="96"/>
      <c r="E764" s="97">
        <f t="shared" si="200"/>
        <v>1</v>
      </c>
      <c r="F764" s="97"/>
      <c r="G764" s="97"/>
      <c r="H764" s="104" t="str">
        <f t="shared" si="194"/>
        <v/>
      </c>
      <c r="I764" s="105" t="str">
        <f>IF(D764="","",VLOOKUP(D764,ENTRANTS!$A$1:$H$1000,2,0))</f>
        <v/>
      </c>
      <c r="J764" s="105" t="str">
        <f>IF(D764="","",VLOOKUP(D764,ENTRANTS!$A$1:$H$1000,3,0))</f>
        <v/>
      </c>
      <c r="K764" s="100" t="str">
        <f>IF(D764="","",LEFT(VLOOKUP(D764,ENTRANTS!$A$1:$H$1000,5,0),1))</f>
        <v/>
      </c>
      <c r="L764" s="100" t="str">
        <f>IF(D764="","",COUNTIF($K$2:K764,K764))</f>
        <v/>
      </c>
      <c r="M764" s="100" t="str">
        <f>IF(D764="","",VLOOKUP(D764,ENTRANTS!$A$1:$H$1000,4,0))</f>
        <v/>
      </c>
      <c r="N764" s="100" t="str">
        <f>IF(D764="","",COUNTIF($M$2:M764,M764))</f>
        <v/>
      </c>
      <c r="O764" s="105" t="str">
        <f>IF(D764="","",VLOOKUP(D764,ENTRANTS!$A$1:$H$1000,6,0))</f>
        <v/>
      </c>
      <c r="P764" s="83" t="str">
        <f t="shared" si="195"/>
        <v/>
      </c>
      <c r="Q764" s="30"/>
      <c r="R764" s="2" t="str">
        <f t="shared" si="196"/>
        <v/>
      </c>
      <c r="S764" s="3" t="str">
        <f>IF(D764="","",COUNTIF($R$2:R764,R764))</f>
        <v/>
      </c>
      <c r="T764" s="4" t="str">
        <f t="shared" si="201"/>
        <v/>
      </c>
      <c r="U764" s="34" t="str">
        <f>IF(AND(S764=4,K764="M",NOT(O764="Unattached")),SUMIF(R$2:R764,R764,L$2:L764),"")</f>
        <v/>
      </c>
      <c r="V764" s="4" t="str">
        <f t="shared" si="202"/>
        <v/>
      </c>
      <c r="W764" s="34" t="str">
        <f>IF(AND(S764=3,K764="F",NOT(O764="Unattached")),SUMIF(R$2:R764,R764,L$2:L764),"")</f>
        <v/>
      </c>
      <c r="X764" s="5" t="str">
        <f t="shared" si="189"/>
        <v/>
      </c>
      <c r="Y764" s="5" t="str">
        <f t="shared" si="197"/>
        <v/>
      </c>
      <c r="Z764" s="32" t="str">
        <f t="shared" si="190"/>
        <v xml:space="preserve"> </v>
      </c>
      <c r="AA764" s="32" t="str">
        <f>IF(K764="M",IF(S764&lt;&gt;4,"",VLOOKUP(CONCATENATE(R764," ",(S764-3)),$Z$2:AD764,5,0)),IF(S764&lt;&gt;3,"",VLOOKUP(CONCATENATE(R764," ",(S764-2)),$Z$2:AD764,5,0)))</f>
        <v/>
      </c>
      <c r="AB764" s="32" t="str">
        <f>IF(K764="M",IF(S764&lt;&gt;4,"",VLOOKUP(CONCATENATE(R764," ",(S764-2)),$Z$2:AD764,5,0)),IF(S764&lt;&gt;3,"",VLOOKUP(CONCATENATE(R764," ",(S764-1)),$Z$2:AD764,5,0)))</f>
        <v/>
      </c>
      <c r="AC764" s="32" t="str">
        <f>IF(K764="M",IF(S764&lt;&gt;4,"",VLOOKUP(CONCATENATE(R764," ",(S764-1)),$Z$2:AD764,5,0)),IF(S764&lt;&gt;3,"",VLOOKUP(CONCATENATE(R764," ",(S764)),$Z$2:AD764,5,0)))</f>
        <v/>
      </c>
      <c r="AD764" s="32" t="str">
        <f t="shared" si="198"/>
        <v/>
      </c>
      <c r="AE764" s="32" t="str">
        <f t="shared" si="199"/>
        <v xml:space="preserve"> </v>
      </c>
      <c r="AF764" s="109">
        <f>IF($K764="M",IF($L764&gt;Params!D$3,0,Params!F$3-$L764+1)+IF($L764=1,2,0),IF($L764&gt;Params!E$3,0,Params!G$3-$L764+1)+IF($L764=1,2,0))</f>
        <v>0</v>
      </c>
      <c r="AG764" s="109">
        <f t="shared" si="191"/>
        <v>0</v>
      </c>
      <c r="AH764" s="109">
        <f>IF(LEN(M764)&gt;1,MATCH(MID(M764,2,3),Params!$A$4:$A$14,0),0)</f>
        <v>0</v>
      </c>
      <c r="AI764" s="109" cm="1">
        <f t="array" ref="AI764">IF(AH764=0,0,INDEX(Params!F$4:F$14,RESULTS!$AH764))</f>
        <v>0</v>
      </c>
      <c r="AJ764" s="109" cm="1">
        <f t="array" ref="AJ764">IF(AI764=0,0,INDEX(Params!G$4:G$14,RESULTS!$AH764))</f>
        <v>0</v>
      </c>
      <c r="AK764" s="109">
        <f t="shared" si="192"/>
        <v>0</v>
      </c>
      <c r="AL764" s="109">
        <f t="shared" si="193"/>
        <v>0</v>
      </c>
    </row>
    <row r="765" spans="1:38" x14ac:dyDescent="0.3">
      <c r="A765" s="64" t="str">
        <f t="shared" si="187"/>
        <v/>
      </c>
      <c r="B765" s="64" t="str">
        <f t="shared" si="188"/>
        <v/>
      </c>
      <c r="C765" s="100">
        <v>764</v>
      </c>
      <c r="D765" s="96"/>
      <c r="E765" s="97">
        <f t="shared" si="200"/>
        <v>1</v>
      </c>
      <c r="F765" s="97"/>
      <c r="G765" s="97"/>
      <c r="H765" s="104" t="str">
        <f t="shared" si="194"/>
        <v/>
      </c>
      <c r="I765" s="105" t="str">
        <f>IF(D765="","",VLOOKUP(D765,ENTRANTS!$A$1:$H$1000,2,0))</f>
        <v/>
      </c>
      <c r="J765" s="105" t="str">
        <f>IF(D765="","",VLOOKUP(D765,ENTRANTS!$A$1:$H$1000,3,0))</f>
        <v/>
      </c>
      <c r="K765" s="100" t="str">
        <f>IF(D765="","",LEFT(VLOOKUP(D765,ENTRANTS!$A$1:$H$1000,5,0),1))</f>
        <v/>
      </c>
      <c r="L765" s="100" t="str">
        <f>IF(D765="","",COUNTIF($K$2:K765,K765))</f>
        <v/>
      </c>
      <c r="M765" s="100" t="str">
        <f>IF(D765="","",VLOOKUP(D765,ENTRANTS!$A$1:$H$1000,4,0))</f>
        <v/>
      </c>
      <c r="N765" s="100" t="str">
        <f>IF(D765="","",COUNTIF($M$2:M765,M765))</f>
        <v/>
      </c>
      <c r="O765" s="105" t="str">
        <f>IF(D765="","",VLOOKUP(D765,ENTRANTS!$A$1:$H$1000,6,0))</f>
        <v/>
      </c>
      <c r="P765" s="83" t="str">
        <f t="shared" si="195"/>
        <v/>
      </c>
      <c r="Q765" s="30"/>
      <c r="R765" s="2" t="str">
        <f t="shared" si="196"/>
        <v/>
      </c>
      <c r="S765" s="3" t="str">
        <f>IF(D765="","",COUNTIF($R$2:R765,R765))</f>
        <v/>
      </c>
      <c r="T765" s="4" t="str">
        <f t="shared" si="201"/>
        <v/>
      </c>
      <c r="U765" s="34" t="str">
        <f>IF(AND(S765=4,K765="M",NOT(O765="Unattached")),SUMIF(R$2:R765,R765,L$2:L765),"")</f>
        <v/>
      </c>
      <c r="V765" s="4" t="str">
        <f t="shared" si="202"/>
        <v/>
      </c>
      <c r="W765" s="34" t="str">
        <f>IF(AND(S765=3,K765="F",NOT(O765="Unattached")),SUMIF(R$2:R765,R765,L$2:L765),"")</f>
        <v/>
      </c>
      <c r="X765" s="5" t="str">
        <f t="shared" si="189"/>
        <v/>
      </c>
      <c r="Y765" s="5" t="str">
        <f t="shared" si="197"/>
        <v/>
      </c>
      <c r="Z765" s="32" t="str">
        <f t="shared" si="190"/>
        <v xml:space="preserve"> </v>
      </c>
      <c r="AA765" s="32" t="str">
        <f>IF(K765="M",IF(S765&lt;&gt;4,"",VLOOKUP(CONCATENATE(R765," ",(S765-3)),$Z$2:AD765,5,0)),IF(S765&lt;&gt;3,"",VLOOKUP(CONCATENATE(R765," ",(S765-2)),$Z$2:AD765,5,0)))</f>
        <v/>
      </c>
      <c r="AB765" s="32" t="str">
        <f>IF(K765="M",IF(S765&lt;&gt;4,"",VLOOKUP(CONCATENATE(R765," ",(S765-2)),$Z$2:AD765,5,0)),IF(S765&lt;&gt;3,"",VLOOKUP(CONCATENATE(R765," ",(S765-1)),$Z$2:AD765,5,0)))</f>
        <v/>
      </c>
      <c r="AC765" s="32" t="str">
        <f>IF(K765="M",IF(S765&lt;&gt;4,"",VLOOKUP(CONCATENATE(R765," ",(S765-1)),$Z$2:AD765,5,0)),IF(S765&lt;&gt;3,"",VLOOKUP(CONCATENATE(R765," ",(S765)),$Z$2:AD765,5,0)))</f>
        <v/>
      </c>
      <c r="AD765" s="32" t="str">
        <f t="shared" si="198"/>
        <v/>
      </c>
      <c r="AE765" s="32" t="str">
        <f t="shared" si="199"/>
        <v xml:space="preserve"> </v>
      </c>
      <c r="AF765" s="109">
        <f>IF($K765="M",IF($L765&gt;Params!D$3,0,Params!F$3-$L765+1)+IF($L765=1,2,0),IF($L765&gt;Params!E$3,0,Params!G$3-$L765+1)+IF($L765=1,2,0))</f>
        <v>0</v>
      </c>
      <c r="AG765" s="109">
        <f t="shared" si="191"/>
        <v>0</v>
      </c>
      <c r="AH765" s="109">
        <f>IF(LEN(M765)&gt;1,MATCH(MID(M765,2,3),Params!$A$4:$A$14,0),0)</f>
        <v>0</v>
      </c>
      <c r="AI765" s="109" cm="1">
        <f t="array" ref="AI765">IF(AH765=0,0,INDEX(Params!F$4:F$14,RESULTS!$AH765))</f>
        <v>0</v>
      </c>
      <c r="AJ765" s="109" cm="1">
        <f t="array" ref="AJ765">IF(AI765=0,0,INDEX(Params!G$4:G$14,RESULTS!$AH765))</f>
        <v>0</v>
      </c>
      <c r="AK765" s="109">
        <f t="shared" si="192"/>
        <v>0</v>
      </c>
      <c r="AL765" s="109">
        <f t="shared" si="193"/>
        <v>0</v>
      </c>
    </row>
    <row r="766" spans="1:38" x14ac:dyDescent="0.3">
      <c r="A766" s="64" t="str">
        <f t="shared" si="187"/>
        <v/>
      </c>
      <c r="B766" s="64" t="str">
        <f t="shared" si="188"/>
        <v/>
      </c>
      <c r="C766" s="100">
        <v>765</v>
      </c>
      <c r="D766" s="96"/>
      <c r="E766" s="97">
        <f t="shared" si="200"/>
        <v>1</v>
      </c>
      <c r="F766" s="97"/>
      <c r="G766" s="97"/>
      <c r="H766" s="104" t="str">
        <f t="shared" si="194"/>
        <v/>
      </c>
      <c r="I766" s="105" t="str">
        <f>IF(D766="","",VLOOKUP(D766,ENTRANTS!$A$1:$H$1000,2,0))</f>
        <v/>
      </c>
      <c r="J766" s="105" t="str">
        <f>IF(D766="","",VLOOKUP(D766,ENTRANTS!$A$1:$H$1000,3,0))</f>
        <v/>
      </c>
      <c r="K766" s="100" t="str">
        <f>IF(D766="","",LEFT(VLOOKUP(D766,ENTRANTS!$A$1:$H$1000,5,0),1))</f>
        <v/>
      </c>
      <c r="L766" s="100" t="str">
        <f>IF(D766="","",COUNTIF($K$2:K766,K766))</f>
        <v/>
      </c>
      <c r="M766" s="100" t="str">
        <f>IF(D766="","",VLOOKUP(D766,ENTRANTS!$A$1:$H$1000,4,0))</f>
        <v/>
      </c>
      <c r="N766" s="100" t="str">
        <f>IF(D766="","",COUNTIF($M$2:M766,M766))</f>
        <v/>
      </c>
      <c r="O766" s="105" t="str">
        <f>IF(D766="","",VLOOKUP(D766,ENTRANTS!$A$1:$H$1000,6,0))</f>
        <v/>
      </c>
      <c r="P766" s="83" t="str">
        <f t="shared" si="195"/>
        <v/>
      </c>
      <c r="Q766" s="30"/>
      <c r="R766" s="2" t="str">
        <f t="shared" si="196"/>
        <v/>
      </c>
      <c r="S766" s="3" t="str">
        <f>IF(D766="","",COUNTIF($R$2:R766,R766))</f>
        <v/>
      </c>
      <c r="T766" s="4" t="str">
        <f t="shared" si="201"/>
        <v/>
      </c>
      <c r="U766" s="34" t="str">
        <f>IF(AND(S766=4,K766="M",NOT(O766="Unattached")),SUMIF(R$2:R766,R766,L$2:L766),"")</f>
        <v/>
      </c>
      <c r="V766" s="4" t="str">
        <f t="shared" si="202"/>
        <v/>
      </c>
      <c r="W766" s="34" t="str">
        <f>IF(AND(S766=3,K766="F",NOT(O766="Unattached")),SUMIF(R$2:R766,R766,L$2:L766),"")</f>
        <v/>
      </c>
      <c r="X766" s="5" t="str">
        <f t="shared" si="189"/>
        <v/>
      </c>
      <c r="Y766" s="5" t="str">
        <f t="shared" si="197"/>
        <v/>
      </c>
      <c r="Z766" s="32" t="str">
        <f t="shared" si="190"/>
        <v xml:space="preserve"> </v>
      </c>
      <c r="AA766" s="32" t="str">
        <f>IF(K766="M",IF(S766&lt;&gt;4,"",VLOOKUP(CONCATENATE(R766," ",(S766-3)),$Z$2:AD766,5,0)),IF(S766&lt;&gt;3,"",VLOOKUP(CONCATENATE(R766," ",(S766-2)),$Z$2:AD766,5,0)))</f>
        <v/>
      </c>
      <c r="AB766" s="32" t="str">
        <f>IF(K766="M",IF(S766&lt;&gt;4,"",VLOOKUP(CONCATENATE(R766," ",(S766-2)),$Z$2:AD766,5,0)),IF(S766&lt;&gt;3,"",VLOOKUP(CONCATENATE(R766," ",(S766-1)),$Z$2:AD766,5,0)))</f>
        <v/>
      </c>
      <c r="AC766" s="32" t="str">
        <f>IF(K766="M",IF(S766&lt;&gt;4,"",VLOOKUP(CONCATENATE(R766," ",(S766-1)),$Z$2:AD766,5,0)),IF(S766&lt;&gt;3,"",VLOOKUP(CONCATENATE(R766," ",(S766)),$Z$2:AD766,5,0)))</f>
        <v/>
      </c>
      <c r="AD766" s="32" t="str">
        <f t="shared" si="198"/>
        <v/>
      </c>
      <c r="AE766" s="32" t="str">
        <f t="shared" si="199"/>
        <v xml:space="preserve"> </v>
      </c>
      <c r="AF766" s="109">
        <f>IF($K766="M",IF($L766&gt;Params!D$3,0,Params!F$3-$L766+1)+IF($L766=1,2,0),IF($L766&gt;Params!E$3,0,Params!G$3-$L766+1)+IF($L766=1,2,0))</f>
        <v>0</v>
      </c>
      <c r="AG766" s="109">
        <f t="shared" si="191"/>
        <v>0</v>
      </c>
      <c r="AH766" s="109">
        <f>IF(LEN(M766)&gt;1,MATCH(MID(M766,2,3),Params!$A$4:$A$14,0),0)</f>
        <v>0</v>
      </c>
      <c r="AI766" s="109" cm="1">
        <f t="array" ref="AI766">IF(AH766=0,0,INDEX(Params!F$4:F$14,RESULTS!$AH766))</f>
        <v>0</v>
      </c>
      <c r="AJ766" s="109" cm="1">
        <f t="array" ref="AJ766">IF(AI766=0,0,INDEX(Params!G$4:G$14,RESULTS!$AH766))</f>
        <v>0</v>
      </c>
      <c r="AK766" s="109">
        <f t="shared" si="192"/>
        <v>0</v>
      </c>
      <c r="AL766" s="109">
        <f t="shared" si="193"/>
        <v>0</v>
      </c>
    </row>
    <row r="767" spans="1:38" x14ac:dyDescent="0.3">
      <c r="A767" s="64" t="str">
        <f t="shared" si="187"/>
        <v/>
      </c>
      <c r="B767" s="64" t="str">
        <f t="shared" si="188"/>
        <v/>
      </c>
      <c r="C767" s="100">
        <v>766</v>
      </c>
      <c r="D767" s="96"/>
      <c r="E767" s="97">
        <f t="shared" si="200"/>
        <v>1</v>
      </c>
      <c r="F767" s="97"/>
      <c r="G767" s="97"/>
      <c r="H767" s="104" t="str">
        <f t="shared" si="194"/>
        <v/>
      </c>
      <c r="I767" s="105" t="str">
        <f>IF(D767="","",VLOOKUP(D767,ENTRANTS!$A$1:$H$1000,2,0))</f>
        <v/>
      </c>
      <c r="J767" s="105" t="str">
        <f>IF(D767="","",VLOOKUP(D767,ENTRANTS!$A$1:$H$1000,3,0))</f>
        <v/>
      </c>
      <c r="K767" s="100" t="str">
        <f>IF(D767="","",LEFT(VLOOKUP(D767,ENTRANTS!$A$1:$H$1000,5,0),1))</f>
        <v/>
      </c>
      <c r="L767" s="100" t="str">
        <f>IF(D767="","",COUNTIF($K$2:K767,K767))</f>
        <v/>
      </c>
      <c r="M767" s="100" t="str">
        <f>IF(D767="","",VLOOKUP(D767,ENTRANTS!$A$1:$H$1000,4,0))</f>
        <v/>
      </c>
      <c r="N767" s="100" t="str">
        <f>IF(D767="","",COUNTIF($M$2:M767,M767))</f>
        <v/>
      </c>
      <c r="O767" s="105" t="str">
        <f>IF(D767="","",VLOOKUP(D767,ENTRANTS!$A$1:$H$1000,6,0))</f>
        <v/>
      </c>
      <c r="P767" s="83" t="str">
        <f t="shared" si="195"/>
        <v/>
      </c>
      <c r="Q767" s="30"/>
      <c r="R767" s="2" t="str">
        <f t="shared" si="196"/>
        <v/>
      </c>
      <c r="S767" s="3" t="str">
        <f>IF(D767="","",COUNTIF($R$2:R767,R767))</f>
        <v/>
      </c>
      <c r="T767" s="4" t="str">
        <f t="shared" si="201"/>
        <v/>
      </c>
      <c r="U767" s="34" t="str">
        <f>IF(AND(S767=4,K767="M",NOT(O767="Unattached")),SUMIF(R$2:R767,R767,L$2:L767),"")</f>
        <v/>
      </c>
      <c r="V767" s="4" t="str">
        <f t="shared" si="202"/>
        <v/>
      </c>
      <c r="W767" s="34" t="str">
        <f>IF(AND(S767=3,K767="F",NOT(O767="Unattached")),SUMIF(R$2:R767,R767,L$2:L767),"")</f>
        <v/>
      </c>
      <c r="X767" s="5" t="str">
        <f t="shared" si="189"/>
        <v/>
      </c>
      <c r="Y767" s="5" t="str">
        <f t="shared" si="197"/>
        <v/>
      </c>
      <c r="Z767" s="32" t="str">
        <f t="shared" si="190"/>
        <v xml:space="preserve"> </v>
      </c>
      <c r="AA767" s="32" t="str">
        <f>IF(K767="M",IF(S767&lt;&gt;4,"",VLOOKUP(CONCATENATE(R767," ",(S767-3)),$Z$2:AD767,5,0)),IF(S767&lt;&gt;3,"",VLOOKUP(CONCATENATE(R767," ",(S767-2)),$Z$2:AD767,5,0)))</f>
        <v/>
      </c>
      <c r="AB767" s="32" t="str">
        <f>IF(K767="M",IF(S767&lt;&gt;4,"",VLOOKUP(CONCATENATE(R767," ",(S767-2)),$Z$2:AD767,5,0)),IF(S767&lt;&gt;3,"",VLOOKUP(CONCATENATE(R767," ",(S767-1)),$Z$2:AD767,5,0)))</f>
        <v/>
      </c>
      <c r="AC767" s="32" t="str">
        <f>IF(K767="M",IF(S767&lt;&gt;4,"",VLOOKUP(CONCATENATE(R767," ",(S767-1)),$Z$2:AD767,5,0)),IF(S767&lt;&gt;3,"",VLOOKUP(CONCATENATE(R767," ",(S767)),$Z$2:AD767,5,0)))</f>
        <v/>
      </c>
      <c r="AD767" s="32" t="str">
        <f t="shared" si="198"/>
        <v/>
      </c>
      <c r="AE767" s="32" t="str">
        <f t="shared" si="199"/>
        <v xml:space="preserve"> </v>
      </c>
      <c r="AF767" s="109">
        <f>IF($K767="M",IF($L767&gt;Params!D$3,0,Params!F$3-$L767+1)+IF($L767=1,2,0),IF($L767&gt;Params!E$3,0,Params!G$3-$L767+1)+IF($L767=1,2,0))</f>
        <v>0</v>
      </c>
      <c r="AG767" s="109">
        <f t="shared" si="191"/>
        <v>0</v>
      </c>
      <c r="AH767" s="109">
        <f>IF(LEN(M767)&gt;1,MATCH(MID(M767,2,3),Params!$A$4:$A$14,0),0)</f>
        <v>0</v>
      </c>
      <c r="AI767" s="109" cm="1">
        <f t="array" ref="AI767">IF(AH767=0,0,INDEX(Params!F$4:F$14,RESULTS!$AH767))</f>
        <v>0</v>
      </c>
      <c r="AJ767" s="109" cm="1">
        <f t="array" ref="AJ767">IF(AI767=0,0,INDEX(Params!G$4:G$14,RESULTS!$AH767))</f>
        <v>0</v>
      </c>
      <c r="AK767" s="109">
        <f t="shared" si="192"/>
        <v>0</v>
      </c>
      <c r="AL767" s="109">
        <f t="shared" si="193"/>
        <v>0</v>
      </c>
    </row>
    <row r="768" spans="1:38" x14ac:dyDescent="0.3">
      <c r="A768" s="64" t="str">
        <f t="shared" si="187"/>
        <v/>
      </c>
      <c r="B768" s="64" t="str">
        <f t="shared" si="188"/>
        <v/>
      </c>
      <c r="C768" s="100">
        <v>767</v>
      </c>
      <c r="D768" s="96"/>
      <c r="E768" s="97">
        <f t="shared" si="200"/>
        <v>1</v>
      </c>
      <c r="F768" s="97"/>
      <c r="G768" s="97"/>
      <c r="H768" s="104" t="str">
        <f t="shared" si="194"/>
        <v/>
      </c>
      <c r="I768" s="105" t="str">
        <f>IF(D768="","",VLOOKUP(D768,ENTRANTS!$A$1:$H$1000,2,0))</f>
        <v/>
      </c>
      <c r="J768" s="105" t="str">
        <f>IF(D768="","",VLOOKUP(D768,ENTRANTS!$A$1:$H$1000,3,0))</f>
        <v/>
      </c>
      <c r="K768" s="100" t="str">
        <f>IF(D768="","",LEFT(VLOOKUP(D768,ENTRANTS!$A$1:$H$1000,5,0),1))</f>
        <v/>
      </c>
      <c r="L768" s="100" t="str">
        <f>IF(D768="","",COUNTIF($K$2:K768,K768))</f>
        <v/>
      </c>
      <c r="M768" s="100" t="str">
        <f>IF(D768="","",VLOOKUP(D768,ENTRANTS!$A$1:$H$1000,4,0))</f>
        <v/>
      </c>
      <c r="N768" s="100" t="str">
        <f>IF(D768="","",COUNTIF($M$2:M768,M768))</f>
        <v/>
      </c>
      <c r="O768" s="105" t="str">
        <f>IF(D768="","",VLOOKUP(D768,ENTRANTS!$A$1:$H$1000,6,0))</f>
        <v/>
      </c>
      <c r="P768" s="83" t="str">
        <f t="shared" si="195"/>
        <v/>
      </c>
      <c r="Q768" s="30"/>
      <c r="R768" s="2" t="str">
        <f t="shared" si="196"/>
        <v/>
      </c>
      <c r="S768" s="3" t="str">
        <f>IF(D768="","",COUNTIF($R$2:R768,R768))</f>
        <v/>
      </c>
      <c r="T768" s="4" t="str">
        <f t="shared" si="201"/>
        <v/>
      </c>
      <c r="U768" s="34" t="str">
        <f>IF(AND(S768=4,K768="M",NOT(O768="Unattached")),SUMIF(R$2:R768,R768,L$2:L768),"")</f>
        <v/>
      </c>
      <c r="V768" s="4" t="str">
        <f t="shared" si="202"/>
        <v/>
      </c>
      <c r="W768" s="34" t="str">
        <f>IF(AND(S768=3,K768="F",NOT(O768="Unattached")),SUMIF(R$2:R768,R768,L$2:L768),"")</f>
        <v/>
      </c>
      <c r="X768" s="5" t="str">
        <f t="shared" si="189"/>
        <v/>
      </c>
      <c r="Y768" s="5" t="str">
        <f t="shared" si="197"/>
        <v/>
      </c>
      <c r="Z768" s="32" t="str">
        <f t="shared" si="190"/>
        <v xml:space="preserve"> </v>
      </c>
      <c r="AA768" s="32" t="str">
        <f>IF(K768="M",IF(S768&lt;&gt;4,"",VLOOKUP(CONCATENATE(R768," ",(S768-3)),$Z$2:AD768,5,0)),IF(S768&lt;&gt;3,"",VLOOKUP(CONCATENATE(R768," ",(S768-2)),$Z$2:AD768,5,0)))</f>
        <v/>
      </c>
      <c r="AB768" s="32" t="str">
        <f>IF(K768="M",IF(S768&lt;&gt;4,"",VLOOKUP(CONCATENATE(R768," ",(S768-2)),$Z$2:AD768,5,0)),IF(S768&lt;&gt;3,"",VLOOKUP(CONCATENATE(R768," ",(S768-1)),$Z$2:AD768,5,0)))</f>
        <v/>
      </c>
      <c r="AC768" s="32" t="str">
        <f>IF(K768="M",IF(S768&lt;&gt;4,"",VLOOKUP(CONCATENATE(R768," ",(S768-1)),$Z$2:AD768,5,0)),IF(S768&lt;&gt;3,"",VLOOKUP(CONCATENATE(R768," ",(S768)),$Z$2:AD768,5,0)))</f>
        <v/>
      </c>
      <c r="AD768" s="32" t="str">
        <f t="shared" si="198"/>
        <v/>
      </c>
      <c r="AE768" s="32" t="str">
        <f t="shared" si="199"/>
        <v xml:space="preserve"> </v>
      </c>
      <c r="AF768" s="109">
        <f>IF($K768="M",IF($L768&gt;Params!D$3,0,Params!F$3-$L768+1)+IF($L768=1,2,0),IF($L768&gt;Params!E$3,0,Params!G$3-$L768+1)+IF($L768=1,2,0))</f>
        <v>0</v>
      </c>
      <c r="AG768" s="109">
        <f t="shared" si="191"/>
        <v>0</v>
      </c>
      <c r="AH768" s="109">
        <f>IF(LEN(M768)&gt;1,MATCH(MID(M768,2,3),Params!$A$4:$A$14,0),0)</f>
        <v>0</v>
      </c>
      <c r="AI768" s="109" cm="1">
        <f t="array" ref="AI768">IF(AH768=0,0,INDEX(Params!F$4:F$14,RESULTS!$AH768))</f>
        <v>0</v>
      </c>
      <c r="AJ768" s="109" cm="1">
        <f t="array" ref="AJ768">IF(AI768=0,0,INDEX(Params!G$4:G$14,RESULTS!$AH768))</f>
        <v>0</v>
      </c>
      <c r="AK768" s="109">
        <f t="shared" si="192"/>
        <v>0</v>
      </c>
      <c r="AL768" s="109">
        <f t="shared" si="193"/>
        <v>0</v>
      </c>
    </row>
    <row r="769" spans="1:38" x14ac:dyDescent="0.3">
      <c r="A769" s="64" t="str">
        <f t="shared" si="187"/>
        <v/>
      </c>
      <c r="B769" s="64" t="str">
        <f t="shared" si="188"/>
        <v/>
      </c>
      <c r="C769" s="100">
        <v>768</v>
      </c>
      <c r="D769" s="96"/>
      <c r="E769" s="97">
        <f t="shared" si="200"/>
        <v>1</v>
      </c>
      <c r="F769" s="97"/>
      <c r="G769" s="97"/>
      <c r="H769" s="104" t="str">
        <f t="shared" si="194"/>
        <v/>
      </c>
      <c r="I769" s="105" t="str">
        <f>IF(D769="","",VLOOKUP(D769,ENTRANTS!$A$1:$H$1000,2,0))</f>
        <v/>
      </c>
      <c r="J769" s="105" t="str">
        <f>IF(D769="","",VLOOKUP(D769,ENTRANTS!$A$1:$H$1000,3,0))</f>
        <v/>
      </c>
      <c r="K769" s="100" t="str">
        <f>IF(D769="","",LEFT(VLOOKUP(D769,ENTRANTS!$A$1:$H$1000,5,0),1))</f>
        <v/>
      </c>
      <c r="L769" s="100" t="str">
        <f>IF(D769="","",COUNTIF($K$2:K769,K769))</f>
        <v/>
      </c>
      <c r="M769" s="100" t="str">
        <f>IF(D769="","",VLOOKUP(D769,ENTRANTS!$A$1:$H$1000,4,0))</f>
        <v/>
      </c>
      <c r="N769" s="100" t="str">
        <f>IF(D769="","",COUNTIF($M$2:M769,M769))</f>
        <v/>
      </c>
      <c r="O769" s="105" t="str">
        <f>IF(D769="","",VLOOKUP(D769,ENTRANTS!$A$1:$H$1000,6,0))</f>
        <v/>
      </c>
      <c r="P769" s="83" t="str">
        <f t="shared" si="195"/>
        <v/>
      </c>
      <c r="Q769" s="30"/>
      <c r="R769" s="2" t="str">
        <f t="shared" si="196"/>
        <v/>
      </c>
      <c r="S769" s="3" t="str">
        <f>IF(D769="","",COUNTIF($R$2:R769,R769))</f>
        <v/>
      </c>
      <c r="T769" s="4" t="str">
        <f t="shared" si="201"/>
        <v/>
      </c>
      <c r="U769" s="34" t="str">
        <f>IF(AND(S769=4,K769="M",NOT(O769="Unattached")),SUMIF(R$2:R769,R769,L$2:L769),"")</f>
        <v/>
      </c>
      <c r="V769" s="4" t="str">
        <f t="shared" si="202"/>
        <v/>
      </c>
      <c r="W769" s="34" t="str">
        <f>IF(AND(S769=3,K769="F",NOT(O769="Unattached")),SUMIF(R$2:R769,R769,L$2:L769),"")</f>
        <v/>
      </c>
      <c r="X769" s="5" t="str">
        <f t="shared" si="189"/>
        <v/>
      </c>
      <c r="Y769" s="5" t="str">
        <f t="shared" si="197"/>
        <v/>
      </c>
      <c r="Z769" s="32" t="str">
        <f t="shared" si="190"/>
        <v xml:space="preserve"> </v>
      </c>
      <c r="AA769" s="32" t="str">
        <f>IF(K769="M",IF(S769&lt;&gt;4,"",VLOOKUP(CONCATENATE(R769," ",(S769-3)),$Z$2:AD769,5,0)),IF(S769&lt;&gt;3,"",VLOOKUP(CONCATENATE(R769," ",(S769-2)),$Z$2:AD769,5,0)))</f>
        <v/>
      </c>
      <c r="AB769" s="32" t="str">
        <f>IF(K769="M",IF(S769&lt;&gt;4,"",VLOOKUP(CONCATENATE(R769," ",(S769-2)),$Z$2:AD769,5,0)),IF(S769&lt;&gt;3,"",VLOOKUP(CONCATENATE(R769," ",(S769-1)),$Z$2:AD769,5,0)))</f>
        <v/>
      </c>
      <c r="AC769" s="32" t="str">
        <f>IF(K769="M",IF(S769&lt;&gt;4,"",VLOOKUP(CONCATENATE(R769," ",(S769-1)),$Z$2:AD769,5,0)),IF(S769&lt;&gt;3,"",VLOOKUP(CONCATENATE(R769," ",(S769)),$Z$2:AD769,5,0)))</f>
        <v/>
      </c>
      <c r="AD769" s="32" t="str">
        <f t="shared" si="198"/>
        <v/>
      </c>
      <c r="AE769" s="32" t="str">
        <f t="shared" si="199"/>
        <v xml:space="preserve"> </v>
      </c>
      <c r="AF769" s="109">
        <f>IF($K769="M",IF($L769&gt;Params!D$3,0,Params!F$3-$L769+1)+IF($L769=1,2,0),IF($L769&gt;Params!E$3,0,Params!G$3-$L769+1)+IF($L769=1,2,0))</f>
        <v>0</v>
      </c>
      <c r="AG769" s="109">
        <f t="shared" si="191"/>
        <v>0</v>
      </c>
      <c r="AH769" s="109">
        <f>IF(LEN(M769)&gt;1,MATCH(MID(M769,2,3),Params!$A$4:$A$14,0),0)</f>
        <v>0</v>
      </c>
      <c r="AI769" s="109" cm="1">
        <f t="array" ref="AI769">IF(AH769=0,0,INDEX(Params!F$4:F$14,RESULTS!$AH769))</f>
        <v>0</v>
      </c>
      <c r="AJ769" s="109" cm="1">
        <f t="array" ref="AJ769">IF(AI769=0,0,INDEX(Params!G$4:G$14,RESULTS!$AH769))</f>
        <v>0</v>
      </c>
      <c r="AK769" s="109">
        <f t="shared" si="192"/>
        <v>0</v>
      </c>
      <c r="AL769" s="109">
        <f t="shared" si="193"/>
        <v>0</v>
      </c>
    </row>
    <row r="770" spans="1:38" x14ac:dyDescent="0.3">
      <c r="A770" s="64" t="str">
        <f t="shared" ref="A770:A833" si="203">IF(C770&lt;1,"",CONCATENATE(K770,L770))</f>
        <v/>
      </c>
      <c r="B770" s="64" t="str">
        <f t="shared" ref="B770:B833" si="204">IF(C770&lt;1,"",CONCATENATE(M770,N770))</f>
        <v/>
      </c>
      <c r="C770" s="100">
        <v>769</v>
      </c>
      <c r="D770" s="96"/>
      <c r="E770" s="97">
        <f t="shared" si="200"/>
        <v>1</v>
      </c>
      <c r="F770" s="97"/>
      <c r="G770" s="97"/>
      <c r="H770" s="104" t="str">
        <f t="shared" si="194"/>
        <v/>
      </c>
      <c r="I770" s="105" t="str">
        <f>IF(D770="","",VLOOKUP(D770,ENTRANTS!$A$1:$H$1000,2,0))</f>
        <v/>
      </c>
      <c r="J770" s="105" t="str">
        <f>IF(D770="","",VLOOKUP(D770,ENTRANTS!$A$1:$H$1000,3,0))</f>
        <v/>
      </c>
      <c r="K770" s="100" t="str">
        <f>IF(D770="","",LEFT(VLOOKUP(D770,ENTRANTS!$A$1:$H$1000,5,0),1))</f>
        <v/>
      </c>
      <c r="L770" s="100" t="str">
        <f>IF(D770="","",COUNTIF($K$2:K770,K770))</f>
        <v/>
      </c>
      <c r="M770" s="100" t="str">
        <f>IF(D770="","",VLOOKUP(D770,ENTRANTS!$A$1:$H$1000,4,0))</f>
        <v/>
      </c>
      <c r="N770" s="100" t="str">
        <f>IF(D770="","",COUNTIF($M$2:M770,M770))</f>
        <v/>
      </c>
      <c r="O770" s="105" t="str">
        <f>IF(D770="","",VLOOKUP(D770,ENTRANTS!$A$1:$H$1000,6,0))</f>
        <v/>
      </c>
      <c r="P770" s="83" t="str">
        <f t="shared" si="195"/>
        <v/>
      </c>
      <c r="Q770" s="30"/>
      <c r="R770" s="2" t="str">
        <f t="shared" si="196"/>
        <v/>
      </c>
      <c r="S770" s="3" t="str">
        <f>IF(D770="","",COUNTIF($R$2:R770,R770))</f>
        <v/>
      </c>
      <c r="T770" s="4" t="str">
        <f t="shared" si="201"/>
        <v/>
      </c>
      <c r="U770" s="34" t="str">
        <f>IF(AND(S770=4,K770="M",NOT(O770="Unattached")),SUMIF(R$2:R770,R770,L$2:L770),"")</f>
        <v/>
      </c>
      <c r="V770" s="4" t="str">
        <f t="shared" si="202"/>
        <v/>
      </c>
      <c r="W770" s="34" t="str">
        <f>IF(AND(S770=3,K770="F",NOT(O770="Unattached")),SUMIF(R$2:R770,R770,L$2:L770),"")</f>
        <v/>
      </c>
      <c r="X770" s="5" t="str">
        <f t="shared" ref="X770:X833" si="205">IF(AND(O770&lt;&gt;"Unattached",OR(T770&lt;&gt;"",V770&lt;&gt;"")),O770,"")</f>
        <v/>
      </c>
      <c r="Y770" s="5" t="str">
        <f t="shared" si="197"/>
        <v/>
      </c>
      <c r="Z770" s="32" t="str">
        <f t="shared" ref="Z770:Z833" si="206">CONCATENATE(R770," ",S770)</f>
        <v xml:space="preserve"> </v>
      </c>
      <c r="AA770" s="32" t="str">
        <f>IF(K770="M",IF(S770&lt;&gt;4,"",VLOOKUP(CONCATENATE(R770," ",(S770-3)),$Z$2:AD770,5,0)),IF(S770&lt;&gt;3,"",VLOOKUP(CONCATENATE(R770," ",(S770-2)),$Z$2:AD770,5,0)))</f>
        <v/>
      </c>
      <c r="AB770" s="32" t="str">
        <f>IF(K770="M",IF(S770&lt;&gt;4,"",VLOOKUP(CONCATENATE(R770," ",(S770-2)),$Z$2:AD770,5,0)),IF(S770&lt;&gt;3,"",VLOOKUP(CONCATENATE(R770," ",(S770-1)),$Z$2:AD770,5,0)))</f>
        <v/>
      </c>
      <c r="AC770" s="32" t="str">
        <f>IF(K770="M",IF(S770&lt;&gt;4,"",VLOOKUP(CONCATENATE(R770," ",(S770-1)),$Z$2:AD770,5,0)),IF(S770&lt;&gt;3,"",VLOOKUP(CONCATENATE(R770," ",(S770)),$Z$2:AD770,5,0)))</f>
        <v/>
      </c>
      <c r="AD770" s="32" t="str">
        <f t="shared" si="198"/>
        <v/>
      </c>
      <c r="AE770" s="32" t="str">
        <f t="shared" si="199"/>
        <v xml:space="preserve"> </v>
      </c>
      <c r="AF770" s="109">
        <f>IF($K770="M",IF($L770&gt;Params!D$3,0,Params!F$3-$L770+1)+IF($L770=1,2,0),IF($L770&gt;Params!E$3,0,Params!G$3-$L770+1)+IF($L770=1,2,0))</f>
        <v>0</v>
      </c>
      <c r="AG770" s="109">
        <f t="shared" ref="AG770:AG833" si="207">IF(AH770=0,0,IF($K770="M",IF($N770&gt;AI770,0,AI770-$N770+1)+IF($N770=1,2,0),IF($N770&gt;AJ770,0,AJ770-$N770+1)+IF($N770=1,2,0)))</f>
        <v>0</v>
      </c>
      <c r="AH770" s="109">
        <f>IF(LEN(M770)&gt;1,MATCH(MID(M770,2,3),Params!$A$4:$A$14,0),0)</f>
        <v>0</v>
      </c>
      <c r="AI770" s="109" cm="1">
        <f t="array" ref="AI770">IF(AH770=0,0,INDEX(Params!F$4:F$14,RESULTS!$AH770))</f>
        <v>0</v>
      </c>
      <c r="AJ770" s="109" cm="1">
        <f t="array" ref="AJ770">IF(AI770=0,0,INDEX(Params!G$4:G$14,RESULTS!$AH770))</f>
        <v>0</v>
      </c>
      <c r="AK770" s="109">
        <f t="shared" ref="AK770:AK833" si="208">IF(O770="Unattached",0,IF(Z770="M "&amp;O770&amp;" 1",1,0))</f>
        <v>0</v>
      </c>
      <c r="AL770" s="109">
        <f t="shared" ref="AL770:AL833" si="209">IF(O770="Unattached",0,IF(Z770="F "&amp;O770&amp;" 1",1,0))</f>
        <v>0</v>
      </c>
    </row>
    <row r="771" spans="1:38" x14ac:dyDescent="0.3">
      <c r="A771" s="64" t="str">
        <f t="shared" si="203"/>
        <v/>
      </c>
      <c r="B771" s="64" t="str">
        <f t="shared" si="204"/>
        <v/>
      </c>
      <c r="C771" s="100">
        <v>770</v>
      </c>
      <c r="D771" s="96"/>
      <c r="E771" s="97">
        <f t="shared" si="200"/>
        <v>1</v>
      </c>
      <c r="F771" s="97"/>
      <c r="G771" s="97"/>
      <c r="H771" s="104" t="str">
        <f t="shared" ref="H771:H834" si="210">IF(D771="","",($E771+$F771/60+$G771/3600)/24)</f>
        <v/>
      </c>
      <c r="I771" s="105" t="str">
        <f>IF(D771="","",VLOOKUP(D771,ENTRANTS!$A$1:$H$1000,2,0))</f>
        <v/>
      </c>
      <c r="J771" s="105" t="str">
        <f>IF(D771="","",VLOOKUP(D771,ENTRANTS!$A$1:$H$1000,3,0))</f>
        <v/>
      </c>
      <c r="K771" s="100" t="str">
        <f>IF(D771="","",LEFT(VLOOKUP(D771,ENTRANTS!$A$1:$H$1000,5,0),1))</f>
        <v/>
      </c>
      <c r="L771" s="100" t="str">
        <f>IF(D771="","",COUNTIF($K$2:K771,K771))</f>
        <v/>
      </c>
      <c r="M771" s="100" t="str">
        <f>IF(D771="","",VLOOKUP(D771,ENTRANTS!$A$1:$H$1000,4,0))</f>
        <v/>
      </c>
      <c r="N771" s="100" t="str">
        <f>IF(D771="","",COUNTIF($M$2:M771,M771))</f>
        <v/>
      </c>
      <c r="O771" s="105" t="str">
        <f>IF(D771="","",VLOOKUP(D771,ENTRANTS!$A$1:$H$1000,6,0))</f>
        <v/>
      </c>
      <c r="P771" s="83" t="str">
        <f t="shared" ref="P771:P834" si="211">IF(D771&lt;1,"",IF(COUNTIF($D$2:$D$501,D771)=1,"","DUPLICATE"))</f>
        <v/>
      </c>
      <c r="Q771" s="30"/>
      <c r="R771" s="2" t="str">
        <f t="shared" ref="R771:R834" si="212">IF(D771="","",CONCATENATE(K771," ",O771))</f>
        <v/>
      </c>
      <c r="S771" s="3" t="str">
        <f>IF(D771="","",COUNTIF($R$2:R771,R771))</f>
        <v/>
      </c>
      <c r="T771" s="4" t="str">
        <f t="shared" si="201"/>
        <v/>
      </c>
      <c r="U771" s="34" t="str">
        <f>IF(AND(S771=4,K771="M",NOT(O771="Unattached")),SUMIF(R$2:R771,R771,L$2:L771),"")</f>
        <v/>
      </c>
      <c r="V771" s="4" t="str">
        <f t="shared" si="202"/>
        <v/>
      </c>
      <c r="W771" s="34" t="str">
        <f>IF(AND(S771=3,K771="F",NOT(O771="Unattached")),SUMIF(R$2:R771,R771,L$2:L771),"")</f>
        <v/>
      </c>
      <c r="X771" s="5" t="str">
        <f t="shared" si="205"/>
        <v/>
      </c>
      <c r="Y771" s="5" t="str">
        <f t="shared" ref="Y771:Y834" si="213">IF(X771="","",IF(K771="M",CONCATENATE(X771," (",AA771,", ",AB771,", ",AC771,", ",AD771,")"),CONCATENATE(X771," (",AA771,", ",AB771,", ",AC771,")")))</f>
        <v/>
      </c>
      <c r="Z771" s="32" t="str">
        <f t="shared" si="206"/>
        <v xml:space="preserve"> </v>
      </c>
      <c r="AA771" s="32" t="str">
        <f>IF(K771="M",IF(S771&lt;&gt;4,"",VLOOKUP(CONCATENATE(R771," ",(S771-3)),$Z$2:AD771,5,0)),IF(S771&lt;&gt;3,"",VLOOKUP(CONCATENATE(R771," ",(S771-2)),$Z$2:AD771,5,0)))</f>
        <v/>
      </c>
      <c r="AB771" s="32" t="str">
        <f>IF(K771="M",IF(S771&lt;&gt;4,"",VLOOKUP(CONCATENATE(R771," ",(S771-2)),$Z$2:AD771,5,0)),IF(S771&lt;&gt;3,"",VLOOKUP(CONCATENATE(R771," ",(S771-1)),$Z$2:AD771,5,0)))</f>
        <v/>
      </c>
      <c r="AC771" s="32" t="str">
        <f>IF(K771="M",IF(S771&lt;&gt;4,"",VLOOKUP(CONCATENATE(R771," ",(S771-1)),$Z$2:AD771,5,0)),IF(S771&lt;&gt;3,"",VLOOKUP(CONCATENATE(R771," ",(S771)),$Z$2:AD771,5,0)))</f>
        <v/>
      </c>
      <c r="AD771" s="32" t="str">
        <f t="shared" ref="AD771:AD834" si="214">IF(AND(O771&lt;&gt;"Unattached",S771&lt;=4),CONCATENATE(I771," ",J771),"")</f>
        <v/>
      </c>
      <c r="AE771" s="32" t="str">
        <f t="shared" ref="AE771:AE834" si="215">TRIM(I771)&amp;" "&amp;TRIM(J771)</f>
        <v xml:space="preserve"> </v>
      </c>
      <c r="AF771" s="109">
        <f>IF($K771="M",IF($L771&gt;Params!D$3,0,Params!F$3-$L771+1)+IF($L771=1,2,0),IF($L771&gt;Params!E$3,0,Params!G$3-$L771+1)+IF($L771=1,2,0))</f>
        <v>0</v>
      </c>
      <c r="AG771" s="109">
        <f t="shared" si="207"/>
        <v>0</v>
      </c>
      <c r="AH771" s="109">
        <f>IF(LEN(M771)&gt;1,MATCH(MID(M771,2,3),Params!$A$4:$A$14,0),0)</f>
        <v>0</v>
      </c>
      <c r="AI771" s="109" cm="1">
        <f t="array" ref="AI771">IF(AH771=0,0,INDEX(Params!F$4:F$14,RESULTS!$AH771))</f>
        <v>0</v>
      </c>
      <c r="AJ771" s="109" cm="1">
        <f t="array" ref="AJ771">IF(AI771=0,0,INDEX(Params!G$4:G$14,RESULTS!$AH771))</f>
        <v>0</v>
      </c>
      <c r="AK771" s="109">
        <f t="shared" si="208"/>
        <v>0</v>
      </c>
      <c r="AL771" s="109">
        <f t="shared" si="209"/>
        <v>0</v>
      </c>
    </row>
    <row r="772" spans="1:38" x14ac:dyDescent="0.3">
      <c r="A772" s="64" t="str">
        <f t="shared" si="203"/>
        <v/>
      </c>
      <c r="B772" s="64" t="str">
        <f t="shared" si="204"/>
        <v/>
      </c>
      <c r="C772" s="100">
        <v>771</v>
      </c>
      <c r="D772" s="96"/>
      <c r="E772" s="97">
        <f t="shared" ref="E772:E835" si="216">E771</f>
        <v>1</v>
      </c>
      <c r="F772" s="97"/>
      <c r="G772" s="97"/>
      <c r="H772" s="104" t="str">
        <f t="shared" si="210"/>
        <v/>
      </c>
      <c r="I772" s="105" t="str">
        <f>IF(D772="","",VLOOKUP(D772,ENTRANTS!$A$1:$H$1000,2,0))</f>
        <v/>
      </c>
      <c r="J772" s="105" t="str">
        <f>IF(D772="","",VLOOKUP(D772,ENTRANTS!$A$1:$H$1000,3,0))</f>
        <v/>
      </c>
      <c r="K772" s="100" t="str">
        <f>IF(D772="","",LEFT(VLOOKUP(D772,ENTRANTS!$A$1:$H$1000,5,0),1))</f>
        <v/>
      </c>
      <c r="L772" s="100" t="str">
        <f>IF(D772="","",COUNTIF($K$2:K772,K772))</f>
        <v/>
      </c>
      <c r="M772" s="100" t="str">
        <f>IF(D772="","",VLOOKUP(D772,ENTRANTS!$A$1:$H$1000,4,0))</f>
        <v/>
      </c>
      <c r="N772" s="100" t="str">
        <f>IF(D772="","",COUNTIF($M$2:M772,M772))</f>
        <v/>
      </c>
      <c r="O772" s="105" t="str">
        <f>IF(D772="","",VLOOKUP(D772,ENTRANTS!$A$1:$H$1000,6,0))</f>
        <v/>
      </c>
      <c r="P772" s="83" t="str">
        <f t="shared" si="211"/>
        <v/>
      </c>
      <c r="Q772" s="30"/>
      <c r="R772" s="2" t="str">
        <f t="shared" si="212"/>
        <v/>
      </c>
      <c r="S772" s="3" t="str">
        <f>IF(D772="","",COUNTIF($R$2:R772,R772))</f>
        <v/>
      </c>
      <c r="T772" s="4" t="str">
        <f t="shared" si="201"/>
        <v/>
      </c>
      <c r="U772" s="34" t="str">
        <f>IF(AND(S772=4,K772="M",NOT(O772="Unattached")),SUMIF(R$2:R772,R772,L$2:L772),"")</f>
        <v/>
      </c>
      <c r="V772" s="4" t="str">
        <f t="shared" si="202"/>
        <v/>
      </c>
      <c r="W772" s="34" t="str">
        <f>IF(AND(S772=3,K772="F",NOT(O772="Unattached")),SUMIF(R$2:R772,R772,L$2:L772),"")</f>
        <v/>
      </c>
      <c r="X772" s="5" t="str">
        <f t="shared" si="205"/>
        <v/>
      </c>
      <c r="Y772" s="5" t="str">
        <f t="shared" si="213"/>
        <v/>
      </c>
      <c r="Z772" s="32" t="str">
        <f t="shared" si="206"/>
        <v xml:space="preserve"> </v>
      </c>
      <c r="AA772" s="32" t="str">
        <f>IF(K772="M",IF(S772&lt;&gt;4,"",VLOOKUP(CONCATENATE(R772," ",(S772-3)),$Z$2:AD772,5,0)),IF(S772&lt;&gt;3,"",VLOOKUP(CONCATENATE(R772," ",(S772-2)),$Z$2:AD772,5,0)))</f>
        <v/>
      </c>
      <c r="AB772" s="32" t="str">
        <f>IF(K772="M",IF(S772&lt;&gt;4,"",VLOOKUP(CONCATENATE(R772," ",(S772-2)),$Z$2:AD772,5,0)),IF(S772&lt;&gt;3,"",VLOOKUP(CONCATENATE(R772," ",(S772-1)),$Z$2:AD772,5,0)))</f>
        <v/>
      </c>
      <c r="AC772" s="32" t="str">
        <f>IF(K772="M",IF(S772&lt;&gt;4,"",VLOOKUP(CONCATENATE(R772," ",(S772-1)),$Z$2:AD772,5,0)),IF(S772&lt;&gt;3,"",VLOOKUP(CONCATENATE(R772," ",(S772)),$Z$2:AD772,5,0)))</f>
        <v/>
      </c>
      <c r="AD772" s="32" t="str">
        <f t="shared" si="214"/>
        <v/>
      </c>
      <c r="AE772" s="32" t="str">
        <f t="shared" si="215"/>
        <v xml:space="preserve"> </v>
      </c>
      <c r="AF772" s="109">
        <f>IF($K772="M",IF($L772&gt;Params!D$3,0,Params!F$3-$L772+1)+IF($L772=1,2,0),IF($L772&gt;Params!E$3,0,Params!G$3-$L772+1)+IF($L772=1,2,0))</f>
        <v>0</v>
      </c>
      <c r="AG772" s="109">
        <f t="shared" si="207"/>
        <v>0</v>
      </c>
      <c r="AH772" s="109">
        <f>IF(LEN(M772)&gt;1,MATCH(MID(M772,2,3),Params!$A$4:$A$14,0),0)</f>
        <v>0</v>
      </c>
      <c r="AI772" s="109" cm="1">
        <f t="array" ref="AI772">IF(AH772=0,0,INDEX(Params!F$4:F$14,RESULTS!$AH772))</f>
        <v>0</v>
      </c>
      <c r="AJ772" s="109" cm="1">
        <f t="array" ref="AJ772">IF(AI772=0,0,INDEX(Params!G$4:G$14,RESULTS!$AH772))</f>
        <v>0</v>
      </c>
      <c r="AK772" s="109">
        <f t="shared" si="208"/>
        <v>0</v>
      </c>
      <c r="AL772" s="109">
        <f t="shared" si="209"/>
        <v>0</v>
      </c>
    </row>
    <row r="773" spans="1:38" x14ac:dyDescent="0.3">
      <c r="A773" s="64" t="str">
        <f t="shared" si="203"/>
        <v/>
      </c>
      <c r="B773" s="64" t="str">
        <f t="shared" si="204"/>
        <v/>
      </c>
      <c r="C773" s="100">
        <v>772</v>
      </c>
      <c r="D773" s="96"/>
      <c r="E773" s="97">
        <f t="shared" si="216"/>
        <v>1</v>
      </c>
      <c r="F773" s="97"/>
      <c r="G773" s="97"/>
      <c r="H773" s="104" t="str">
        <f t="shared" si="210"/>
        <v/>
      </c>
      <c r="I773" s="105" t="str">
        <f>IF(D773="","",VLOOKUP(D773,ENTRANTS!$A$1:$H$1000,2,0))</f>
        <v/>
      </c>
      <c r="J773" s="105" t="str">
        <f>IF(D773="","",VLOOKUP(D773,ENTRANTS!$A$1:$H$1000,3,0))</f>
        <v/>
      </c>
      <c r="K773" s="100" t="str">
        <f>IF(D773="","",LEFT(VLOOKUP(D773,ENTRANTS!$A$1:$H$1000,5,0),1))</f>
        <v/>
      </c>
      <c r="L773" s="100" t="str">
        <f>IF(D773="","",COUNTIF($K$2:K773,K773))</f>
        <v/>
      </c>
      <c r="M773" s="100" t="str">
        <f>IF(D773="","",VLOOKUP(D773,ENTRANTS!$A$1:$H$1000,4,0))</f>
        <v/>
      </c>
      <c r="N773" s="100" t="str">
        <f>IF(D773="","",COUNTIF($M$2:M773,M773))</f>
        <v/>
      </c>
      <c r="O773" s="105" t="str">
        <f>IF(D773="","",VLOOKUP(D773,ENTRANTS!$A$1:$H$1000,6,0))</f>
        <v/>
      </c>
      <c r="P773" s="83" t="str">
        <f t="shared" si="211"/>
        <v/>
      </c>
      <c r="Q773" s="30"/>
      <c r="R773" s="2" t="str">
        <f t="shared" si="212"/>
        <v/>
      </c>
      <c r="S773" s="3" t="str">
        <f>IF(D773="","",COUNTIF($R$2:R773,R773))</f>
        <v/>
      </c>
      <c r="T773" s="4" t="str">
        <f t="shared" si="201"/>
        <v/>
      </c>
      <c r="U773" s="34" t="str">
        <f>IF(AND(S773=4,K773="M",NOT(O773="Unattached")),SUMIF(R$2:R773,R773,L$2:L773),"")</f>
        <v/>
      </c>
      <c r="V773" s="4" t="str">
        <f t="shared" si="202"/>
        <v/>
      </c>
      <c r="W773" s="34" t="str">
        <f>IF(AND(S773=3,K773="F",NOT(O773="Unattached")),SUMIF(R$2:R773,R773,L$2:L773),"")</f>
        <v/>
      </c>
      <c r="X773" s="5" t="str">
        <f t="shared" si="205"/>
        <v/>
      </c>
      <c r="Y773" s="5" t="str">
        <f t="shared" si="213"/>
        <v/>
      </c>
      <c r="Z773" s="32" t="str">
        <f t="shared" si="206"/>
        <v xml:space="preserve"> </v>
      </c>
      <c r="AA773" s="32" t="str">
        <f>IF(K773="M",IF(S773&lt;&gt;4,"",VLOOKUP(CONCATENATE(R773," ",(S773-3)),$Z$2:AD773,5,0)),IF(S773&lt;&gt;3,"",VLOOKUP(CONCATENATE(R773," ",(S773-2)),$Z$2:AD773,5,0)))</f>
        <v/>
      </c>
      <c r="AB773" s="32" t="str">
        <f>IF(K773="M",IF(S773&lt;&gt;4,"",VLOOKUP(CONCATENATE(R773," ",(S773-2)),$Z$2:AD773,5,0)),IF(S773&lt;&gt;3,"",VLOOKUP(CONCATENATE(R773," ",(S773-1)),$Z$2:AD773,5,0)))</f>
        <v/>
      </c>
      <c r="AC773" s="32" t="str">
        <f>IF(K773="M",IF(S773&lt;&gt;4,"",VLOOKUP(CONCATENATE(R773," ",(S773-1)),$Z$2:AD773,5,0)),IF(S773&lt;&gt;3,"",VLOOKUP(CONCATENATE(R773," ",(S773)),$Z$2:AD773,5,0)))</f>
        <v/>
      </c>
      <c r="AD773" s="32" t="str">
        <f t="shared" si="214"/>
        <v/>
      </c>
      <c r="AE773" s="32" t="str">
        <f t="shared" si="215"/>
        <v xml:space="preserve"> </v>
      </c>
      <c r="AF773" s="109">
        <f>IF($K773="M",IF($L773&gt;Params!D$3,0,Params!F$3-$L773+1)+IF($L773=1,2,0),IF($L773&gt;Params!E$3,0,Params!G$3-$L773+1)+IF($L773=1,2,0))</f>
        <v>0</v>
      </c>
      <c r="AG773" s="109">
        <f t="shared" si="207"/>
        <v>0</v>
      </c>
      <c r="AH773" s="109">
        <f>IF(LEN(M773)&gt;1,MATCH(MID(M773,2,3),Params!$A$4:$A$14,0),0)</f>
        <v>0</v>
      </c>
      <c r="AI773" s="109" cm="1">
        <f t="array" ref="AI773">IF(AH773=0,0,INDEX(Params!F$4:F$14,RESULTS!$AH773))</f>
        <v>0</v>
      </c>
      <c r="AJ773" s="109" cm="1">
        <f t="array" ref="AJ773">IF(AI773=0,0,INDEX(Params!G$4:G$14,RESULTS!$AH773))</f>
        <v>0</v>
      </c>
      <c r="AK773" s="109">
        <f t="shared" si="208"/>
        <v>0</v>
      </c>
      <c r="AL773" s="109">
        <f t="shared" si="209"/>
        <v>0</v>
      </c>
    </row>
    <row r="774" spans="1:38" x14ac:dyDescent="0.3">
      <c r="A774" s="64" t="str">
        <f t="shared" si="203"/>
        <v/>
      </c>
      <c r="B774" s="64" t="str">
        <f t="shared" si="204"/>
        <v/>
      </c>
      <c r="C774" s="100">
        <v>773</v>
      </c>
      <c r="D774" s="96"/>
      <c r="E774" s="97">
        <f t="shared" si="216"/>
        <v>1</v>
      </c>
      <c r="F774" s="97"/>
      <c r="G774" s="97"/>
      <c r="H774" s="104" t="str">
        <f t="shared" si="210"/>
        <v/>
      </c>
      <c r="I774" s="105" t="str">
        <f>IF(D774="","",VLOOKUP(D774,ENTRANTS!$A$1:$H$1000,2,0))</f>
        <v/>
      </c>
      <c r="J774" s="105" t="str">
        <f>IF(D774="","",VLOOKUP(D774,ENTRANTS!$A$1:$H$1000,3,0))</f>
        <v/>
      </c>
      <c r="K774" s="100" t="str">
        <f>IF(D774="","",LEFT(VLOOKUP(D774,ENTRANTS!$A$1:$H$1000,5,0),1))</f>
        <v/>
      </c>
      <c r="L774" s="100" t="str">
        <f>IF(D774="","",COUNTIF($K$2:K774,K774))</f>
        <v/>
      </c>
      <c r="M774" s="100" t="str">
        <f>IF(D774="","",VLOOKUP(D774,ENTRANTS!$A$1:$H$1000,4,0))</f>
        <v/>
      </c>
      <c r="N774" s="100" t="str">
        <f>IF(D774="","",COUNTIF($M$2:M774,M774))</f>
        <v/>
      </c>
      <c r="O774" s="105" t="str">
        <f>IF(D774="","",VLOOKUP(D774,ENTRANTS!$A$1:$H$1000,6,0))</f>
        <v/>
      </c>
      <c r="P774" s="83" t="str">
        <f t="shared" si="211"/>
        <v/>
      </c>
      <c r="Q774" s="30"/>
      <c r="R774" s="2" t="str">
        <f t="shared" si="212"/>
        <v/>
      </c>
      <c r="S774" s="3" t="str">
        <f>IF(D774="","",COUNTIF($R$2:R774,R774))</f>
        <v/>
      </c>
      <c r="T774" s="4" t="str">
        <f t="shared" si="201"/>
        <v/>
      </c>
      <c r="U774" s="34" t="str">
        <f>IF(AND(S774=4,K774="M",NOT(O774="Unattached")),SUMIF(R$2:R774,R774,L$2:L774),"")</f>
        <v/>
      </c>
      <c r="V774" s="4" t="str">
        <f t="shared" si="202"/>
        <v/>
      </c>
      <c r="W774" s="34" t="str">
        <f>IF(AND(S774=3,K774="F",NOT(O774="Unattached")),SUMIF(R$2:R774,R774,L$2:L774),"")</f>
        <v/>
      </c>
      <c r="X774" s="5" t="str">
        <f t="shared" si="205"/>
        <v/>
      </c>
      <c r="Y774" s="5" t="str">
        <f t="shared" si="213"/>
        <v/>
      </c>
      <c r="Z774" s="32" t="str">
        <f t="shared" si="206"/>
        <v xml:space="preserve"> </v>
      </c>
      <c r="AA774" s="32" t="str">
        <f>IF(K774="M",IF(S774&lt;&gt;4,"",VLOOKUP(CONCATENATE(R774," ",(S774-3)),$Z$2:AD774,5,0)),IF(S774&lt;&gt;3,"",VLOOKUP(CONCATENATE(R774," ",(S774-2)),$Z$2:AD774,5,0)))</f>
        <v/>
      </c>
      <c r="AB774" s="32" t="str">
        <f>IF(K774="M",IF(S774&lt;&gt;4,"",VLOOKUP(CONCATENATE(R774," ",(S774-2)),$Z$2:AD774,5,0)),IF(S774&lt;&gt;3,"",VLOOKUP(CONCATENATE(R774," ",(S774-1)),$Z$2:AD774,5,0)))</f>
        <v/>
      </c>
      <c r="AC774" s="32" t="str">
        <f>IF(K774="M",IF(S774&lt;&gt;4,"",VLOOKUP(CONCATENATE(R774," ",(S774-1)),$Z$2:AD774,5,0)),IF(S774&lt;&gt;3,"",VLOOKUP(CONCATENATE(R774," ",(S774)),$Z$2:AD774,5,0)))</f>
        <v/>
      </c>
      <c r="AD774" s="32" t="str">
        <f t="shared" si="214"/>
        <v/>
      </c>
      <c r="AE774" s="32" t="str">
        <f t="shared" si="215"/>
        <v xml:space="preserve"> </v>
      </c>
      <c r="AF774" s="109">
        <f>IF($K774="M",IF($L774&gt;Params!D$3,0,Params!F$3-$L774+1)+IF($L774=1,2,0),IF($L774&gt;Params!E$3,0,Params!G$3-$L774+1)+IF($L774=1,2,0))</f>
        <v>0</v>
      </c>
      <c r="AG774" s="109">
        <f t="shared" si="207"/>
        <v>0</v>
      </c>
      <c r="AH774" s="109">
        <f>IF(LEN(M774)&gt;1,MATCH(MID(M774,2,3),Params!$A$4:$A$14,0),0)</f>
        <v>0</v>
      </c>
      <c r="AI774" s="109" cm="1">
        <f t="array" ref="AI774">IF(AH774=0,0,INDEX(Params!F$4:F$14,RESULTS!$AH774))</f>
        <v>0</v>
      </c>
      <c r="AJ774" s="109" cm="1">
        <f t="array" ref="AJ774">IF(AI774=0,0,INDEX(Params!G$4:G$14,RESULTS!$AH774))</f>
        <v>0</v>
      </c>
      <c r="AK774" s="109">
        <f t="shared" si="208"/>
        <v>0</v>
      </c>
      <c r="AL774" s="109">
        <f t="shared" si="209"/>
        <v>0</v>
      </c>
    </row>
    <row r="775" spans="1:38" x14ac:dyDescent="0.3">
      <c r="A775" s="64" t="str">
        <f t="shared" si="203"/>
        <v/>
      </c>
      <c r="B775" s="64" t="str">
        <f t="shared" si="204"/>
        <v/>
      </c>
      <c r="C775" s="100">
        <v>774</v>
      </c>
      <c r="D775" s="96"/>
      <c r="E775" s="97">
        <f t="shared" si="216"/>
        <v>1</v>
      </c>
      <c r="F775" s="97"/>
      <c r="G775" s="97"/>
      <c r="H775" s="104" t="str">
        <f t="shared" si="210"/>
        <v/>
      </c>
      <c r="I775" s="105" t="str">
        <f>IF(D775="","",VLOOKUP(D775,ENTRANTS!$A$1:$H$1000,2,0))</f>
        <v/>
      </c>
      <c r="J775" s="105" t="str">
        <f>IF(D775="","",VLOOKUP(D775,ENTRANTS!$A$1:$H$1000,3,0))</f>
        <v/>
      </c>
      <c r="K775" s="100" t="str">
        <f>IF(D775="","",LEFT(VLOOKUP(D775,ENTRANTS!$A$1:$H$1000,5,0),1))</f>
        <v/>
      </c>
      <c r="L775" s="100" t="str">
        <f>IF(D775="","",COUNTIF($K$2:K775,K775))</f>
        <v/>
      </c>
      <c r="M775" s="100" t="str">
        <f>IF(D775="","",VLOOKUP(D775,ENTRANTS!$A$1:$H$1000,4,0))</f>
        <v/>
      </c>
      <c r="N775" s="100" t="str">
        <f>IF(D775="","",COUNTIF($M$2:M775,M775))</f>
        <v/>
      </c>
      <c r="O775" s="105" t="str">
        <f>IF(D775="","",VLOOKUP(D775,ENTRANTS!$A$1:$H$1000,6,0))</f>
        <v/>
      </c>
      <c r="P775" s="83" t="str">
        <f t="shared" si="211"/>
        <v/>
      </c>
      <c r="Q775" s="30"/>
      <c r="R775" s="2" t="str">
        <f t="shared" si="212"/>
        <v/>
      </c>
      <c r="S775" s="3" t="str">
        <f>IF(D775="","",COUNTIF($R$2:R775,R775))</f>
        <v/>
      </c>
      <c r="T775" s="4" t="str">
        <f t="shared" si="201"/>
        <v/>
      </c>
      <c r="U775" s="34" t="str">
        <f>IF(AND(S775=4,K775="M",NOT(O775="Unattached")),SUMIF(R$2:R775,R775,L$2:L775),"")</f>
        <v/>
      </c>
      <c r="V775" s="4" t="str">
        <f t="shared" si="202"/>
        <v/>
      </c>
      <c r="W775" s="34" t="str">
        <f>IF(AND(S775=3,K775="F",NOT(O775="Unattached")),SUMIF(R$2:R775,R775,L$2:L775),"")</f>
        <v/>
      </c>
      <c r="X775" s="5" t="str">
        <f t="shared" si="205"/>
        <v/>
      </c>
      <c r="Y775" s="5" t="str">
        <f t="shared" si="213"/>
        <v/>
      </c>
      <c r="Z775" s="32" t="str">
        <f t="shared" si="206"/>
        <v xml:space="preserve"> </v>
      </c>
      <c r="AA775" s="32" t="str">
        <f>IF(K775="M",IF(S775&lt;&gt;4,"",VLOOKUP(CONCATENATE(R775," ",(S775-3)),$Z$2:AD775,5,0)),IF(S775&lt;&gt;3,"",VLOOKUP(CONCATENATE(R775," ",(S775-2)),$Z$2:AD775,5,0)))</f>
        <v/>
      </c>
      <c r="AB775" s="32" t="str">
        <f>IF(K775="M",IF(S775&lt;&gt;4,"",VLOOKUP(CONCATENATE(R775," ",(S775-2)),$Z$2:AD775,5,0)),IF(S775&lt;&gt;3,"",VLOOKUP(CONCATENATE(R775," ",(S775-1)),$Z$2:AD775,5,0)))</f>
        <v/>
      </c>
      <c r="AC775" s="32" t="str">
        <f>IF(K775="M",IF(S775&lt;&gt;4,"",VLOOKUP(CONCATENATE(R775," ",(S775-1)),$Z$2:AD775,5,0)),IF(S775&lt;&gt;3,"",VLOOKUP(CONCATENATE(R775," ",(S775)),$Z$2:AD775,5,0)))</f>
        <v/>
      </c>
      <c r="AD775" s="32" t="str">
        <f t="shared" si="214"/>
        <v/>
      </c>
      <c r="AE775" s="32" t="str">
        <f t="shared" si="215"/>
        <v xml:space="preserve"> </v>
      </c>
      <c r="AF775" s="109">
        <f>IF($K775="M",IF($L775&gt;Params!D$3,0,Params!F$3-$L775+1)+IF($L775=1,2,0),IF($L775&gt;Params!E$3,0,Params!G$3-$L775+1)+IF($L775=1,2,0))</f>
        <v>0</v>
      </c>
      <c r="AG775" s="109">
        <f t="shared" si="207"/>
        <v>0</v>
      </c>
      <c r="AH775" s="109">
        <f>IF(LEN(M775)&gt;1,MATCH(MID(M775,2,3),Params!$A$4:$A$14,0),0)</f>
        <v>0</v>
      </c>
      <c r="AI775" s="109" cm="1">
        <f t="array" ref="AI775">IF(AH775=0,0,INDEX(Params!F$4:F$14,RESULTS!$AH775))</f>
        <v>0</v>
      </c>
      <c r="AJ775" s="109" cm="1">
        <f t="array" ref="AJ775">IF(AI775=0,0,INDEX(Params!G$4:G$14,RESULTS!$AH775))</f>
        <v>0</v>
      </c>
      <c r="AK775" s="109">
        <f t="shared" si="208"/>
        <v>0</v>
      </c>
      <c r="AL775" s="109">
        <f t="shared" si="209"/>
        <v>0</v>
      </c>
    </row>
    <row r="776" spans="1:38" x14ac:dyDescent="0.3">
      <c r="A776" s="64" t="str">
        <f t="shared" si="203"/>
        <v/>
      </c>
      <c r="B776" s="64" t="str">
        <f t="shared" si="204"/>
        <v/>
      </c>
      <c r="C776" s="100">
        <v>775</v>
      </c>
      <c r="D776" s="96"/>
      <c r="E776" s="97">
        <f t="shared" si="216"/>
        <v>1</v>
      </c>
      <c r="F776" s="97"/>
      <c r="G776" s="97"/>
      <c r="H776" s="104" t="str">
        <f t="shared" si="210"/>
        <v/>
      </c>
      <c r="I776" s="105" t="str">
        <f>IF(D776="","",VLOOKUP(D776,ENTRANTS!$A$1:$H$1000,2,0))</f>
        <v/>
      </c>
      <c r="J776" s="105" t="str">
        <f>IF(D776="","",VLOOKUP(D776,ENTRANTS!$A$1:$H$1000,3,0))</f>
        <v/>
      </c>
      <c r="K776" s="100" t="str">
        <f>IF(D776="","",LEFT(VLOOKUP(D776,ENTRANTS!$A$1:$H$1000,5,0),1))</f>
        <v/>
      </c>
      <c r="L776" s="100" t="str">
        <f>IF(D776="","",COUNTIF($K$2:K776,K776))</f>
        <v/>
      </c>
      <c r="M776" s="100" t="str">
        <f>IF(D776="","",VLOOKUP(D776,ENTRANTS!$A$1:$H$1000,4,0))</f>
        <v/>
      </c>
      <c r="N776" s="100" t="str">
        <f>IF(D776="","",COUNTIF($M$2:M776,M776))</f>
        <v/>
      </c>
      <c r="O776" s="105" t="str">
        <f>IF(D776="","",VLOOKUP(D776,ENTRANTS!$A$1:$H$1000,6,0))</f>
        <v/>
      </c>
      <c r="P776" s="83" t="str">
        <f t="shared" si="211"/>
        <v/>
      </c>
      <c r="Q776" s="30"/>
      <c r="R776" s="2" t="str">
        <f t="shared" si="212"/>
        <v/>
      </c>
      <c r="S776" s="3" t="str">
        <f>IF(D776="","",COUNTIF($R$2:R776,R776))</f>
        <v/>
      </c>
      <c r="T776" s="4" t="str">
        <f t="shared" si="201"/>
        <v/>
      </c>
      <c r="U776" s="34" t="str">
        <f>IF(AND(S776=4,K776="M",NOT(O776="Unattached")),SUMIF(R$2:R776,R776,L$2:L776),"")</f>
        <v/>
      </c>
      <c r="V776" s="4" t="str">
        <f t="shared" si="202"/>
        <v/>
      </c>
      <c r="W776" s="34" t="str">
        <f>IF(AND(S776=3,K776="F",NOT(O776="Unattached")),SUMIF(R$2:R776,R776,L$2:L776),"")</f>
        <v/>
      </c>
      <c r="X776" s="5" t="str">
        <f t="shared" si="205"/>
        <v/>
      </c>
      <c r="Y776" s="5" t="str">
        <f t="shared" si="213"/>
        <v/>
      </c>
      <c r="Z776" s="32" t="str">
        <f t="shared" si="206"/>
        <v xml:space="preserve"> </v>
      </c>
      <c r="AA776" s="32" t="str">
        <f>IF(K776="M",IF(S776&lt;&gt;4,"",VLOOKUP(CONCATENATE(R776," ",(S776-3)),$Z$2:AD776,5,0)),IF(S776&lt;&gt;3,"",VLOOKUP(CONCATENATE(R776," ",(S776-2)),$Z$2:AD776,5,0)))</f>
        <v/>
      </c>
      <c r="AB776" s="32" t="str">
        <f>IF(K776="M",IF(S776&lt;&gt;4,"",VLOOKUP(CONCATENATE(R776," ",(S776-2)),$Z$2:AD776,5,0)),IF(S776&lt;&gt;3,"",VLOOKUP(CONCATENATE(R776," ",(S776-1)),$Z$2:AD776,5,0)))</f>
        <v/>
      </c>
      <c r="AC776" s="32" t="str">
        <f>IF(K776="M",IF(S776&lt;&gt;4,"",VLOOKUP(CONCATENATE(R776," ",(S776-1)),$Z$2:AD776,5,0)),IF(S776&lt;&gt;3,"",VLOOKUP(CONCATENATE(R776," ",(S776)),$Z$2:AD776,5,0)))</f>
        <v/>
      </c>
      <c r="AD776" s="32" t="str">
        <f t="shared" si="214"/>
        <v/>
      </c>
      <c r="AE776" s="32" t="str">
        <f t="shared" si="215"/>
        <v xml:space="preserve"> </v>
      </c>
      <c r="AF776" s="109">
        <f>IF($K776="M",IF($L776&gt;Params!D$3,0,Params!F$3-$L776+1)+IF($L776=1,2,0),IF($L776&gt;Params!E$3,0,Params!G$3-$L776+1)+IF($L776=1,2,0))</f>
        <v>0</v>
      </c>
      <c r="AG776" s="109">
        <f t="shared" si="207"/>
        <v>0</v>
      </c>
      <c r="AH776" s="109">
        <f>IF(LEN(M776)&gt;1,MATCH(MID(M776,2,3),Params!$A$4:$A$14,0),0)</f>
        <v>0</v>
      </c>
      <c r="AI776" s="109" cm="1">
        <f t="array" ref="AI776">IF(AH776=0,0,INDEX(Params!F$4:F$14,RESULTS!$AH776))</f>
        <v>0</v>
      </c>
      <c r="AJ776" s="109" cm="1">
        <f t="array" ref="AJ776">IF(AI776=0,0,INDEX(Params!G$4:G$14,RESULTS!$AH776))</f>
        <v>0</v>
      </c>
      <c r="AK776" s="109">
        <f t="shared" si="208"/>
        <v>0</v>
      </c>
      <c r="AL776" s="109">
        <f t="shared" si="209"/>
        <v>0</v>
      </c>
    </row>
    <row r="777" spans="1:38" x14ac:dyDescent="0.3">
      <c r="A777" s="64" t="str">
        <f t="shared" si="203"/>
        <v/>
      </c>
      <c r="B777" s="64" t="str">
        <f t="shared" si="204"/>
        <v/>
      </c>
      <c r="C777" s="100">
        <v>776</v>
      </c>
      <c r="D777" s="96"/>
      <c r="E777" s="97">
        <f t="shared" si="216"/>
        <v>1</v>
      </c>
      <c r="F777" s="97"/>
      <c r="G777" s="97"/>
      <c r="H777" s="104" t="str">
        <f t="shared" si="210"/>
        <v/>
      </c>
      <c r="I777" s="105" t="str">
        <f>IF(D777="","",VLOOKUP(D777,ENTRANTS!$A$1:$H$1000,2,0))</f>
        <v/>
      </c>
      <c r="J777" s="105" t="str">
        <f>IF(D777="","",VLOOKUP(D777,ENTRANTS!$A$1:$H$1000,3,0))</f>
        <v/>
      </c>
      <c r="K777" s="100" t="str">
        <f>IF(D777="","",LEFT(VLOOKUP(D777,ENTRANTS!$A$1:$H$1000,5,0),1))</f>
        <v/>
      </c>
      <c r="L777" s="100" t="str">
        <f>IF(D777="","",COUNTIF($K$2:K777,K777))</f>
        <v/>
      </c>
      <c r="M777" s="100" t="str">
        <f>IF(D777="","",VLOOKUP(D777,ENTRANTS!$A$1:$H$1000,4,0))</f>
        <v/>
      </c>
      <c r="N777" s="100" t="str">
        <f>IF(D777="","",COUNTIF($M$2:M777,M777))</f>
        <v/>
      </c>
      <c r="O777" s="105" t="str">
        <f>IF(D777="","",VLOOKUP(D777,ENTRANTS!$A$1:$H$1000,6,0))</f>
        <v/>
      </c>
      <c r="P777" s="83" t="str">
        <f t="shared" si="211"/>
        <v/>
      </c>
      <c r="Q777" s="30"/>
      <c r="R777" s="2" t="str">
        <f t="shared" si="212"/>
        <v/>
      </c>
      <c r="S777" s="3" t="str">
        <f>IF(D777="","",COUNTIF($R$2:R777,R777))</f>
        <v/>
      </c>
      <c r="T777" s="4" t="str">
        <f t="shared" si="201"/>
        <v/>
      </c>
      <c r="U777" s="34" t="str">
        <f>IF(AND(S777=4,K777="M",NOT(O777="Unattached")),SUMIF(R$2:R777,R777,L$2:L777),"")</f>
        <v/>
      </c>
      <c r="V777" s="4" t="str">
        <f t="shared" si="202"/>
        <v/>
      </c>
      <c r="W777" s="34" t="str">
        <f>IF(AND(S777=3,K777="F",NOT(O777="Unattached")),SUMIF(R$2:R777,R777,L$2:L777),"")</f>
        <v/>
      </c>
      <c r="X777" s="5" t="str">
        <f t="shared" si="205"/>
        <v/>
      </c>
      <c r="Y777" s="5" t="str">
        <f t="shared" si="213"/>
        <v/>
      </c>
      <c r="Z777" s="32" t="str">
        <f t="shared" si="206"/>
        <v xml:space="preserve"> </v>
      </c>
      <c r="AA777" s="32" t="str">
        <f>IF(K777="M",IF(S777&lt;&gt;4,"",VLOOKUP(CONCATENATE(R777," ",(S777-3)),$Z$2:AD777,5,0)),IF(S777&lt;&gt;3,"",VLOOKUP(CONCATENATE(R777," ",(S777-2)),$Z$2:AD777,5,0)))</f>
        <v/>
      </c>
      <c r="AB777" s="32" t="str">
        <f>IF(K777="M",IF(S777&lt;&gt;4,"",VLOOKUP(CONCATENATE(R777," ",(S777-2)),$Z$2:AD777,5,0)),IF(S777&lt;&gt;3,"",VLOOKUP(CONCATENATE(R777," ",(S777-1)),$Z$2:AD777,5,0)))</f>
        <v/>
      </c>
      <c r="AC777" s="32" t="str">
        <f>IF(K777="M",IF(S777&lt;&gt;4,"",VLOOKUP(CONCATENATE(R777," ",(S777-1)),$Z$2:AD777,5,0)),IF(S777&lt;&gt;3,"",VLOOKUP(CONCATENATE(R777," ",(S777)),$Z$2:AD777,5,0)))</f>
        <v/>
      </c>
      <c r="AD777" s="32" t="str">
        <f t="shared" si="214"/>
        <v/>
      </c>
      <c r="AE777" s="32" t="str">
        <f t="shared" si="215"/>
        <v xml:space="preserve"> </v>
      </c>
      <c r="AF777" s="109">
        <f>IF($K777="M",IF($L777&gt;Params!D$3,0,Params!F$3-$L777+1)+IF($L777=1,2,0),IF($L777&gt;Params!E$3,0,Params!G$3-$L777+1)+IF($L777=1,2,0))</f>
        <v>0</v>
      </c>
      <c r="AG777" s="109">
        <f t="shared" si="207"/>
        <v>0</v>
      </c>
      <c r="AH777" s="109">
        <f>IF(LEN(M777)&gt;1,MATCH(MID(M777,2,3),Params!$A$4:$A$14,0),0)</f>
        <v>0</v>
      </c>
      <c r="AI777" s="109" cm="1">
        <f t="array" ref="AI777">IF(AH777=0,0,INDEX(Params!F$4:F$14,RESULTS!$AH777))</f>
        <v>0</v>
      </c>
      <c r="AJ777" s="109" cm="1">
        <f t="array" ref="AJ777">IF(AI777=0,0,INDEX(Params!G$4:G$14,RESULTS!$AH777))</f>
        <v>0</v>
      </c>
      <c r="AK777" s="109">
        <f t="shared" si="208"/>
        <v>0</v>
      </c>
      <c r="AL777" s="109">
        <f t="shared" si="209"/>
        <v>0</v>
      </c>
    </row>
    <row r="778" spans="1:38" x14ac:dyDescent="0.3">
      <c r="A778" s="64" t="str">
        <f t="shared" si="203"/>
        <v/>
      </c>
      <c r="B778" s="64" t="str">
        <f t="shared" si="204"/>
        <v/>
      </c>
      <c r="C778" s="100">
        <v>777</v>
      </c>
      <c r="D778" s="96"/>
      <c r="E778" s="97">
        <f t="shared" si="216"/>
        <v>1</v>
      </c>
      <c r="F778" s="97"/>
      <c r="G778" s="97"/>
      <c r="H778" s="104" t="str">
        <f t="shared" si="210"/>
        <v/>
      </c>
      <c r="I778" s="105" t="str">
        <f>IF(D778="","",VLOOKUP(D778,ENTRANTS!$A$1:$H$1000,2,0))</f>
        <v/>
      </c>
      <c r="J778" s="105" t="str">
        <f>IF(D778="","",VLOOKUP(D778,ENTRANTS!$A$1:$H$1000,3,0))</f>
        <v/>
      </c>
      <c r="K778" s="100" t="str">
        <f>IF(D778="","",LEFT(VLOOKUP(D778,ENTRANTS!$A$1:$H$1000,5,0),1))</f>
        <v/>
      </c>
      <c r="L778" s="100" t="str">
        <f>IF(D778="","",COUNTIF($K$2:K778,K778))</f>
        <v/>
      </c>
      <c r="M778" s="100" t="str">
        <f>IF(D778="","",VLOOKUP(D778,ENTRANTS!$A$1:$H$1000,4,0))</f>
        <v/>
      </c>
      <c r="N778" s="100" t="str">
        <f>IF(D778="","",COUNTIF($M$2:M778,M778))</f>
        <v/>
      </c>
      <c r="O778" s="105" t="str">
        <f>IF(D778="","",VLOOKUP(D778,ENTRANTS!$A$1:$H$1000,6,0))</f>
        <v/>
      </c>
      <c r="P778" s="83" t="str">
        <f t="shared" si="211"/>
        <v/>
      </c>
      <c r="Q778" s="30"/>
      <c r="R778" s="2" t="str">
        <f t="shared" si="212"/>
        <v/>
      </c>
      <c r="S778" s="3" t="str">
        <f>IF(D778="","",COUNTIF($R$2:R778,R778))</f>
        <v/>
      </c>
      <c r="T778" s="4" t="str">
        <f t="shared" si="201"/>
        <v/>
      </c>
      <c r="U778" s="34" t="str">
        <f>IF(AND(S778=4,K778="M",NOT(O778="Unattached")),SUMIF(R$2:R778,R778,L$2:L778),"")</f>
        <v/>
      </c>
      <c r="V778" s="4" t="str">
        <f t="shared" si="202"/>
        <v/>
      </c>
      <c r="W778" s="34" t="str">
        <f>IF(AND(S778=3,K778="F",NOT(O778="Unattached")),SUMIF(R$2:R778,R778,L$2:L778),"")</f>
        <v/>
      </c>
      <c r="X778" s="5" t="str">
        <f t="shared" si="205"/>
        <v/>
      </c>
      <c r="Y778" s="5" t="str">
        <f t="shared" si="213"/>
        <v/>
      </c>
      <c r="Z778" s="32" t="str">
        <f t="shared" si="206"/>
        <v xml:space="preserve"> </v>
      </c>
      <c r="AA778" s="32" t="str">
        <f>IF(K778="M",IF(S778&lt;&gt;4,"",VLOOKUP(CONCATENATE(R778," ",(S778-3)),$Z$2:AD778,5,0)),IF(S778&lt;&gt;3,"",VLOOKUP(CONCATENATE(R778," ",(S778-2)),$Z$2:AD778,5,0)))</f>
        <v/>
      </c>
      <c r="AB778" s="32" t="str">
        <f>IF(K778="M",IF(S778&lt;&gt;4,"",VLOOKUP(CONCATENATE(R778," ",(S778-2)),$Z$2:AD778,5,0)),IF(S778&lt;&gt;3,"",VLOOKUP(CONCATENATE(R778," ",(S778-1)),$Z$2:AD778,5,0)))</f>
        <v/>
      </c>
      <c r="AC778" s="32" t="str">
        <f>IF(K778="M",IF(S778&lt;&gt;4,"",VLOOKUP(CONCATENATE(R778," ",(S778-1)),$Z$2:AD778,5,0)),IF(S778&lt;&gt;3,"",VLOOKUP(CONCATENATE(R778," ",(S778)),$Z$2:AD778,5,0)))</f>
        <v/>
      </c>
      <c r="AD778" s="32" t="str">
        <f t="shared" si="214"/>
        <v/>
      </c>
      <c r="AE778" s="32" t="str">
        <f t="shared" si="215"/>
        <v xml:space="preserve"> </v>
      </c>
      <c r="AF778" s="109">
        <f>IF($K778="M",IF($L778&gt;Params!D$3,0,Params!F$3-$L778+1)+IF($L778=1,2,0),IF($L778&gt;Params!E$3,0,Params!G$3-$L778+1)+IF($L778=1,2,0))</f>
        <v>0</v>
      </c>
      <c r="AG778" s="109">
        <f t="shared" si="207"/>
        <v>0</v>
      </c>
      <c r="AH778" s="109">
        <f>IF(LEN(M778)&gt;1,MATCH(MID(M778,2,3),Params!$A$4:$A$14,0),0)</f>
        <v>0</v>
      </c>
      <c r="AI778" s="109" cm="1">
        <f t="array" ref="AI778">IF(AH778=0,0,INDEX(Params!F$4:F$14,RESULTS!$AH778))</f>
        <v>0</v>
      </c>
      <c r="AJ778" s="109" cm="1">
        <f t="array" ref="AJ778">IF(AI778=0,0,INDEX(Params!G$4:G$14,RESULTS!$AH778))</f>
        <v>0</v>
      </c>
      <c r="AK778" s="109">
        <f t="shared" si="208"/>
        <v>0</v>
      </c>
      <c r="AL778" s="109">
        <f t="shared" si="209"/>
        <v>0</v>
      </c>
    </row>
    <row r="779" spans="1:38" x14ac:dyDescent="0.3">
      <c r="A779" s="64" t="str">
        <f t="shared" si="203"/>
        <v/>
      </c>
      <c r="B779" s="64" t="str">
        <f t="shared" si="204"/>
        <v/>
      </c>
      <c r="C779" s="100">
        <v>778</v>
      </c>
      <c r="D779" s="96"/>
      <c r="E779" s="97">
        <f t="shared" si="216"/>
        <v>1</v>
      </c>
      <c r="F779" s="97"/>
      <c r="G779" s="97"/>
      <c r="H779" s="104" t="str">
        <f t="shared" si="210"/>
        <v/>
      </c>
      <c r="I779" s="105" t="str">
        <f>IF(D779="","",VLOOKUP(D779,ENTRANTS!$A$1:$H$1000,2,0))</f>
        <v/>
      </c>
      <c r="J779" s="105" t="str">
        <f>IF(D779="","",VLOOKUP(D779,ENTRANTS!$A$1:$H$1000,3,0))</f>
        <v/>
      </c>
      <c r="K779" s="100" t="str">
        <f>IF(D779="","",LEFT(VLOOKUP(D779,ENTRANTS!$A$1:$H$1000,5,0),1))</f>
        <v/>
      </c>
      <c r="L779" s="100" t="str">
        <f>IF(D779="","",COUNTIF($K$2:K779,K779))</f>
        <v/>
      </c>
      <c r="M779" s="100" t="str">
        <f>IF(D779="","",VLOOKUP(D779,ENTRANTS!$A$1:$H$1000,4,0))</f>
        <v/>
      </c>
      <c r="N779" s="100" t="str">
        <f>IF(D779="","",COUNTIF($M$2:M779,M779))</f>
        <v/>
      </c>
      <c r="O779" s="105" t="str">
        <f>IF(D779="","",VLOOKUP(D779,ENTRANTS!$A$1:$H$1000,6,0))</f>
        <v/>
      </c>
      <c r="P779" s="83" t="str">
        <f t="shared" si="211"/>
        <v/>
      </c>
      <c r="Q779" s="30"/>
      <c r="R779" s="2" t="str">
        <f t="shared" si="212"/>
        <v/>
      </c>
      <c r="S779" s="3" t="str">
        <f>IF(D779="","",COUNTIF($R$2:R779,R779))</f>
        <v/>
      </c>
      <c r="T779" s="4" t="str">
        <f t="shared" si="201"/>
        <v/>
      </c>
      <c r="U779" s="34" t="str">
        <f>IF(AND(S779=4,K779="M",NOT(O779="Unattached")),SUMIF(R$2:R779,R779,L$2:L779),"")</f>
        <v/>
      </c>
      <c r="V779" s="4" t="str">
        <f t="shared" si="202"/>
        <v/>
      </c>
      <c r="W779" s="34" t="str">
        <f>IF(AND(S779=3,K779="F",NOT(O779="Unattached")),SUMIF(R$2:R779,R779,L$2:L779),"")</f>
        <v/>
      </c>
      <c r="X779" s="5" t="str">
        <f t="shared" si="205"/>
        <v/>
      </c>
      <c r="Y779" s="5" t="str">
        <f t="shared" si="213"/>
        <v/>
      </c>
      <c r="Z779" s="32" t="str">
        <f t="shared" si="206"/>
        <v xml:space="preserve"> </v>
      </c>
      <c r="AA779" s="32" t="str">
        <f>IF(K779="M",IF(S779&lt;&gt;4,"",VLOOKUP(CONCATENATE(R779," ",(S779-3)),$Z$2:AD779,5,0)),IF(S779&lt;&gt;3,"",VLOOKUP(CONCATENATE(R779," ",(S779-2)),$Z$2:AD779,5,0)))</f>
        <v/>
      </c>
      <c r="AB779" s="32" t="str">
        <f>IF(K779="M",IF(S779&lt;&gt;4,"",VLOOKUP(CONCATENATE(R779," ",(S779-2)),$Z$2:AD779,5,0)),IF(S779&lt;&gt;3,"",VLOOKUP(CONCATENATE(R779," ",(S779-1)),$Z$2:AD779,5,0)))</f>
        <v/>
      </c>
      <c r="AC779" s="32" t="str">
        <f>IF(K779="M",IF(S779&lt;&gt;4,"",VLOOKUP(CONCATENATE(R779," ",(S779-1)),$Z$2:AD779,5,0)),IF(S779&lt;&gt;3,"",VLOOKUP(CONCATENATE(R779," ",(S779)),$Z$2:AD779,5,0)))</f>
        <v/>
      </c>
      <c r="AD779" s="32" t="str">
        <f t="shared" si="214"/>
        <v/>
      </c>
      <c r="AE779" s="32" t="str">
        <f t="shared" si="215"/>
        <v xml:space="preserve"> </v>
      </c>
      <c r="AF779" s="109">
        <f>IF($K779="M",IF($L779&gt;Params!D$3,0,Params!F$3-$L779+1)+IF($L779=1,2,0),IF($L779&gt;Params!E$3,0,Params!G$3-$L779+1)+IF($L779=1,2,0))</f>
        <v>0</v>
      </c>
      <c r="AG779" s="109">
        <f t="shared" si="207"/>
        <v>0</v>
      </c>
      <c r="AH779" s="109">
        <f>IF(LEN(M779)&gt;1,MATCH(MID(M779,2,3),Params!$A$4:$A$14,0),0)</f>
        <v>0</v>
      </c>
      <c r="AI779" s="109" cm="1">
        <f t="array" ref="AI779">IF(AH779=0,0,INDEX(Params!F$4:F$14,RESULTS!$AH779))</f>
        <v>0</v>
      </c>
      <c r="AJ779" s="109" cm="1">
        <f t="array" ref="AJ779">IF(AI779=0,0,INDEX(Params!G$4:G$14,RESULTS!$AH779))</f>
        <v>0</v>
      </c>
      <c r="AK779" s="109">
        <f t="shared" si="208"/>
        <v>0</v>
      </c>
      <c r="AL779" s="109">
        <f t="shared" si="209"/>
        <v>0</v>
      </c>
    </row>
    <row r="780" spans="1:38" x14ac:dyDescent="0.3">
      <c r="A780" s="64" t="str">
        <f t="shared" si="203"/>
        <v/>
      </c>
      <c r="B780" s="64" t="str">
        <f t="shared" si="204"/>
        <v/>
      </c>
      <c r="C780" s="100">
        <v>779</v>
      </c>
      <c r="D780" s="96"/>
      <c r="E780" s="97">
        <f t="shared" si="216"/>
        <v>1</v>
      </c>
      <c r="F780" s="97"/>
      <c r="G780" s="97"/>
      <c r="H780" s="104" t="str">
        <f t="shared" si="210"/>
        <v/>
      </c>
      <c r="I780" s="105" t="str">
        <f>IF(D780="","",VLOOKUP(D780,ENTRANTS!$A$1:$H$1000,2,0))</f>
        <v/>
      </c>
      <c r="J780" s="105" t="str">
        <f>IF(D780="","",VLOOKUP(D780,ENTRANTS!$A$1:$H$1000,3,0))</f>
        <v/>
      </c>
      <c r="K780" s="100" t="str">
        <f>IF(D780="","",LEFT(VLOOKUP(D780,ENTRANTS!$A$1:$H$1000,5,0),1))</f>
        <v/>
      </c>
      <c r="L780" s="100" t="str">
        <f>IF(D780="","",COUNTIF($K$2:K780,K780))</f>
        <v/>
      </c>
      <c r="M780" s="100" t="str">
        <f>IF(D780="","",VLOOKUP(D780,ENTRANTS!$A$1:$H$1000,4,0))</f>
        <v/>
      </c>
      <c r="N780" s="100" t="str">
        <f>IF(D780="","",COUNTIF($M$2:M780,M780))</f>
        <v/>
      </c>
      <c r="O780" s="105" t="str">
        <f>IF(D780="","",VLOOKUP(D780,ENTRANTS!$A$1:$H$1000,6,0))</f>
        <v/>
      </c>
      <c r="P780" s="83" t="str">
        <f t="shared" si="211"/>
        <v/>
      </c>
      <c r="Q780" s="30"/>
      <c r="R780" s="2" t="str">
        <f t="shared" si="212"/>
        <v/>
      </c>
      <c r="S780" s="3" t="str">
        <f>IF(D780="","",COUNTIF($R$2:R780,R780))</f>
        <v/>
      </c>
      <c r="T780" s="4" t="str">
        <f t="shared" si="201"/>
        <v/>
      </c>
      <c r="U780" s="34" t="str">
        <f>IF(AND(S780=4,K780="M",NOT(O780="Unattached")),SUMIF(R$2:R780,R780,L$2:L780),"")</f>
        <v/>
      </c>
      <c r="V780" s="4" t="str">
        <f t="shared" si="202"/>
        <v/>
      </c>
      <c r="W780" s="34" t="str">
        <f>IF(AND(S780=3,K780="F",NOT(O780="Unattached")),SUMIF(R$2:R780,R780,L$2:L780),"")</f>
        <v/>
      </c>
      <c r="X780" s="5" t="str">
        <f t="shared" si="205"/>
        <v/>
      </c>
      <c r="Y780" s="5" t="str">
        <f t="shared" si="213"/>
        <v/>
      </c>
      <c r="Z780" s="32" t="str">
        <f t="shared" si="206"/>
        <v xml:space="preserve"> </v>
      </c>
      <c r="AA780" s="32" t="str">
        <f>IF(K780="M",IF(S780&lt;&gt;4,"",VLOOKUP(CONCATENATE(R780," ",(S780-3)),$Z$2:AD780,5,0)),IF(S780&lt;&gt;3,"",VLOOKUP(CONCATENATE(R780," ",(S780-2)),$Z$2:AD780,5,0)))</f>
        <v/>
      </c>
      <c r="AB780" s="32" t="str">
        <f>IF(K780="M",IF(S780&lt;&gt;4,"",VLOOKUP(CONCATENATE(R780," ",(S780-2)),$Z$2:AD780,5,0)),IF(S780&lt;&gt;3,"",VLOOKUP(CONCATENATE(R780," ",(S780-1)),$Z$2:AD780,5,0)))</f>
        <v/>
      </c>
      <c r="AC780" s="32" t="str">
        <f>IF(K780="M",IF(S780&lt;&gt;4,"",VLOOKUP(CONCATENATE(R780," ",(S780-1)),$Z$2:AD780,5,0)),IF(S780&lt;&gt;3,"",VLOOKUP(CONCATENATE(R780," ",(S780)),$Z$2:AD780,5,0)))</f>
        <v/>
      </c>
      <c r="AD780" s="32" t="str">
        <f t="shared" si="214"/>
        <v/>
      </c>
      <c r="AE780" s="32" t="str">
        <f t="shared" si="215"/>
        <v xml:space="preserve"> </v>
      </c>
      <c r="AF780" s="109">
        <f>IF($K780="M",IF($L780&gt;Params!D$3,0,Params!F$3-$L780+1)+IF($L780=1,2,0),IF($L780&gt;Params!E$3,0,Params!G$3-$L780+1)+IF($L780=1,2,0))</f>
        <v>0</v>
      </c>
      <c r="AG780" s="109">
        <f t="shared" si="207"/>
        <v>0</v>
      </c>
      <c r="AH780" s="109">
        <f>IF(LEN(M780)&gt;1,MATCH(MID(M780,2,3),Params!$A$4:$A$14,0),0)</f>
        <v>0</v>
      </c>
      <c r="AI780" s="109" cm="1">
        <f t="array" ref="AI780">IF(AH780=0,0,INDEX(Params!F$4:F$14,RESULTS!$AH780))</f>
        <v>0</v>
      </c>
      <c r="AJ780" s="109" cm="1">
        <f t="array" ref="AJ780">IF(AI780=0,0,INDEX(Params!G$4:G$14,RESULTS!$AH780))</f>
        <v>0</v>
      </c>
      <c r="AK780" s="109">
        <f t="shared" si="208"/>
        <v>0</v>
      </c>
      <c r="AL780" s="109">
        <f t="shared" si="209"/>
        <v>0</v>
      </c>
    </row>
    <row r="781" spans="1:38" x14ac:dyDescent="0.3">
      <c r="A781" s="64" t="str">
        <f t="shared" si="203"/>
        <v/>
      </c>
      <c r="B781" s="64" t="str">
        <f t="shared" si="204"/>
        <v/>
      </c>
      <c r="C781" s="100">
        <v>780</v>
      </c>
      <c r="D781" s="96"/>
      <c r="E781" s="97">
        <f t="shared" si="216"/>
        <v>1</v>
      </c>
      <c r="F781" s="97"/>
      <c r="G781" s="97"/>
      <c r="H781" s="104" t="str">
        <f t="shared" si="210"/>
        <v/>
      </c>
      <c r="I781" s="105" t="str">
        <f>IF(D781="","",VLOOKUP(D781,ENTRANTS!$A$1:$H$1000,2,0))</f>
        <v/>
      </c>
      <c r="J781" s="105" t="str">
        <f>IF(D781="","",VLOOKUP(D781,ENTRANTS!$A$1:$H$1000,3,0))</f>
        <v/>
      </c>
      <c r="K781" s="100" t="str">
        <f>IF(D781="","",LEFT(VLOOKUP(D781,ENTRANTS!$A$1:$H$1000,5,0),1))</f>
        <v/>
      </c>
      <c r="L781" s="100" t="str">
        <f>IF(D781="","",COUNTIF($K$2:K781,K781))</f>
        <v/>
      </c>
      <c r="M781" s="100" t="str">
        <f>IF(D781="","",VLOOKUP(D781,ENTRANTS!$A$1:$H$1000,4,0))</f>
        <v/>
      </c>
      <c r="N781" s="100" t="str">
        <f>IF(D781="","",COUNTIF($M$2:M781,M781))</f>
        <v/>
      </c>
      <c r="O781" s="105" t="str">
        <f>IF(D781="","",VLOOKUP(D781,ENTRANTS!$A$1:$H$1000,6,0))</f>
        <v/>
      </c>
      <c r="P781" s="83" t="str">
        <f t="shared" si="211"/>
        <v/>
      </c>
      <c r="Q781" s="30"/>
      <c r="R781" s="2" t="str">
        <f t="shared" si="212"/>
        <v/>
      </c>
      <c r="S781" s="3" t="str">
        <f>IF(D781="","",COUNTIF($R$2:R781,R781))</f>
        <v/>
      </c>
      <c r="T781" s="4" t="str">
        <f t="shared" si="201"/>
        <v/>
      </c>
      <c r="U781" s="34" t="str">
        <f>IF(AND(S781=4,K781="M",NOT(O781="Unattached")),SUMIF(R$2:R781,R781,L$2:L781),"")</f>
        <v/>
      </c>
      <c r="V781" s="4" t="str">
        <f t="shared" si="202"/>
        <v/>
      </c>
      <c r="W781" s="34" t="str">
        <f>IF(AND(S781=3,K781="F",NOT(O781="Unattached")),SUMIF(R$2:R781,R781,L$2:L781),"")</f>
        <v/>
      </c>
      <c r="X781" s="5" t="str">
        <f t="shared" si="205"/>
        <v/>
      </c>
      <c r="Y781" s="5" t="str">
        <f t="shared" si="213"/>
        <v/>
      </c>
      <c r="Z781" s="32" t="str">
        <f t="shared" si="206"/>
        <v xml:space="preserve"> </v>
      </c>
      <c r="AA781" s="32" t="str">
        <f>IF(K781="M",IF(S781&lt;&gt;4,"",VLOOKUP(CONCATENATE(R781," ",(S781-3)),$Z$2:AD781,5,0)),IF(S781&lt;&gt;3,"",VLOOKUP(CONCATENATE(R781," ",(S781-2)),$Z$2:AD781,5,0)))</f>
        <v/>
      </c>
      <c r="AB781" s="32" t="str">
        <f>IF(K781="M",IF(S781&lt;&gt;4,"",VLOOKUP(CONCATENATE(R781," ",(S781-2)),$Z$2:AD781,5,0)),IF(S781&lt;&gt;3,"",VLOOKUP(CONCATENATE(R781," ",(S781-1)),$Z$2:AD781,5,0)))</f>
        <v/>
      </c>
      <c r="AC781" s="32" t="str">
        <f>IF(K781="M",IF(S781&lt;&gt;4,"",VLOOKUP(CONCATENATE(R781," ",(S781-1)),$Z$2:AD781,5,0)),IF(S781&lt;&gt;3,"",VLOOKUP(CONCATENATE(R781," ",(S781)),$Z$2:AD781,5,0)))</f>
        <v/>
      </c>
      <c r="AD781" s="32" t="str">
        <f t="shared" si="214"/>
        <v/>
      </c>
      <c r="AE781" s="32" t="str">
        <f t="shared" si="215"/>
        <v xml:space="preserve"> </v>
      </c>
      <c r="AF781" s="109">
        <f>IF($K781="M",IF($L781&gt;Params!D$3,0,Params!F$3-$L781+1)+IF($L781=1,2,0),IF($L781&gt;Params!E$3,0,Params!G$3-$L781+1)+IF($L781=1,2,0))</f>
        <v>0</v>
      </c>
      <c r="AG781" s="109">
        <f t="shared" si="207"/>
        <v>0</v>
      </c>
      <c r="AH781" s="109">
        <f>IF(LEN(M781)&gt;1,MATCH(MID(M781,2,3),Params!$A$4:$A$14,0),0)</f>
        <v>0</v>
      </c>
      <c r="AI781" s="109" cm="1">
        <f t="array" ref="AI781">IF(AH781=0,0,INDEX(Params!F$4:F$14,RESULTS!$AH781))</f>
        <v>0</v>
      </c>
      <c r="AJ781" s="109" cm="1">
        <f t="array" ref="AJ781">IF(AI781=0,0,INDEX(Params!G$4:G$14,RESULTS!$AH781))</f>
        <v>0</v>
      </c>
      <c r="AK781" s="109">
        <f t="shared" si="208"/>
        <v>0</v>
      </c>
      <c r="AL781" s="109">
        <f t="shared" si="209"/>
        <v>0</v>
      </c>
    </row>
    <row r="782" spans="1:38" x14ac:dyDescent="0.3">
      <c r="A782" s="64" t="str">
        <f t="shared" si="203"/>
        <v/>
      </c>
      <c r="B782" s="64" t="str">
        <f t="shared" si="204"/>
        <v/>
      </c>
      <c r="C782" s="100">
        <v>781</v>
      </c>
      <c r="D782" s="96"/>
      <c r="E782" s="97">
        <f t="shared" si="216"/>
        <v>1</v>
      </c>
      <c r="F782" s="97"/>
      <c r="G782" s="97"/>
      <c r="H782" s="104" t="str">
        <f t="shared" si="210"/>
        <v/>
      </c>
      <c r="I782" s="105" t="str">
        <f>IF(D782="","",VLOOKUP(D782,ENTRANTS!$A$1:$H$1000,2,0))</f>
        <v/>
      </c>
      <c r="J782" s="105" t="str">
        <f>IF(D782="","",VLOOKUP(D782,ENTRANTS!$A$1:$H$1000,3,0))</f>
        <v/>
      </c>
      <c r="K782" s="100" t="str">
        <f>IF(D782="","",LEFT(VLOOKUP(D782,ENTRANTS!$A$1:$H$1000,5,0),1))</f>
        <v/>
      </c>
      <c r="L782" s="100" t="str">
        <f>IF(D782="","",COUNTIF($K$2:K782,K782))</f>
        <v/>
      </c>
      <c r="M782" s="100" t="str">
        <f>IF(D782="","",VLOOKUP(D782,ENTRANTS!$A$1:$H$1000,4,0))</f>
        <v/>
      </c>
      <c r="N782" s="100" t="str">
        <f>IF(D782="","",COUNTIF($M$2:M782,M782))</f>
        <v/>
      </c>
      <c r="O782" s="105" t="str">
        <f>IF(D782="","",VLOOKUP(D782,ENTRANTS!$A$1:$H$1000,6,0))</f>
        <v/>
      </c>
      <c r="P782" s="83" t="str">
        <f t="shared" si="211"/>
        <v/>
      </c>
      <c r="Q782" s="30"/>
      <c r="R782" s="2" t="str">
        <f t="shared" si="212"/>
        <v/>
      </c>
      <c r="S782" s="3" t="str">
        <f>IF(D782="","",COUNTIF($R$2:R782,R782))</f>
        <v/>
      </c>
      <c r="T782" s="4" t="str">
        <f t="shared" si="201"/>
        <v/>
      </c>
      <c r="U782" s="34" t="str">
        <f>IF(AND(S782=4,K782="M",NOT(O782="Unattached")),SUMIF(R$2:R782,R782,L$2:L782),"")</f>
        <v/>
      </c>
      <c r="V782" s="4" t="str">
        <f t="shared" si="202"/>
        <v/>
      </c>
      <c r="W782" s="34" t="str">
        <f>IF(AND(S782=3,K782="F",NOT(O782="Unattached")),SUMIF(R$2:R782,R782,L$2:L782),"")</f>
        <v/>
      </c>
      <c r="X782" s="5" t="str">
        <f t="shared" si="205"/>
        <v/>
      </c>
      <c r="Y782" s="5" t="str">
        <f t="shared" si="213"/>
        <v/>
      </c>
      <c r="Z782" s="32" t="str">
        <f t="shared" si="206"/>
        <v xml:space="preserve"> </v>
      </c>
      <c r="AA782" s="32" t="str">
        <f>IF(K782="M",IF(S782&lt;&gt;4,"",VLOOKUP(CONCATENATE(R782," ",(S782-3)),$Z$2:AD782,5,0)),IF(S782&lt;&gt;3,"",VLOOKUP(CONCATENATE(R782," ",(S782-2)),$Z$2:AD782,5,0)))</f>
        <v/>
      </c>
      <c r="AB782" s="32" t="str">
        <f>IF(K782="M",IF(S782&lt;&gt;4,"",VLOOKUP(CONCATENATE(R782," ",(S782-2)),$Z$2:AD782,5,0)),IF(S782&lt;&gt;3,"",VLOOKUP(CONCATENATE(R782," ",(S782-1)),$Z$2:AD782,5,0)))</f>
        <v/>
      </c>
      <c r="AC782" s="32" t="str">
        <f>IF(K782="M",IF(S782&lt;&gt;4,"",VLOOKUP(CONCATENATE(R782," ",(S782-1)),$Z$2:AD782,5,0)),IF(S782&lt;&gt;3,"",VLOOKUP(CONCATENATE(R782," ",(S782)),$Z$2:AD782,5,0)))</f>
        <v/>
      </c>
      <c r="AD782" s="32" t="str">
        <f t="shared" si="214"/>
        <v/>
      </c>
      <c r="AE782" s="32" t="str">
        <f t="shared" si="215"/>
        <v xml:space="preserve"> </v>
      </c>
      <c r="AF782" s="109">
        <f>IF($K782="M",IF($L782&gt;Params!D$3,0,Params!F$3-$L782+1)+IF($L782=1,2,0),IF($L782&gt;Params!E$3,0,Params!G$3-$L782+1)+IF($L782=1,2,0))</f>
        <v>0</v>
      </c>
      <c r="AG782" s="109">
        <f t="shared" si="207"/>
        <v>0</v>
      </c>
      <c r="AH782" s="109">
        <f>IF(LEN(M782)&gt;1,MATCH(MID(M782,2,3),Params!$A$4:$A$14,0),0)</f>
        <v>0</v>
      </c>
      <c r="AI782" s="109" cm="1">
        <f t="array" ref="AI782">IF(AH782=0,0,INDEX(Params!F$4:F$14,RESULTS!$AH782))</f>
        <v>0</v>
      </c>
      <c r="AJ782" s="109" cm="1">
        <f t="array" ref="AJ782">IF(AI782=0,0,INDEX(Params!G$4:G$14,RESULTS!$AH782))</f>
        <v>0</v>
      </c>
      <c r="AK782" s="109">
        <f t="shared" si="208"/>
        <v>0</v>
      </c>
      <c r="AL782" s="109">
        <f t="shared" si="209"/>
        <v>0</v>
      </c>
    </row>
    <row r="783" spans="1:38" x14ac:dyDescent="0.3">
      <c r="A783" s="64" t="str">
        <f t="shared" si="203"/>
        <v/>
      </c>
      <c r="B783" s="64" t="str">
        <f t="shared" si="204"/>
        <v/>
      </c>
      <c r="C783" s="100">
        <v>782</v>
      </c>
      <c r="D783" s="96"/>
      <c r="E783" s="97">
        <f t="shared" si="216"/>
        <v>1</v>
      </c>
      <c r="F783" s="97"/>
      <c r="G783" s="97"/>
      <c r="H783" s="104" t="str">
        <f t="shared" si="210"/>
        <v/>
      </c>
      <c r="I783" s="105" t="str">
        <f>IF(D783="","",VLOOKUP(D783,ENTRANTS!$A$1:$H$1000,2,0))</f>
        <v/>
      </c>
      <c r="J783" s="105" t="str">
        <f>IF(D783="","",VLOOKUP(D783,ENTRANTS!$A$1:$H$1000,3,0))</f>
        <v/>
      </c>
      <c r="K783" s="100" t="str">
        <f>IF(D783="","",LEFT(VLOOKUP(D783,ENTRANTS!$A$1:$H$1000,5,0),1))</f>
        <v/>
      </c>
      <c r="L783" s="100" t="str">
        <f>IF(D783="","",COUNTIF($K$2:K783,K783))</f>
        <v/>
      </c>
      <c r="M783" s="100" t="str">
        <f>IF(D783="","",VLOOKUP(D783,ENTRANTS!$A$1:$H$1000,4,0))</f>
        <v/>
      </c>
      <c r="N783" s="100" t="str">
        <f>IF(D783="","",COUNTIF($M$2:M783,M783))</f>
        <v/>
      </c>
      <c r="O783" s="105" t="str">
        <f>IF(D783="","",VLOOKUP(D783,ENTRANTS!$A$1:$H$1000,6,0))</f>
        <v/>
      </c>
      <c r="P783" s="83" t="str">
        <f t="shared" si="211"/>
        <v/>
      </c>
      <c r="Q783" s="30"/>
      <c r="R783" s="2" t="str">
        <f t="shared" si="212"/>
        <v/>
      </c>
      <c r="S783" s="3" t="str">
        <f>IF(D783="","",COUNTIF($R$2:R783,R783))</f>
        <v/>
      </c>
      <c r="T783" s="4" t="str">
        <f t="shared" si="201"/>
        <v/>
      </c>
      <c r="U783" s="34" t="str">
        <f>IF(AND(S783=4,K783="M",NOT(O783="Unattached")),SUMIF(R$2:R783,R783,L$2:L783),"")</f>
        <v/>
      </c>
      <c r="V783" s="4" t="str">
        <f t="shared" si="202"/>
        <v/>
      </c>
      <c r="W783" s="34" t="str">
        <f>IF(AND(S783=3,K783="F",NOT(O783="Unattached")),SUMIF(R$2:R783,R783,L$2:L783),"")</f>
        <v/>
      </c>
      <c r="X783" s="5" t="str">
        <f t="shared" si="205"/>
        <v/>
      </c>
      <c r="Y783" s="5" t="str">
        <f t="shared" si="213"/>
        <v/>
      </c>
      <c r="Z783" s="32" t="str">
        <f t="shared" si="206"/>
        <v xml:space="preserve"> </v>
      </c>
      <c r="AA783" s="32" t="str">
        <f>IF(K783="M",IF(S783&lt;&gt;4,"",VLOOKUP(CONCATENATE(R783," ",(S783-3)),$Z$2:AD783,5,0)),IF(S783&lt;&gt;3,"",VLOOKUP(CONCATENATE(R783," ",(S783-2)),$Z$2:AD783,5,0)))</f>
        <v/>
      </c>
      <c r="AB783" s="32" t="str">
        <f>IF(K783="M",IF(S783&lt;&gt;4,"",VLOOKUP(CONCATENATE(R783," ",(S783-2)),$Z$2:AD783,5,0)),IF(S783&lt;&gt;3,"",VLOOKUP(CONCATENATE(R783," ",(S783-1)),$Z$2:AD783,5,0)))</f>
        <v/>
      </c>
      <c r="AC783" s="32" t="str">
        <f>IF(K783="M",IF(S783&lt;&gt;4,"",VLOOKUP(CONCATENATE(R783," ",(S783-1)),$Z$2:AD783,5,0)),IF(S783&lt;&gt;3,"",VLOOKUP(CONCATENATE(R783," ",(S783)),$Z$2:AD783,5,0)))</f>
        <v/>
      </c>
      <c r="AD783" s="32" t="str">
        <f t="shared" si="214"/>
        <v/>
      </c>
      <c r="AE783" s="32" t="str">
        <f t="shared" si="215"/>
        <v xml:space="preserve"> </v>
      </c>
      <c r="AF783" s="109">
        <f>IF($K783="M",IF($L783&gt;Params!D$3,0,Params!F$3-$L783+1)+IF($L783=1,2,0),IF($L783&gt;Params!E$3,0,Params!G$3-$L783+1)+IF($L783=1,2,0))</f>
        <v>0</v>
      </c>
      <c r="AG783" s="109">
        <f t="shared" si="207"/>
        <v>0</v>
      </c>
      <c r="AH783" s="109">
        <f>IF(LEN(M783)&gt;1,MATCH(MID(M783,2,3),Params!$A$4:$A$14,0),0)</f>
        <v>0</v>
      </c>
      <c r="AI783" s="109" cm="1">
        <f t="array" ref="AI783">IF(AH783=0,0,INDEX(Params!F$4:F$14,RESULTS!$AH783))</f>
        <v>0</v>
      </c>
      <c r="AJ783" s="109" cm="1">
        <f t="array" ref="AJ783">IF(AI783=0,0,INDEX(Params!G$4:G$14,RESULTS!$AH783))</f>
        <v>0</v>
      </c>
      <c r="AK783" s="109">
        <f t="shared" si="208"/>
        <v>0</v>
      </c>
      <c r="AL783" s="109">
        <f t="shared" si="209"/>
        <v>0</v>
      </c>
    </row>
    <row r="784" spans="1:38" x14ac:dyDescent="0.3">
      <c r="A784" s="64" t="str">
        <f t="shared" si="203"/>
        <v/>
      </c>
      <c r="B784" s="64" t="str">
        <f t="shared" si="204"/>
        <v/>
      </c>
      <c r="C784" s="100">
        <v>783</v>
      </c>
      <c r="D784" s="96"/>
      <c r="E784" s="97">
        <f t="shared" si="216"/>
        <v>1</v>
      </c>
      <c r="F784" s="97"/>
      <c r="G784" s="97"/>
      <c r="H784" s="104" t="str">
        <f t="shared" si="210"/>
        <v/>
      </c>
      <c r="I784" s="105" t="str">
        <f>IF(D784="","",VLOOKUP(D784,ENTRANTS!$A$1:$H$1000,2,0))</f>
        <v/>
      </c>
      <c r="J784" s="105" t="str">
        <f>IF(D784="","",VLOOKUP(D784,ENTRANTS!$A$1:$H$1000,3,0))</f>
        <v/>
      </c>
      <c r="K784" s="100" t="str">
        <f>IF(D784="","",LEFT(VLOOKUP(D784,ENTRANTS!$A$1:$H$1000,5,0),1))</f>
        <v/>
      </c>
      <c r="L784" s="100" t="str">
        <f>IF(D784="","",COUNTIF($K$2:K784,K784))</f>
        <v/>
      </c>
      <c r="M784" s="100" t="str">
        <f>IF(D784="","",VLOOKUP(D784,ENTRANTS!$A$1:$H$1000,4,0))</f>
        <v/>
      </c>
      <c r="N784" s="100" t="str">
        <f>IF(D784="","",COUNTIF($M$2:M784,M784))</f>
        <v/>
      </c>
      <c r="O784" s="105" t="str">
        <f>IF(D784="","",VLOOKUP(D784,ENTRANTS!$A$1:$H$1000,6,0))</f>
        <v/>
      </c>
      <c r="P784" s="83" t="str">
        <f t="shared" si="211"/>
        <v/>
      </c>
      <c r="Q784" s="30"/>
      <c r="R784" s="2" t="str">
        <f t="shared" si="212"/>
        <v/>
      </c>
      <c r="S784" s="3" t="str">
        <f>IF(D784="","",COUNTIF($R$2:R784,R784))</f>
        <v/>
      </c>
      <c r="T784" s="4" t="str">
        <f t="shared" si="201"/>
        <v/>
      </c>
      <c r="U784" s="34" t="str">
        <f>IF(AND(S784=4,K784="M",NOT(O784="Unattached")),SUMIF(R$2:R784,R784,L$2:L784),"")</f>
        <v/>
      </c>
      <c r="V784" s="4" t="str">
        <f t="shared" si="202"/>
        <v/>
      </c>
      <c r="W784" s="34" t="str">
        <f>IF(AND(S784=3,K784="F",NOT(O784="Unattached")),SUMIF(R$2:R784,R784,L$2:L784),"")</f>
        <v/>
      </c>
      <c r="X784" s="5" t="str">
        <f t="shared" si="205"/>
        <v/>
      </c>
      <c r="Y784" s="5" t="str">
        <f t="shared" si="213"/>
        <v/>
      </c>
      <c r="Z784" s="32" t="str">
        <f t="shared" si="206"/>
        <v xml:space="preserve"> </v>
      </c>
      <c r="AA784" s="32" t="str">
        <f>IF(K784="M",IF(S784&lt;&gt;4,"",VLOOKUP(CONCATENATE(R784," ",(S784-3)),$Z$2:AD784,5,0)),IF(S784&lt;&gt;3,"",VLOOKUP(CONCATENATE(R784," ",(S784-2)),$Z$2:AD784,5,0)))</f>
        <v/>
      </c>
      <c r="AB784" s="32" t="str">
        <f>IF(K784="M",IF(S784&lt;&gt;4,"",VLOOKUP(CONCATENATE(R784," ",(S784-2)),$Z$2:AD784,5,0)),IF(S784&lt;&gt;3,"",VLOOKUP(CONCATENATE(R784," ",(S784-1)),$Z$2:AD784,5,0)))</f>
        <v/>
      </c>
      <c r="AC784" s="32" t="str">
        <f>IF(K784="M",IF(S784&lt;&gt;4,"",VLOOKUP(CONCATENATE(R784," ",(S784-1)),$Z$2:AD784,5,0)),IF(S784&lt;&gt;3,"",VLOOKUP(CONCATENATE(R784," ",(S784)),$Z$2:AD784,5,0)))</f>
        <v/>
      </c>
      <c r="AD784" s="32" t="str">
        <f t="shared" si="214"/>
        <v/>
      </c>
      <c r="AE784" s="32" t="str">
        <f t="shared" si="215"/>
        <v xml:space="preserve"> </v>
      </c>
      <c r="AF784" s="109">
        <f>IF($K784="M",IF($L784&gt;Params!D$3,0,Params!F$3-$L784+1)+IF($L784=1,2,0),IF($L784&gt;Params!E$3,0,Params!G$3-$L784+1)+IF($L784=1,2,0))</f>
        <v>0</v>
      </c>
      <c r="AG784" s="109">
        <f t="shared" si="207"/>
        <v>0</v>
      </c>
      <c r="AH784" s="109">
        <f>IF(LEN(M784)&gt;1,MATCH(MID(M784,2,3),Params!$A$4:$A$14,0),0)</f>
        <v>0</v>
      </c>
      <c r="AI784" s="109" cm="1">
        <f t="array" ref="AI784">IF(AH784=0,0,INDEX(Params!F$4:F$14,RESULTS!$AH784))</f>
        <v>0</v>
      </c>
      <c r="AJ784" s="109" cm="1">
        <f t="array" ref="AJ784">IF(AI784=0,0,INDEX(Params!G$4:G$14,RESULTS!$AH784))</f>
        <v>0</v>
      </c>
      <c r="AK784" s="109">
        <f t="shared" si="208"/>
        <v>0</v>
      </c>
      <c r="AL784" s="109">
        <f t="shared" si="209"/>
        <v>0</v>
      </c>
    </row>
    <row r="785" spans="1:38" x14ac:dyDescent="0.3">
      <c r="A785" s="64" t="str">
        <f t="shared" si="203"/>
        <v/>
      </c>
      <c r="B785" s="64" t="str">
        <f t="shared" si="204"/>
        <v/>
      </c>
      <c r="C785" s="100">
        <v>784</v>
      </c>
      <c r="D785" s="96"/>
      <c r="E785" s="97">
        <f t="shared" si="216"/>
        <v>1</v>
      </c>
      <c r="F785" s="97"/>
      <c r="G785" s="97"/>
      <c r="H785" s="104" t="str">
        <f t="shared" si="210"/>
        <v/>
      </c>
      <c r="I785" s="105" t="str">
        <f>IF(D785="","",VLOOKUP(D785,ENTRANTS!$A$1:$H$1000,2,0))</f>
        <v/>
      </c>
      <c r="J785" s="105" t="str">
        <f>IF(D785="","",VLOOKUP(D785,ENTRANTS!$A$1:$H$1000,3,0))</f>
        <v/>
      </c>
      <c r="K785" s="100" t="str">
        <f>IF(D785="","",LEFT(VLOOKUP(D785,ENTRANTS!$A$1:$H$1000,5,0),1))</f>
        <v/>
      </c>
      <c r="L785" s="100" t="str">
        <f>IF(D785="","",COUNTIF($K$2:K785,K785))</f>
        <v/>
      </c>
      <c r="M785" s="100" t="str">
        <f>IF(D785="","",VLOOKUP(D785,ENTRANTS!$A$1:$H$1000,4,0))</f>
        <v/>
      </c>
      <c r="N785" s="100" t="str">
        <f>IF(D785="","",COUNTIF($M$2:M785,M785))</f>
        <v/>
      </c>
      <c r="O785" s="105" t="str">
        <f>IF(D785="","",VLOOKUP(D785,ENTRANTS!$A$1:$H$1000,6,0))</f>
        <v/>
      </c>
      <c r="P785" s="83" t="str">
        <f t="shared" si="211"/>
        <v/>
      </c>
      <c r="Q785" s="30"/>
      <c r="R785" s="2" t="str">
        <f t="shared" si="212"/>
        <v/>
      </c>
      <c r="S785" s="3" t="str">
        <f>IF(D785="","",COUNTIF($R$2:R785,R785))</f>
        <v/>
      </c>
      <c r="T785" s="4" t="str">
        <f t="shared" si="201"/>
        <v/>
      </c>
      <c r="U785" s="34" t="str">
        <f>IF(AND(S785=4,K785="M",NOT(O785="Unattached")),SUMIF(R$2:R785,R785,L$2:L785),"")</f>
        <v/>
      </c>
      <c r="V785" s="4" t="str">
        <f t="shared" si="202"/>
        <v/>
      </c>
      <c r="W785" s="34" t="str">
        <f>IF(AND(S785=3,K785="F",NOT(O785="Unattached")),SUMIF(R$2:R785,R785,L$2:L785),"")</f>
        <v/>
      </c>
      <c r="X785" s="5" t="str">
        <f t="shared" si="205"/>
        <v/>
      </c>
      <c r="Y785" s="5" t="str">
        <f t="shared" si="213"/>
        <v/>
      </c>
      <c r="Z785" s="32" t="str">
        <f t="shared" si="206"/>
        <v xml:space="preserve"> </v>
      </c>
      <c r="AA785" s="32" t="str">
        <f>IF(K785="M",IF(S785&lt;&gt;4,"",VLOOKUP(CONCATENATE(R785," ",(S785-3)),$Z$2:AD785,5,0)),IF(S785&lt;&gt;3,"",VLOOKUP(CONCATENATE(R785," ",(S785-2)),$Z$2:AD785,5,0)))</f>
        <v/>
      </c>
      <c r="AB785" s="32" t="str">
        <f>IF(K785="M",IF(S785&lt;&gt;4,"",VLOOKUP(CONCATENATE(R785," ",(S785-2)),$Z$2:AD785,5,0)),IF(S785&lt;&gt;3,"",VLOOKUP(CONCATENATE(R785," ",(S785-1)),$Z$2:AD785,5,0)))</f>
        <v/>
      </c>
      <c r="AC785" s="32" t="str">
        <f>IF(K785="M",IF(S785&lt;&gt;4,"",VLOOKUP(CONCATENATE(R785," ",(S785-1)),$Z$2:AD785,5,0)),IF(S785&lt;&gt;3,"",VLOOKUP(CONCATENATE(R785," ",(S785)),$Z$2:AD785,5,0)))</f>
        <v/>
      </c>
      <c r="AD785" s="32" t="str">
        <f t="shared" si="214"/>
        <v/>
      </c>
      <c r="AE785" s="32" t="str">
        <f t="shared" si="215"/>
        <v xml:space="preserve"> </v>
      </c>
      <c r="AF785" s="109">
        <f>IF($K785="M",IF($L785&gt;Params!D$3,0,Params!F$3-$L785+1)+IF($L785=1,2,0),IF($L785&gt;Params!E$3,0,Params!G$3-$L785+1)+IF($L785=1,2,0))</f>
        <v>0</v>
      </c>
      <c r="AG785" s="109">
        <f t="shared" si="207"/>
        <v>0</v>
      </c>
      <c r="AH785" s="109">
        <f>IF(LEN(M785)&gt;1,MATCH(MID(M785,2,3),Params!$A$4:$A$14,0),0)</f>
        <v>0</v>
      </c>
      <c r="AI785" s="109" cm="1">
        <f t="array" ref="AI785">IF(AH785=0,0,INDEX(Params!F$4:F$14,RESULTS!$AH785))</f>
        <v>0</v>
      </c>
      <c r="AJ785" s="109" cm="1">
        <f t="array" ref="AJ785">IF(AI785=0,0,INDEX(Params!G$4:G$14,RESULTS!$AH785))</f>
        <v>0</v>
      </c>
      <c r="AK785" s="109">
        <f t="shared" si="208"/>
        <v>0</v>
      </c>
      <c r="AL785" s="109">
        <f t="shared" si="209"/>
        <v>0</v>
      </c>
    </row>
    <row r="786" spans="1:38" x14ac:dyDescent="0.3">
      <c r="A786" s="64" t="str">
        <f t="shared" si="203"/>
        <v/>
      </c>
      <c r="B786" s="64" t="str">
        <f t="shared" si="204"/>
        <v/>
      </c>
      <c r="C786" s="100">
        <v>785</v>
      </c>
      <c r="D786" s="96"/>
      <c r="E786" s="97">
        <f t="shared" si="216"/>
        <v>1</v>
      </c>
      <c r="F786" s="97"/>
      <c r="G786" s="97"/>
      <c r="H786" s="104" t="str">
        <f t="shared" si="210"/>
        <v/>
      </c>
      <c r="I786" s="105" t="str">
        <f>IF(D786="","",VLOOKUP(D786,ENTRANTS!$A$1:$H$1000,2,0))</f>
        <v/>
      </c>
      <c r="J786" s="105" t="str">
        <f>IF(D786="","",VLOOKUP(D786,ENTRANTS!$A$1:$H$1000,3,0))</f>
        <v/>
      </c>
      <c r="K786" s="100" t="str">
        <f>IF(D786="","",LEFT(VLOOKUP(D786,ENTRANTS!$A$1:$H$1000,5,0),1))</f>
        <v/>
      </c>
      <c r="L786" s="100" t="str">
        <f>IF(D786="","",COUNTIF($K$2:K786,K786))</f>
        <v/>
      </c>
      <c r="M786" s="100" t="str">
        <f>IF(D786="","",VLOOKUP(D786,ENTRANTS!$A$1:$H$1000,4,0))</f>
        <v/>
      </c>
      <c r="N786" s="100" t="str">
        <f>IF(D786="","",COUNTIF($M$2:M786,M786))</f>
        <v/>
      </c>
      <c r="O786" s="105" t="str">
        <f>IF(D786="","",VLOOKUP(D786,ENTRANTS!$A$1:$H$1000,6,0))</f>
        <v/>
      </c>
      <c r="P786" s="83" t="str">
        <f t="shared" si="211"/>
        <v/>
      </c>
      <c r="Q786" s="30"/>
      <c r="R786" s="2" t="str">
        <f t="shared" si="212"/>
        <v/>
      </c>
      <c r="S786" s="3" t="str">
        <f>IF(D786="","",COUNTIF($R$2:R786,R786))</f>
        <v/>
      </c>
      <c r="T786" s="4" t="str">
        <f t="shared" si="201"/>
        <v/>
      </c>
      <c r="U786" s="34" t="str">
        <f>IF(AND(S786=4,K786="M",NOT(O786="Unattached")),SUMIF(R$2:R786,R786,L$2:L786),"")</f>
        <v/>
      </c>
      <c r="V786" s="4" t="str">
        <f t="shared" si="202"/>
        <v/>
      </c>
      <c r="W786" s="34" t="str">
        <f>IF(AND(S786=3,K786="F",NOT(O786="Unattached")),SUMIF(R$2:R786,R786,L$2:L786),"")</f>
        <v/>
      </c>
      <c r="X786" s="5" t="str">
        <f t="shared" si="205"/>
        <v/>
      </c>
      <c r="Y786" s="5" t="str">
        <f t="shared" si="213"/>
        <v/>
      </c>
      <c r="Z786" s="32" t="str">
        <f t="shared" si="206"/>
        <v xml:space="preserve"> </v>
      </c>
      <c r="AA786" s="32" t="str">
        <f>IF(K786="M",IF(S786&lt;&gt;4,"",VLOOKUP(CONCATENATE(R786," ",(S786-3)),$Z$2:AD786,5,0)),IF(S786&lt;&gt;3,"",VLOOKUP(CONCATENATE(R786," ",(S786-2)),$Z$2:AD786,5,0)))</f>
        <v/>
      </c>
      <c r="AB786" s="32" t="str">
        <f>IF(K786="M",IF(S786&lt;&gt;4,"",VLOOKUP(CONCATENATE(R786," ",(S786-2)),$Z$2:AD786,5,0)),IF(S786&lt;&gt;3,"",VLOOKUP(CONCATENATE(R786," ",(S786-1)),$Z$2:AD786,5,0)))</f>
        <v/>
      </c>
      <c r="AC786" s="32" t="str">
        <f>IF(K786="M",IF(S786&lt;&gt;4,"",VLOOKUP(CONCATENATE(R786," ",(S786-1)),$Z$2:AD786,5,0)),IF(S786&lt;&gt;3,"",VLOOKUP(CONCATENATE(R786," ",(S786)),$Z$2:AD786,5,0)))</f>
        <v/>
      </c>
      <c r="AD786" s="32" t="str">
        <f t="shared" si="214"/>
        <v/>
      </c>
      <c r="AE786" s="32" t="str">
        <f t="shared" si="215"/>
        <v xml:space="preserve"> </v>
      </c>
      <c r="AF786" s="109">
        <f>IF($K786="M",IF($L786&gt;Params!D$3,0,Params!F$3-$L786+1)+IF($L786=1,2,0),IF($L786&gt;Params!E$3,0,Params!G$3-$L786+1)+IF($L786=1,2,0))</f>
        <v>0</v>
      </c>
      <c r="AG786" s="109">
        <f t="shared" si="207"/>
        <v>0</v>
      </c>
      <c r="AH786" s="109">
        <f>IF(LEN(M786)&gt;1,MATCH(MID(M786,2,3),Params!$A$4:$A$14,0),0)</f>
        <v>0</v>
      </c>
      <c r="AI786" s="109" cm="1">
        <f t="array" ref="AI786">IF(AH786=0,0,INDEX(Params!F$4:F$14,RESULTS!$AH786))</f>
        <v>0</v>
      </c>
      <c r="AJ786" s="109" cm="1">
        <f t="array" ref="AJ786">IF(AI786=0,0,INDEX(Params!G$4:G$14,RESULTS!$AH786))</f>
        <v>0</v>
      </c>
      <c r="AK786" s="109">
        <f t="shared" si="208"/>
        <v>0</v>
      </c>
      <c r="AL786" s="109">
        <f t="shared" si="209"/>
        <v>0</v>
      </c>
    </row>
    <row r="787" spans="1:38" x14ac:dyDescent="0.3">
      <c r="A787" s="64" t="str">
        <f t="shared" si="203"/>
        <v/>
      </c>
      <c r="B787" s="64" t="str">
        <f t="shared" si="204"/>
        <v/>
      </c>
      <c r="C787" s="100">
        <v>786</v>
      </c>
      <c r="D787" s="96"/>
      <c r="E787" s="97">
        <f t="shared" si="216"/>
        <v>1</v>
      </c>
      <c r="F787" s="97"/>
      <c r="G787" s="97"/>
      <c r="H787" s="104" t="str">
        <f t="shared" si="210"/>
        <v/>
      </c>
      <c r="I787" s="105" t="str">
        <f>IF(D787="","",VLOOKUP(D787,ENTRANTS!$A$1:$H$1000,2,0))</f>
        <v/>
      </c>
      <c r="J787" s="105" t="str">
        <f>IF(D787="","",VLOOKUP(D787,ENTRANTS!$A$1:$H$1000,3,0))</f>
        <v/>
      </c>
      <c r="K787" s="100" t="str">
        <f>IF(D787="","",LEFT(VLOOKUP(D787,ENTRANTS!$A$1:$H$1000,5,0),1))</f>
        <v/>
      </c>
      <c r="L787" s="100" t="str">
        <f>IF(D787="","",COUNTIF($K$2:K787,K787))</f>
        <v/>
      </c>
      <c r="M787" s="100" t="str">
        <f>IF(D787="","",VLOOKUP(D787,ENTRANTS!$A$1:$H$1000,4,0))</f>
        <v/>
      </c>
      <c r="N787" s="100" t="str">
        <f>IF(D787="","",COUNTIF($M$2:M787,M787))</f>
        <v/>
      </c>
      <c r="O787" s="105" t="str">
        <f>IF(D787="","",VLOOKUP(D787,ENTRANTS!$A$1:$H$1000,6,0))</f>
        <v/>
      </c>
      <c r="P787" s="83" t="str">
        <f t="shared" si="211"/>
        <v/>
      </c>
      <c r="Q787" s="30"/>
      <c r="R787" s="2" t="str">
        <f t="shared" si="212"/>
        <v/>
      </c>
      <c r="S787" s="3" t="str">
        <f>IF(D787="","",COUNTIF($R$2:R787,R787))</f>
        <v/>
      </c>
      <c r="T787" s="4" t="str">
        <f t="shared" si="201"/>
        <v/>
      </c>
      <c r="U787" s="34" t="str">
        <f>IF(AND(S787=4,K787="M",NOT(O787="Unattached")),SUMIF(R$2:R787,R787,L$2:L787),"")</f>
        <v/>
      </c>
      <c r="V787" s="4" t="str">
        <f t="shared" si="202"/>
        <v/>
      </c>
      <c r="W787" s="34" t="str">
        <f>IF(AND(S787=3,K787="F",NOT(O787="Unattached")),SUMIF(R$2:R787,R787,L$2:L787),"")</f>
        <v/>
      </c>
      <c r="X787" s="5" t="str">
        <f t="shared" si="205"/>
        <v/>
      </c>
      <c r="Y787" s="5" t="str">
        <f t="shared" si="213"/>
        <v/>
      </c>
      <c r="Z787" s="32" t="str">
        <f t="shared" si="206"/>
        <v xml:space="preserve"> </v>
      </c>
      <c r="AA787" s="32" t="str">
        <f>IF(K787="M",IF(S787&lt;&gt;4,"",VLOOKUP(CONCATENATE(R787," ",(S787-3)),$Z$2:AD787,5,0)),IF(S787&lt;&gt;3,"",VLOOKUP(CONCATENATE(R787," ",(S787-2)),$Z$2:AD787,5,0)))</f>
        <v/>
      </c>
      <c r="AB787" s="32" t="str">
        <f>IF(K787="M",IF(S787&lt;&gt;4,"",VLOOKUP(CONCATENATE(R787," ",(S787-2)),$Z$2:AD787,5,0)),IF(S787&lt;&gt;3,"",VLOOKUP(CONCATENATE(R787," ",(S787-1)),$Z$2:AD787,5,0)))</f>
        <v/>
      </c>
      <c r="AC787" s="32" t="str">
        <f>IF(K787="M",IF(S787&lt;&gt;4,"",VLOOKUP(CONCATENATE(R787," ",(S787-1)),$Z$2:AD787,5,0)),IF(S787&lt;&gt;3,"",VLOOKUP(CONCATENATE(R787," ",(S787)),$Z$2:AD787,5,0)))</f>
        <v/>
      </c>
      <c r="AD787" s="32" t="str">
        <f t="shared" si="214"/>
        <v/>
      </c>
      <c r="AE787" s="32" t="str">
        <f t="shared" si="215"/>
        <v xml:space="preserve"> </v>
      </c>
      <c r="AF787" s="109">
        <f>IF($K787="M",IF($L787&gt;Params!D$3,0,Params!F$3-$L787+1)+IF($L787=1,2,0),IF($L787&gt;Params!E$3,0,Params!G$3-$L787+1)+IF($L787=1,2,0))</f>
        <v>0</v>
      </c>
      <c r="AG787" s="109">
        <f t="shared" si="207"/>
        <v>0</v>
      </c>
      <c r="AH787" s="109">
        <f>IF(LEN(M787)&gt;1,MATCH(MID(M787,2,3),Params!$A$4:$A$14,0),0)</f>
        <v>0</v>
      </c>
      <c r="AI787" s="109" cm="1">
        <f t="array" ref="AI787">IF(AH787=0,0,INDEX(Params!F$4:F$14,RESULTS!$AH787))</f>
        <v>0</v>
      </c>
      <c r="AJ787" s="109" cm="1">
        <f t="array" ref="AJ787">IF(AI787=0,0,INDEX(Params!G$4:G$14,RESULTS!$AH787))</f>
        <v>0</v>
      </c>
      <c r="AK787" s="109">
        <f t="shared" si="208"/>
        <v>0</v>
      </c>
      <c r="AL787" s="109">
        <f t="shared" si="209"/>
        <v>0</v>
      </c>
    </row>
    <row r="788" spans="1:38" x14ac:dyDescent="0.3">
      <c r="A788" s="64" t="str">
        <f t="shared" si="203"/>
        <v/>
      </c>
      <c r="B788" s="64" t="str">
        <f t="shared" si="204"/>
        <v/>
      </c>
      <c r="C788" s="100">
        <v>787</v>
      </c>
      <c r="D788" s="96"/>
      <c r="E788" s="97">
        <f t="shared" si="216"/>
        <v>1</v>
      </c>
      <c r="F788" s="97"/>
      <c r="G788" s="97"/>
      <c r="H788" s="104" t="str">
        <f t="shared" si="210"/>
        <v/>
      </c>
      <c r="I788" s="105" t="str">
        <f>IF(D788="","",VLOOKUP(D788,ENTRANTS!$A$1:$H$1000,2,0))</f>
        <v/>
      </c>
      <c r="J788" s="105" t="str">
        <f>IF(D788="","",VLOOKUP(D788,ENTRANTS!$A$1:$H$1000,3,0))</f>
        <v/>
      </c>
      <c r="K788" s="100" t="str">
        <f>IF(D788="","",LEFT(VLOOKUP(D788,ENTRANTS!$A$1:$H$1000,5,0),1))</f>
        <v/>
      </c>
      <c r="L788" s="100" t="str">
        <f>IF(D788="","",COUNTIF($K$2:K788,K788))</f>
        <v/>
      </c>
      <c r="M788" s="100" t="str">
        <f>IF(D788="","",VLOOKUP(D788,ENTRANTS!$A$1:$H$1000,4,0))</f>
        <v/>
      </c>
      <c r="N788" s="100" t="str">
        <f>IF(D788="","",COUNTIF($M$2:M788,M788))</f>
        <v/>
      </c>
      <c r="O788" s="105" t="str">
        <f>IF(D788="","",VLOOKUP(D788,ENTRANTS!$A$1:$H$1000,6,0))</f>
        <v/>
      </c>
      <c r="P788" s="83" t="str">
        <f t="shared" si="211"/>
        <v/>
      </c>
      <c r="Q788" s="30"/>
      <c r="R788" s="2" t="str">
        <f t="shared" si="212"/>
        <v/>
      </c>
      <c r="S788" s="3" t="str">
        <f>IF(D788="","",COUNTIF($R$2:R788,R788))</f>
        <v/>
      </c>
      <c r="T788" s="4" t="str">
        <f t="shared" si="201"/>
        <v/>
      </c>
      <c r="U788" s="34" t="str">
        <f>IF(AND(S788=4,K788="M",NOT(O788="Unattached")),SUMIF(R$2:R788,R788,L$2:L788),"")</f>
        <v/>
      </c>
      <c r="V788" s="4" t="str">
        <f t="shared" si="202"/>
        <v/>
      </c>
      <c r="W788" s="34" t="str">
        <f>IF(AND(S788=3,K788="F",NOT(O788="Unattached")),SUMIF(R$2:R788,R788,L$2:L788),"")</f>
        <v/>
      </c>
      <c r="X788" s="5" t="str">
        <f t="shared" si="205"/>
        <v/>
      </c>
      <c r="Y788" s="5" t="str">
        <f t="shared" si="213"/>
        <v/>
      </c>
      <c r="Z788" s="32" t="str">
        <f t="shared" si="206"/>
        <v xml:space="preserve"> </v>
      </c>
      <c r="AA788" s="32" t="str">
        <f>IF(K788="M",IF(S788&lt;&gt;4,"",VLOOKUP(CONCATENATE(R788," ",(S788-3)),$Z$2:AD788,5,0)),IF(S788&lt;&gt;3,"",VLOOKUP(CONCATENATE(R788," ",(S788-2)),$Z$2:AD788,5,0)))</f>
        <v/>
      </c>
      <c r="AB788" s="32" t="str">
        <f>IF(K788="M",IF(S788&lt;&gt;4,"",VLOOKUP(CONCATENATE(R788," ",(S788-2)),$Z$2:AD788,5,0)),IF(S788&lt;&gt;3,"",VLOOKUP(CONCATENATE(R788," ",(S788-1)),$Z$2:AD788,5,0)))</f>
        <v/>
      </c>
      <c r="AC788" s="32" t="str">
        <f>IF(K788="M",IF(S788&lt;&gt;4,"",VLOOKUP(CONCATENATE(R788," ",(S788-1)),$Z$2:AD788,5,0)),IF(S788&lt;&gt;3,"",VLOOKUP(CONCATENATE(R788," ",(S788)),$Z$2:AD788,5,0)))</f>
        <v/>
      </c>
      <c r="AD788" s="32" t="str">
        <f t="shared" si="214"/>
        <v/>
      </c>
      <c r="AE788" s="32" t="str">
        <f t="shared" si="215"/>
        <v xml:space="preserve"> </v>
      </c>
      <c r="AF788" s="109">
        <f>IF($K788="M",IF($L788&gt;Params!D$3,0,Params!F$3-$L788+1)+IF($L788=1,2,0),IF($L788&gt;Params!E$3,0,Params!G$3-$L788+1)+IF($L788=1,2,0))</f>
        <v>0</v>
      </c>
      <c r="AG788" s="109">
        <f t="shared" si="207"/>
        <v>0</v>
      </c>
      <c r="AH788" s="109">
        <f>IF(LEN(M788)&gt;1,MATCH(MID(M788,2,3),Params!$A$4:$A$14,0),0)</f>
        <v>0</v>
      </c>
      <c r="AI788" s="109" cm="1">
        <f t="array" ref="AI788">IF(AH788=0,0,INDEX(Params!F$4:F$14,RESULTS!$AH788))</f>
        <v>0</v>
      </c>
      <c r="AJ788" s="109" cm="1">
        <f t="array" ref="AJ788">IF(AI788=0,0,INDEX(Params!G$4:G$14,RESULTS!$AH788))</f>
        <v>0</v>
      </c>
      <c r="AK788" s="109">
        <f t="shared" si="208"/>
        <v>0</v>
      </c>
      <c r="AL788" s="109">
        <f t="shared" si="209"/>
        <v>0</v>
      </c>
    </row>
    <row r="789" spans="1:38" x14ac:dyDescent="0.3">
      <c r="A789" s="64" t="str">
        <f t="shared" si="203"/>
        <v/>
      </c>
      <c r="B789" s="64" t="str">
        <f t="shared" si="204"/>
        <v/>
      </c>
      <c r="C789" s="100">
        <v>788</v>
      </c>
      <c r="D789" s="96"/>
      <c r="E789" s="97">
        <f t="shared" si="216"/>
        <v>1</v>
      </c>
      <c r="F789" s="97"/>
      <c r="G789" s="97"/>
      <c r="H789" s="104" t="str">
        <f t="shared" si="210"/>
        <v/>
      </c>
      <c r="I789" s="105" t="str">
        <f>IF(D789="","",VLOOKUP(D789,ENTRANTS!$A$1:$H$1000,2,0))</f>
        <v/>
      </c>
      <c r="J789" s="105" t="str">
        <f>IF(D789="","",VLOOKUP(D789,ENTRANTS!$A$1:$H$1000,3,0))</f>
        <v/>
      </c>
      <c r="K789" s="100" t="str">
        <f>IF(D789="","",LEFT(VLOOKUP(D789,ENTRANTS!$A$1:$H$1000,5,0),1))</f>
        <v/>
      </c>
      <c r="L789" s="100" t="str">
        <f>IF(D789="","",COUNTIF($K$2:K789,K789))</f>
        <v/>
      </c>
      <c r="M789" s="100" t="str">
        <f>IF(D789="","",VLOOKUP(D789,ENTRANTS!$A$1:$H$1000,4,0))</f>
        <v/>
      </c>
      <c r="N789" s="100" t="str">
        <f>IF(D789="","",COUNTIF($M$2:M789,M789))</f>
        <v/>
      </c>
      <c r="O789" s="105" t="str">
        <f>IF(D789="","",VLOOKUP(D789,ENTRANTS!$A$1:$H$1000,6,0))</f>
        <v/>
      </c>
      <c r="P789" s="83" t="str">
        <f t="shared" si="211"/>
        <v/>
      </c>
      <c r="Q789" s="30"/>
      <c r="R789" s="2" t="str">
        <f t="shared" si="212"/>
        <v/>
      </c>
      <c r="S789" s="3" t="str">
        <f>IF(D789="","",COUNTIF($R$2:R789,R789))</f>
        <v/>
      </c>
      <c r="T789" s="4" t="str">
        <f t="shared" si="201"/>
        <v/>
      </c>
      <c r="U789" s="34" t="str">
        <f>IF(AND(S789=4,K789="M",NOT(O789="Unattached")),SUMIF(R$2:R789,R789,L$2:L789),"")</f>
        <v/>
      </c>
      <c r="V789" s="4" t="str">
        <f t="shared" si="202"/>
        <v/>
      </c>
      <c r="W789" s="34" t="str">
        <f>IF(AND(S789=3,K789="F",NOT(O789="Unattached")),SUMIF(R$2:R789,R789,L$2:L789),"")</f>
        <v/>
      </c>
      <c r="X789" s="5" t="str">
        <f t="shared" si="205"/>
        <v/>
      </c>
      <c r="Y789" s="5" t="str">
        <f t="shared" si="213"/>
        <v/>
      </c>
      <c r="Z789" s="32" t="str">
        <f t="shared" si="206"/>
        <v xml:space="preserve"> </v>
      </c>
      <c r="AA789" s="32" t="str">
        <f>IF(K789="M",IF(S789&lt;&gt;4,"",VLOOKUP(CONCATENATE(R789," ",(S789-3)),$Z$2:AD789,5,0)),IF(S789&lt;&gt;3,"",VLOOKUP(CONCATENATE(R789," ",(S789-2)),$Z$2:AD789,5,0)))</f>
        <v/>
      </c>
      <c r="AB789" s="32" t="str">
        <f>IF(K789="M",IF(S789&lt;&gt;4,"",VLOOKUP(CONCATENATE(R789," ",(S789-2)),$Z$2:AD789,5,0)),IF(S789&lt;&gt;3,"",VLOOKUP(CONCATENATE(R789," ",(S789-1)),$Z$2:AD789,5,0)))</f>
        <v/>
      </c>
      <c r="AC789" s="32" t="str">
        <f>IF(K789="M",IF(S789&lt;&gt;4,"",VLOOKUP(CONCATENATE(R789," ",(S789-1)),$Z$2:AD789,5,0)),IF(S789&lt;&gt;3,"",VLOOKUP(CONCATENATE(R789," ",(S789)),$Z$2:AD789,5,0)))</f>
        <v/>
      </c>
      <c r="AD789" s="32" t="str">
        <f t="shared" si="214"/>
        <v/>
      </c>
      <c r="AE789" s="32" t="str">
        <f t="shared" si="215"/>
        <v xml:space="preserve"> </v>
      </c>
      <c r="AF789" s="109">
        <f>IF($K789="M",IF($L789&gt;Params!D$3,0,Params!F$3-$L789+1)+IF($L789=1,2,0),IF($L789&gt;Params!E$3,0,Params!G$3-$L789+1)+IF($L789=1,2,0))</f>
        <v>0</v>
      </c>
      <c r="AG789" s="109">
        <f t="shared" si="207"/>
        <v>0</v>
      </c>
      <c r="AH789" s="109">
        <f>IF(LEN(M789)&gt;1,MATCH(MID(M789,2,3),Params!$A$4:$A$14,0),0)</f>
        <v>0</v>
      </c>
      <c r="AI789" s="109" cm="1">
        <f t="array" ref="AI789">IF(AH789=0,0,INDEX(Params!F$4:F$14,RESULTS!$AH789))</f>
        <v>0</v>
      </c>
      <c r="AJ789" s="109" cm="1">
        <f t="array" ref="AJ789">IF(AI789=0,0,INDEX(Params!G$4:G$14,RESULTS!$AH789))</f>
        <v>0</v>
      </c>
      <c r="AK789" s="109">
        <f t="shared" si="208"/>
        <v>0</v>
      </c>
      <c r="AL789" s="109">
        <f t="shared" si="209"/>
        <v>0</v>
      </c>
    </row>
    <row r="790" spans="1:38" x14ac:dyDescent="0.3">
      <c r="A790" s="64" t="str">
        <f t="shared" si="203"/>
        <v/>
      </c>
      <c r="B790" s="64" t="str">
        <f t="shared" si="204"/>
        <v/>
      </c>
      <c r="C790" s="100">
        <v>789</v>
      </c>
      <c r="D790" s="96"/>
      <c r="E790" s="97">
        <f t="shared" si="216"/>
        <v>1</v>
      </c>
      <c r="F790" s="97"/>
      <c r="G790" s="97"/>
      <c r="H790" s="104" t="str">
        <f t="shared" si="210"/>
        <v/>
      </c>
      <c r="I790" s="105" t="str">
        <f>IF(D790="","",VLOOKUP(D790,ENTRANTS!$A$1:$H$1000,2,0))</f>
        <v/>
      </c>
      <c r="J790" s="105" t="str">
        <f>IF(D790="","",VLOOKUP(D790,ENTRANTS!$A$1:$H$1000,3,0))</f>
        <v/>
      </c>
      <c r="K790" s="100" t="str">
        <f>IF(D790="","",LEFT(VLOOKUP(D790,ENTRANTS!$A$1:$H$1000,5,0),1))</f>
        <v/>
      </c>
      <c r="L790" s="100" t="str">
        <f>IF(D790="","",COUNTIF($K$2:K790,K790))</f>
        <v/>
      </c>
      <c r="M790" s="100" t="str">
        <f>IF(D790="","",VLOOKUP(D790,ENTRANTS!$A$1:$H$1000,4,0))</f>
        <v/>
      </c>
      <c r="N790" s="100" t="str">
        <f>IF(D790="","",COUNTIF($M$2:M790,M790))</f>
        <v/>
      </c>
      <c r="O790" s="105" t="str">
        <f>IF(D790="","",VLOOKUP(D790,ENTRANTS!$A$1:$H$1000,6,0))</f>
        <v/>
      </c>
      <c r="P790" s="83" t="str">
        <f t="shared" si="211"/>
        <v/>
      </c>
      <c r="Q790" s="30"/>
      <c r="R790" s="2" t="str">
        <f t="shared" si="212"/>
        <v/>
      </c>
      <c r="S790" s="3" t="str">
        <f>IF(D790="","",COUNTIF($R$2:R790,R790))</f>
        <v/>
      </c>
      <c r="T790" s="4" t="str">
        <f t="shared" ref="T790:T853" si="217">IF(U790="","",RANK(U790,$U$2:$U$1000,1))</f>
        <v/>
      </c>
      <c r="U790" s="34" t="str">
        <f>IF(AND(S790=4,K790="M",NOT(O790="Unattached")),SUMIF(R$2:R790,R790,L$2:L790),"")</f>
        <v/>
      </c>
      <c r="V790" s="4" t="str">
        <f t="shared" ref="V790:V853" si="218">IF(W790="","",RANK(W790,$W$2:$W$1000,1))</f>
        <v/>
      </c>
      <c r="W790" s="34" t="str">
        <f>IF(AND(S790=3,K790="F",NOT(O790="Unattached")),SUMIF(R$2:R790,R790,L$2:L790),"")</f>
        <v/>
      </c>
      <c r="X790" s="5" t="str">
        <f t="shared" si="205"/>
        <v/>
      </c>
      <c r="Y790" s="5" t="str">
        <f t="shared" si="213"/>
        <v/>
      </c>
      <c r="Z790" s="32" t="str">
        <f t="shared" si="206"/>
        <v xml:space="preserve"> </v>
      </c>
      <c r="AA790" s="32" t="str">
        <f>IF(K790="M",IF(S790&lt;&gt;4,"",VLOOKUP(CONCATENATE(R790," ",(S790-3)),$Z$2:AD790,5,0)),IF(S790&lt;&gt;3,"",VLOOKUP(CONCATENATE(R790," ",(S790-2)),$Z$2:AD790,5,0)))</f>
        <v/>
      </c>
      <c r="AB790" s="32" t="str">
        <f>IF(K790="M",IF(S790&lt;&gt;4,"",VLOOKUP(CONCATENATE(R790," ",(S790-2)),$Z$2:AD790,5,0)),IF(S790&lt;&gt;3,"",VLOOKUP(CONCATENATE(R790," ",(S790-1)),$Z$2:AD790,5,0)))</f>
        <v/>
      </c>
      <c r="AC790" s="32" t="str">
        <f>IF(K790="M",IF(S790&lt;&gt;4,"",VLOOKUP(CONCATENATE(R790," ",(S790-1)),$Z$2:AD790,5,0)),IF(S790&lt;&gt;3,"",VLOOKUP(CONCATENATE(R790," ",(S790)),$Z$2:AD790,5,0)))</f>
        <v/>
      </c>
      <c r="AD790" s="32" t="str">
        <f t="shared" si="214"/>
        <v/>
      </c>
      <c r="AE790" s="32" t="str">
        <f t="shared" si="215"/>
        <v xml:space="preserve"> </v>
      </c>
      <c r="AF790" s="109">
        <f>IF($K790="M",IF($L790&gt;Params!D$3,0,Params!F$3-$L790+1)+IF($L790=1,2,0),IF($L790&gt;Params!E$3,0,Params!G$3-$L790+1)+IF($L790=1,2,0))</f>
        <v>0</v>
      </c>
      <c r="AG790" s="109">
        <f t="shared" si="207"/>
        <v>0</v>
      </c>
      <c r="AH790" s="109">
        <f>IF(LEN(M790)&gt;1,MATCH(MID(M790,2,3),Params!$A$4:$A$14,0),0)</f>
        <v>0</v>
      </c>
      <c r="AI790" s="109" cm="1">
        <f t="array" ref="AI790">IF(AH790=0,0,INDEX(Params!F$4:F$14,RESULTS!$AH790))</f>
        <v>0</v>
      </c>
      <c r="AJ790" s="109" cm="1">
        <f t="array" ref="AJ790">IF(AI790=0,0,INDEX(Params!G$4:G$14,RESULTS!$AH790))</f>
        <v>0</v>
      </c>
      <c r="AK790" s="109">
        <f t="shared" si="208"/>
        <v>0</v>
      </c>
      <c r="AL790" s="109">
        <f t="shared" si="209"/>
        <v>0</v>
      </c>
    </row>
    <row r="791" spans="1:38" x14ac:dyDescent="0.3">
      <c r="A791" s="64" t="str">
        <f t="shared" si="203"/>
        <v/>
      </c>
      <c r="B791" s="64" t="str">
        <f t="shared" si="204"/>
        <v/>
      </c>
      <c r="C791" s="100">
        <v>790</v>
      </c>
      <c r="D791" s="96"/>
      <c r="E791" s="97">
        <f t="shared" si="216"/>
        <v>1</v>
      </c>
      <c r="F791" s="97"/>
      <c r="G791" s="97"/>
      <c r="H791" s="104" t="str">
        <f t="shared" si="210"/>
        <v/>
      </c>
      <c r="I791" s="105" t="str">
        <f>IF(D791="","",VLOOKUP(D791,ENTRANTS!$A$1:$H$1000,2,0))</f>
        <v/>
      </c>
      <c r="J791" s="105" t="str">
        <f>IF(D791="","",VLOOKUP(D791,ENTRANTS!$A$1:$H$1000,3,0))</f>
        <v/>
      </c>
      <c r="K791" s="100" t="str">
        <f>IF(D791="","",LEFT(VLOOKUP(D791,ENTRANTS!$A$1:$H$1000,5,0),1))</f>
        <v/>
      </c>
      <c r="L791" s="100" t="str">
        <f>IF(D791="","",COUNTIF($K$2:K791,K791))</f>
        <v/>
      </c>
      <c r="M791" s="100" t="str">
        <f>IF(D791="","",VLOOKUP(D791,ENTRANTS!$A$1:$H$1000,4,0))</f>
        <v/>
      </c>
      <c r="N791" s="100" t="str">
        <f>IF(D791="","",COUNTIF($M$2:M791,M791))</f>
        <v/>
      </c>
      <c r="O791" s="105" t="str">
        <f>IF(D791="","",VLOOKUP(D791,ENTRANTS!$A$1:$H$1000,6,0))</f>
        <v/>
      </c>
      <c r="P791" s="83" t="str">
        <f t="shared" si="211"/>
        <v/>
      </c>
      <c r="Q791" s="30"/>
      <c r="R791" s="2" t="str">
        <f t="shared" si="212"/>
        <v/>
      </c>
      <c r="S791" s="3" t="str">
        <f>IF(D791="","",COUNTIF($R$2:R791,R791))</f>
        <v/>
      </c>
      <c r="T791" s="4" t="str">
        <f t="shared" si="217"/>
        <v/>
      </c>
      <c r="U791" s="34" t="str">
        <f>IF(AND(S791=4,K791="M",NOT(O791="Unattached")),SUMIF(R$2:R791,R791,L$2:L791),"")</f>
        <v/>
      </c>
      <c r="V791" s="4" t="str">
        <f t="shared" si="218"/>
        <v/>
      </c>
      <c r="W791" s="34" t="str">
        <f>IF(AND(S791=3,K791="F",NOT(O791="Unattached")),SUMIF(R$2:R791,R791,L$2:L791),"")</f>
        <v/>
      </c>
      <c r="X791" s="5" t="str">
        <f t="shared" si="205"/>
        <v/>
      </c>
      <c r="Y791" s="5" t="str">
        <f t="shared" si="213"/>
        <v/>
      </c>
      <c r="Z791" s="32" t="str">
        <f t="shared" si="206"/>
        <v xml:space="preserve"> </v>
      </c>
      <c r="AA791" s="32" t="str">
        <f>IF(K791="M",IF(S791&lt;&gt;4,"",VLOOKUP(CONCATENATE(R791," ",(S791-3)),$Z$2:AD791,5,0)),IF(S791&lt;&gt;3,"",VLOOKUP(CONCATENATE(R791," ",(S791-2)),$Z$2:AD791,5,0)))</f>
        <v/>
      </c>
      <c r="AB791" s="32" t="str">
        <f>IF(K791="M",IF(S791&lt;&gt;4,"",VLOOKUP(CONCATENATE(R791," ",(S791-2)),$Z$2:AD791,5,0)),IF(S791&lt;&gt;3,"",VLOOKUP(CONCATENATE(R791," ",(S791-1)),$Z$2:AD791,5,0)))</f>
        <v/>
      </c>
      <c r="AC791" s="32" t="str">
        <f>IF(K791="M",IF(S791&lt;&gt;4,"",VLOOKUP(CONCATENATE(R791," ",(S791-1)),$Z$2:AD791,5,0)),IF(S791&lt;&gt;3,"",VLOOKUP(CONCATENATE(R791," ",(S791)),$Z$2:AD791,5,0)))</f>
        <v/>
      </c>
      <c r="AD791" s="32" t="str">
        <f t="shared" si="214"/>
        <v/>
      </c>
      <c r="AE791" s="32" t="str">
        <f t="shared" si="215"/>
        <v xml:space="preserve"> </v>
      </c>
      <c r="AF791" s="109">
        <f>IF($K791="M",IF($L791&gt;Params!D$3,0,Params!F$3-$L791+1)+IF($L791=1,2,0),IF($L791&gt;Params!E$3,0,Params!G$3-$L791+1)+IF($L791=1,2,0))</f>
        <v>0</v>
      </c>
      <c r="AG791" s="109">
        <f t="shared" si="207"/>
        <v>0</v>
      </c>
      <c r="AH791" s="109">
        <f>IF(LEN(M791)&gt;1,MATCH(MID(M791,2,3),Params!$A$4:$A$14,0),0)</f>
        <v>0</v>
      </c>
      <c r="AI791" s="109" cm="1">
        <f t="array" ref="AI791">IF(AH791=0,0,INDEX(Params!F$4:F$14,RESULTS!$AH791))</f>
        <v>0</v>
      </c>
      <c r="AJ791" s="109" cm="1">
        <f t="array" ref="AJ791">IF(AI791=0,0,INDEX(Params!G$4:G$14,RESULTS!$AH791))</f>
        <v>0</v>
      </c>
      <c r="AK791" s="109">
        <f t="shared" si="208"/>
        <v>0</v>
      </c>
      <c r="AL791" s="109">
        <f t="shared" si="209"/>
        <v>0</v>
      </c>
    </row>
    <row r="792" spans="1:38" x14ac:dyDescent="0.3">
      <c r="A792" s="64" t="str">
        <f t="shared" si="203"/>
        <v/>
      </c>
      <c r="B792" s="64" t="str">
        <f t="shared" si="204"/>
        <v/>
      </c>
      <c r="C792" s="100">
        <v>791</v>
      </c>
      <c r="D792" s="96"/>
      <c r="E792" s="97">
        <f t="shared" si="216"/>
        <v>1</v>
      </c>
      <c r="F792" s="97"/>
      <c r="G792" s="97"/>
      <c r="H792" s="104" t="str">
        <f t="shared" si="210"/>
        <v/>
      </c>
      <c r="I792" s="105" t="str">
        <f>IF(D792="","",VLOOKUP(D792,ENTRANTS!$A$1:$H$1000,2,0))</f>
        <v/>
      </c>
      <c r="J792" s="105" t="str">
        <f>IF(D792="","",VLOOKUP(D792,ENTRANTS!$A$1:$H$1000,3,0))</f>
        <v/>
      </c>
      <c r="K792" s="100" t="str">
        <f>IF(D792="","",LEFT(VLOOKUP(D792,ENTRANTS!$A$1:$H$1000,5,0),1))</f>
        <v/>
      </c>
      <c r="L792" s="100" t="str">
        <f>IF(D792="","",COUNTIF($K$2:K792,K792))</f>
        <v/>
      </c>
      <c r="M792" s="100" t="str">
        <f>IF(D792="","",VLOOKUP(D792,ENTRANTS!$A$1:$H$1000,4,0))</f>
        <v/>
      </c>
      <c r="N792" s="100" t="str">
        <f>IF(D792="","",COUNTIF($M$2:M792,M792))</f>
        <v/>
      </c>
      <c r="O792" s="105" t="str">
        <f>IF(D792="","",VLOOKUP(D792,ENTRANTS!$A$1:$H$1000,6,0))</f>
        <v/>
      </c>
      <c r="P792" s="83" t="str">
        <f t="shared" si="211"/>
        <v/>
      </c>
      <c r="Q792" s="30"/>
      <c r="R792" s="2" t="str">
        <f t="shared" si="212"/>
        <v/>
      </c>
      <c r="S792" s="3" t="str">
        <f>IF(D792="","",COUNTIF($R$2:R792,R792))</f>
        <v/>
      </c>
      <c r="T792" s="4" t="str">
        <f t="shared" si="217"/>
        <v/>
      </c>
      <c r="U792" s="34" t="str">
        <f>IF(AND(S792=4,K792="M",NOT(O792="Unattached")),SUMIF(R$2:R792,R792,L$2:L792),"")</f>
        <v/>
      </c>
      <c r="V792" s="4" t="str">
        <f t="shared" si="218"/>
        <v/>
      </c>
      <c r="W792" s="34" t="str">
        <f>IF(AND(S792=3,K792="F",NOT(O792="Unattached")),SUMIF(R$2:R792,R792,L$2:L792),"")</f>
        <v/>
      </c>
      <c r="X792" s="5" t="str">
        <f t="shared" si="205"/>
        <v/>
      </c>
      <c r="Y792" s="5" t="str">
        <f t="shared" si="213"/>
        <v/>
      </c>
      <c r="Z792" s="32" t="str">
        <f t="shared" si="206"/>
        <v xml:space="preserve"> </v>
      </c>
      <c r="AA792" s="32" t="str">
        <f>IF(K792="M",IF(S792&lt;&gt;4,"",VLOOKUP(CONCATENATE(R792," ",(S792-3)),$Z$2:AD792,5,0)),IF(S792&lt;&gt;3,"",VLOOKUP(CONCATENATE(R792," ",(S792-2)),$Z$2:AD792,5,0)))</f>
        <v/>
      </c>
      <c r="AB792" s="32" t="str">
        <f>IF(K792="M",IF(S792&lt;&gt;4,"",VLOOKUP(CONCATENATE(R792," ",(S792-2)),$Z$2:AD792,5,0)),IF(S792&lt;&gt;3,"",VLOOKUP(CONCATENATE(R792," ",(S792-1)),$Z$2:AD792,5,0)))</f>
        <v/>
      </c>
      <c r="AC792" s="32" t="str">
        <f>IF(K792="M",IF(S792&lt;&gt;4,"",VLOOKUP(CONCATENATE(R792," ",(S792-1)),$Z$2:AD792,5,0)),IF(S792&lt;&gt;3,"",VLOOKUP(CONCATENATE(R792," ",(S792)),$Z$2:AD792,5,0)))</f>
        <v/>
      </c>
      <c r="AD792" s="32" t="str">
        <f t="shared" si="214"/>
        <v/>
      </c>
      <c r="AE792" s="32" t="str">
        <f t="shared" si="215"/>
        <v xml:space="preserve"> </v>
      </c>
      <c r="AF792" s="109">
        <f>IF($K792="M",IF($L792&gt;Params!D$3,0,Params!F$3-$L792+1)+IF($L792=1,2,0),IF($L792&gt;Params!E$3,0,Params!G$3-$L792+1)+IF($L792=1,2,0))</f>
        <v>0</v>
      </c>
      <c r="AG792" s="109">
        <f t="shared" si="207"/>
        <v>0</v>
      </c>
      <c r="AH792" s="109">
        <f>IF(LEN(M792)&gt;1,MATCH(MID(M792,2,3),Params!$A$4:$A$14,0),0)</f>
        <v>0</v>
      </c>
      <c r="AI792" s="109" cm="1">
        <f t="array" ref="AI792">IF(AH792=0,0,INDEX(Params!F$4:F$14,RESULTS!$AH792))</f>
        <v>0</v>
      </c>
      <c r="AJ792" s="109" cm="1">
        <f t="array" ref="AJ792">IF(AI792=0,0,INDEX(Params!G$4:G$14,RESULTS!$AH792))</f>
        <v>0</v>
      </c>
      <c r="AK792" s="109">
        <f t="shared" si="208"/>
        <v>0</v>
      </c>
      <c r="AL792" s="109">
        <f t="shared" si="209"/>
        <v>0</v>
      </c>
    </row>
    <row r="793" spans="1:38" x14ac:dyDescent="0.3">
      <c r="A793" s="64" t="str">
        <f t="shared" si="203"/>
        <v/>
      </c>
      <c r="B793" s="64" t="str">
        <f t="shared" si="204"/>
        <v/>
      </c>
      <c r="C793" s="100">
        <v>792</v>
      </c>
      <c r="D793" s="96"/>
      <c r="E793" s="97">
        <f t="shared" si="216"/>
        <v>1</v>
      </c>
      <c r="F793" s="97"/>
      <c r="G793" s="97"/>
      <c r="H793" s="104" t="str">
        <f t="shared" si="210"/>
        <v/>
      </c>
      <c r="I793" s="105" t="str">
        <f>IF(D793="","",VLOOKUP(D793,ENTRANTS!$A$1:$H$1000,2,0))</f>
        <v/>
      </c>
      <c r="J793" s="105" t="str">
        <f>IF(D793="","",VLOOKUP(D793,ENTRANTS!$A$1:$H$1000,3,0))</f>
        <v/>
      </c>
      <c r="K793" s="100" t="str">
        <f>IF(D793="","",LEFT(VLOOKUP(D793,ENTRANTS!$A$1:$H$1000,5,0),1))</f>
        <v/>
      </c>
      <c r="L793" s="100" t="str">
        <f>IF(D793="","",COUNTIF($K$2:K793,K793))</f>
        <v/>
      </c>
      <c r="M793" s="100" t="str">
        <f>IF(D793="","",VLOOKUP(D793,ENTRANTS!$A$1:$H$1000,4,0))</f>
        <v/>
      </c>
      <c r="N793" s="100" t="str">
        <f>IF(D793="","",COUNTIF($M$2:M793,M793))</f>
        <v/>
      </c>
      <c r="O793" s="105" t="str">
        <f>IF(D793="","",VLOOKUP(D793,ENTRANTS!$A$1:$H$1000,6,0))</f>
        <v/>
      </c>
      <c r="P793" s="83" t="str">
        <f t="shared" si="211"/>
        <v/>
      </c>
      <c r="Q793" s="30"/>
      <c r="R793" s="2" t="str">
        <f t="shared" si="212"/>
        <v/>
      </c>
      <c r="S793" s="3" t="str">
        <f>IF(D793="","",COUNTIF($R$2:R793,R793))</f>
        <v/>
      </c>
      <c r="T793" s="4" t="str">
        <f t="shared" si="217"/>
        <v/>
      </c>
      <c r="U793" s="34" t="str">
        <f>IF(AND(S793=4,K793="M",NOT(O793="Unattached")),SUMIF(R$2:R793,R793,L$2:L793),"")</f>
        <v/>
      </c>
      <c r="V793" s="4" t="str">
        <f t="shared" si="218"/>
        <v/>
      </c>
      <c r="W793" s="34" t="str">
        <f>IF(AND(S793=3,K793="F",NOT(O793="Unattached")),SUMIF(R$2:R793,R793,L$2:L793),"")</f>
        <v/>
      </c>
      <c r="X793" s="5" t="str">
        <f t="shared" si="205"/>
        <v/>
      </c>
      <c r="Y793" s="5" t="str">
        <f t="shared" si="213"/>
        <v/>
      </c>
      <c r="Z793" s="32" t="str">
        <f t="shared" si="206"/>
        <v xml:space="preserve"> </v>
      </c>
      <c r="AA793" s="32" t="str">
        <f>IF(K793="M",IF(S793&lt;&gt;4,"",VLOOKUP(CONCATENATE(R793," ",(S793-3)),$Z$2:AD793,5,0)),IF(S793&lt;&gt;3,"",VLOOKUP(CONCATENATE(R793," ",(S793-2)),$Z$2:AD793,5,0)))</f>
        <v/>
      </c>
      <c r="AB793" s="32" t="str">
        <f>IF(K793="M",IF(S793&lt;&gt;4,"",VLOOKUP(CONCATENATE(R793," ",(S793-2)),$Z$2:AD793,5,0)),IF(S793&lt;&gt;3,"",VLOOKUP(CONCATENATE(R793," ",(S793-1)),$Z$2:AD793,5,0)))</f>
        <v/>
      </c>
      <c r="AC793" s="32" t="str">
        <f>IF(K793="M",IF(S793&lt;&gt;4,"",VLOOKUP(CONCATENATE(R793," ",(S793-1)),$Z$2:AD793,5,0)),IF(S793&lt;&gt;3,"",VLOOKUP(CONCATENATE(R793," ",(S793)),$Z$2:AD793,5,0)))</f>
        <v/>
      </c>
      <c r="AD793" s="32" t="str">
        <f t="shared" si="214"/>
        <v/>
      </c>
      <c r="AE793" s="32" t="str">
        <f t="shared" si="215"/>
        <v xml:space="preserve"> </v>
      </c>
      <c r="AF793" s="109">
        <f>IF($K793="M",IF($L793&gt;Params!D$3,0,Params!F$3-$L793+1)+IF($L793=1,2,0),IF($L793&gt;Params!E$3,0,Params!G$3-$L793+1)+IF($L793=1,2,0))</f>
        <v>0</v>
      </c>
      <c r="AG793" s="109">
        <f t="shared" si="207"/>
        <v>0</v>
      </c>
      <c r="AH793" s="109">
        <f>IF(LEN(M793)&gt;1,MATCH(MID(M793,2,3),Params!$A$4:$A$14,0),0)</f>
        <v>0</v>
      </c>
      <c r="AI793" s="109" cm="1">
        <f t="array" ref="AI793">IF(AH793=0,0,INDEX(Params!F$4:F$14,RESULTS!$AH793))</f>
        <v>0</v>
      </c>
      <c r="AJ793" s="109" cm="1">
        <f t="array" ref="AJ793">IF(AI793=0,0,INDEX(Params!G$4:G$14,RESULTS!$AH793))</f>
        <v>0</v>
      </c>
      <c r="AK793" s="109">
        <f t="shared" si="208"/>
        <v>0</v>
      </c>
      <c r="AL793" s="109">
        <f t="shared" si="209"/>
        <v>0</v>
      </c>
    </row>
    <row r="794" spans="1:38" x14ac:dyDescent="0.3">
      <c r="A794" s="64" t="str">
        <f t="shared" si="203"/>
        <v/>
      </c>
      <c r="B794" s="64" t="str">
        <f t="shared" si="204"/>
        <v/>
      </c>
      <c r="C794" s="100">
        <v>793</v>
      </c>
      <c r="D794" s="96"/>
      <c r="E794" s="97">
        <f t="shared" si="216"/>
        <v>1</v>
      </c>
      <c r="F794" s="97"/>
      <c r="G794" s="97"/>
      <c r="H794" s="104" t="str">
        <f t="shared" si="210"/>
        <v/>
      </c>
      <c r="I794" s="105" t="str">
        <f>IF(D794="","",VLOOKUP(D794,ENTRANTS!$A$1:$H$1000,2,0))</f>
        <v/>
      </c>
      <c r="J794" s="105" t="str">
        <f>IF(D794="","",VLOOKUP(D794,ENTRANTS!$A$1:$H$1000,3,0))</f>
        <v/>
      </c>
      <c r="K794" s="100" t="str">
        <f>IF(D794="","",LEFT(VLOOKUP(D794,ENTRANTS!$A$1:$H$1000,5,0),1))</f>
        <v/>
      </c>
      <c r="L794" s="100" t="str">
        <f>IF(D794="","",COUNTIF($K$2:K794,K794))</f>
        <v/>
      </c>
      <c r="M794" s="100" t="str">
        <f>IF(D794="","",VLOOKUP(D794,ENTRANTS!$A$1:$H$1000,4,0))</f>
        <v/>
      </c>
      <c r="N794" s="100" t="str">
        <f>IF(D794="","",COUNTIF($M$2:M794,M794))</f>
        <v/>
      </c>
      <c r="O794" s="105" t="str">
        <f>IF(D794="","",VLOOKUP(D794,ENTRANTS!$A$1:$H$1000,6,0))</f>
        <v/>
      </c>
      <c r="P794" s="83" t="str">
        <f t="shared" si="211"/>
        <v/>
      </c>
      <c r="Q794" s="30"/>
      <c r="R794" s="2" t="str">
        <f t="shared" si="212"/>
        <v/>
      </c>
      <c r="S794" s="3" t="str">
        <f>IF(D794="","",COUNTIF($R$2:R794,R794))</f>
        <v/>
      </c>
      <c r="T794" s="4" t="str">
        <f t="shared" si="217"/>
        <v/>
      </c>
      <c r="U794" s="34" t="str">
        <f>IF(AND(S794=4,K794="M",NOT(O794="Unattached")),SUMIF(R$2:R794,R794,L$2:L794),"")</f>
        <v/>
      </c>
      <c r="V794" s="4" t="str">
        <f t="shared" si="218"/>
        <v/>
      </c>
      <c r="W794" s="34" t="str">
        <f>IF(AND(S794=3,K794="F",NOT(O794="Unattached")),SUMIF(R$2:R794,R794,L$2:L794),"")</f>
        <v/>
      </c>
      <c r="X794" s="5" t="str">
        <f t="shared" si="205"/>
        <v/>
      </c>
      <c r="Y794" s="5" t="str">
        <f t="shared" si="213"/>
        <v/>
      </c>
      <c r="Z794" s="32" t="str">
        <f t="shared" si="206"/>
        <v xml:space="preserve"> </v>
      </c>
      <c r="AA794" s="32" t="str">
        <f>IF(K794="M",IF(S794&lt;&gt;4,"",VLOOKUP(CONCATENATE(R794," ",(S794-3)),$Z$2:AD794,5,0)),IF(S794&lt;&gt;3,"",VLOOKUP(CONCATENATE(R794," ",(S794-2)),$Z$2:AD794,5,0)))</f>
        <v/>
      </c>
      <c r="AB794" s="32" t="str">
        <f>IF(K794="M",IF(S794&lt;&gt;4,"",VLOOKUP(CONCATENATE(R794," ",(S794-2)),$Z$2:AD794,5,0)),IF(S794&lt;&gt;3,"",VLOOKUP(CONCATENATE(R794," ",(S794-1)),$Z$2:AD794,5,0)))</f>
        <v/>
      </c>
      <c r="AC794" s="32" t="str">
        <f>IF(K794="M",IF(S794&lt;&gt;4,"",VLOOKUP(CONCATENATE(R794," ",(S794-1)),$Z$2:AD794,5,0)),IF(S794&lt;&gt;3,"",VLOOKUP(CONCATENATE(R794," ",(S794)),$Z$2:AD794,5,0)))</f>
        <v/>
      </c>
      <c r="AD794" s="32" t="str">
        <f t="shared" si="214"/>
        <v/>
      </c>
      <c r="AE794" s="32" t="str">
        <f t="shared" si="215"/>
        <v xml:space="preserve"> </v>
      </c>
      <c r="AF794" s="109">
        <f>IF($K794="M",IF($L794&gt;Params!D$3,0,Params!F$3-$L794+1)+IF($L794=1,2,0),IF($L794&gt;Params!E$3,0,Params!G$3-$L794+1)+IF($L794=1,2,0))</f>
        <v>0</v>
      </c>
      <c r="AG794" s="109">
        <f t="shared" si="207"/>
        <v>0</v>
      </c>
      <c r="AH794" s="109">
        <f>IF(LEN(M794)&gt;1,MATCH(MID(M794,2,3),Params!$A$4:$A$14,0),0)</f>
        <v>0</v>
      </c>
      <c r="AI794" s="109" cm="1">
        <f t="array" ref="AI794">IF(AH794=0,0,INDEX(Params!F$4:F$14,RESULTS!$AH794))</f>
        <v>0</v>
      </c>
      <c r="AJ794" s="109" cm="1">
        <f t="array" ref="AJ794">IF(AI794=0,0,INDEX(Params!G$4:G$14,RESULTS!$AH794))</f>
        <v>0</v>
      </c>
      <c r="AK794" s="109">
        <f t="shared" si="208"/>
        <v>0</v>
      </c>
      <c r="AL794" s="109">
        <f t="shared" si="209"/>
        <v>0</v>
      </c>
    </row>
    <row r="795" spans="1:38" x14ac:dyDescent="0.3">
      <c r="A795" s="64" t="str">
        <f t="shared" si="203"/>
        <v/>
      </c>
      <c r="B795" s="64" t="str">
        <f t="shared" si="204"/>
        <v/>
      </c>
      <c r="C795" s="100">
        <v>794</v>
      </c>
      <c r="D795" s="96"/>
      <c r="E795" s="97">
        <f t="shared" si="216"/>
        <v>1</v>
      </c>
      <c r="F795" s="97"/>
      <c r="G795" s="97"/>
      <c r="H795" s="104" t="str">
        <f t="shared" si="210"/>
        <v/>
      </c>
      <c r="I795" s="105" t="str">
        <f>IF(D795="","",VLOOKUP(D795,ENTRANTS!$A$1:$H$1000,2,0))</f>
        <v/>
      </c>
      <c r="J795" s="105" t="str">
        <f>IF(D795="","",VLOOKUP(D795,ENTRANTS!$A$1:$H$1000,3,0))</f>
        <v/>
      </c>
      <c r="K795" s="100" t="str">
        <f>IF(D795="","",LEFT(VLOOKUP(D795,ENTRANTS!$A$1:$H$1000,5,0),1))</f>
        <v/>
      </c>
      <c r="L795" s="100" t="str">
        <f>IF(D795="","",COUNTIF($K$2:K795,K795))</f>
        <v/>
      </c>
      <c r="M795" s="100" t="str">
        <f>IF(D795="","",VLOOKUP(D795,ENTRANTS!$A$1:$H$1000,4,0))</f>
        <v/>
      </c>
      <c r="N795" s="100" t="str">
        <f>IF(D795="","",COUNTIF($M$2:M795,M795))</f>
        <v/>
      </c>
      <c r="O795" s="105" t="str">
        <f>IF(D795="","",VLOOKUP(D795,ENTRANTS!$A$1:$H$1000,6,0))</f>
        <v/>
      </c>
      <c r="P795" s="83" t="str">
        <f t="shared" si="211"/>
        <v/>
      </c>
      <c r="Q795" s="30"/>
      <c r="R795" s="2" t="str">
        <f t="shared" si="212"/>
        <v/>
      </c>
      <c r="S795" s="3" t="str">
        <f>IF(D795="","",COUNTIF($R$2:R795,R795))</f>
        <v/>
      </c>
      <c r="T795" s="4" t="str">
        <f t="shared" si="217"/>
        <v/>
      </c>
      <c r="U795" s="34" t="str">
        <f>IF(AND(S795=4,K795="M",NOT(O795="Unattached")),SUMIF(R$2:R795,R795,L$2:L795),"")</f>
        <v/>
      </c>
      <c r="V795" s="4" t="str">
        <f t="shared" si="218"/>
        <v/>
      </c>
      <c r="W795" s="34" t="str">
        <f>IF(AND(S795=3,K795="F",NOT(O795="Unattached")),SUMIF(R$2:R795,R795,L$2:L795),"")</f>
        <v/>
      </c>
      <c r="X795" s="5" t="str">
        <f t="shared" si="205"/>
        <v/>
      </c>
      <c r="Y795" s="5" t="str">
        <f t="shared" si="213"/>
        <v/>
      </c>
      <c r="Z795" s="32" t="str">
        <f t="shared" si="206"/>
        <v xml:space="preserve"> </v>
      </c>
      <c r="AA795" s="32" t="str">
        <f>IF(K795="M",IF(S795&lt;&gt;4,"",VLOOKUP(CONCATENATE(R795," ",(S795-3)),$Z$2:AD795,5,0)),IF(S795&lt;&gt;3,"",VLOOKUP(CONCATENATE(R795," ",(S795-2)),$Z$2:AD795,5,0)))</f>
        <v/>
      </c>
      <c r="AB795" s="32" t="str">
        <f>IF(K795="M",IF(S795&lt;&gt;4,"",VLOOKUP(CONCATENATE(R795," ",(S795-2)),$Z$2:AD795,5,0)),IF(S795&lt;&gt;3,"",VLOOKUP(CONCATENATE(R795," ",(S795-1)),$Z$2:AD795,5,0)))</f>
        <v/>
      </c>
      <c r="AC795" s="32" t="str">
        <f>IF(K795="M",IF(S795&lt;&gt;4,"",VLOOKUP(CONCATENATE(R795," ",(S795-1)),$Z$2:AD795,5,0)),IF(S795&lt;&gt;3,"",VLOOKUP(CONCATENATE(R795," ",(S795)),$Z$2:AD795,5,0)))</f>
        <v/>
      </c>
      <c r="AD795" s="32" t="str">
        <f t="shared" si="214"/>
        <v/>
      </c>
      <c r="AE795" s="32" t="str">
        <f t="shared" si="215"/>
        <v xml:space="preserve"> </v>
      </c>
      <c r="AF795" s="109">
        <f>IF($K795="M",IF($L795&gt;Params!D$3,0,Params!F$3-$L795+1)+IF($L795=1,2,0),IF($L795&gt;Params!E$3,0,Params!G$3-$L795+1)+IF($L795=1,2,0))</f>
        <v>0</v>
      </c>
      <c r="AG795" s="109">
        <f t="shared" si="207"/>
        <v>0</v>
      </c>
      <c r="AH795" s="109">
        <f>IF(LEN(M795)&gt;1,MATCH(MID(M795,2,3),Params!$A$4:$A$14,0),0)</f>
        <v>0</v>
      </c>
      <c r="AI795" s="109" cm="1">
        <f t="array" ref="AI795">IF(AH795=0,0,INDEX(Params!F$4:F$14,RESULTS!$AH795))</f>
        <v>0</v>
      </c>
      <c r="AJ795" s="109" cm="1">
        <f t="array" ref="AJ795">IF(AI795=0,0,INDEX(Params!G$4:G$14,RESULTS!$AH795))</f>
        <v>0</v>
      </c>
      <c r="AK795" s="109">
        <f t="shared" si="208"/>
        <v>0</v>
      </c>
      <c r="AL795" s="109">
        <f t="shared" si="209"/>
        <v>0</v>
      </c>
    </row>
    <row r="796" spans="1:38" x14ac:dyDescent="0.3">
      <c r="A796" s="64" t="str">
        <f t="shared" si="203"/>
        <v/>
      </c>
      <c r="B796" s="64" t="str">
        <f t="shared" si="204"/>
        <v/>
      </c>
      <c r="C796" s="100">
        <v>795</v>
      </c>
      <c r="D796" s="96"/>
      <c r="E796" s="97">
        <f t="shared" si="216"/>
        <v>1</v>
      </c>
      <c r="F796" s="97"/>
      <c r="G796" s="97"/>
      <c r="H796" s="104" t="str">
        <f t="shared" si="210"/>
        <v/>
      </c>
      <c r="I796" s="105" t="str">
        <f>IF(D796="","",VLOOKUP(D796,ENTRANTS!$A$1:$H$1000,2,0))</f>
        <v/>
      </c>
      <c r="J796" s="105" t="str">
        <f>IF(D796="","",VLOOKUP(D796,ENTRANTS!$A$1:$H$1000,3,0))</f>
        <v/>
      </c>
      <c r="K796" s="100" t="str">
        <f>IF(D796="","",LEFT(VLOOKUP(D796,ENTRANTS!$A$1:$H$1000,5,0),1))</f>
        <v/>
      </c>
      <c r="L796" s="100" t="str">
        <f>IF(D796="","",COUNTIF($K$2:K796,K796))</f>
        <v/>
      </c>
      <c r="M796" s="100" t="str">
        <f>IF(D796="","",VLOOKUP(D796,ENTRANTS!$A$1:$H$1000,4,0))</f>
        <v/>
      </c>
      <c r="N796" s="100" t="str">
        <f>IF(D796="","",COUNTIF($M$2:M796,M796))</f>
        <v/>
      </c>
      <c r="O796" s="105" t="str">
        <f>IF(D796="","",VLOOKUP(D796,ENTRANTS!$A$1:$H$1000,6,0))</f>
        <v/>
      </c>
      <c r="P796" s="83" t="str">
        <f t="shared" si="211"/>
        <v/>
      </c>
      <c r="Q796" s="30"/>
      <c r="R796" s="2" t="str">
        <f t="shared" si="212"/>
        <v/>
      </c>
      <c r="S796" s="3" t="str">
        <f>IF(D796="","",COUNTIF($R$2:R796,R796))</f>
        <v/>
      </c>
      <c r="T796" s="4" t="str">
        <f t="shared" si="217"/>
        <v/>
      </c>
      <c r="U796" s="34" t="str">
        <f>IF(AND(S796=4,K796="M",NOT(O796="Unattached")),SUMIF(R$2:R796,R796,L$2:L796),"")</f>
        <v/>
      </c>
      <c r="V796" s="4" t="str">
        <f t="shared" si="218"/>
        <v/>
      </c>
      <c r="W796" s="34" t="str">
        <f>IF(AND(S796=3,K796="F",NOT(O796="Unattached")),SUMIF(R$2:R796,R796,L$2:L796),"")</f>
        <v/>
      </c>
      <c r="X796" s="5" t="str">
        <f t="shared" si="205"/>
        <v/>
      </c>
      <c r="Y796" s="5" t="str">
        <f t="shared" si="213"/>
        <v/>
      </c>
      <c r="Z796" s="32" t="str">
        <f t="shared" si="206"/>
        <v xml:space="preserve"> </v>
      </c>
      <c r="AA796" s="32" t="str">
        <f>IF(K796="M",IF(S796&lt;&gt;4,"",VLOOKUP(CONCATENATE(R796," ",(S796-3)),$Z$2:AD796,5,0)),IF(S796&lt;&gt;3,"",VLOOKUP(CONCATENATE(R796," ",(S796-2)),$Z$2:AD796,5,0)))</f>
        <v/>
      </c>
      <c r="AB796" s="32" t="str">
        <f>IF(K796="M",IF(S796&lt;&gt;4,"",VLOOKUP(CONCATENATE(R796," ",(S796-2)),$Z$2:AD796,5,0)),IF(S796&lt;&gt;3,"",VLOOKUP(CONCATENATE(R796," ",(S796-1)),$Z$2:AD796,5,0)))</f>
        <v/>
      </c>
      <c r="AC796" s="32" t="str">
        <f>IF(K796="M",IF(S796&lt;&gt;4,"",VLOOKUP(CONCATENATE(R796," ",(S796-1)),$Z$2:AD796,5,0)),IF(S796&lt;&gt;3,"",VLOOKUP(CONCATENATE(R796," ",(S796)),$Z$2:AD796,5,0)))</f>
        <v/>
      </c>
      <c r="AD796" s="32" t="str">
        <f t="shared" si="214"/>
        <v/>
      </c>
      <c r="AE796" s="32" t="str">
        <f t="shared" si="215"/>
        <v xml:space="preserve"> </v>
      </c>
      <c r="AF796" s="109">
        <f>IF($K796="M",IF($L796&gt;Params!D$3,0,Params!F$3-$L796+1)+IF($L796=1,2,0),IF($L796&gt;Params!E$3,0,Params!G$3-$L796+1)+IF($L796=1,2,0))</f>
        <v>0</v>
      </c>
      <c r="AG796" s="109">
        <f t="shared" si="207"/>
        <v>0</v>
      </c>
      <c r="AH796" s="109">
        <f>IF(LEN(M796)&gt;1,MATCH(MID(M796,2,3),Params!$A$4:$A$14,0),0)</f>
        <v>0</v>
      </c>
      <c r="AI796" s="109" cm="1">
        <f t="array" ref="AI796">IF(AH796=0,0,INDEX(Params!F$4:F$14,RESULTS!$AH796))</f>
        <v>0</v>
      </c>
      <c r="AJ796" s="109" cm="1">
        <f t="array" ref="AJ796">IF(AI796=0,0,INDEX(Params!G$4:G$14,RESULTS!$AH796))</f>
        <v>0</v>
      </c>
      <c r="AK796" s="109">
        <f t="shared" si="208"/>
        <v>0</v>
      </c>
      <c r="AL796" s="109">
        <f t="shared" si="209"/>
        <v>0</v>
      </c>
    </row>
    <row r="797" spans="1:38" x14ac:dyDescent="0.3">
      <c r="A797" s="64" t="str">
        <f t="shared" si="203"/>
        <v/>
      </c>
      <c r="B797" s="64" t="str">
        <f t="shared" si="204"/>
        <v/>
      </c>
      <c r="C797" s="100">
        <v>796</v>
      </c>
      <c r="D797" s="96"/>
      <c r="E797" s="97">
        <f t="shared" si="216"/>
        <v>1</v>
      </c>
      <c r="F797" s="97"/>
      <c r="G797" s="97"/>
      <c r="H797" s="104" t="str">
        <f t="shared" si="210"/>
        <v/>
      </c>
      <c r="I797" s="105" t="str">
        <f>IF(D797="","",VLOOKUP(D797,ENTRANTS!$A$1:$H$1000,2,0))</f>
        <v/>
      </c>
      <c r="J797" s="105" t="str">
        <f>IF(D797="","",VLOOKUP(D797,ENTRANTS!$A$1:$H$1000,3,0))</f>
        <v/>
      </c>
      <c r="K797" s="100" t="str">
        <f>IF(D797="","",LEFT(VLOOKUP(D797,ENTRANTS!$A$1:$H$1000,5,0),1))</f>
        <v/>
      </c>
      <c r="L797" s="100" t="str">
        <f>IF(D797="","",COUNTIF($K$2:K797,K797))</f>
        <v/>
      </c>
      <c r="M797" s="100" t="str">
        <f>IF(D797="","",VLOOKUP(D797,ENTRANTS!$A$1:$H$1000,4,0))</f>
        <v/>
      </c>
      <c r="N797" s="100" t="str">
        <f>IF(D797="","",COUNTIF($M$2:M797,M797))</f>
        <v/>
      </c>
      <c r="O797" s="105" t="str">
        <f>IF(D797="","",VLOOKUP(D797,ENTRANTS!$A$1:$H$1000,6,0))</f>
        <v/>
      </c>
      <c r="P797" s="83" t="str">
        <f t="shared" si="211"/>
        <v/>
      </c>
      <c r="Q797" s="30"/>
      <c r="R797" s="2" t="str">
        <f t="shared" si="212"/>
        <v/>
      </c>
      <c r="S797" s="3" t="str">
        <f>IF(D797="","",COUNTIF($R$2:R797,R797))</f>
        <v/>
      </c>
      <c r="T797" s="4" t="str">
        <f t="shared" si="217"/>
        <v/>
      </c>
      <c r="U797" s="34" t="str">
        <f>IF(AND(S797=4,K797="M",NOT(O797="Unattached")),SUMIF(R$2:R797,R797,L$2:L797),"")</f>
        <v/>
      </c>
      <c r="V797" s="4" t="str">
        <f t="shared" si="218"/>
        <v/>
      </c>
      <c r="W797" s="34" t="str">
        <f>IF(AND(S797=3,K797="F",NOT(O797="Unattached")),SUMIF(R$2:R797,R797,L$2:L797),"")</f>
        <v/>
      </c>
      <c r="X797" s="5" t="str">
        <f t="shared" si="205"/>
        <v/>
      </c>
      <c r="Y797" s="5" t="str">
        <f t="shared" si="213"/>
        <v/>
      </c>
      <c r="Z797" s="32" t="str">
        <f t="shared" si="206"/>
        <v xml:space="preserve"> </v>
      </c>
      <c r="AA797" s="32" t="str">
        <f>IF(K797="M",IF(S797&lt;&gt;4,"",VLOOKUP(CONCATENATE(R797," ",(S797-3)),$Z$2:AD797,5,0)),IF(S797&lt;&gt;3,"",VLOOKUP(CONCATENATE(R797," ",(S797-2)),$Z$2:AD797,5,0)))</f>
        <v/>
      </c>
      <c r="AB797" s="32" t="str">
        <f>IF(K797="M",IF(S797&lt;&gt;4,"",VLOOKUP(CONCATENATE(R797," ",(S797-2)),$Z$2:AD797,5,0)),IF(S797&lt;&gt;3,"",VLOOKUP(CONCATENATE(R797," ",(S797-1)),$Z$2:AD797,5,0)))</f>
        <v/>
      </c>
      <c r="AC797" s="32" t="str">
        <f>IF(K797="M",IF(S797&lt;&gt;4,"",VLOOKUP(CONCATENATE(R797," ",(S797-1)),$Z$2:AD797,5,0)),IF(S797&lt;&gt;3,"",VLOOKUP(CONCATENATE(R797," ",(S797)),$Z$2:AD797,5,0)))</f>
        <v/>
      </c>
      <c r="AD797" s="32" t="str">
        <f t="shared" si="214"/>
        <v/>
      </c>
      <c r="AE797" s="32" t="str">
        <f t="shared" si="215"/>
        <v xml:space="preserve"> </v>
      </c>
      <c r="AF797" s="109">
        <f>IF($K797="M",IF($L797&gt;Params!D$3,0,Params!F$3-$L797+1)+IF($L797=1,2,0),IF($L797&gt;Params!E$3,0,Params!G$3-$L797+1)+IF($L797=1,2,0))</f>
        <v>0</v>
      </c>
      <c r="AG797" s="109">
        <f t="shared" si="207"/>
        <v>0</v>
      </c>
      <c r="AH797" s="109">
        <f>IF(LEN(M797)&gt;1,MATCH(MID(M797,2,3),Params!$A$4:$A$14,0),0)</f>
        <v>0</v>
      </c>
      <c r="AI797" s="109" cm="1">
        <f t="array" ref="AI797">IF(AH797=0,0,INDEX(Params!F$4:F$14,RESULTS!$AH797))</f>
        <v>0</v>
      </c>
      <c r="AJ797" s="109" cm="1">
        <f t="array" ref="AJ797">IF(AI797=0,0,INDEX(Params!G$4:G$14,RESULTS!$AH797))</f>
        <v>0</v>
      </c>
      <c r="AK797" s="109">
        <f t="shared" si="208"/>
        <v>0</v>
      </c>
      <c r="AL797" s="109">
        <f t="shared" si="209"/>
        <v>0</v>
      </c>
    </row>
    <row r="798" spans="1:38" x14ac:dyDescent="0.3">
      <c r="A798" s="64" t="str">
        <f t="shared" si="203"/>
        <v/>
      </c>
      <c r="B798" s="64" t="str">
        <f t="shared" si="204"/>
        <v/>
      </c>
      <c r="C798" s="100">
        <v>797</v>
      </c>
      <c r="D798" s="96"/>
      <c r="E798" s="97">
        <f t="shared" si="216"/>
        <v>1</v>
      </c>
      <c r="F798" s="97"/>
      <c r="G798" s="97"/>
      <c r="H798" s="104" t="str">
        <f t="shared" si="210"/>
        <v/>
      </c>
      <c r="I798" s="105" t="str">
        <f>IF(D798="","",VLOOKUP(D798,ENTRANTS!$A$1:$H$1000,2,0))</f>
        <v/>
      </c>
      <c r="J798" s="105" t="str">
        <f>IF(D798="","",VLOOKUP(D798,ENTRANTS!$A$1:$H$1000,3,0))</f>
        <v/>
      </c>
      <c r="K798" s="100" t="str">
        <f>IF(D798="","",LEFT(VLOOKUP(D798,ENTRANTS!$A$1:$H$1000,5,0),1))</f>
        <v/>
      </c>
      <c r="L798" s="100" t="str">
        <f>IF(D798="","",COUNTIF($K$2:K798,K798))</f>
        <v/>
      </c>
      <c r="M798" s="100" t="str">
        <f>IF(D798="","",VLOOKUP(D798,ENTRANTS!$A$1:$H$1000,4,0))</f>
        <v/>
      </c>
      <c r="N798" s="100" t="str">
        <f>IF(D798="","",COUNTIF($M$2:M798,M798))</f>
        <v/>
      </c>
      <c r="O798" s="105" t="str">
        <f>IF(D798="","",VLOOKUP(D798,ENTRANTS!$A$1:$H$1000,6,0))</f>
        <v/>
      </c>
      <c r="P798" s="83" t="str">
        <f t="shared" si="211"/>
        <v/>
      </c>
      <c r="Q798" s="30"/>
      <c r="R798" s="2" t="str">
        <f t="shared" si="212"/>
        <v/>
      </c>
      <c r="S798" s="3" t="str">
        <f>IF(D798="","",COUNTIF($R$2:R798,R798))</f>
        <v/>
      </c>
      <c r="T798" s="4" t="str">
        <f t="shared" si="217"/>
        <v/>
      </c>
      <c r="U798" s="34" t="str">
        <f>IF(AND(S798=4,K798="M",NOT(O798="Unattached")),SUMIF(R$2:R798,R798,L$2:L798),"")</f>
        <v/>
      </c>
      <c r="V798" s="4" t="str">
        <f t="shared" si="218"/>
        <v/>
      </c>
      <c r="W798" s="34" t="str">
        <f>IF(AND(S798=3,K798="F",NOT(O798="Unattached")),SUMIF(R$2:R798,R798,L$2:L798),"")</f>
        <v/>
      </c>
      <c r="X798" s="5" t="str">
        <f t="shared" si="205"/>
        <v/>
      </c>
      <c r="Y798" s="5" t="str">
        <f t="shared" si="213"/>
        <v/>
      </c>
      <c r="Z798" s="32" t="str">
        <f t="shared" si="206"/>
        <v xml:space="preserve"> </v>
      </c>
      <c r="AA798" s="32" t="str">
        <f>IF(K798="M",IF(S798&lt;&gt;4,"",VLOOKUP(CONCATENATE(R798," ",(S798-3)),$Z$2:AD798,5,0)),IF(S798&lt;&gt;3,"",VLOOKUP(CONCATENATE(R798," ",(S798-2)),$Z$2:AD798,5,0)))</f>
        <v/>
      </c>
      <c r="AB798" s="32" t="str">
        <f>IF(K798="M",IF(S798&lt;&gt;4,"",VLOOKUP(CONCATENATE(R798," ",(S798-2)),$Z$2:AD798,5,0)),IF(S798&lt;&gt;3,"",VLOOKUP(CONCATENATE(R798," ",(S798-1)),$Z$2:AD798,5,0)))</f>
        <v/>
      </c>
      <c r="AC798" s="32" t="str">
        <f>IF(K798="M",IF(S798&lt;&gt;4,"",VLOOKUP(CONCATENATE(R798," ",(S798-1)),$Z$2:AD798,5,0)),IF(S798&lt;&gt;3,"",VLOOKUP(CONCATENATE(R798," ",(S798)),$Z$2:AD798,5,0)))</f>
        <v/>
      </c>
      <c r="AD798" s="32" t="str">
        <f t="shared" si="214"/>
        <v/>
      </c>
      <c r="AE798" s="32" t="str">
        <f t="shared" si="215"/>
        <v xml:space="preserve"> </v>
      </c>
      <c r="AF798" s="109">
        <f>IF($K798="M",IF($L798&gt;Params!D$3,0,Params!F$3-$L798+1)+IF($L798=1,2,0),IF($L798&gt;Params!E$3,0,Params!G$3-$L798+1)+IF($L798=1,2,0))</f>
        <v>0</v>
      </c>
      <c r="AG798" s="109">
        <f t="shared" si="207"/>
        <v>0</v>
      </c>
      <c r="AH798" s="109">
        <f>IF(LEN(M798)&gt;1,MATCH(MID(M798,2,3),Params!$A$4:$A$14,0),0)</f>
        <v>0</v>
      </c>
      <c r="AI798" s="109" cm="1">
        <f t="array" ref="AI798">IF(AH798=0,0,INDEX(Params!F$4:F$14,RESULTS!$AH798))</f>
        <v>0</v>
      </c>
      <c r="AJ798" s="109" cm="1">
        <f t="array" ref="AJ798">IF(AI798=0,0,INDEX(Params!G$4:G$14,RESULTS!$AH798))</f>
        <v>0</v>
      </c>
      <c r="AK798" s="109">
        <f t="shared" si="208"/>
        <v>0</v>
      </c>
      <c r="AL798" s="109">
        <f t="shared" si="209"/>
        <v>0</v>
      </c>
    </row>
    <row r="799" spans="1:38" x14ac:dyDescent="0.3">
      <c r="A799" s="64" t="str">
        <f t="shared" si="203"/>
        <v/>
      </c>
      <c r="B799" s="64" t="str">
        <f t="shared" si="204"/>
        <v/>
      </c>
      <c r="C799" s="100">
        <v>798</v>
      </c>
      <c r="D799" s="96"/>
      <c r="E799" s="97">
        <f t="shared" si="216"/>
        <v>1</v>
      </c>
      <c r="F799" s="97"/>
      <c r="G799" s="97"/>
      <c r="H799" s="104" t="str">
        <f t="shared" si="210"/>
        <v/>
      </c>
      <c r="I799" s="105" t="str">
        <f>IF(D799="","",VLOOKUP(D799,ENTRANTS!$A$1:$H$1000,2,0))</f>
        <v/>
      </c>
      <c r="J799" s="105" t="str">
        <f>IF(D799="","",VLOOKUP(D799,ENTRANTS!$A$1:$H$1000,3,0))</f>
        <v/>
      </c>
      <c r="K799" s="100" t="str">
        <f>IF(D799="","",LEFT(VLOOKUP(D799,ENTRANTS!$A$1:$H$1000,5,0),1))</f>
        <v/>
      </c>
      <c r="L799" s="100" t="str">
        <f>IF(D799="","",COUNTIF($K$2:K799,K799))</f>
        <v/>
      </c>
      <c r="M799" s="100" t="str">
        <f>IF(D799="","",VLOOKUP(D799,ENTRANTS!$A$1:$H$1000,4,0))</f>
        <v/>
      </c>
      <c r="N799" s="100" t="str">
        <f>IF(D799="","",COUNTIF($M$2:M799,M799))</f>
        <v/>
      </c>
      <c r="O799" s="105" t="str">
        <f>IF(D799="","",VLOOKUP(D799,ENTRANTS!$A$1:$H$1000,6,0))</f>
        <v/>
      </c>
      <c r="P799" s="83" t="str">
        <f t="shared" si="211"/>
        <v/>
      </c>
      <c r="Q799" s="30"/>
      <c r="R799" s="2" t="str">
        <f t="shared" si="212"/>
        <v/>
      </c>
      <c r="S799" s="3" t="str">
        <f>IF(D799="","",COUNTIF($R$2:R799,R799))</f>
        <v/>
      </c>
      <c r="T799" s="4" t="str">
        <f t="shared" si="217"/>
        <v/>
      </c>
      <c r="U799" s="34" t="str">
        <f>IF(AND(S799=4,K799="M",NOT(O799="Unattached")),SUMIF(R$2:R799,R799,L$2:L799),"")</f>
        <v/>
      </c>
      <c r="V799" s="4" t="str">
        <f t="shared" si="218"/>
        <v/>
      </c>
      <c r="W799" s="34" t="str">
        <f>IF(AND(S799=3,K799="F",NOT(O799="Unattached")),SUMIF(R$2:R799,R799,L$2:L799),"")</f>
        <v/>
      </c>
      <c r="X799" s="5" t="str">
        <f t="shared" si="205"/>
        <v/>
      </c>
      <c r="Y799" s="5" t="str">
        <f t="shared" si="213"/>
        <v/>
      </c>
      <c r="Z799" s="32" t="str">
        <f t="shared" si="206"/>
        <v xml:space="preserve"> </v>
      </c>
      <c r="AA799" s="32" t="str">
        <f>IF(K799="M",IF(S799&lt;&gt;4,"",VLOOKUP(CONCATENATE(R799," ",(S799-3)),$Z$2:AD799,5,0)),IF(S799&lt;&gt;3,"",VLOOKUP(CONCATENATE(R799," ",(S799-2)),$Z$2:AD799,5,0)))</f>
        <v/>
      </c>
      <c r="AB799" s="32" t="str">
        <f>IF(K799="M",IF(S799&lt;&gt;4,"",VLOOKUP(CONCATENATE(R799," ",(S799-2)),$Z$2:AD799,5,0)),IF(S799&lt;&gt;3,"",VLOOKUP(CONCATENATE(R799," ",(S799-1)),$Z$2:AD799,5,0)))</f>
        <v/>
      </c>
      <c r="AC799" s="32" t="str">
        <f>IF(K799="M",IF(S799&lt;&gt;4,"",VLOOKUP(CONCATENATE(R799," ",(S799-1)),$Z$2:AD799,5,0)),IF(S799&lt;&gt;3,"",VLOOKUP(CONCATENATE(R799," ",(S799)),$Z$2:AD799,5,0)))</f>
        <v/>
      </c>
      <c r="AD799" s="32" t="str">
        <f t="shared" si="214"/>
        <v/>
      </c>
      <c r="AE799" s="32" t="str">
        <f t="shared" si="215"/>
        <v xml:space="preserve"> </v>
      </c>
      <c r="AF799" s="109">
        <f>IF($K799="M",IF($L799&gt;Params!D$3,0,Params!F$3-$L799+1)+IF($L799=1,2,0),IF($L799&gt;Params!E$3,0,Params!G$3-$L799+1)+IF($L799=1,2,0))</f>
        <v>0</v>
      </c>
      <c r="AG799" s="109">
        <f t="shared" si="207"/>
        <v>0</v>
      </c>
      <c r="AH799" s="109">
        <f>IF(LEN(M799)&gt;1,MATCH(MID(M799,2,3),Params!$A$4:$A$14,0),0)</f>
        <v>0</v>
      </c>
      <c r="AI799" s="109" cm="1">
        <f t="array" ref="AI799">IF(AH799=0,0,INDEX(Params!F$4:F$14,RESULTS!$AH799))</f>
        <v>0</v>
      </c>
      <c r="AJ799" s="109" cm="1">
        <f t="array" ref="AJ799">IF(AI799=0,0,INDEX(Params!G$4:G$14,RESULTS!$AH799))</f>
        <v>0</v>
      </c>
      <c r="AK799" s="109">
        <f t="shared" si="208"/>
        <v>0</v>
      </c>
      <c r="AL799" s="109">
        <f t="shared" si="209"/>
        <v>0</v>
      </c>
    </row>
    <row r="800" spans="1:38" x14ac:dyDescent="0.3">
      <c r="A800" s="64" t="str">
        <f t="shared" si="203"/>
        <v/>
      </c>
      <c r="B800" s="64" t="str">
        <f t="shared" si="204"/>
        <v/>
      </c>
      <c r="C800" s="100">
        <v>799</v>
      </c>
      <c r="D800" s="96"/>
      <c r="E800" s="97">
        <f t="shared" si="216"/>
        <v>1</v>
      </c>
      <c r="F800" s="97"/>
      <c r="G800" s="97"/>
      <c r="H800" s="104" t="str">
        <f t="shared" si="210"/>
        <v/>
      </c>
      <c r="I800" s="105" t="str">
        <f>IF(D800="","",VLOOKUP(D800,ENTRANTS!$A$1:$H$1000,2,0))</f>
        <v/>
      </c>
      <c r="J800" s="105" t="str">
        <f>IF(D800="","",VLOOKUP(D800,ENTRANTS!$A$1:$H$1000,3,0))</f>
        <v/>
      </c>
      <c r="K800" s="100" t="str">
        <f>IF(D800="","",LEFT(VLOOKUP(D800,ENTRANTS!$A$1:$H$1000,5,0),1))</f>
        <v/>
      </c>
      <c r="L800" s="100" t="str">
        <f>IF(D800="","",COUNTIF($K$2:K800,K800))</f>
        <v/>
      </c>
      <c r="M800" s="100" t="str">
        <f>IF(D800="","",VLOOKUP(D800,ENTRANTS!$A$1:$H$1000,4,0))</f>
        <v/>
      </c>
      <c r="N800" s="100" t="str">
        <f>IF(D800="","",COUNTIF($M$2:M800,M800))</f>
        <v/>
      </c>
      <c r="O800" s="105" t="str">
        <f>IF(D800="","",VLOOKUP(D800,ENTRANTS!$A$1:$H$1000,6,0))</f>
        <v/>
      </c>
      <c r="P800" s="83" t="str">
        <f t="shared" si="211"/>
        <v/>
      </c>
      <c r="Q800" s="30"/>
      <c r="R800" s="2" t="str">
        <f t="shared" si="212"/>
        <v/>
      </c>
      <c r="S800" s="3" t="str">
        <f>IF(D800="","",COUNTIF($R$2:R800,R800))</f>
        <v/>
      </c>
      <c r="T800" s="4" t="str">
        <f t="shared" si="217"/>
        <v/>
      </c>
      <c r="U800" s="34" t="str">
        <f>IF(AND(S800=4,K800="M",NOT(O800="Unattached")),SUMIF(R$2:R800,R800,L$2:L800),"")</f>
        <v/>
      </c>
      <c r="V800" s="4" t="str">
        <f t="shared" si="218"/>
        <v/>
      </c>
      <c r="W800" s="34" t="str">
        <f>IF(AND(S800=3,K800="F",NOT(O800="Unattached")),SUMIF(R$2:R800,R800,L$2:L800),"")</f>
        <v/>
      </c>
      <c r="X800" s="5" t="str">
        <f t="shared" si="205"/>
        <v/>
      </c>
      <c r="Y800" s="5" t="str">
        <f t="shared" si="213"/>
        <v/>
      </c>
      <c r="Z800" s="32" t="str">
        <f t="shared" si="206"/>
        <v xml:space="preserve"> </v>
      </c>
      <c r="AA800" s="32" t="str">
        <f>IF(K800="M",IF(S800&lt;&gt;4,"",VLOOKUP(CONCATENATE(R800," ",(S800-3)),$Z$2:AD800,5,0)),IF(S800&lt;&gt;3,"",VLOOKUP(CONCATENATE(R800," ",(S800-2)),$Z$2:AD800,5,0)))</f>
        <v/>
      </c>
      <c r="AB800" s="32" t="str">
        <f>IF(K800="M",IF(S800&lt;&gt;4,"",VLOOKUP(CONCATENATE(R800," ",(S800-2)),$Z$2:AD800,5,0)),IF(S800&lt;&gt;3,"",VLOOKUP(CONCATENATE(R800," ",(S800-1)),$Z$2:AD800,5,0)))</f>
        <v/>
      </c>
      <c r="AC800" s="32" t="str">
        <f>IF(K800="M",IF(S800&lt;&gt;4,"",VLOOKUP(CONCATENATE(R800," ",(S800-1)),$Z$2:AD800,5,0)),IF(S800&lt;&gt;3,"",VLOOKUP(CONCATENATE(R800," ",(S800)),$Z$2:AD800,5,0)))</f>
        <v/>
      </c>
      <c r="AD800" s="32" t="str">
        <f t="shared" si="214"/>
        <v/>
      </c>
      <c r="AE800" s="32" t="str">
        <f t="shared" si="215"/>
        <v xml:space="preserve"> </v>
      </c>
      <c r="AF800" s="109">
        <f>IF($K800="M",IF($L800&gt;Params!D$3,0,Params!F$3-$L800+1)+IF($L800=1,2,0),IF($L800&gt;Params!E$3,0,Params!G$3-$L800+1)+IF($L800=1,2,0))</f>
        <v>0</v>
      </c>
      <c r="AG800" s="109">
        <f t="shared" si="207"/>
        <v>0</v>
      </c>
      <c r="AH800" s="109">
        <f>IF(LEN(M800)&gt;1,MATCH(MID(M800,2,3),Params!$A$4:$A$14,0),0)</f>
        <v>0</v>
      </c>
      <c r="AI800" s="109" cm="1">
        <f t="array" ref="AI800">IF(AH800=0,0,INDEX(Params!F$4:F$14,RESULTS!$AH800))</f>
        <v>0</v>
      </c>
      <c r="AJ800" s="109" cm="1">
        <f t="array" ref="AJ800">IF(AI800=0,0,INDEX(Params!G$4:G$14,RESULTS!$AH800))</f>
        <v>0</v>
      </c>
      <c r="AK800" s="109">
        <f t="shared" si="208"/>
        <v>0</v>
      </c>
      <c r="AL800" s="109">
        <f t="shared" si="209"/>
        <v>0</v>
      </c>
    </row>
    <row r="801" spans="1:38" x14ac:dyDescent="0.3">
      <c r="A801" s="64" t="str">
        <f t="shared" si="203"/>
        <v/>
      </c>
      <c r="B801" s="64" t="str">
        <f t="shared" si="204"/>
        <v/>
      </c>
      <c r="C801" s="100">
        <v>800</v>
      </c>
      <c r="D801" s="96"/>
      <c r="E801" s="97">
        <f t="shared" si="216"/>
        <v>1</v>
      </c>
      <c r="F801" s="97"/>
      <c r="G801" s="97"/>
      <c r="H801" s="104" t="str">
        <f t="shared" si="210"/>
        <v/>
      </c>
      <c r="I801" s="105" t="str">
        <f>IF(D801="","",VLOOKUP(D801,ENTRANTS!$A$1:$H$1000,2,0))</f>
        <v/>
      </c>
      <c r="J801" s="105" t="str">
        <f>IF(D801="","",VLOOKUP(D801,ENTRANTS!$A$1:$H$1000,3,0))</f>
        <v/>
      </c>
      <c r="K801" s="100" t="str">
        <f>IF(D801="","",LEFT(VLOOKUP(D801,ENTRANTS!$A$1:$H$1000,5,0),1))</f>
        <v/>
      </c>
      <c r="L801" s="100" t="str">
        <f>IF(D801="","",COUNTIF($K$2:K801,K801))</f>
        <v/>
      </c>
      <c r="M801" s="100" t="str">
        <f>IF(D801="","",VLOOKUP(D801,ENTRANTS!$A$1:$H$1000,4,0))</f>
        <v/>
      </c>
      <c r="N801" s="100" t="str">
        <f>IF(D801="","",COUNTIF($M$2:M801,M801))</f>
        <v/>
      </c>
      <c r="O801" s="105" t="str">
        <f>IF(D801="","",VLOOKUP(D801,ENTRANTS!$A$1:$H$1000,6,0))</f>
        <v/>
      </c>
      <c r="P801" s="83" t="str">
        <f t="shared" si="211"/>
        <v/>
      </c>
      <c r="Q801" s="30"/>
      <c r="R801" s="2" t="str">
        <f t="shared" si="212"/>
        <v/>
      </c>
      <c r="S801" s="3" t="str">
        <f>IF(D801="","",COUNTIF($R$2:R801,R801))</f>
        <v/>
      </c>
      <c r="T801" s="4" t="str">
        <f t="shared" si="217"/>
        <v/>
      </c>
      <c r="U801" s="34" t="str">
        <f>IF(AND(S801=4,K801="M",NOT(O801="Unattached")),SUMIF(R$2:R801,R801,L$2:L801),"")</f>
        <v/>
      </c>
      <c r="V801" s="4" t="str">
        <f t="shared" si="218"/>
        <v/>
      </c>
      <c r="W801" s="34" t="str">
        <f>IF(AND(S801=3,K801="F",NOT(O801="Unattached")),SUMIF(R$2:R801,R801,L$2:L801),"")</f>
        <v/>
      </c>
      <c r="X801" s="5" t="str">
        <f t="shared" si="205"/>
        <v/>
      </c>
      <c r="Y801" s="5" t="str">
        <f t="shared" si="213"/>
        <v/>
      </c>
      <c r="Z801" s="32" t="str">
        <f t="shared" si="206"/>
        <v xml:space="preserve"> </v>
      </c>
      <c r="AA801" s="32" t="str">
        <f>IF(K801="M",IF(S801&lt;&gt;4,"",VLOOKUP(CONCATENATE(R801," ",(S801-3)),$Z$2:AD801,5,0)),IF(S801&lt;&gt;3,"",VLOOKUP(CONCATENATE(R801," ",(S801-2)),$Z$2:AD801,5,0)))</f>
        <v/>
      </c>
      <c r="AB801" s="32" t="str">
        <f>IF(K801="M",IF(S801&lt;&gt;4,"",VLOOKUP(CONCATENATE(R801," ",(S801-2)),$Z$2:AD801,5,0)),IF(S801&lt;&gt;3,"",VLOOKUP(CONCATENATE(R801," ",(S801-1)),$Z$2:AD801,5,0)))</f>
        <v/>
      </c>
      <c r="AC801" s="32" t="str">
        <f>IF(K801="M",IF(S801&lt;&gt;4,"",VLOOKUP(CONCATENATE(R801," ",(S801-1)),$Z$2:AD801,5,0)),IF(S801&lt;&gt;3,"",VLOOKUP(CONCATENATE(R801," ",(S801)),$Z$2:AD801,5,0)))</f>
        <v/>
      </c>
      <c r="AD801" s="32" t="str">
        <f t="shared" si="214"/>
        <v/>
      </c>
      <c r="AE801" s="32" t="str">
        <f t="shared" si="215"/>
        <v xml:space="preserve"> </v>
      </c>
      <c r="AF801" s="109">
        <f>IF($K801="M",IF($L801&gt;Params!D$3,0,Params!F$3-$L801+1)+IF($L801=1,2,0),IF($L801&gt;Params!E$3,0,Params!G$3-$L801+1)+IF($L801=1,2,0))</f>
        <v>0</v>
      </c>
      <c r="AG801" s="109">
        <f t="shared" si="207"/>
        <v>0</v>
      </c>
      <c r="AH801" s="109">
        <f>IF(LEN(M801)&gt;1,MATCH(MID(M801,2,3),Params!$A$4:$A$14,0),0)</f>
        <v>0</v>
      </c>
      <c r="AI801" s="109" cm="1">
        <f t="array" ref="AI801">IF(AH801=0,0,INDEX(Params!F$4:F$14,RESULTS!$AH801))</f>
        <v>0</v>
      </c>
      <c r="AJ801" s="109" cm="1">
        <f t="array" ref="AJ801">IF(AI801=0,0,INDEX(Params!G$4:G$14,RESULTS!$AH801))</f>
        <v>0</v>
      </c>
      <c r="AK801" s="109">
        <f t="shared" si="208"/>
        <v>0</v>
      </c>
      <c r="AL801" s="109">
        <f t="shared" si="209"/>
        <v>0</v>
      </c>
    </row>
    <row r="802" spans="1:38" x14ac:dyDescent="0.3">
      <c r="A802" s="64" t="str">
        <f t="shared" si="203"/>
        <v/>
      </c>
      <c r="B802" s="64" t="str">
        <f t="shared" si="204"/>
        <v/>
      </c>
      <c r="C802" s="100">
        <v>801</v>
      </c>
      <c r="D802" s="96"/>
      <c r="E802" s="97">
        <f t="shared" si="216"/>
        <v>1</v>
      </c>
      <c r="F802" s="97"/>
      <c r="G802" s="97"/>
      <c r="H802" s="104" t="str">
        <f t="shared" si="210"/>
        <v/>
      </c>
      <c r="I802" s="105" t="str">
        <f>IF(D802="","",VLOOKUP(D802,ENTRANTS!$A$1:$H$1000,2,0))</f>
        <v/>
      </c>
      <c r="J802" s="105" t="str">
        <f>IF(D802="","",VLOOKUP(D802,ENTRANTS!$A$1:$H$1000,3,0))</f>
        <v/>
      </c>
      <c r="K802" s="100" t="str">
        <f>IF(D802="","",LEFT(VLOOKUP(D802,ENTRANTS!$A$1:$H$1000,5,0),1))</f>
        <v/>
      </c>
      <c r="L802" s="100" t="str">
        <f>IF(D802="","",COUNTIF($K$2:K802,K802))</f>
        <v/>
      </c>
      <c r="M802" s="100" t="str">
        <f>IF(D802="","",VLOOKUP(D802,ENTRANTS!$A$1:$H$1000,4,0))</f>
        <v/>
      </c>
      <c r="N802" s="100" t="str">
        <f>IF(D802="","",COUNTIF($M$2:M802,M802))</f>
        <v/>
      </c>
      <c r="O802" s="105" t="str">
        <f>IF(D802="","",VLOOKUP(D802,ENTRANTS!$A$1:$H$1000,6,0))</f>
        <v/>
      </c>
      <c r="P802" s="83" t="str">
        <f t="shared" si="211"/>
        <v/>
      </c>
      <c r="Q802" s="30"/>
      <c r="R802" s="2" t="str">
        <f t="shared" si="212"/>
        <v/>
      </c>
      <c r="S802" s="3" t="str">
        <f>IF(D802="","",COUNTIF($R$2:R802,R802))</f>
        <v/>
      </c>
      <c r="T802" s="4" t="str">
        <f t="shared" si="217"/>
        <v/>
      </c>
      <c r="U802" s="34" t="str">
        <f>IF(AND(S802=4,K802="M",NOT(O802="Unattached")),SUMIF(R$2:R802,R802,L$2:L802),"")</f>
        <v/>
      </c>
      <c r="V802" s="4" t="str">
        <f t="shared" si="218"/>
        <v/>
      </c>
      <c r="W802" s="34" t="str">
        <f>IF(AND(S802=3,K802="F",NOT(O802="Unattached")),SUMIF(R$2:R802,R802,L$2:L802),"")</f>
        <v/>
      </c>
      <c r="X802" s="5" t="str">
        <f t="shared" si="205"/>
        <v/>
      </c>
      <c r="Y802" s="5" t="str">
        <f t="shared" si="213"/>
        <v/>
      </c>
      <c r="Z802" s="32" t="str">
        <f t="shared" si="206"/>
        <v xml:space="preserve"> </v>
      </c>
      <c r="AA802" s="32" t="str">
        <f>IF(K802="M",IF(S802&lt;&gt;4,"",VLOOKUP(CONCATENATE(R802," ",(S802-3)),$Z$2:AD802,5,0)),IF(S802&lt;&gt;3,"",VLOOKUP(CONCATENATE(R802," ",(S802-2)),$Z$2:AD802,5,0)))</f>
        <v/>
      </c>
      <c r="AB802" s="32" t="str">
        <f>IF(K802="M",IF(S802&lt;&gt;4,"",VLOOKUP(CONCATENATE(R802," ",(S802-2)),$Z$2:AD802,5,0)),IF(S802&lt;&gt;3,"",VLOOKUP(CONCATENATE(R802," ",(S802-1)),$Z$2:AD802,5,0)))</f>
        <v/>
      </c>
      <c r="AC802" s="32" t="str">
        <f>IF(K802="M",IF(S802&lt;&gt;4,"",VLOOKUP(CONCATENATE(R802," ",(S802-1)),$Z$2:AD802,5,0)),IF(S802&lt;&gt;3,"",VLOOKUP(CONCATENATE(R802," ",(S802)),$Z$2:AD802,5,0)))</f>
        <v/>
      </c>
      <c r="AD802" s="32" t="str">
        <f t="shared" si="214"/>
        <v/>
      </c>
      <c r="AE802" s="32" t="str">
        <f t="shared" si="215"/>
        <v xml:space="preserve"> </v>
      </c>
      <c r="AF802" s="109">
        <f>IF($K802="M",IF($L802&gt;Params!D$3,0,Params!F$3-$L802+1)+IF($L802=1,2,0),IF($L802&gt;Params!E$3,0,Params!G$3-$L802+1)+IF($L802=1,2,0))</f>
        <v>0</v>
      </c>
      <c r="AG802" s="109">
        <f t="shared" si="207"/>
        <v>0</v>
      </c>
      <c r="AH802" s="109">
        <f>IF(LEN(M802)&gt;1,MATCH(MID(M802,2,3),Params!$A$4:$A$14,0),0)</f>
        <v>0</v>
      </c>
      <c r="AI802" s="109" cm="1">
        <f t="array" ref="AI802">IF(AH802=0,0,INDEX(Params!F$4:F$14,RESULTS!$AH802))</f>
        <v>0</v>
      </c>
      <c r="AJ802" s="109" cm="1">
        <f t="array" ref="AJ802">IF(AI802=0,0,INDEX(Params!G$4:G$14,RESULTS!$AH802))</f>
        <v>0</v>
      </c>
      <c r="AK802" s="109">
        <f t="shared" si="208"/>
        <v>0</v>
      </c>
      <c r="AL802" s="109">
        <f t="shared" si="209"/>
        <v>0</v>
      </c>
    </row>
    <row r="803" spans="1:38" x14ac:dyDescent="0.3">
      <c r="A803" s="64" t="str">
        <f t="shared" si="203"/>
        <v/>
      </c>
      <c r="B803" s="64" t="str">
        <f t="shared" si="204"/>
        <v/>
      </c>
      <c r="C803" s="100">
        <v>802</v>
      </c>
      <c r="D803" s="96"/>
      <c r="E803" s="97">
        <f t="shared" si="216"/>
        <v>1</v>
      </c>
      <c r="F803" s="97"/>
      <c r="G803" s="97"/>
      <c r="H803" s="104" t="str">
        <f t="shared" si="210"/>
        <v/>
      </c>
      <c r="I803" s="105" t="str">
        <f>IF(D803="","",VLOOKUP(D803,ENTRANTS!$A$1:$H$1000,2,0))</f>
        <v/>
      </c>
      <c r="J803" s="105" t="str">
        <f>IF(D803="","",VLOOKUP(D803,ENTRANTS!$A$1:$H$1000,3,0))</f>
        <v/>
      </c>
      <c r="K803" s="100" t="str">
        <f>IF(D803="","",LEFT(VLOOKUP(D803,ENTRANTS!$A$1:$H$1000,5,0),1))</f>
        <v/>
      </c>
      <c r="L803" s="100" t="str">
        <f>IF(D803="","",COUNTIF($K$2:K803,K803))</f>
        <v/>
      </c>
      <c r="M803" s="100" t="str">
        <f>IF(D803="","",VLOOKUP(D803,ENTRANTS!$A$1:$H$1000,4,0))</f>
        <v/>
      </c>
      <c r="N803" s="100" t="str">
        <f>IF(D803="","",COUNTIF($M$2:M803,M803))</f>
        <v/>
      </c>
      <c r="O803" s="105" t="str">
        <f>IF(D803="","",VLOOKUP(D803,ENTRANTS!$A$1:$H$1000,6,0))</f>
        <v/>
      </c>
      <c r="P803" s="83" t="str">
        <f t="shared" si="211"/>
        <v/>
      </c>
      <c r="Q803" s="30"/>
      <c r="R803" s="2" t="str">
        <f t="shared" si="212"/>
        <v/>
      </c>
      <c r="S803" s="3" t="str">
        <f>IF(D803="","",COUNTIF($R$2:R803,R803))</f>
        <v/>
      </c>
      <c r="T803" s="4" t="str">
        <f t="shared" si="217"/>
        <v/>
      </c>
      <c r="U803" s="34" t="str">
        <f>IF(AND(S803=4,K803="M",NOT(O803="Unattached")),SUMIF(R$2:R803,R803,L$2:L803),"")</f>
        <v/>
      </c>
      <c r="V803" s="4" t="str">
        <f t="shared" si="218"/>
        <v/>
      </c>
      <c r="W803" s="34" t="str">
        <f>IF(AND(S803=3,K803="F",NOT(O803="Unattached")),SUMIF(R$2:R803,R803,L$2:L803),"")</f>
        <v/>
      </c>
      <c r="X803" s="5" t="str">
        <f t="shared" si="205"/>
        <v/>
      </c>
      <c r="Y803" s="5" t="str">
        <f t="shared" si="213"/>
        <v/>
      </c>
      <c r="Z803" s="32" t="str">
        <f t="shared" si="206"/>
        <v xml:space="preserve"> </v>
      </c>
      <c r="AA803" s="32" t="str">
        <f>IF(K803="M",IF(S803&lt;&gt;4,"",VLOOKUP(CONCATENATE(R803," ",(S803-3)),$Z$2:AD803,5,0)),IF(S803&lt;&gt;3,"",VLOOKUP(CONCATENATE(R803," ",(S803-2)),$Z$2:AD803,5,0)))</f>
        <v/>
      </c>
      <c r="AB803" s="32" t="str">
        <f>IF(K803="M",IF(S803&lt;&gt;4,"",VLOOKUP(CONCATENATE(R803," ",(S803-2)),$Z$2:AD803,5,0)),IF(S803&lt;&gt;3,"",VLOOKUP(CONCATENATE(R803," ",(S803-1)),$Z$2:AD803,5,0)))</f>
        <v/>
      </c>
      <c r="AC803" s="32" t="str">
        <f>IF(K803="M",IF(S803&lt;&gt;4,"",VLOOKUP(CONCATENATE(R803," ",(S803-1)),$Z$2:AD803,5,0)),IF(S803&lt;&gt;3,"",VLOOKUP(CONCATENATE(R803," ",(S803)),$Z$2:AD803,5,0)))</f>
        <v/>
      </c>
      <c r="AD803" s="32" t="str">
        <f t="shared" si="214"/>
        <v/>
      </c>
      <c r="AE803" s="32" t="str">
        <f t="shared" si="215"/>
        <v xml:space="preserve"> </v>
      </c>
      <c r="AF803" s="109">
        <f>IF($K803="M",IF($L803&gt;Params!D$3,0,Params!F$3-$L803+1)+IF($L803=1,2,0),IF($L803&gt;Params!E$3,0,Params!G$3-$L803+1)+IF($L803=1,2,0))</f>
        <v>0</v>
      </c>
      <c r="AG803" s="109">
        <f t="shared" si="207"/>
        <v>0</v>
      </c>
      <c r="AH803" s="109">
        <f>IF(LEN(M803)&gt;1,MATCH(MID(M803,2,3),Params!$A$4:$A$14,0),0)</f>
        <v>0</v>
      </c>
      <c r="AI803" s="109" cm="1">
        <f t="array" ref="AI803">IF(AH803=0,0,INDEX(Params!F$4:F$14,RESULTS!$AH803))</f>
        <v>0</v>
      </c>
      <c r="AJ803" s="109" cm="1">
        <f t="array" ref="AJ803">IF(AI803=0,0,INDEX(Params!G$4:G$14,RESULTS!$AH803))</f>
        <v>0</v>
      </c>
      <c r="AK803" s="109">
        <f t="shared" si="208"/>
        <v>0</v>
      </c>
      <c r="AL803" s="109">
        <f t="shared" si="209"/>
        <v>0</v>
      </c>
    </row>
    <row r="804" spans="1:38" x14ac:dyDescent="0.3">
      <c r="A804" s="64" t="str">
        <f t="shared" si="203"/>
        <v/>
      </c>
      <c r="B804" s="64" t="str">
        <f t="shared" si="204"/>
        <v/>
      </c>
      <c r="C804" s="100">
        <v>803</v>
      </c>
      <c r="D804" s="96"/>
      <c r="E804" s="97">
        <f t="shared" si="216"/>
        <v>1</v>
      </c>
      <c r="F804" s="97"/>
      <c r="G804" s="97"/>
      <c r="H804" s="104" t="str">
        <f t="shared" si="210"/>
        <v/>
      </c>
      <c r="I804" s="105" t="str">
        <f>IF(D804="","",VLOOKUP(D804,ENTRANTS!$A$1:$H$1000,2,0))</f>
        <v/>
      </c>
      <c r="J804" s="105" t="str">
        <f>IF(D804="","",VLOOKUP(D804,ENTRANTS!$A$1:$H$1000,3,0))</f>
        <v/>
      </c>
      <c r="K804" s="100" t="str">
        <f>IF(D804="","",LEFT(VLOOKUP(D804,ENTRANTS!$A$1:$H$1000,5,0),1))</f>
        <v/>
      </c>
      <c r="L804" s="100" t="str">
        <f>IF(D804="","",COUNTIF($K$2:K804,K804))</f>
        <v/>
      </c>
      <c r="M804" s="100" t="str">
        <f>IF(D804="","",VLOOKUP(D804,ENTRANTS!$A$1:$H$1000,4,0))</f>
        <v/>
      </c>
      <c r="N804" s="100" t="str">
        <f>IF(D804="","",COUNTIF($M$2:M804,M804))</f>
        <v/>
      </c>
      <c r="O804" s="105" t="str">
        <f>IF(D804="","",VLOOKUP(D804,ENTRANTS!$A$1:$H$1000,6,0))</f>
        <v/>
      </c>
      <c r="P804" s="83" t="str">
        <f t="shared" si="211"/>
        <v/>
      </c>
      <c r="Q804" s="30"/>
      <c r="R804" s="2" t="str">
        <f t="shared" si="212"/>
        <v/>
      </c>
      <c r="S804" s="3" t="str">
        <f>IF(D804="","",COUNTIF($R$2:R804,R804))</f>
        <v/>
      </c>
      <c r="T804" s="4" t="str">
        <f t="shared" si="217"/>
        <v/>
      </c>
      <c r="U804" s="34" t="str">
        <f>IF(AND(S804=4,K804="M",NOT(O804="Unattached")),SUMIF(R$2:R804,R804,L$2:L804),"")</f>
        <v/>
      </c>
      <c r="V804" s="4" t="str">
        <f t="shared" si="218"/>
        <v/>
      </c>
      <c r="W804" s="34" t="str">
        <f>IF(AND(S804=3,K804="F",NOT(O804="Unattached")),SUMIF(R$2:R804,R804,L$2:L804),"")</f>
        <v/>
      </c>
      <c r="X804" s="5" t="str">
        <f t="shared" si="205"/>
        <v/>
      </c>
      <c r="Y804" s="5" t="str">
        <f t="shared" si="213"/>
        <v/>
      </c>
      <c r="Z804" s="32" t="str">
        <f t="shared" si="206"/>
        <v xml:space="preserve"> </v>
      </c>
      <c r="AA804" s="32" t="str">
        <f>IF(K804="M",IF(S804&lt;&gt;4,"",VLOOKUP(CONCATENATE(R804," ",(S804-3)),$Z$2:AD804,5,0)),IF(S804&lt;&gt;3,"",VLOOKUP(CONCATENATE(R804," ",(S804-2)),$Z$2:AD804,5,0)))</f>
        <v/>
      </c>
      <c r="AB804" s="32" t="str">
        <f>IF(K804="M",IF(S804&lt;&gt;4,"",VLOOKUP(CONCATENATE(R804," ",(S804-2)),$Z$2:AD804,5,0)),IF(S804&lt;&gt;3,"",VLOOKUP(CONCATENATE(R804," ",(S804-1)),$Z$2:AD804,5,0)))</f>
        <v/>
      </c>
      <c r="AC804" s="32" t="str">
        <f>IF(K804="M",IF(S804&lt;&gt;4,"",VLOOKUP(CONCATENATE(R804," ",(S804-1)),$Z$2:AD804,5,0)),IF(S804&lt;&gt;3,"",VLOOKUP(CONCATENATE(R804," ",(S804)),$Z$2:AD804,5,0)))</f>
        <v/>
      </c>
      <c r="AD804" s="32" t="str">
        <f t="shared" si="214"/>
        <v/>
      </c>
      <c r="AE804" s="32" t="str">
        <f t="shared" si="215"/>
        <v xml:space="preserve"> </v>
      </c>
      <c r="AF804" s="109">
        <f>IF($K804="M",IF($L804&gt;Params!D$3,0,Params!F$3-$L804+1)+IF($L804=1,2,0),IF($L804&gt;Params!E$3,0,Params!G$3-$L804+1)+IF($L804=1,2,0))</f>
        <v>0</v>
      </c>
      <c r="AG804" s="109">
        <f t="shared" si="207"/>
        <v>0</v>
      </c>
      <c r="AH804" s="109">
        <f>IF(LEN(M804)&gt;1,MATCH(MID(M804,2,3),Params!$A$4:$A$14,0),0)</f>
        <v>0</v>
      </c>
      <c r="AI804" s="109" cm="1">
        <f t="array" ref="AI804">IF(AH804=0,0,INDEX(Params!F$4:F$14,RESULTS!$AH804))</f>
        <v>0</v>
      </c>
      <c r="AJ804" s="109" cm="1">
        <f t="array" ref="AJ804">IF(AI804=0,0,INDEX(Params!G$4:G$14,RESULTS!$AH804))</f>
        <v>0</v>
      </c>
      <c r="AK804" s="109">
        <f t="shared" si="208"/>
        <v>0</v>
      </c>
      <c r="AL804" s="109">
        <f t="shared" si="209"/>
        <v>0</v>
      </c>
    </row>
    <row r="805" spans="1:38" x14ac:dyDescent="0.3">
      <c r="A805" s="64" t="str">
        <f t="shared" si="203"/>
        <v/>
      </c>
      <c r="B805" s="64" t="str">
        <f t="shared" si="204"/>
        <v/>
      </c>
      <c r="C805" s="100">
        <v>804</v>
      </c>
      <c r="D805" s="96"/>
      <c r="E805" s="97">
        <f t="shared" si="216"/>
        <v>1</v>
      </c>
      <c r="F805" s="97"/>
      <c r="G805" s="97"/>
      <c r="H805" s="104" t="str">
        <f t="shared" si="210"/>
        <v/>
      </c>
      <c r="I805" s="105" t="str">
        <f>IF(D805="","",VLOOKUP(D805,ENTRANTS!$A$1:$H$1000,2,0))</f>
        <v/>
      </c>
      <c r="J805" s="105" t="str">
        <f>IF(D805="","",VLOOKUP(D805,ENTRANTS!$A$1:$H$1000,3,0))</f>
        <v/>
      </c>
      <c r="K805" s="100" t="str">
        <f>IF(D805="","",LEFT(VLOOKUP(D805,ENTRANTS!$A$1:$H$1000,5,0),1))</f>
        <v/>
      </c>
      <c r="L805" s="100" t="str">
        <f>IF(D805="","",COUNTIF($K$2:K805,K805))</f>
        <v/>
      </c>
      <c r="M805" s="100" t="str">
        <f>IF(D805="","",VLOOKUP(D805,ENTRANTS!$A$1:$H$1000,4,0))</f>
        <v/>
      </c>
      <c r="N805" s="100" t="str">
        <f>IF(D805="","",COUNTIF($M$2:M805,M805))</f>
        <v/>
      </c>
      <c r="O805" s="105" t="str">
        <f>IF(D805="","",VLOOKUP(D805,ENTRANTS!$A$1:$H$1000,6,0))</f>
        <v/>
      </c>
      <c r="P805" s="83" t="str">
        <f t="shared" si="211"/>
        <v/>
      </c>
      <c r="Q805" s="30"/>
      <c r="R805" s="2" t="str">
        <f t="shared" si="212"/>
        <v/>
      </c>
      <c r="S805" s="3" t="str">
        <f>IF(D805="","",COUNTIF($R$2:R805,R805))</f>
        <v/>
      </c>
      <c r="T805" s="4" t="str">
        <f t="shared" si="217"/>
        <v/>
      </c>
      <c r="U805" s="34" t="str">
        <f>IF(AND(S805=4,K805="M",NOT(O805="Unattached")),SUMIF(R$2:R805,R805,L$2:L805),"")</f>
        <v/>
      </c>
      <c r="V805" s="4" t="str">
        <f t="shared" si="218"/>
        <v/>
      </c>
      <c r="W805" s="34" t="str">
        <f>IF(AND(S805=3,K805="F",NOT(O805="Unattached")),SUMIF(R$2:R805,R805,L$2:L805),"")</f>
        <v/>
      </c>
      <c r="X805" s="5" t="str">
        <f t="shared" si="205"/>
        <v/>
      </c>
      <c r="Y805" s="5" t="str">
        <f t="shared" si="213"/>
        <v/>
      </c>
      <c r="Z805" s="32" t="str">
        <f t="shared" si="206"/>
        <v xml:space="preserve"> </v>
      </c>
      <c r="AA805" s="32" t="str">
        <f>IF(K805="M",IF(S805&lt;&gt;4,"",VLOOKUP(CONCATENATE(R805," ",(S805-3)),$Z$2:AD805,5,0)),IF(S805&lt;&gt;3,"",VLOOKUP(CONCATENATE(R805," ",(S805-2)),$Z$2:AD805,5,0)))</f>
        <v/>
      </c>
      <c r="AB805" s="32" t="str">
        <f>IF(K805="M",IF(S805&lt;&gt;4,"",VLOOKUP(CONCATENATE(R805," ",(S805-2)),$Z$2:AD805,5,0)),IF(S805&lt;&gt;3,"",VLOOKUP(CONCATENATE(R805," ",(S805-1)),$Z$2:AD805,5,0)))</f>
        <v/>
      </c>
      <c r="AC805" s="32" t="str">
        <f>IF(K805="M",IF(S805&lt;&gt;4,"",VLOOKUP(CONCATENATE(R805," ",(S805-1)),$Z$2:AD805,5,0)),IF(S805&lt;&gt;3,"",VLOOKUP(CONCATENATE(R805," ",(S805)),$Z$2:AD805,5,0)))</f>
        <v/>
      </c>
      <c r="AD805" s="32" t="str">
        <f t="shared" si="214"/>
        <v/>
      </c>
      <c r="AE805" s="32" t="str">
        <f t="shared" si="215"/>
        <v xml:space="preserve"> </v>
      </c>
      <c r="AF805" s="109">
        <f>IF($K805="M",IF($L805&gt;Params!D$3,0,Params!F$3-$L805+1)+IF($L805=1,2,0),IF($L805&gt;Params!E$3,0,Params!G$3-$L805+1)+IF($L805=1,2,0))</f>
        <v>0</v>
      </c>
      <c r="AG805" s="109">
        <f t="shared" si="207"/>
        <v>0</v>
      </c>
      <c r="AH805" s="109">
        <f>IF(LEN(M805)&gt;1,MATCH(MID(M805,2,3),Params!$A$4:$A$14,0),0)</f>
        <v>0</v>
      </c>
      <c r="AI805" s="109" cm="1">
        <f t="array" ref="AI805">IF(AH805=0,0,INDEX(Params!F$4:F$14,RESULTS!$AH805))</f>
        <v>0</v>
      </c>
      <c r="AJ805" s="109" cm="1">
        <f t="array" ref="AJ805">IF(AI805=0,0,INDEX(Params!G$4:G$14,RESULTS!$AH805))</f>
        <v>0</v>
      </c>
      <c r="AK805" s="109">
        <f t="shared" si="208"/>
        <v>0</v>
      </c>
      <c r="AL805" s="109">
        <f t="shared" si="209"/>
        <v>0</v>
      </c>
    </row>
    <row r="806" spans="1:38" x14ac:dyDescent="0.3">
      <c r="A806" s="64" t="str">
        <f t="shared" si="203"/>
        <v/>
      </c>
      <c r="B806" s="64" t="str">
        <f t="shared" si="204"/>
        <v/>
      </c>
      <c r="C806" s="100">
        <v>805</v>
      </c>
      <c r="D806" s="96"/>
      <c r="E806" s="97">
        <f t="shared" si="216"/>
        <v>1</v>
      </c>
      <c r="F806" s="97"/>
      <c r="G806" s="97"/>
      <c r="H806" s="104" t="str">
        <f t="shared" si="210"/>
        <v/>
      </c>
      <c r="I806" s="105" t="str">
        <f>IF(D806="","",VLOOKUP(D806,ENTRANTS!$A$1:$H$1000,2,0))</f>
        <v/>
      </c>
      <c r="J806" s="105" t="str">
        <f>IF(D806="","",VLOOKUP(D806,ENTRANTS!$A$1:$H$1000,3,0))</f>
        <v/>
      </c>
      <c r="K806" s="100" t="str">
        <f>IF(D806="","",LEFT(VLOOKUP(D806,ENTRANTS!$A$1:$H$1000,5,0),1))</f>
        <v/>
      </c>
      <c r="L806" s="100" t="str">
        <f>IF(D806="","",COUNTIF($K$2:K806,K806))</f>
        <v/>
      </c>
      <c r="M806" s="100" t="str">
        <f>IF(D806="","",VLOOKUP(D806,ENTRANTS!$A$1:$H$1000,4,0))</f>
        <v/>
      </c>
      <c r="N806" s="100" t="str">
        <f>IF(D806="","",COUNTIF($M$2:M806,M806))</f>
        <v/>
      </c>
      <c r="O806" s="105" t="str">
        <f>IF(D806="","",VLOOKUP(D806,ENTRANTS!$A$1:$H$1000,6,0))</f>
        <v/>
      </c>
      <c r="P806" s="83" t="str">
        <f t="shared" si="211"/>
        <v/>
      </c>
      <c r="Q806" s="30"/>
      <c r="R806" s="2" t="str">
        <f t="shared" si="212"/>
        <v/>
      </c>
      <c r="S806" s="3" t="str">
        <f>IF(D806="","",COUNTIF($R$2:R806,R806))</f>
        <v/>
      </c>
      <c r="T806" s="4" t="str">
        <f t="shared" si="217"/>
        <v/>
      </c>
      <c r="U806" s="34" t="str">
        <f>IF(AND(S806=4,K806="M",NOT(O806="Unattached")),SUMIF(R$2:R806,R806,L$2:L806),"")</f>
        <v/>
      </c>
      <c r="V806" s="4" t="str">
        <f t="shared" si="218"/>
        <v/>
      </c>
      <c r="W806" s="34" t="str">
        <f>IF(AND(S806=3,K806="F",NOT(O806="Unattached")),SUMIF(R$2:R806,R806,L$2:L806),"")</f>
        <v/>
      </c>
      <c r="X806" s="5" t="str">
        <f t="shared" si="205"/>
        <v/>
      </c>
      <c r="Y806" s="5" t="str">
        <f t="shared" si="213"/>
        <v/>
      </c>
      <c r="Z806" s="32" t="str">
        <f t="shared" si="206"/>
        <v xml:space="preserve"> </v>
      </c>
      <c r="AA806" s="32" t="str">
        <f>IF(K806="M",IF(S806&lt;&gt;4,"",VLOOKUP(CONCATENATE(R806," ",(S806-3)),$Z$2:AD806,5,0)),IF(S806&lt;&gt;3,"",VLOOKUP(CONCATENATE(R806," ",(S806-2)),$Z$2:AD806,5,0)))</f>
        <v/>
      </c>
      <c r="AB806" s="32" t="str">
        <f>IF(K806="M",IF(S806&lt;&gt;4,"",VLOOKUP(CONCATENATE(R806," ",(S806-2)),$Z$2:AD806,5,0)),IF(S806&lt;&gt;3,"",VLOOKUP(CONCATENATE(R806," ",(S806-1)),$Z$2:AD806,5,0)))</f>
        <v/>
      </c>
      <c r="AC806" s="32" t="str">
        <f>IF(K806="M",IF(S806&lt;&gt;4,"",VLOOKUP(CONCATENATE(R806," ",(S806-1)),$Z$2:AD806,5,0)),IF(S806&lt;&gt;3,"",VLOOKUP(CONCATENATE(R806," ",(S806)),$Z$2:AD806,5,0)))</f>
        <v/>
      </c>
      <c r="AD806" s="32" t="str">
        <f t="shared" si="214"/>
        <v/>
      </c>
      <c r="AE806" s="32" t="str">
        <f t="shared" si="215"/>
        <v xml:space="preserve"> </v>
      </c>
      <c r="AF806" s="109">
        <f>IF($K806="M",IF($L806&gt;Params!D$3,0,Params!F$3-$L806+1)+IF($L806=1,2,0),IF($L806&gt;Params!E$3,0,Params!G$3-$L806+1)+IF($L806=1,2,0))</f>
        <v>0</v>
      </c>
      <c r="AG806" s="109">
        <f t="shared" si="207"/>
        <v>0</v>
      </c>
      <c r="AH806" s="109">
        <f>IF(LEN(M806)&gt;1,MATCH(MID(M806,2,3),Params!$A$4:$A$14,0),0)</f>
        <v>0</v>
      </c>
      <c r="AI806" s="109" cm="1">
        <f t="array" ref="AI806">IF(AH806=0,0,INDEX(Params!F$4:F$14,RESULTS!$AH806))</f>
        <v>0</v>
      </c>
      <c r="AJ806" s="109" cm="1">
        <f t="array" ref="AJ806">IF(AI806=0,0,INDEX(Params!G$4:G$14,RESULTS!$AH806))</f>
        <v>0</v>
      </c>
      <c r="AK806" s="109">
        <f t="shared" si="208"/>
        <v>0</v>
      </c>
      <c r="AL806" s="109">
        <f t="shared" si="209"/>
        <v>0</v>
      </c>
    </row>
    <row r="807" spans="1:38" x14ac:dyDescent="0.3">
      <c r="A807" s="64" t="str">
        <f t="shared" si="203"/>
        <v/>
      </c>
      <c r="B807" s="64" t="str">
        <f t="shared" si="204"/>
        <v/>
      </c>
      <c r="C807" s="100">
        <v>806</v>
      </c>
      <c r="D807" s="96"/>
      <c r="E807" s="97">
        <f t="shared" si="216"/>
        <v>1</v>
      </c>
      <c r="F807" s="97"/>
      <c r="G807" s="97"/>
      <c r="H807" s="104" t="str">
        <f t="shared" si="210"/>
        <v/>
      </c>
      <c r="I807" s="105" t="str">
        <f>IF(D807="","",VLOOKUP(D807,ENTRANTS!$A$1:$H$1000,2,0))</f>
        <v/>
      </c>
      <c r="J807" s="105" t="str">
        <f>IF(D807="","",VLOOKUP(D807,ENTRANTS!$A$1:$H$1000,3,0))</f>
        <v/>
      </c>
      <c r="K807" s="100" t="str">
        <f>IF(D807="","",LEFT(VLOOKUP(D807,ENTRANTS!$A$1:$H$1000,5,0),1))</f>
        <v/>
      </c>
      <c r="L807" s="100" t="str">
        <f>IF(D807="","",COUNTIF($K$2:K807,K807))</f>
        <v/>
      </c>
      <c r="M807" s="100" t="str">
        <f>IF(D807="","",VLOOKUP(D807,ENTRANTS!$A$1:$H$1000,4,0))</f>
        <v/>
      </c>
      <c r="N807" s="100" t="str">
        <f>IF(D807="","",COUNTIF($M$2:M807,M807))</f>
        <v/>
      </c>
      <c r="O807" s="105" t="str">
        <f>IF(D807="","",VLOOKUP(D807,ENTRANTS!$A$1:$H$1000,6,0))</f>
        <v/>
      </c>
      <c r="P807" s="83" t="str">
        <f t="shared" si="211"/>
        <v/>
      </c>
      <c r="Q807" s="30"/>
      <c r="R807" s="2" t="str">
        <f t="shared" si="212"/>
        <v/>
      </c>
      <c r="S807" s="3" t="str">
        <f>IF(D807="","",COUNTIF($R$2:R807,R807))</f>
        <v/>
      </c>
      <c r="T807" s="4" t="str">
        <f t="shared" si="217"/>
        <v/>
      </c>
      <c r="U807" s="34" t="str">
        <f>IF(AND(S807=4,K807="M",NOT(O807="Unattached")),SUMIF(R$2:R807,R807,L$2:L807),"")</f>
        <v/>
      </c>
      <c r="V807" s="4" t="str">
        <f t="shared" si="218"/>
        <v/>
      </c>
      <c r="W807" s="34" t="str">
        <f>IF(AND(S807=3,K807="F",NOT(O807="Unattached")),SUMIF(R$2:R807,R807,L$2:L807),"")</f>
        <v/>
      </c>
      <c r="X807" s="5" t="str">
        <f t="shared" si="205"/>
        <v/>
      </c>
      <c r="Y807" s="5" t="str">
        <f t="shared" si="213"/>
        <v/>
      </c>
      <c r="Z807" s="32" t="str">
        <f t="shared" si="206"/>
        <v xml:space="preserve"> </v>
      </c>
      <c r="AA807" s="32" t="str">
        <f>IF(K807="M",IF(S807&lt;&gt;4,"",VLOOKUP(CONCATENATE(R807," ",(S807-3)),$Z$2:AD807,5,0)),IF(S807&lt;&gt;3,"",VLOOKUP(CONCATENATE(R807," ",(S807-2)),$Z$2:AD807,5,0)))</f>
        <v/>
      </c>
      <c r="AB807" s="32" t="str">
        <f>IF(K807="M",IF(S807&lt;&gt;4,"",VLOOKUP(CONCATENATE(R807," ",(S807-2)),$Z$2:AD807,5,0)),IF(S807&lt;&gt;3,"",VLOOKUP(CONCATENATE(R807," ",(S807-1)),$Z$2:AD807,5,0)))</f>
        <v/>
      </c>
      <c r="AC807" s="32" t="str">
        <f>IF(K807="M",IF(S807&lt;&gt;4,"",VLOOKUP(CONCATENATE(R807," ",(S807-1)),$Z$2:AD807,5,0)),IF(S807&lt;&gt;3,"",VLOOKUP(CONCATENATE(R807," ",(S807)),$Z$2:AD807,5,0)))</f>
        <v/>
      </c>
      <c r="AD807" s="32" t="str">
        <f t="shared" si="214"/>
        <v/>
      </c>
      <c r="AE807" s="32" t="str">
        <f t="shared" si="215"/>
        <v xml:space="preserve"> </v>
      </c>
      <c r="AF807" s="109">
        <f>IF($K807="M",IF($L807&gt;Params!D$3,0,Params!F$3-$L807+1)+IF($L807=1,2,0),IF($L807&gt;Params!E$3,0,Params!G$3-$L807+1)+IF($L807=1,2,0))</f>
        <v>0</v>
      </c>
      <c r="AG807" s="109">
        <f t="shared" si="207"/>
        <v>0</v>
      </c>
      <c r="AH807" s="109">
        <f>IF(LEN(M807)&gt;1,MATCH(MID(M807,2,3),Params!$A$4:$A$14,0),0)</f>
        <v>0</v>
      </c>
      <c r="AI807" s="109" cm="1">
        <f t="array" ref="AI807">IF(AH807=0,0,INDEX(Params!F$4:F$14,RESULTS!$AH807))</f>
        <v>0</v>
      </c>
      <c r="AJ807" s="109" cm="1">
        <f t="array" ref="AJ807">IF(AI807=0,0,INDEX(Params!G$4:G$14,RESULTS!$AH807))</f>
        <v>0</v>
      </c>
      <c r="AK807" s="109">
        <f t="shared" si="208"/>
        <v>0</v>
      </c>
      <c r="AL807" s="109">
        <f t="shared" si="209"/>
        <v>0</v>
      </c>
    </row>
    <row r="808" spans="1:38" x14ac:dyDescent="0.3">
      <c r="A808" s="64" t="str">
        <f t="shared" si="203"/>
        <v/>
      </c>
      <c r="B808" s="64" t="str">
        <f t="shared" si="204"/>
        <v/>
      </c>
      <c r="C808" s="100">
        <v>807</v>
      </c>
      <c r="D808" s="96"/>
      <c r="E808" s="97">
        <f t="shared" si="216"/>
        <v>1</v>
      </c>
      <c r="F808" s="97"/>
      <c r="G808" s="97"/>
      <c r="H808" s="104" t="str">
        <f t="shared" si="210"/>
        <v/>
      </c>
      <c r="I808" s="105" t="str">
        <f>IF(D808="","",VLOOKUP(D808,ENTRANTS!$A$1:$H$1000,2,0))</f>
        <v/>
      </c>
      <c r="J808" s="105" t="str">
        <f>IF(D808="","",VLOOKUP(D808,ENTRANTS!$A$1:$H$1000,3,0))</f>
        <v/>
      </c>
      <c r="K808" s="100" t="str">
        <f>IF(D808="","",LEFT(VLOOKUP(D808,ENTRANTS!$A$1:$H$1000,5,0),1))</f>
        <v/>
      </c>
      <c r="L808" s="100" t="str">
        <f>IF(D808="","",COUNTIF($K$2:K808,K808))</f>
        <v/>
      </c>
      <c r="M808" s="100" t="str">
        <f>IF(D808="","",VLOOKUP(D808,ENTRANTS!$A$1:$H$1000,4,0))</f>
        <v/>
      </c>
      <c r="N808" s="100" t="str">
        <f>IF(D808="","",COUNTIF($M$2:M808,M808))</f>
        <v/>
      </c>
      <c r="O808" s="105" t="str">
        <f>IF(D808="","",VLOOKUP(D808,ENTRANTS!$A$1:$H$1000,6,0))</f>
        <v/>
      </c>
      <c r="P808" s="83" t="str">
        <f t="shared" si="211"/>
        <v/>
      </c>
      <c r="Q808" s="30"/>
      <c r="R808" s="2" t="str">
        <f t="shared" si="212"/>
        <v/>
      </c>
      <c r="S808" s="3" t="str">
        <f>IF(D808="","",COUNTIF($R$2:R808,R808))</f>
        <v/>
      </c>
      <c r="T808" s="4" t="str">
        <f t="shared" si="217"/>
        <v/>
      </c>
      <c r="U808" s="34" t="str">
        <f>IF(AND(S808=4,K808="M",NOT(O808="Unattached")),SUMIF(R$2:R808,R808,L$2:L808),"")</f>
        <v/>
      </c>
      <c r="V808" s="4" t="str">
        <f t="shared" si="218"/>
        <v/>
      </c>
      <c r="W808" s="34" t="str">
        <f>IF(AND(S808=3,K808="F",NOT(O808="Unattached")),SUMIF(R$2:R808,R808,L$2:L808),"")</f>
        <v/>
      </c>
      <c r="X808" s="5" t="str">
        <f t="shared" si="205"/>
        <v/>
      </c>
      <c r="Y808" s="5" t="str">
        <f t="shared" si="213"/>
        <v/>
      </c>
      <c r="Z808" s="32" t="str">
        <f t="shared" si="206"/>
        <v xml:space="preserve"> </v>
      </c>
      <c r="AA808" s="32" t="str">
        <f>IF(K808="M",IF(S808&lt;&gt;4,"",VLOOKUP(CONCATENATE(R808," ",(S808-3)),$Z$2:AD808,5,0)),IF(S808&lt;&gt;3,"",VLOOKUP(CONCATENATE(R808," ",(S808-2)),$Z$2:AD808,5,0)))</f>
        <v/>
      </c>
      <c r="AB808" s="32" t="str">
        <f>IF(K808="M",IF(S808&lt;&gt;4,"",VLOOKUP(CONCATENATE(R808," ",(S808-2)),$Z$2:AD808,5,0)),IF(S808&lt;&gt;3,"",VLOOKUP(CONCATENATE(R808," ",(S808-1)),$Z$2:AD808,5,0)))</f>
        <v/>
      </c>
      <c r="AC808" s="32" t="str">
        <f>IF(K808="M",IF(S808&lt;&gt;4,"",VLOOKUP(CONCATENATE(R808," ",(S808-1)),$Z$2:AD808,5,0)),IF(S808&lt;&gt;3,"",VLOOKUP(CONCATENATE(R808," ",(S808)),$Z$2:AD808,5,0)))</f>
        <v/>
      </c>
      <c r="AD808" s="32" t="str">
        <f t="shared" si="214"/>
        <v/>
      </c>
      <c r="AE808" s="32" t="str">
        <f t="shared" si="215"/>
        <v xml:space="preserve"> </v>
      </c>
      <c r="AF808" s="109">
        <f>IF($K808="M",IF($L808&gt;Params!D$3,0,Params!F$3-$L808+1)+IF($L808=1,2,0),IF($L808&gt;Params!E$3,0,Params!G$3-$L808+1)+IF($L808=1,2,0))</f>
        <v>0</v>
      </c>
      <c r="AG808" s="109">
        <f t="shared" si="207"/>
        <v>0</v>
      </c>
      <c r="AH808" s="109">
        <f>IF(LEN(M808)&gt;1,MATCH(MID(M808,2,3),Params!$A$4:$A$14,0),0)</f>
        <v>0</v>
      </c>
      <c r="AI808" s="109" cm="1">
        <f t="array" ref="AI808">IF(AH808=0,0,INDEX(Params!F$4:F$14,RESULTS!$AH808))</f>
        <v>0</v>
      </c>
      <c r="AJ808" s="109" cm="1">
        <f t="array" ref="AJ808">IF(AI808=0,0,INDEX(Params!G$4:G$14,RESULTS!$AH808))</f>
        <v>0</v>
      </c>
      <c r="AK808" s="109">
        <f t="shared" si="208"/>
        <v>0</v>
      </c>
      <c r="AL808" s="109">
        <f t="shared" si="209"/>
        <v>0</v>
      </c>
    </row>
    <row r="809" spans="1:38" x14ac:dyDescent="0.3">
      <c r="A809" s="64" t="str">
        <f t="shared" si="203"/>
        <v/>
      </c>
      <c r="B809" s="64" t="str">
        <f t="shared" si="204"/>
        <v/>
      </c>
      <c r="C809" s="100">
        <v>808</v>
      </c>
      <c r="D809" s="96"/>
      <c r="E809" s="97">
        <f t="shared" si="216"/>
        <v>1</v>
      </c>
      <c r="F809" s="97"/>
      <c r="G809" s="97"/>
      <c r="H809" s="104" t="str">
        <f t="shared" si="210"/>
        <v/>
      </c>
      <c r="I809" s="105" t="str">
        <f>IF(D809="","",VLOOKUP(D809,ENTRANTS!$A$1:$H$1000,2,0))</f>
        <v/>
      </c>
      <c r="J809" s="105" t="str">
        <f>IF(D809="","",VLOOKUP(D809,ENTRANTS!$A$1:$H$1000,3,0))</f>
        <v/>
      </c>
      <c r="K809" s="100" t="str">
        <f>IF(D809="","",LEFT(VLOOKUP(D809,ENTRANTS!$A$1:$H$1000,5,0),1))</f>
        <v/>
      </c>
      <c r="L809" s="100" t="str">
        <f>IF(D809="","",COUNTIF($K$2:K809,K809))</f>
        <v/>
      </c>
      <c r="M809" s="100" t="str">
        <f>IF(D809="","",VLOOKUP(D809,ENTRANTS!$A$1:$H$1000,4,0))</f>
        <v/>
      </c>
      <c r="N809" s="100" t="str">
        <f>IF(D809="","",COUNTIF($M$2:M809,M809))</f>
        <v/>
      </c>
      <c r="O809" s="105" t="str">
        <f>IF(D809="","",VLOOKUP(D809,ENTRANTS!$A$1:$H$1000,6,0))</f>
        <v/>
      </c>
      <c r="P809" s="83" t="str">
        <f t="shared" si="211"/>
        <v/>
      </c>
      <c r="Q809" s="30"/>
      <c r="R809" s="2" t="str">
        <f t="shared" si="212"/>
        <v/>
      </c>
      <c r="S809" s="3" t="str">
        <f>IF(D809="","",COUNTIF($R$2:R809,R809))</f>
        <v/>
      </c>
      <c r="T809" s="4" t="str">
        <f t="shared" si="217"/>
        <v/>
      </c>
      <c r="U809" s="34" t="str">
        <f>IF(AND(S809=4,K809="M",NOT(O809="Unattached")),SUMIF(R$2:R809,R809,L$2:L809),"")</f>
        <v/>
      </c>
      <c r="V809" s="4" t="str">
        <f t="shared" si="218"/>
        <v/>
      </c>
      <c r="W809" s="34" t="str">
        <f>IF(AND(S809=3,K809="F",NOT(O809="Unattached")),SUMIF(R$2:R809,R809,L$2:L809),"")</f>
        <v/>
      </c>
      <c r="X809" s="5" t="str">
        <f t="shared" si="205"/>
        <v/>
      </c>
      <c r="Y809" s="5" t="str">
        <f t="shared" si="213"/>
        <v/>
      </c>
      <c r="Z809" s="32" t="str">
        <f t="shared" si="206"/>
        <v xml:space="preserve"> </v>
      </c>
      <c r="AA809" s="32" t="str">
        <f>IF(K809="M",IF(S809&lt;&gt;4,"",VLOOKUP(CONCATENATE(R809," ",(S809-3)),$Z$2:AD809,5,0)),IF(S809&lt;&gt;3,"",VLOOKUP(CONCATENATE(R809," ",(S809-2)),$Z$2:AD809,5,0)))</f>
        <v/>
      </c>
      <c r="AB809" s="32" t="str">
        <f>IF(K809="M",IF(S809&lt;&gt;4,"",VLOOKUP(CONCATENATE(R809," ",(S809-2)),$Z$2:AD809,5,0)),IF(S809&lt;&gt;3,"",VLOOKUP(CONCATENATE(R809," ",(S809-1)),$Z$2:AD809,5,0)))</f>
        <v/>
      </c>
      <c r="AC809" s="32" t="str">
        <f>IF(K809="M",IF(S809&lt;&gt;4,"",VLOOKUP(CONCATENATE(R809," ",(S809-1)),$Z$2:AD809,5,0)),IF(S809&lt;&gt;3,"",VLOOKUP(CONCATENATE(R809," ",(S809)),$Z$2:AD809,5,0)))</f>
        <v/>
      </c>
      <c r="AD809" s="32" t="str">
        <f t="shared" si="214"/>
        <v/>
      </c>
      <c r="AE809" s="32" t="str">
        <f t="shared" si="215"/>
        <v xml:space="preserve"> </v>
      </c>
      <c r="AF809" s="109">
        <f>IF($K809="M",IF($L809&gt;Params!D$3,0,Params!F$3-$L809+1)+IF($L809=1,2,0),IF($L809&gt;Params!E$3,0,Params!G$3-$L809+1)+IF($L809=1,2,0))</f>
        <v>0</v>
      </c>
      <c r="AG809" s="109">
        <f t="shared" si="207"/>
        <v>0</v>
      </c>
      <c r="AH809" s="109">
        <f>IF(LEN(M809)&gt;1,MATCH(MID(M809,2,3),Params!$A$4:$A$14,0),0)</f>
        <v>0</v>
      </c>
      <c r="AI809" s="109" cm="1">
        <f t="array" ref="AI809">IF(AH809=0,0,INDEX(Params!F$4:F$14,RESULTS!$AH809))</f>
        <v>0</v>
      </c>
      <c r="AJ809" s="109" cm="1">
        <f t="array" ref="AJ809">IF(AI809=0,0,INDEX(Params!G$4:G$14,RESULTS!$AH809))</f>
        <v>0</v>
      </c>
      <c r="AK809" s="109">
        <f t="shared" si="208"/>
        <v>0</v>
      </c>
      <c r="AL809" s="109">
        <f t="shared" si="209"/>
        <v>0</v>
      </c>
    </row>
    <row r="810" spans="1:38" x14ac:dyDescent="0.3">
      <c r="A810" s="64" t="str">
        <f t="shared" si="203"/>
        <v/>
      </c>
      <c r="B810" s="64" t="str">
        <f t="shared" si="204"/>
        <v/>
      </c>
      <c r="C810" s="100">
        <v>809</v>
      </c>
      <c r="D810" s="96"/>
      <c r="E810" s="97">
        <f t="shared" si="216"/>
        <v>1</v>
      </c>
      <c r="F810" s="97"/>
      <c r="G810" s="97"/>
      <c r="H810" s="104" t="str">
        <f t="shared" si="210"/>
        <v/>
      </c>
      <c r="I810" s="105" t="str">
        <f>IF(D810="","",VLOOKUP(D810,ENTRANTS!$A$1:$H$1000,2,0))</f>
        <v/>
      </c>
      <c r="J810" s="105" t="str">
        <f>IF(D810="","",VLOOKUP(D810,ENTRANTS!$A$1:$H$1000,3,0))</f>
        <v/>
      </c>
      <c r="K810" s="100" t="str">
        <f>IF(D810="","",LEFT(VLOOKUP(D810,ENTRANTS!$A$1:$H$1000,5,0),1))</f>
        <v/>
      </c>
      <c r="L810" s="100" t="str">
        <f>IF(D810="","",COUNTIF($K$2:K810,K810))</f>
        <v/>
      </c>
      <c r="M810" s="100" t="str">
        <f>IF(D810="","",VLOOKUP(D810,ENTRANTS!$A$1:$H$1000,4,0))</f>
        <v/>
      </c>
      <c r="N810" s="100" t="str">
        <f>IF(D810="","",COUNTIF($M$2:M810,M810))</f>
        <v/>
      </c>
      <c r="O810" s="105" t="str">
        <f>IF(D810="","",VLOOKUP(D810,ENTRANTS!$A$1:$H$1000,6,0))</f>
        <v/>
      </c>
      <c r="P810" s="83" t="str">
        <f t="shared" si="211"/>
        <v/>
      </c>
      <c r="Q810" s="30"/>
      <c r="R810" s="2" t="str">
        <f t="shared" si="212"/>
        <v/>
      </c>
      <c r="S810" s="3" t="str">
        <f>IF(D810="","",COUNTIF($R$2:R810,R810))</f>
        <v/>
      </c>
      <c r="T810" s="4" t="str">
        <f t="shared" si="217"/>
        <v/>
      </c>
      <c r="U810" s="34" t="str">
        <f>IF(AND(S810=4,K810="M",NOT(O810="Unattached")),SUMIF(R$2:R810,R810,L$2:L810),"")</f>
        <v/>
      </c>
      <c r="V810" s="4" t="str">
        <f t="shared" si="218"/>
        <v/>
      </c>
      <c r="W810" s="34" t="str">
        <f>IF(AND(S810=3,K810="F",NOT(O810="Unattached")),SUMIF(R$2:R810,R810,L$2:L810),"")</f>
        <v/>
      </c>
      <c r="X810" s="5" t="str">
        <f t="shared" si="205"/>
        <v/>
      </c>
      <c r="Y810" s="5" t="str">
        <f t="shared" si="213"/>
        <v/>
      </c>
      <c r="Z810" s="32" t="str">
        <f t="shared" si="206"/>
        <v xml:space="preserve"> </v>
      </c>
      <c r="AA810" s="32" t="str">
        <f>IF(K810="M",IF(S810&lt;&gt;4,"",VLOOKUP(CONCATENATE(R810," ",(S810-3)),$Z$2:AD810,5,0)),IF(S810&lt;&gt;3,"",VLOOKUP(CONCATENATE(R810," ",(S810-2)),$Z$2:AD810,5,0)))</f>
        <v/>
      </c>
      <c r="AB810" s="32" t="str">
        <f>IF(K810="M",IF(S810&lt;&gt;4,"",VLOOKUP(CONCATENATE(R810," ",(S810-2)),$Z$2:AD810,5,0)),IF(S810&lt;&gt;3,"",VLOOKUP(CONCATENATE(R810," ",(S810-1)),$Z$2:AD810,5,0)))</f>
        <v/>
      </c>
      <c r="AC810" s="32" t="str">
        <f>IF(K810="M",IF(S810&lt;&gt;4,"",VLOOKUP(CONCATENATE(R810," ",(S810-1)),$Z$2:AD810,5,0)),IF(S810&lt;&gt;3,"",VLOOKUP(CONCATENATE(R810," ",(S810)),$Z$2:AD810,5,0)))</f>
        <v/>
      </c>
      <c r="AD810" s="32" t="str">
        <f t="shared" si="214"/>
        <v/>
      </c>
      <c r="AE810" s="32" t="str">
        <f t="shared" si="215"/>
        <v xml:space="preserve"> </v>
      </c>
      <c r="AF810" s="109">
        <f>IF($K810="M",IF($L810&gt;Params!D$3,0,Params!F$3-$L810+1)+IF($L810=1,2,0),IF($L810&gt;Params!E$3,0,Params!G$3-$L810+1)+IF($L810=1,2,0))</f>
        <v>0</v>
      </c>
      <c r="AG810" s="109">
        <f t="shared" si="207"/>
        <v>0</v>
      </c>
      <c r="AH810" s="109">
        <f>IF(LEN(M810)&gt;1,MATCH(MID(M810,2,3),Params!$A$4:$A$14,0),0)</f>
        <v>0</v>
      </c>
      <c r="AI810" s="109" cm="1">
        <f t="array" ref="AI810">IF(AH810=0,0,INDEX(Params!F$4:F$14,RESULTS!$AH810))</f>
        <v>0</v>
      </c>
      <c r="AJ810" s="109" cm="1">
        <f t="array" ref="AJ810">IF(AI810=0,0,INDEX(Params!G$4:G$14,RESULTS!$AH810))</f>
        <v>0</v>
      </c>
      <c r="AK810" s="109">
        <f t="shared" si="208"/>
        <v>0</v>
      </c>
      <c r="AL810" s="109">
        <f t="shared" si="209"/>
        <v>0</v>
      </c>
    </row>
    <row r="811" spans="1:38" x14ac:dyDescent="0.3">
      <c r="A811" s="64" t="str">
        <f t="shared" si="203"/>
        <v/>
      </c>
      <c r="B811" s="64" t="str">
        <f t="shared" si="204"/>
        <v/>
      </c>
      <c r="C811" s="100">
        <v>810</v>
      </c>
      <c r="D811" s="96"/>
      <c r="E811" s="97">
        <f t="shared" si="216"/>
        <v>1</v>
      </c>
      <c r="F811" s="97"/>
      <c r="G811" s="97"/>
      <c r="H811" s="104" t="str">
        <f t="shared" si="210"/>
        <v/>
      </c>
      <c r="I811" s="105" t="str">
        <f>IF(D811="","",VLOOKUP(D811,ENTRANTS!$A$1:$H$1000,2,0))</f>
        <v/>
      </c>
      <c r="J811" s="105" t="str">
        <f>IF(D811="","",VLOOKUP(D811,ENTRANTS!$A$1:$H$1000,3,0))</f>
        <v/>
      </c>
      <c r="K811" s="100" t="str">
        <f>IF(D811="","",LEFT(VLOOKUP(D811,ENTRANTS!$A$1:$H$1000,5,0),1))</f>
        <v/>
      </c>
      <c r="L811" s="100" t="str">
        <f>IF(D811="","",COUNTIF($K$2:K811,K811))</f>
        <v/>
      </c>
      <c r="M811" s="100" t="str">
        <f>IF(D811="","",VLOOKUP(D811,ENTRANTS!$A$1:$H$1000,4,0))</f>
        <v/>
      </c>
      <c r="N811" s="100" t="str">
        <f>IF(D811="","",COUNTIF($M$2:M811,M811))</f>
        <v/>
      </c>
      <c r="O811" s="105" t="str">
        <f>IF(D811="","",VLOOKUP(D811,ENTRANTS!$A$1:$H$1000,6,0))</f>
        <v/>
      </c>
      <c r="P811" s="83" t="str">
        <f t="shared" si="211"/>
        <v/>
      </c>
      <c r="Q811" s="30"/>
      <c r="R811" s="2" t="str">
        <f t="shared" si="212"/>
        <v/>
      </c>
      <c r="S811" s="3" t="str">
        <f>IF(D811="","",COUNTIF($R$2:R811,R811))</f>
        <v/>
      </c>
      <c r="T811" s="4" t="str">
        <f t="shared" si="217"/>
        <v/>
      </c>
      <c r="U811" s="34" t="str">
        <f>IF(AND(S811=4,K811="M",NOT(O811="Unattached")),SUMIF(R$2:R811,R811,L$2:L811),"")</f>
        <v/>
      </c>
      <c r="V811" s="4" t="str">
        <f t="shared" si="218"/>
        <v/>
      </c>
      <c r="W811" s="34" t="str">
        <f>IF(AND(S811=3,K811="F",NOT(O811="Unattached")),SUMIF(R$2:R811,R811,L$2:L811),"")</f>
        <v/>
      </c>
      <c r="X811" s="5" t="str">
        <f t="shared" si="205"/>
        <v/>
      </c>
      <c r="Y811" s="5" t="str">
        <f t="shared" si="213"/>
        <v/>
      </c>
      <c r="Z811" s="32" t="str">
        <f t="shared" si="206"/>
        <v xml:space="preserve"> </v>
      </c>
      <c r="AA811" s="32" t="str">
        <f>IF(K811="M",IF(S811&lt;&gt;4,"",VLOOKUP(CONCATENATE(R811," ",(S811-3)),$Z$2:AD811,5,0)),IF(S811&lt;&gt;3,"",VLOOKUP(CONCATENATE(R811," ",(S811-2)),$Z$2:AD811,5,0)))</f>
        <v/>
      </c>
      <c r="AB811" s="32" t="str">
        <f>IF(K811="M",IF(S811&lt;&gt;4,"",VLOOKUP(CONCATENATE(R811," ",(S811-2)),$Z$2:AD811,5,0)),IF(S811&lt;&gt;3,"",VLOOKUP(CONCATENATE(R811," ",(S811-1)),$Z$2:AD811,5,0)))</f>
        <v/>
      </c>
      <c r="AC811" s="32" t="str">
        <f>IF(K811="M",IF(S811&lt;&gt;4,"",VLOOKUP(CONCATENATE(R811," ",(S811-1)),$Z$2:AD811,5,0)),IF(S811&lt;&gt;3,"",VLOOKUP(CONCATENATE(R811," ",(S811)),$Z$2:AD811,5,0)))</f>
        <v/>
      </c>
      <c r="AD811" s="32" t="str">
        <f t="shared" si="214"/>
        <v/>
      </c>
      <c r="AE811" s="32" t="str">
        <f t="shared" si="215"/>
        <v xml:space="preserve"> </v>
      </c>
      <c r="AF811" s="109">
        <f>IF($K811="M",IF($L811&gt;Params!D$3,0,Params!F$3-$L811+1)+IF($L811=1,2,0),IF($L811&gt;Params!E$3,0,Params!G$3-$L811+1)+IF($L811=1,2,0))</f>
        <v>0</v>
      </c>
      <c r="AG811" s="109">
        <f t="shared" si="207"/>
        <v>0</v>
      </c>
      <c r="AH811" s="109">
        <f>IF(LEN(M811)&gt;1,MATCH(MID(M811,2,3),Params!$A$4:$A$14,0),0)</f>
        <v>0</v>
      </c>
      <c r="AI811" s="109" cm="1">
        <f t="array" ref="AI811">IF(AH811=0,0,INDEX(Params!F$4:F$14,RESULTS!$AH811))</f>
        <v>0</v>
      </c>
      <c r="AJ811" s="109" cm="1">
        <f t="array" ref="AJ811">IF(AI811=0,0,INDEX(Params!G$4:G$14,RESULTS!$AH811))</f>
        <v>0</v>
      </c>
      <c r="AK811" s="109">
        <f t="shared" si="208"/>
        <v>0</v>
      </c>
      <c r="AL811" s="109">
        <f t="shared" si="209"/>
        <v>0</v>
      </c>
    </row>
    <row r="812" spans="1:38" x14ac:dyDescent="0.3">
      <c r="A812" s="64" t="str">
        <f t="shared" si="203"/>
        <v/>
      </c>
      <c r="B812" s="64" t="str">
        <f t="shared" si="204"/>
        <v/>
      </c>
      <c r="C812" s="100">
        <v>811</v>
      </c>
      <c r="D812" s="96"/>
      <c r="E812" s="97">
        <f t="shared" si="216"/>
        <v>1</v>
      </c>
      <c r="F812" s="97"/>
      <c r="G812" s="97"/>
      <c r="H812" s="104" t="str">
        <f t="shared" si="210"/>
        <v/>
      </c>
      <c r="I812" s="105" t="str">
        <f>IF(D812="","",VLOOKUP(D812,ENTRANTS!$A$1:$H$1000,2,0))</f>
        <v/>
      </c>
      <c r="J812" s="105" t="str">
        <f>IF(D812="","",VLOOKUP(D812,ENTRANTS!$A$1:$H$1000,3,0))</f>
        <v/>
      </c>
      <c r="K812" s="100" t="str">
        <f>IF(D812="","",LEFT(VLOOKUP(D812,ENTRANTS!$A$1:$H$1000,5,0),1))</f>
        <v/>
      </c>
      <c r="L812" s="100" t="str">
        <f>IF(D812="","",COUNTIF($K$2:K812,K812))</f>
        <v/>
      </c>
      <c r="M812" s="100" t="str">
        <f>IF(D812="","",VLOOKUP(D812,ENTRANTS!$A$1:$H$1000,4,0))</f>
        <v/>
      </c>
      <c r="N812" s="100" t="str">
        <f>IF(D812="","",COUNTIF($M$2:M812,M812))</f>
        <v/>
      </c>
      <c r="O812" s="105" t="str">
        <f>IF(D812="","",VLOOKUP(D812,ENTRANTS!$A$1:$H$1000,6,0))</f>
        <v/>
      </c>
      <c r="P812" s="83" t="str">
        <f t="shared" si="211"/>
        <v/>
      </c>
      <c r="Q812" s="30"/>
      <c r="R812" s="2" t="str">
        <f t="shared" si="212"/>
        <v/>
      </c>
      <c r="S812" s="3" t="str">
        <f>IF(D812="","",COUNTIF($R$2:R812,R812))</f>
        <v/>
      </c>
      <c r="T812" s="4" t="str">
        <f t="shared" si="217"/>
        <v/>
      </c>
      <c r="U812" s="34" t="str">
        <f>IF(AND(S812=4,K812="M",NOT(O812="Unattached")),SUMIF(R$2:R812,R812,L$2:L812),"")</f>
        <v/>
      </c>
      <c r="V812" s="4" t="str">
        <f t="shared" si="218"/>
        <v/>
      </c>
      <c r="W812" s="34" t="str">
        <f>IF(AND(S812=3,K812="F",NOT(O812="Unattached")),SUMIF(R$2:R812,R812,L$2:L812),"")</f>
        <v/>
      </c>
      <c r="X812" s="5" t="str">
        <f t="shared" si="205"/>
        <v/>
      </c>
      <c r="Y812" s="5" t="str">
        <f t="shared" si="213"/>
        <v/>
      </c>
      <c r="Z812" s="32" t="str">
        <f t="shared" si="206"/>
        <v xml:space="preserve"> </v>
      </c>
      <c r="AA812" s="32" t="str">
        <f>IF(K812="M",IF(S812&lt;&gt;4,"",VLOOKUP(CONCATENATE(R812," ",(S812-3)),$Z$2:AD812,5,0)),IF(S812&lt;&gt;3,"",VLOOKUP(CONCATENATE(R812," ",(S812-2)),$Z$2:AD812,5,0)))</f>
        <v/>
      </c>
      <c r="AB812" s="32" t="str">
        <f>IF(K812="M",IF(S812&lt;&gt;4,"",VLOOKUP(CONCATENATE(R812," ",(S812-2)),$Z$2:AD812,5,0)),IF(S812&lt;&gt;3,"",VLOOKUP(CONCATENATE(R812," ",(S812-1)),$Z$2:AD812,5,0)))</f>
        <v/>
      </c>
      <c r="AC812" s="32" t="str">
        <f>IF(K812="M",IF(S812&lt;&gt;4,"",VLOOKUP(CONCATENATE(R812," ",(S812-1)),$Z$2:AD812,5,0)),IF(S812&lt;&gt;3,"",VLOOKUP(CONCATENATE(R812," ",(S812)),$Z$2:AD812,5,0)))</f>
        <v/>
      </c>
      <c r="AD812" s="32" t="str">
        <f t="shared" si="214"/>
        <v/>
      </c>
      <c r="AE812" s="32" t="str">
        <f t="shared" si="215"/>
        <v xml:space="preserve"> </v>
      </c>
      <c r="AF812" s="109">
        <f>IF($K812="M",IF($L812&gt;Params!D$3,0,Params!F$3-$L812+1)+IF($L812=1,2,0),IF($L812&gt;Params!E$3,0,Params!G$3-$L812+1)+IF($L812=1,2,0))</f>
        <v>0</v>
      </c>
      <c r="AG812" s="109">
        <f t="shared" si="207"/>
        <v>0</v>
      </c>
      <c r="AH812" s="109">
        <f>IF(LEN(M812)&gt;1,MATCH(MID(M812,2,3),Params!$A$4:$A$14,0),0)</f>
        <v>0</v>
      </c>
      <c r="AI812" s="109" cm="1">
        <f t="array" ref="AI812">IF(AH812=0,0,INDEX(Params!F$4:F$14,RESULTS!$AH812))</f>
        <v>0</v>
      </c>
      <c r="AJ812" s="109" cm="1">
        <f t="array" ref="AJ812">IF(AI812=0,0,INDEX(Params!G$4:G$14,RESULTS!$AH812))</f>
        <v>0</v>
      </c>
      <c r="AK812" s="109">
        <f t="shared" si="208"/>
        <v>0</v>
      </c>
      <c r="AL812" s="109">
        <f t="shared" si="209"/>
        <v>0</v>
      </c>
    </row>
    <row r="813" spans="1:38" x14ac:dyDescent="0.3">
      <c r="A813" s="64" t="str">
        <f t="shared" si="203"/>
        <v/>
      </c>
      <c r="B813" s="64" t="str">
        <f t="shared" si="204"/>
        <v/>
      </c>
      <c r="C813" s="100">
        <v>812</v>
      </c>
      <c r="D813" s="96"/>
      <c r="E813" s="97">
        <f t="shared" si="216"/>
        <v>1</v>
      </c>
      <c r="F813" s="97"/>
      <c r="G813" s="97"/>
      <c r="H813" s="104" t="str">
        <f t="shared" si="210"/>
        <v/>
      </c>
      <c r="I813" s="105" t="str">
        <f>IF(D813="","",VLOOKUP(D813,ENTRANTS!$A$1:$H$1000,2,0))</f>
        <v/>
      </c>
      <c r="J813" s="105" t="str">
        <f>IF(D813="","",VLOOKUP(D813,ENTRANTS!$A$1:$H$1000,3,0))</f>
        <v/>
      </c>
      <c r="K813" s="100" t="str">
        <f>IF(D813="","",LEFT(VLOOKUP(D813,ENTRANTS!$A$1:$H$1000,5,0),1))</f>
        <v/>
      </c>
      <c r="L813" s="100" t="str">
        <f>IF(D813="","",COUNTIF($K$2:K813,K813))</f>
        <v/>
      </c>
      <c r="M813" s="100" t="str">
        <f>IF(D813="","",VLOOKUP(D813,ENTRANTS!$A$1:$H$1000,4,0))</f>
        <v/>
      </c>
      <c r="N813" s="100" t="str">
        <f>IF(D813="","",COUNTIF($M$2:M813,M813))</f>
        <v/>
      </c>
      <c r="O813" s="105" t="str">
        <f>IF(D813="","",VLOOKUP(D813,ENTRANTS!$A$1:$H$1000,6,0))</f>
        <v/>
      </c>
      <c r="P813" s="83" t="str">
        <f t="shared" si="211"/>
        <v/>
      </c>
      <c r="Q813" s="30"/>
      <c r="R813" s="2" t="str">
        <f t="shared" si="212"/>
        <v/>
      </c>
      <c r="S813" s="3" t="str">
        <f>IF(D813="","",COUNTIF($R$2:R813,R813))</f>
        <v/>
      </c>
      <c r="T813" s="4" t="str">
        <f t="shared" si="217"/>
        <v/>
      </c>
      <c r="U813" s="34" t="str">
        <f>IF(AND(S813=4,K813="M",NOT(O813="Unattached")),SUMIF(R$2:R813,R813,L$2:L813),"")</f>
        <v/>
      </c>
      <c r="V813" s="4" t="str">
        <f t="shared" si="218"/>
        <v/>
      </c>
      <c r="W813" s="34" t="str">
        <f>IF(AND(S813=3,K813="F",NOT(O813="Unattached")),SUMIF(R$2:R813,R813,L$2:L813),"")</f>
        <v/>
      </c>
      <c r="X813" s="5" t="str">
        <f t="shared" si="205"/>
        <v/>
      </c>
      <c r="Y813" s="5" t="str">
        <f t="shared" si="213"/>
        <v/>
      </c>
      <c r="Z813" s="32" t="str">
        <f t="shared" si="206"/>
        <v xml:space="preserve"> </v>
      </c>
      <c r="AA813" s="32" t="str">
        <f>IF(K813="M",IF(S813&lt;&gt;4,"",VLOOKUP(CONCATENATE(R813," ",(S813-3)),$Z$2:AD813,5,0)),IF(S813&lt;&gt;3,"",VLOOKUP(CONCATENATE(R813," ",(S813-2)),$Z$2:AD813,5,0)))</f>
        <v/>
      </c>
      <c r="AB813" s="32" t="str">
        <f>IF(K813="M",IF(S813&lt;&gt;4,"",VLOOKUP(CONCATENATE(R813," ",(S813-2)),$Z$2:AD813,5,0)),IF(S813&lt;&gt;3,"",VLOOKUP(CONCATENATE(R813," ",(S813-1)),$Z$2:AD813,5,0)))</f>
        <v/>
      </c>
      <c r="AC813" s="32" t="str">
        <f>IF(K813="M",IF(S813&lt;&gt;4,"",VLOOKUP(CONCATENATE(R813," ",(S813-1)),$Z$2:AD813,5,0)),IF(S813&lt;&gt;3,"",VLOOKUP(CONCATENATE(R813," ",(S813)),$Z$2:AD813,5,0)))</f>
        <v/>
      </c>
      <c r="AD813" s="32" t="str">
        <f t="shared" si="214"/>
        <v/>
      </c>
      <c r="AE813" s="32" t="str">
        <f t="shared" si="215"/>
        <v xml:space="preserve"> </v>
      </c>
      <c r="AF813" s="109">
        <f>IF($K813="M",IF($L813&gt;Params!D$3,0,Params!F$3-$L813+1)+IF($L813=1,2,0),IF($L813&gt;Params!E$3,0,Params!G$3-$L813+1)+IF($L813=1,2,0))</f>
        <v>0</v>
      </c>
      <c r="AG813" s="109">
        <f t="shared" si="207"/>
        <v>0</v>
      </c>
      <c r="AH813" s="109">
        <f>IF(LEN(M813)&gt;1,MATCH(MID(M813,2,3),Params!$A$4:$A$14,0),0)</f>
        <v>0</v>
      </c>
      <c r="AI813" s="109" cm="1">
        <f t="array" ref="AI813">IF(AH813=0,0,INDEX(Params!F$4:F$14,RESULTS!$AH813))</f>
        <v>0</v>
      </c>
      <c r="AJ813" s="109" cm="1">
        <f t="array" ref="AJ813">IF(AI813=0,0,INDEX(Params!G$4:G$14,RESULTS!$AH813))</f>
        <v>0</v>
      </c>
      <c r="AK813" s="109">
        <f t="shared" si="208"/>
        <v>0</v>
      </c>
      <c r="AL813" s="109">
        <f t="shared" si="209"/>
        <v>0</v>
      </c>
    </row>
    <row r="814" spans="1:38" x14ac:dyDescent="0.3">
      <c r="A814" s="64" t="str">
        <f t="shared" si="203"/>
        <v/>
      </c>
      <c r="B814" s="64" t="str">
        <f t="shared" si="204"/>
        <v/>
      </c>
      <c r="C814" s="100">
        <v>813</v>
      </c>
      <c r="D814" s="96"/>
      <c r="E814" s="97">
        <f t="shared" si="216"/>
        <v>1</v>
      </c>
      <c r="F814" s="97"/>
      <c r="G814" s="97"/>
      <c r="H814" s="104" t="str">
        <f t="shared" si="210"/>
        <v/>
      </c>
      <c r="I814" s="105" t="str">
        <f>IF(D814="","",VLOOKUP(D814,ENTRANTS!$A$1:$H$1000,2,0))</f>
        <v/>
      </c>
      <c r="J814" s="105" t="str">
        <f>IF(D814="","",VLOOKUP(D814,ENTRANTS!$A$1:$H$1000,3,0))</f>
        <v/>
      </c>
      <c r="K814" s="100" t="str">
        <f>IF(D814="","",LEFT(VLOOKUP(D814,ENTRANTS!$A$1:$H$1000,5,0),1))</f>
        <v/>
      </c>
      <c r="L814" s="100" t="str">
        <f>IF(D814="","",COUNTIF($K$2:K814,K814))</f>
        <v/>
      </c>
      <c r="M814" s="100" t="str">
        <f>IF(D814="","",VLOOKUP(D814,ENTRANTS!$A$1:$H$1000,4,0))</f>
        <v/>
      </c>
      <c r="N814" s="100" t="str">
        <f>IF(D814="","",COUNTIF($M$2:M814,M814))</f>
        <v/>
      </c>
      <c r="O814" s="105" t="str">
        <f>IF(D814="","",VLOOKUP(D814,ENTRANTS!$A$1:$H$1000,6,0))</f>
        <v/>
      </c>
      <c r="P814" s="83" t="str">
        <f t="shared" si="211"/>
        <v/>
      </c>
      <c r="Q814" s="30"/>
      <c r="R814" s="2" t="str">
        <f t="shared" si="212"/>
        <v/>
      </c>
      <c r="S814" s="3" t="str">
        <f>IF(D814="","",COUNTIF($R$2:R814,R814))</f>
        <v/>
      </c>
      <c r="T814" s="4" t="str">
        <f t="shared" si="217"/>
        <v/>
      </c>
      <c r="U814" s="34" t="str">
        <f>IF(AND(S814=4,K814="M",NOT(O814="Unattached")),SUMIF(R$2:R814,R814,L$2:L814),"")</f>
        <v/>
      </c>
      <c r="V814" s="4" t="str">
        <f t="shared" si="218"/>
        <v/>
      </c>
      <c r="W814" s="34" t="str">
        <f>IF(AND(S814=3,K814="F",NOT(O814="Unattached")),SUMIF(R$2:R814,R814,L$2:L814),"")</f>
        <v/>
      </c>
      <c r="X814" s="5" t="str">
        <f t="shared" si="205"/>
        <v/>
      </c>
      <c r="Y814" s="5" t="str">
        <f t="shared" si="213"/>
        <v/>
      </c>
      <c r="Z814" s="32" t="str">
        <f t="shared" si="206"/>
        <v xml:space="preserve"> </v>
      </c>
      <c r="AA814" s="32" t="str">
        <f>IF(K814="M",IF(S814&lt;&gt;4,"",VLOOKUP(CONCATENATE(R814," ",(S814-3)),$Z$2:AD814,5,0)),IF(S814&lt;&gt;3,"",VLOOKUP(CONCATENATE(R814," ",(S814-2)),$Z$2:AD814,5,0)))</f>
        <v/>
      </c>
      <c r="AB814" s="32" t="str">
        <f>IF(K814="M",IF(S814&lt;&gt;4,"",VLOOKUP(CONCATENATE(R814," ",(S814-2)),$Z$2:AD814,5,0)),IF(S814&lt;&gt;3,"",VLOOKUP(CONCATENATE(R814," ",(S814-1)),$Z$2:AD814,5,0)))</f>
        <v/>
      </c>
      <c r="AC814" s="32" t="str">
        <f>IF(K814="M",IF(S814&lt;&gt;4,"",VLOOKUP(CONCATENATE(R814," ",(S814-1)),$Z$2:AD814,5,0)),IF(S814&lt;&gt;3,"",VLOOKUP(CONCATENATE(R814," ",(S814)),$Z$2:AD814,5,0)))</f>
        <v/>
      </c>
      <c r="AD814" s="32" t="str">
        <f t="shared" si="214"/>
        <v/>
      </c>
      <c r="AE814" s="32" t="str">
        <f t="shared" si="215"/>
        <v xml:space="preserve"> </v>
      </c>
      <c r="AF814" s="109">
        <f>IF($K814="M",IF($L814&gt;Params!D$3,0,Params!F$3-$L814+1)+IF($L814=1,2,0),IF($L814&gt;Params!E$3,0,Params!G$3-$L814+1)+IF($L814=1,2,0))</f>
        <v>0</v>
      </c>
      <c r="AG814" s="109">
        <f t="shared" si="207"/>
        <v>0</v>
      </c>
      <c r="AH814" s="109">
        <f>IF(LEN(M814)&gt;1,MATCH(MID(M814,2,3),Params!$A$4:$A$14,0),0)</f>
        <v>0</v>
      </c>
      <c r="AI814" s="109" cm="1">
        <f t="array" ref="AI814">IF(AH814=0,0,INDEX(Params!F$4:F$14,RESULTS!$AH814))</f>
        <v>0</v>
      </c>
      <c r="AJ814" s="109" cm="1">
        <f t="array" ref="AJ814">IF(AI814=0,0,INDEX(Params!G$4:G$14,RESULTS!$AH814))</f>
        <v>0</v>
      </c>
      <c r="AK814" s="109">
        <f t="shared" si="208"/>
        <v>0</v>
      </c>
      <c r="AL814" s="109">
        <f t="shared" si="209"/>
        <v>0</v>
      </c>
    </row>
    <row r="815" spans="1:38" x14ac:dyDescent="0.3">
      <c r="A815" s="64" t="str">
        <f t="shared" si="203"/>
        <v/>
      </c>
      <c r="B815" s="64" t="str">
        <f t="shared" si="204"/>
        <v/>
      </c>
      <c r="C815" s="100">
        <v>814</v>
      </c>
      <c r="D815" s="96"/>
      <c r="E815" s="97">
        <f t="shared" si="216"/>
        <v>1</v>
      </c>
      <c r="F815" s="97"/>
      <c r="G815" s="97"/>
      <c r="H815" s="104" t="str">
        <f t="shared" si="210"/>
        <v/>
      </c>
      <c r="I815" s="105" t="str">
        <f>IF(D815="","",VLOOKUP(D815,ENTRANTS!$A$1:$H$1000,2,0))</f>
        <v/>
      </c>
      <c r="J815" s="105" t="str">
        <f>IF(D815="","",VLOOKUP(D815,ENTRANTS!$A$1:$H$1000,3,0))</f>
        <v/>
      </c>
      <c r="K815" s="100" t="str">
        <f>IF(D815="","",LEFT(VLOOKUP(D815,ENTRANTS!$A$1:$H$1000,5,0),1))</f>
        <v/>
      </c>
      <c r="L815" s="100" t="str">
        <f>IF(D815="","",COUNTIF($K$2:K815,K815))</f>
        <v/>
      </c>
      <c r="M815" s="100" t="str">
        <f>IF(D815="","",VLOOKUP(D815,ENTRANTS!$A$1:$H$1000,4,0))</f>
        <v/>
      </c>
      <c r="N815" s="100" t="str">
        <f>IF(D815="","",COUNTIF($M$2:M815,M815))</f>
        <v/>
      </c>
      <c r="O815" s="105" t="str">
        <f>IF(D815="","",VLOOKUP(D815,ENTRANTS!$A$1:$H$1000,6,0))</f>
        <v/>
      </c>
      <c r="P815" s="83" t="str">
        <f t="shared" si="211"/>
        <v/>
      </c>
      <c r="Q815" s="30"/>
      <c r="R815" s="2" t="str">
        <f t="shared" si="212"/>
        <v/>
      </c>
      <c r="S815" s="3" t="str">
        <f>IF(D815="","",COUNTIF($R$2:R815,R815))</f>
        <v/>
      </c>
      <c r="T815" s="4" t="str">
        <f t="shared" si="217"/>
        <v/>
      </c>
      <c r="U815" s="34" t="str">
        <f>IF(AND(S815=4,K815="M",NOT(O815="Unattached")),SUMIF(R$2:R815,R815,L$2:L815),"")</f>
        <v/>
      </c>
      <c r="V815" s="4" t="str">
        <f t="shared" si="218"/>
        <v/>
      </c>
      <c r="W815" s="34" t="str">
        <f>IF(AND(S815=3,K815="F",NOT(O815="Unattached")),SUMIF(R$2:R815,R815,L$2:L815),"")</f>
        <v/>
      </c>
      <c r="X815" s="5" t="str">
        <f t="shared" si="205"/>
        <v/>
      </c>
      <c r="Y815" s="5" t="str">
        <f t="shared" si="213"/>
        <v/>
      </c>
      <c r="Z815" s="32" t="str">
        <f t="shared" si="206"/>
        <v xml:space="preserve"> </v>
      </c>
      <c r="AA815" s="32" t="str">
        <f>IF(K815="M",IF(S815&lt;&gt;4,"",VLOOKUP(CONCATENATE(R815," ",(S815-3)),$Z$2:AD815,5,0)),IF(S815&lt;&gt;3,"",VLOOKUP(CONCATENATE(R815," ",(S815-2)),$Z$2:AD815,5,0)))</f>
        <v/>
      </c>
      <c r="AB815" s="32" t="str">
        <f>IF(K815="M",IF(S815&lt;&gt;4,"",VLOOKUP(CONCATENATE(R815," ",(S815-2)),$Z$2:AD815,5,0)),IF(S815&lt;&gt;3,"",VLOOKUP(CONCATENATE(R815," ",(S815-1)),$Z$2:AD815,5,0)))</f>
        <v/>
      </c>
      <c r="AC815" s="32" t="str">
        <f>IF(K815="M",IF(S815&lt;&gt;4,"",VLOOKUP(CONCATENATE(R815," ",(S815-1)),$Z$2:AD815,5,0)),IF(S815&lt;&gt;3,"",VLOOKUP(CONCATENATE(R815," ",(S815)),$Z$2:AD815,5,0)))</f>
        <v/>
      </c>
      <c r="AD815" s="32" t="str">
        <f t="shared" si="214"/>
        <v/>
      </c>
      <c r="AE815" s="32" t="str">
        <f t="shared" si="215"/>
        <v xml:space="preserve"> </v>
      </c>
      <c r="AF815" s="109">
        <f>IF($K815="M",IF($L815&gt;Params!D$3,0,Params!F$3-$L815+1)+IF($L815=1,2,0),IF($L815&gt;Params!E$3,0,Params!G$3-$L815+1)+IF($L815=1,2,0))</f>
        <v>0</v>
      </c>
      <c r="AG815" s="109">
        <f t="shared" si="207"/>
        <v>0</v>
      </c>
      <c r="AH815" s="109">
        <f>IF(LEN(M815)&gt;1,MATCH(MID(M815,2,3),Params!$A$4:$A$14,0),0)</f>
        <v>0</v>
      </c>
      <c r="AI815" s="109" cm="1">
        <f t="array" ref="AI815">IF(AH815=0,0,INDEX(Params!F$4:F$14,RESULTS!$AH815))</f>
        <v>0</v>
      </c>
      <c r="AJ815" s="109" cm="1">
        <f t="array" ref="AJ815">IF(AI815=0,0,INDEX(Params!G$4:G$14,RESULTS!$AH815))</f>
        <v>0</v>
      </c>
      <c r="AK815" s="109">
        <f t="shared" si="208"/>
        <v>0</v>
      </c>
      <c r="AL815" s="109">
        <f t="shared" si="209"/>
        <v>0</v>
      </c>
    </row>
    <row r="816" spans="1:38" x14ac:dyDescent="0.3">
      <c r="A816" s="64" t="str">
        <f t="shared" si="203"/>
        <v/>
      </c>
      <c r="B816" s="64" t="str">
        <f t="shared" si="204"/>
        <v/>
      </c>
      <c r="C816" s="100">
        <v>815</v>
      </c>
      <c r="D816" s="96"/>
      <c r="E816" s="97">
        <f t="shared" si="216"/>
        <v>1</v>
      </c>
      <c r="F816" s="97"/>
      <c r="G816" s="97"/>
      <c r="H816" s="104" t="str">
        <f t="shared" si="210"/>
        <v/>
      </c>
      <c r="I816" s="105" t="str">
        <f>IF(D816="","",VLOOKUP(D816,ENTRANTS!$A$1:$H$1000,2,0))</f>
        <v/>
      </c>
      <c r="J816" s="105" t="str">
        <f>IF(D816="","",VLOOKUP(D816,ENTRANTS!$A$1:$H$1000,3,0))</f>
        <v/>
      </c>
      <c r="K816" s="100" t="str">
        <f>IF(D816="","",LEFT(VLOOKUP(D816,ENTRANTS!$A$1:$H$1000,5,0),1))</f>
        <v/>
      </c>
      <c r="L816" s="100" t="str">
        <f>IF(D816="","",COUNTIF($K$2:K816,K816))</f>
        <v/>
      </c>
      <c r="M816" s="100" t="str">
        <f>IF(D816="","",VLOOKUP(D816,ENTRANTS!$A$1:$H$1000,4,0))</f>
        <v/>
      </c>
      <c r="N816" s="100" t="str">
        <f>IF(D816="","",COUNTIF($M$2:M816,M816))</f>
        <v/>
      </c>
      <c r="O816" s="105" t="str">
        <f>IF(D816="","",VLOOKUP(D816,ENTRANTS!$A$1:$H$1000,6,0))</f>
        <v/>
      </c>
      <c r="P816" s="83" t="str">
        <f t="shared" si="211"/>
        <v/>
      </c>
      <c r="Q816" s="30"/>
      <c r="R816" s="2" t="str">
        <f t="shared" si="212"/>
        <v/>
      </c>
      <c r="S816" s="3" t="str">
        <f>IF(D816="","",COUNTIF($R$2:R816,R816))</f>
        <v/>
      </c>
      <c r="T816" s="4" t="str">
        <f t="shared" si="217"/>
        <v/>
      </c>
      <c r="U816" s="34" t="str">
        <f>IF(AND(S816=4,K816="M",NOT(O816="Unattached")),SUMIF(R$2:R816,R816,L$2:L816),"")</f>
        <v/>
      </c>
      <c r="V816" s="4" t="str">
        <f t="shared" si="218"/>
        <v/>
      </c>
      <c r="W816" s="34" t="str">
        <f>IF(AND(S816=3,K816="F",NOT(O816="Unattached")),SUMIF(R$2:R816,R816,L$2:L816),"")</f>
        <v/>
      </c>
      <c r="X816" s="5" t="str">
        <f t="shared" si="205"/>
        <v/>
      </c>
      <c r="Y816" s="5" t="str">
        <f t="shared" si="213"/>
        <v/>
      </c>
      <c r="Z816" s="32" t="str">
        <f t="shared" si="206"/>
        <v xml:space="preserve"> </v>
      </c>
      <c r="AA816" s="32" t="str">
        <f>IF(K816="M",IF(S816&lt;&gt;4,"",VLOOKUP(CONCATENATE(R816," ",(S816-3)),$Z$2:AD816,5,0)),IF(S816&lt;&gt;3,"",VLOOKUP(CONCATENATE(R816," ",(S816-2)),$Z$2:AD816,5,0)))</f>
        <v/>
      </c>
      <c r="AB816" s="32" t="str">
        <f>IF(K816="M",IF(S816&lt;&gt;4,"",VLOOKUP(CONCATENATE(R816," ",(S816-2)),$Z$2:AD816,5,0)),IF(S816&lt;&gt;3,"",VLOOKUP(CONCATENATE(R816," ",(S816-1)),$Z$2:AD816,5,0)))</f>
        <v/>
      </c>
      <c r="AC816" s="32" t="str">
        <f>IF(K816="M",IF(S816&lt;&gt;4,"",VLOOKUP(CONCATENATE(R816," ",(S816-1)),$Z$2:AD816,5,0)),IF(S816&lt;&gt;3,"",VLOOKUP(CONCATENATE(R816," ",(S816)),$Z$2:AD816,5,0)))</f>
        <v/>
      </c>
      <c r="AD816" s="32" t="str">
        <f t="shared" si="214"/>
        <v/>
      </c>
      <c r="AE816" s="32" t="str">
        <f t="shared" si="215"/>
        <v xml:space="preserve"> </v>
      </c>
      <c r="AF816" s="109">
        <f>IF($K816="M",IF($L816&gt;Params!D$3,0,Params!F$3-$L816+1)+IF($L816=1,2,0),IF($L816&gt;Params!E$3,0,Params!G$3-$L816+1)+IF($L816=1,2,0))</f>
        <v>0</v>
      </c>
      <c r="AG816" s="109">
        <f t="shared" si="207"/>
        <v>0</v>
      </c>
      <c r="AH816" s="109">
        <f>IF(LEN(M816)&gt;1,MATCH(MID(M816,2,3),Params!$A$4:$A$14,0),0)</f>
        <v>0</v>
      </c>
      <c r="AI816" s="109" cm="1">
        <f t="array" ref="AI816">IF(AH816=0,0,INDEX(Params!F$4:F$14,RESULTS!$AH816))</f>
        <v>0</v>
      </c>
      <c r="AJ816" s="109" cm="1">
        <f t="array" ref="AJ816">IF(AI816=0,0,INDEX(Params!G$4:G$14,RESULTS!$AH816))</f>
        <v>0</v>
      </c>
      <c r="AK816" s="109">
        <f t="shared" si="208"/>
        <v>0</v>
      </c>
      <c r="AL816" s="109">
        <f t="shared" si="209"/>
        <v>0</v>
      </c>
    </row>
    <row r="817" spans="1:38" x14ac:dyDescent="0.3">
      <c r="A817" s="64" t="str">
        <f t="shared" si="203"/>
        <v/>
      </c>
      <c r="B817" s="64" t="str">
        <f t="shared" si="204"/>
        <v/>
      </c>
      <c r="C817" s="100">
        <v>816</v>
      </c>
      <c r="D817" s="96"/>
      <c r="E817" s="97">
        <f t="shared" si="216"/>
        <v>1</v>
      </c>
      <c r="F817" s="97"/>
      <c r="G817" s="97"/>
      <c r="H817" s="104" t="str">
        <f t="shared" si="210"/>
        <v/>
      </c>
      <c r="I817" s="105" t="str">
        <f>IF(D817="","",VLOOKUP(D817,ENTRANTS!$A$1:$H$1000,2,0))</f>
        <v/>
      </c>
      <c r="J817" s="105" t="str">
        <f>IF(D817="","",VLOOKUP(D817,ENTRANTS!$A$1:$H$1000,3,0))</f>
        <v/>
      </c>
      <c r="K817" s="100" t="str">
        <f>IF(D817="","",LEFT(VLOOKUP(D817,ENTRANTS!$A$1:$H$1000,5,0),1))</f>
        <v/>
      </c>
      <c r="L817" s="100" t="str">
        <f>IF(D817="","",COUNTIF($K$2:K817,K817))</f>
        <v/>
      </c>
      <c r="M817" s="100" t="str">
        <f>IF(D817="","",VLOOKUP(D817,ENTRANTS!$A$1:$H$1000,4,0))</f>
        <v/>
      </c>
      <c r="N817" s="100" t="str">
        <f>IF(D817="","",COUNTIF($M$2:M817,M817))</f>
        <v/>
      </c>
      <c r="O817" s="105" t="str">
        <f>IF(D817="","",VLOOKUP(D817,ENTRANTS!$A$1:$H$1000,6,0))</f>
        <v/>
      </c>
      <c r="P817" s="83" t="str">
        <f t="shared" si="211"/>
        <v/>
      </c>
      <c r="Q817" s="30"/>
      <c r="R817" s="2" t="str">
        <f t="shared" si="212"/>
        <v/>
      </c>
      <c r="S817" s="3" t="str">
        <f>IF(D817="","",COUNTIF($R$2:R817,R817))</f>
        <v/>
      </c>
      <c r="T817" s="4" t="str">
        <f t="shared" si="217"/>
        <v/>
      </c>
      <c r="U817" s="34" t="str">
        <f>IF(AND(S817=4,K817="M",NOT(O817="Unattached")),SUMIF(R$2:R817,R817,L$2:L817),"")</f>
        <v/>
      </c>
      <c r="V817" s="4" t="str">
        <f t="shared" si="218"/>
        <v/>
      </c>
      <c r="W817" s="34" t="str">
        <f>IF(AND(S817=3,K817="F",NOT(O817="Unattached")),SUMIF(R$2:R817,R817,L$2:L817),"")</f>
        <v/>
      </c>
      <c r="X817" s="5" t="str">
        <f t="shared" si="205"/>
        <v/>
      </c>
      <c r="Y817" s="5" t="str">
        <f t="shared" si="213"/>
        <v/>
      </c>
      <c r="Z817" s="32" t="str">
        <f t="shared" si="206"/>
        <v xml:space="preserve"> </v>
      </c>
      <c r="AA817" s="32" t="str">
        <f>IF(K817="M",IF(S817&lt;&gt;4,"",VLOOKUP(CONCATENATE(R817," ",(S817-3)),$Z$2:AD817,5,0)),IF(S817&lt;&gt;3,"",VLOOKUP(CONCATENATE(R817," ",(S817-2)),$Z$2:AD817,5,0)))</f>
        <v/>
      </c>
      <c r="AB817" s="32" t="str">
        <f>IF(K817="M",IF(S817&lt;&gt;4,"",VLOOKUP(CONCATENATE(R817," ",(S817-2)),$Z$2:AD817,5,0)),IF(S817&lt;&gt;3,"",VLOOKUP(CONCATENATE(R817," ",(S817-1)),$Z$2:AD817,5,0)))</f>
        <v/>
      </c>
      <c r="AC817" s="32" t="str">
        <f>IF(K817="M",IF(S817&lt;&gt;4,"",VLOOKUP(CONCATENATE(R817," ",(S817-1)),$Z$2:AD817,5,0)),IF(S817&lt;&gt;3,"",VLOOKUP(CONCATENATE(R817," ",(S817)),$Z$2:AD817,5,0)))</f>
        <v/>
      </c>
      <c r="AD817" s="32" t="str">
        <f t="shared" si="214"/>
        <v/>
      </c>
      <c r="AE817" s="32" t="str">
        <f t="shared" si="215"/>
        <v xml:space="preserve"> </v>
      </c>
      <c r="AF817" s="109">
        <f>IF($K817="M",IF($L817&gt;Params!D$3,0,Params!F$3-$L817+1)+IF($L817=1,2,0),IF($L817&gt;Params!E$3,0,Params!G$3-$L817+1)+IF($L817=1,2,0))</f>
        <v>0</v>
      </c>
      <c r="AG817" s="109">
        <f t="shared" si="207"/>
        <v>0</v>
      </c>
      <c r="AH817" s="109">
        <f>IF(LEN(M817)&gt;1,MATCH(MID(M817,2,3),Params!$A$4:$A$14,0),0)</f>
        <v>0</v>
      </c>
      <c r="AI817" s="109" cm="1">
        <f t="array" ref="AI817">IF(AH817=0,0,INDEX(Params!F$4:F$14,RESULTS!$AH817))</f>
        <v>0</v>
      </c>
      <c r="AJ817" s="109" cm="1">
        <f t="array" ref="AJ817">IF(AI817=0,0,INDEX(Params!G$4:G$14,RESULTS!$AH817))</f>
        <v>0</v>
      </c>
      <c r="AK817" s="109">
        <f t="shared" si="208"/>
        <v>0</v>
      </c>
      <c r="AL817" s="109">
        <f t="shared" si="209"/>
        <v>0</v>
      </c>
    </row>
    <row r="818" spans="1:38" x14ac:dyDescent="0.3">
      <c r="A818" s="64" t="str">
        <f t="shared" si="203"/>
        <v/>
      </c>
      <c r="B818" s="64" t="str">
        <f t="shared" si="204"/>
        <v/>
      </c>
      <c r="C818" s="100">
        <v>817</v>
      </c>
      <c r="D818" s="96"/>
      <c r="E818" s="97">
        <f t="shared" si="216"/>
        <v>1</v>
      </c>
      <c r="F818" s="97"/>
      <c r="G818" s="97"/>
      <c r="H818" s="104" t="str">
        <f t="shared" si="210"/>
        <v/>
      </c>
      <c r="I818" s="105" t="str">
        <f>IF(D818="","",VLOOKUP(D818,ENTRANTS!$A$1:$H$1000,2,0))</f>
        <v/>
      </c>
      <c r="J818" s="105" t="str">
        <f>IF(D818="","",VLOOKUP(D818,ENTRANTS!$A$1:$H$1000,3,0))</f>
        <v/>
      </c>
      <c r="K818" s="100" t="str">
        <f>IF(D818="","",LEFT(VLOOKUP(D818,ENTRANTS!$A$1:$H$1000,5,0),1))</f>
        <v/>
      </c>
      <c r="L818" s="100" t="str">
        <f>IF(D818="","",COUNTIF($K$2:K818,K818))</f>
        <v/>
      </c>
      <c r="M818" s="100" t="str">
        <f>IF(D818="","",VLOOKUP(D818,ENTRANTS!$A$1:$H$1000,4,0))</f>
        <v/>
      </c>
      <c r="N818" s="100" t="str">
        <f>IF(D818="","",COUNTIF($M$2:M818,M818))</f>
        <v/>
      </c>
      <c r="O818" s="105" t="str">
        <f>IF(D818="","",VLOOKUP(D818,ENTRANTS!$A$1:$H$1000,6,0))</f>
        <v/>
      </c>
      <c r="P818" s="83" t="str">
        <f t="shared" si="211"/>
        <v/>
      </c>
      <c r="Q818" s="30"/>
      <c r="R818" s="2" t="str">
        <f t="shared" si="212"/>
        <v/>
      </c>
      <c r="S818" s="3" t="str">
        <f>IF(D818="","",COUNTIF($R$2:R818,R818))</f>
        <v/>
      </c>
      <c r="T818" s="4" t="str">
        <f t="shared" si="217"/>
        <v/>
      </c>
      <c r="U818" s="34" t="str">
        <f>IF(AND(S818=4,K818="M",NOT(O818="Unattached")),SUMIF(R$2:R818,R818,L$2:L818),"")</f>
        <v/>
      </c>
      <c r="V818" s="4" t="str">
        <f t="shared" si="218"/>
        <v/>
      </c>
      <c r="W818" s="34" t="str">
        <f>IF(AND(S818=3,K818="F",NOT(O818="Unattached")),SUMIF(R$2:R818,R818,L$2:L818),"")</f>
        <v/>
      </c>
      <c r="X818" s="5" t="str">
        <f t="shared" si="205"/>
        <v/>
      </c>
      <c r="Y818" s="5" t="str">
        <f t="shared" si="213"/>
        <v/>
      </c>
      <c r="Z818" s="32" t="str">
        <f t="shared" si="206"/>
        <v xml:space="preserve"> </v>
      </c>
      <c r="AA818" s="32" t="str">
        <f>IF(K818="M",IF(S818&lt;&gt;4,"",VLOOKUP(CONCATENATE(R818," ",(S818-3)),$Z$2:AD818,5,0)),IF(S818&lt;&gt;3,"",VLOOKUP(CONCATENATE(R818," ",(S818-2)),$Z$2:AD818,5,0)))</f>
        <v/>
      </c>
      <c r="AB818" s="32" t="str">
        <f>IF(K818="M",IF(S818&lt;&gt;4,"",VLOOKUP(CONCATENATE(R818," ",(S818-2)),$Z$2:AD818,5,0)),IF(S818&lt;&gt;3,"",VLOOKUP(CONCATENATE(R818," ",(S818-1)),$Z$2:AD818,5,0)))</f>
        <v/>
      </c>
      <c r="AC818" s="32" t="str">
        <f>IF(K818="M",IF(S818&lt;&gt;4,"",VLOOKUP(CONCATENATE(R818," ",(S818-1)),$Z$2:AD818,5,0)),IF(S818&lt;&gt;3,"",VLOOKUP(CONCATENATE(R818," ",(S818)),$Z$2:AD818,5,0)))</f>
        <v/>
      </c>
      <c r="AD818" s="32" t="str">
        <f t="shared" si="214"/>
        <v/>
      </c>
      <c r="AE818" s="32" t="str">
        <f t="shared" si="215"/>
        <v xml:space="preserve"> </v>
      </c>
      <c r="AF818" s="109">
        <f>IF($K818="M",IF($L818&gt;Params!D$3,0,Params!F$3-$L818+1)+IF($L818=1,2,0),IF($L818&gt;Params!E$3,0,Params!G$3-$L818+1)+IF($L818=1,2,0))</f>
        <v>0</v>
      </c>
      <c r="AG818" s="109">
        <f t="shared" si="207"/>
        <v>0</v>
      </c>
      <c r="AH818" s="109">
        <f>IF(LEN(M818)&gt;1,MATCH(MID(M818,2,3),Params!$A$4:$A$14,0),0)</f>
        <v>0</v>
      </c>
      <c r="AI818" s="109" cm="1">
        <f t="array" ref="AI818">IF(AH818=0,0,INDEX(Params!F$4:F$14,RESULTS!$AH818))</f>
        <v>0</v>
      </c>
      <c r="AJ818" s="109" cm="1">
        <f t="array" ref="AJ818">IF(AI818=0,0,INDEX(Params!G$4:G$14,RESULTS!$AH818))</f>
        <v>0</v>
      </c>
      <c r="AK818" s="109">
        <f t="shared" si="208"/>
        <v>0</v>
      </c>
      <c r="AL818" s="109">
        <f t="shared" si="209"/>
        <v>0</v>
      </c>
    </row>
    <row r="819" spans="1:38" x14ac:dyDescent="0.3">
      <c r="A819" s="64" t="str">
        <f t="shared" si="203"/>
        <v/>
      </c>
      <c r="B819" s="64" t="str">
        <f t="shared" si="204"/>
        <v/>
      </c>
      <c r="C819" s="100">
        <v>818</v>
      </c>
      <c r="D819" s="96"/>
      <c r="E819" s="97">
        <f t="shared" si="216"/>
        <v>1</v>
      </c>
      <c r="F819" s="97"/>
      <c r="G819" s="97"/>
      <c r="H819" s="104" t="str">
        <f t="shared" si="210"/>
        <v/>
      </c>
      <c r="I819" s="105" t="str">
        <f>IF(D819="","",VLOOKUP(D819,ENTRANTS!$A$1:$H$1000,2,0))</f>
        <v/>
      </c>
      <c r="J819" s="105" t="str">
        <f>IF(D819="","",VLOOKUP(D819,ENTRANTS!$A$1:$H$1000,3,0))</f>
        <v/>
      </c>
      <c r="K819" s="100" t="str">
        <f>IF(D819="","",LEFT(VLOOKUP(D819,ENTRANTS!$A$1:$H$1000,5,0),1))</f>
        <v/>
      </c>
      <c r="L819" s="100" t="str">
        <f>IF(D819="","",COUNTIF($K$2:K819,K819))</f>
        <v/>
      </c>
      <c r="M819" s="100" t="str">
        <f>IF(D819="","",VLOOKUP(D819,ENTRANTS!$A$1:$H$1000,4,0))</f>
        <v/>
      </c>
      <c r="N819" s="100" t="str">
        <f>IF(D819="","",COUNTIF($M$2:M819,M819))</f>
        <v/>
      </c>
      <c r="O819" s="105" t="str">
        <f>IF(D819="","",VLOOKUP(D819,ENTRANTS!$A$1:$H$1000,6,0))</f>
        <v/>
      </c>
      <c r="P819" s="83" t="str">
        <f t="shared" si="211"/>
        <v/>
      </c>
      <c r="Q819" s="30"/>
      <c r="R819" s="2" t="str">
        <f t="shared" si="212"/>
        <v/>
      </c>
      <c r="S819" s="3" t="str">
        <f>IF(D819="","",COUNTIF($R$2:R819,R819))</f>
        <v/>
      </c>
      <c r="T819" s="4" t="str">
        <f t="shared" si="217"/>
        <v/>
      </c>
      <c r="U819" s="34" t="str">
        <f>IF(AND(S819=4,K819="M",NOT(O819="Unattached")),SUMIF(R$2:R819,R819,L$2:L819),"")</f>
        <v/>
      </c>
      <c r="V819" s="4" t="str">
        <f t="shared" si="218"/>
        <v/>
      </c>
      <c r="W819" s="34" t="str">
        <f>IF(AND(S819=3,K819="F",NOT(O819="Unattached")),SUMIF(R$2:R819,R819,L$2:L819),"")</f>
        <v/>
      </c>
      <c r="X819" s="5" t="str">
        <f t="shared" si="205"/>
        <v/>
      </c>
      <c r="Y819" s="5" t="str">
        <f t="shared" si="213"/>
        <v/>
      </c>
      <c r="Z819" s="32" t="str">
        <f t="shared" si="206"/>
        <v xml:space="preserve"> </v>
      </c>
      <c r="AA819" s="32" t="str">
        <f>IF(K819="M",IF(S819&lt;&gt;4,"",VLOOKUP(CONCATENATE(R819," ",(S819-3)),$Z$2:AD819,5,0)),IF(S819&lt;&gt;3,"",VLOOKUP(CONCATENATE(R819," ",(S819-2)),$Z$2:AD819,5,0)))</f>
        <v/>
      </c>
      <c r="AB819" s="32" t="str">
        <f>IF(K819="M",IF(S819&lt;&gt;4,"",VLOOKUP(CONCATENATE(R819," ",(S819-2)),$Z$2:AD819,5,0)),IF(S819&lt;&gt;3,"",VLOOKUP(CONCATENATE(R819," ",(S819-1)),$Z$2:AD819,5,0)))</f>
        <v/>
      </c>
      <c r="AC819" s="32" t="str">
        <f>IF(K819="M",IF(S819&lt;&gt;4,"",VLOOKUP(CONCATENATE(R819," ",(S819-1)),$Z$2:AD819,5,0)),IF(S819&lt;&gt;3,"",VLOOKUP(CONCATENATE(R819," ",(S819)),$Z$2:AD819,5,0)))</f>
        <v/>
      </c>
      <c r="AD819" s="32" t="str">
        <f t="shared" si="214"/>
        <v/>
      </c>
      <c r="AE819" s="32" t="str">
        <f t="shared" si="215"/>
        <v xml:space="preserve"> </v>
      </c>
      <c r="AF819" s="109">
        <f>IF($K819="M",IF($L819&gt;Params!D$3,0,Params!F$3-$L819+1)+IF($L819=1,2,0),IF($L819&gt;Params!E$3,0,Params!G$3-$L819+1)+IF($L819=1,2,0))</f>
        <v>0</v>
      </c>
      <c r="AG819" s="109">
        <f t="shared" si="207"/>
        <v>0</v>
      </c>
      <c r="AH819" s="109">
        <f>IF(LEN(M819)&gt;1,MATCH(MID(M819,2,3),Params!$A$4:$A$14,0),0)</f>
        <v>0</v>
      </c>
      <c r="AI819" s="109" cm="1">
        <f t="array" ref="AI819">IF(AH819=0,0,INDEX(Params!F$4:F$14,RESULTS!$AH819))</f>
        <v>0</v>
      </c>
      <c r="AJ819" s="109" cm="1">
        <f t="array" ref="AJ819">IF(AI819=0,0,INDEX(Params!G$4:G$14,RESULTS!$AH819))</f>
        <v>0</v>
      </c>
      <c r="AK819" s="109">
        <f t="shared" si="208"/>
        <v>0</v>
      </c>
      <c r="AL819" s="109">
        <f t="shared" si="209"/>
        <v>0</v>
      </c>
    </row>
    <row r="820" spans="1:38" x14ac:dyDescent="0.3">
      <c r="A820" s="64" t="str">
        <f t="shared" si="203"/>
        <v/>
      </c>
      <c r="B820" s="64" t="str">
        <f t="shared" si="204"/>
        <v/>
      </c>
      <c r="C820" s="100">
        <v>819</v>
      </c>
      <c r="D820" s="96"/>
      <c r="E820" s="97">
        <f t="shared" si="216"/>
        <v>1</v>
      </c>
      <c r="F820" s="97"/>
      <c r="G820" s="97"/>
      <c r="H820" s="104" t="str">
        <f t="shared" si="210"/>
        <v/>
      </c>
      <c r="I820" s="105" t="str">
        <f>IF(D820="","",VLOOKUP(D820,ENTRANTS!$A$1:$H$1000,2,0))</f>
        <v/>
      </c>
      <c r="J820" s="105" t="str">
        <f>IF(D820="","",VLOOKUP(D820,ENTRANTS!$A$1:$H$1000,3,0))</f>
        <v/>
      </c>
      <c r="K820" s="100" t="str">
        <f>IF(D820="","",LEFT(VLOOKUP(D820,ENTRANTS!$A$1:$H$1000,5,0),1))</f>
        <v/>
      </c>
      <c r="L820" s="100" t="str">
        <f>IF(D820="","",COUNTIF($K$2:K820,K820))</f>
        <v/>
      </c>
      <c r="M820" s="100" t="str">
        <f>IF(D820="","",VLOOKUP(D820,ENTRANTS!$A$1:$H$1000,4,0))</f>
        <v/>
      </c>
      <c r="N820" s="100" t="str">
        <f>IF(D820="","",COUNTIF($M$2:M820,M820))</f>
        <v/>
      </c>
      <c r="O820" s="105" t="str">
        <f>IF(D820="","",VLOOKUP(D820,ENTRANTS!$A$1:$H$1000,6,0))</f>
        <v/>
      </c>
      <c r="P820" s="83" t="str">
        <f t="shared" si="211"/>
        <v/>
      </c>
      <c r="Q820" s="30"/>
      <c r="R820" s="2" t="str">
        <f t="shared" si="212"/>
        <v/>
      </c>
      <c r="S820" s="3" t="str">
        <f>IF(D820="","",COUNTIF($R$2:R820,R820))</f>
        <v/>
      </c>
      <c r="T820" s="4" t="str">
        <f t="shared" si="217"/>
        <v/>
      </c>
      <c r="U820" s="34" t="str">
        <f>IF(AND(S820=4,K820="M",NOT(O820="Unattached")),SUMIF(R$2:R820,R820,L$2:L820),"")</f>
        <v/>
      </c>
      <c r="V820" s="4" t="str">
        <f t="shared" si="218"/>
        <v/>
      </c>
      <c r="W820" s="34" t="str">
        <f>IF(AND(S820=3,K820="F",NOT(O820="Unattached")),SUMIF(R$2:R820,R820,L$2:L820),"")</f>
        <v/>
      </c>
      <c r="X820" s="5" t="str">
        <f t="shared" si="205"/>
        <v/>
      </c>
      <c r="Y820" s="5" t="str">
        <f t="shared" si="213"/>
        <v/>
      </c>
      <c r="Z820" s="32" t="str">
        <f t="shared" si="206"/>
        <v xml:space="preserve"> </v>
      </c>
      <c r="AA820" s="32" t="str">
        <f>IF(K820="M",IF(S820&lt;&gt;4,"",VLOOKUP(CONCATENATE(R820," ",(S820-3)),$Z$2:AD820,5,0)),IF(S820&lt;&gt;3,"",VLOOKUP(CONCATENATE(R820," ",(S820-2)),$Z$2:AD820,5,0)))</f>
        <v/>
      </c>
      <c r="AB820" s="32" t="str">
        <f>IF(K820="M",IF(S820&lt;&gt;4,"",VLOOKUP(CONCATENATE(R820," ",(S820-2)),$Z$2:AD820,5,0)),IF(S820&lt;&gt;3,"",VLOOKUP(CONCATENATE(R820," ",(S820-1)),$Z$2:AD820,5,0)))</f>
        <v/>
      </c>
      <c r="AC820" s="32" t="str">
        <f>IF(K820="M",IF(S820&lt;&gt;4,"",VLOOKUP(CONCATENATE(R820," ",(S820-1)),$Z$2:AD820,5,0)),IF(S820&lt;&gt;3,"",VLOOKUP(CONCATENATE(R820," ",(S820)),$Z$2:AD820,5,0)))</f>
        <v/>
      </c>
      <c r="AD820" s="32" t="str">
        <f t="shared" si="214"/>
        <v/>
      </c>
      <c r="AE820" s="32" t="str">
        <f t="shared" si="215"/>
        <v xml:space="preserve"> </v>
      </c>
      <c r="AF820" s="109">
        <f>IF($K820="M",IF($L820&gt;Params!D$3,0,Params!F$3-$L820+1)+IF($L820=1,2,0),IF($L820&gt;Params!E$3,0,Params!G$3-$L820+1)+IF($L820=1,2,0))</f>
        <v>0</v>
      </c>
      <c r="AG820" s="109">
        <f t="shared" si="207"/>
        <v>0</v>
      </c>
      <c r="AH820" s="109">
        <f>IF(LEN(M820)&gt;1,MATCH(MID(M820,2,3),Params!$A$4:$A$14,0),0)</f>
        <v>0</v>
      </c>
      <c r="AI820" s="109" cm="1">
        <f t="array" ref="AI820">IF(AH820=0,0,INDEX(Params!F$4:F$14,RESULTS!$AH820))</f>
        <v>0</v>
      </c>
      <c r="AJ820" s="109" cm="1">
        <f t="array" ref="AJ820">IF(AI820=0,0,INDEX(Params!G$4:G$14,RESULTS!$AH820))</f>
        <v>0</v>
      </c>
      <c r="AK820" s="109">
        <f t="shared" si="208"/>
        <v>0</v>
      </c>
      <c r="AL820" s="109">
        <f t="shared" si="209"/>
        <v>0</v>
      </c>
    </row>
    <row r="821" spans="1:38" x14ac:dyDescent="0.3">
      <c r="A821" s="64" t="str">
        <f t="shared" si="203"/>
        <v/>
      </c>
      <c r="B821" s="64" t="str">
        <f t="shared" si="204"/>
        <v/>
      </c>
      <c r="C821" s="100">
        <v>820</v>
      </c>
      <c r="D821" s="96"/>
      <c r="E821" s="97">
        <f t="shared" si="216"/>
        <v>1</v>
      </c>
      <c r="F821" s="97"/>
      <c r="G821" s="97"/>
      <c r="H821" s="104" t="str">
        <f t="shared" si="210"/>
        <v/>
      </c>
      <c r="I821" s="105" t="str">
        <f>IF(D821="","",VLOOKUP(D821,ENTRANTS!$A$1:$H$1000,2,0))</f>
        <v/>
      </c>
      <c r="J821" s="105" t="str">
        <f>IF(D821="","",VLOOKUP(D821,ENTRANTS!$A$1:$H$1000,3,0))</f>
        <v/>
      </c>
      <c r="K821" s="100" t="str">
        <f>IF(D821="","",LEFT(VLOOKUP(D821,ENTRANTS!$A$1:$H$1000,5,0),1))</f>
        <v/>
      </c>
      <c r="L821" s="100" t="str">
        <f>IF(D821="","",COUNTIF($K$2:K821,K821))</f>
        <v/>
      </c>
      <c r="M821" s="100" t="str">
        <f>IF(D821="","",VLOOKUP(D821,ENTRANTS!$A$1:$H$1000,4,0))</f>
        <v/>
      </c>
      <c r="N821" s="100" t="str">
        <f>IF(D821="","",COUNTIF($M$2:M821,M821))</f>
        <v/>
      </c>
      <c r="O821" s="105" t="str">
        <f>IF(D821="","",VLOOKUP(D821,ENTRANTS!$A$1:$H$1000,6,0))</f>
        <v/>
      </c>
      <c r="P821" s="83" t="str">
        <f t="shared" si="211"/>
        <v/>
      </c>
      <c r="Q821" s="30"/>
      <c r="R821" s="2" t="str">
        <f t="shared" si="212"/>
        <v/>
      </c>
      <c r="S821" s="3" t="str">
        <f>IF(D821="","",COUNTIF($R$2:R821,R821))</f>
        <v/>
      </c>
      <c r="T821" s="4" t="str">
        <f t="shared" si="217"/>
        <v/>
      </c>
      <c r="U821" s="34" t="str">
        <f>IF(AND(S821=4,K821="M",NOT(O821="Unattached")),SUMIF(R$2:R821,R821,L$2:L821),"")</f>
        <v/>
      </c>
      <c r="V821" s="4" t="str">
        <f t="shared" si="218"/>
        <v/>
      </c>
      <c r="W821" s="34" t="str">
        <f>IF(AND(S821=3,K821="F",NOT(O821="Unattached")),SUMIF(R$2:R821,R821,L$2:L821),"")</f>
        <v/>
      </c>
      <c r="X821" s="5" t="str">
        <f t="shared" si="205"/>
        <v/>
      </c>
      <c r="Y821" s="5" t="str">
        <f t="shared" si="213"/>
        <v/>
      </c>
      <c r="Z821" s="32" t="str">
        <f t="shared" si="206"/>
        <v xml:space="preserve"> </v>
      </c>
      <c r="AA821" s="32" t="str">
        <f>IF(K821="M",IF(S821&lt;&gt;4,"",VLOOKUP(CONCATENATE(R821," ",(S821-3)),$Z$2:AD821,5,0)),IF(S821&lt;&gt;3,"",VLOOKUP(CONCATENATE(R821," ",(S821-2)),$Z$2:AD821,5,0)))</f>
        <v/>
      </c>
      <c r="AB821" s="32" t="str">
        <f>IF(K821="M",IF(S821&lt;&gt;4,"",VLOOKUP(CONCATENATE(R821," ",(S821-2)),$Z$2:AD821,5,0)),IF(S821&lt;&gt;3,"",VLOOKUP(CONCATENATE(R821," ",(S821-1)),$Z$2:AD821,5,0)))</f>
        <v/>
      </c>
      <c r="AC821" s="32" t="str">
        <f>IF(K821="M",IF(S821&lt;&gt;4,"",VLOOKUP(CONCATENATE(R821," ",(S821-1)),$Z$2:AD821,5,0)),IF(S821&lt;&gt;3,"",VLOOKUP(CONCATENATE(R821," ",(S821)),$Z$2:AD821,5,0)))</f>
        <v/>
      </c>
      <c r="AD821" s="32" t="str">
        <f t="shared" si="214"/>
        <v/>
      </c>
      <c r="AE821" s="32" t="str">
        <f t="shared" si="215"/>
        <v xml:space="preserve"> </v>
      </c>
      <c r="AF821" s="109">
        <f>IF($K821="M",IF($L821&gt;Params!D$3,0,Params!F$3-$L821+1)+IF($L821=1,2,0),IF($L821&gt;Params!E$3,0,Params!G$3-$L821+1)+IF($L821=1,2,0))</f>
        <v>0</v>
      </c>
      <c r="AG821" s="109">
        <f t="shared" si="207"/>
        <v>0</v>
      </c>
      <c r="AH821" s="109">
        <f>IF(LEN(M821)&gt;1,MATCH(MID(M821,2,3),Params!$A$4:$A$14,0),0)</f>
        <v>0</v>
      </c>
      <c r="AI821" s="109" cm="1">
        <f t="array" ref="AI821">IF(AH821=0,0,INDEX(Params!F$4:F$14,RESULTS!$AH821))</f>
        <v>0</v>
      </c>
      <c r="AJ821" s="109" cm="1">
        <f t="array" ref="AJ821">IF(AI821=0,0,INDEX(Params!G$4:G$14,RESULTS!$AH821))</f>
        <v>0</v>
      </c>
      <c r="AK821" s="109">
        <f t="shared" si="208"/>
        <v>0</v>
      </c>
      <c r="AL821" s="109">
        <f t="shared" si="209"/>
        <v>0</v>
      </c>
    </row>
    <row r="822" spans="1:38" x14ac:dyDescent="0.3">
      <c r="A822" s="64" t="str">
        <f t="shared" si="203"/>
        <v/>
      </c>
      <c r="B822" s="64" t="str">
        <f t="shared" si="204"/>
        <v/>
      </c>
      <c r="C822" s="100">
        <v>821</v>
      </c>
      <c r="D822" s="96"/>
      <c r="E822" s="97">
        <f t="shared" si="216"/>
        <v>1</v>
      </c>
      <c r="F822" s="97"/>
      <c r="G822" s="97"/>
      <c r="H822" s="104" t="str">
        <f t="shared" si="210"/>
        <v/>
      </c>
      <c r="I822" s="105" t="str">
        <f>IF(D822="","",VLOOKUP(D822,ENTRANTS!$A$1:$H$1000,2,0))</f>
        <v/>
      </c>
      <c r="J822" s="105" t="str">
        <f>IF(D822="","",VLOOKUP(D822,ENTRANTS!$A$1:$H$1000,3,0))</f>
        <v/>
      </c>
      <c r="K822" s="100" t="str">
        <f>IF(D822="","",LEFT(VLOOKUP(D822,ENTRANTS!$A$1:$H$1000,5,0),1))</f>
        <v/>
      </c>
      <c r="L822" s="100" t="str">
        <f>IF(D822="","",COUNTIF($K$2:K822,K822))</f>
        <v/>
      </c>
      <c r="M822" s="100" t="str">
        <f>IF(D822="","",VLOOKUP(D822,ENTRANTS!$A$1:$H$1000,4,0))</f>
        <v/>
      </c>
      <c r="N822" s="100" t="str">
        <f>IF(D822="","",COUNTIF($M$2:M822,M822))</f>
        <v/>
      </c>
      <c r="O822" s="105" t="str">
        <f>IF(D822="","",VLOOKUP(D822,ENTRANTS!$A$1:$H$1000,6,0))</f>
        <v/>
      </c>
      <c r="P822" s="83" t="str">
        <f t="shared" si="211"/>
        <v/>
      </c>
      <c r="Q822" s="30"/>
      <c r="R822" s="2" t="str">
        <f t="shared" si="212"/>
        <v/>
      </c>
      <c r="S822" s="3" t="str">
        <f>IF(D822="","",COUNTIF($R$2:R822,R822))</f>
        <v/>
      </c>
      <c r="T822" s="4" t="str">
        <f t="shared" si="217"/>
        <v/>
      </c>
      <c r="U822" s="34" t="str">
        <f>IF(AND(S822=4,K822="M",NOT(O822="Unattached")),SUMIF(R$2:R822,R822,L$2:L822),"")</f>
        <v/>
      </c>
      <c r="V822" s="4" t="str">
        <f t="shared" si="218"/>
        <v/>
      </c>
      <c r="W822" s="34" t="str">
        <f>IF(AND(S822=3,K822="F",NOT(O822="Unattached")),SUMIF(R$2:R822,R822,L$2:L822),"")</f>
        <v/>
      </c>
      <c r="X822" s="5" t="str">
        <f t="shared" si="205"/>
        <v/>
      </c>
      <c r="Y822" s="5" t="str">
        <f t="shared" si="213"/>
        <v/>
      </c>
      <c r="Z822" s="32" t="str">
        <f t="shared" si="206"/>
        <v xml:space="preserve"> </v>
      </c>
      <c r="AA822" s="32" t="str">
        <f>IF(K822="M",IF(S822&lt;&gt;4,"",VLOOKUP(CONCATENATE(R822," ",(S822-3)),$Z$2:AD822,5,0)),IF(S822&lt;&gt;3,"",VLOOKUP(CONCATENATE(R822," ",(S822-2)),$Z$2:AD822,5,0)))</f>
        <v/>
      </c>
      <c r="AB822" s="32" t="str">
        <f>IF(K822="M",IF(S822&lt;&gt;4,"",VLOOKUP(CONCATENATE(R822," ",(S822-2)),$Z$2:AD822,5,0)),IF(S822&lt;&gt;3,"",VLOOKUP(CONCATENATE(R822," ",(S822-1)),$Z$2:AD822,5,0)))</f>
        <v/>
      </c>
      <c r="AC822" s="32" t="str">
        <f>IF(K822="M",IF(S822&lt;&gt;4,"",VLOOKUP(CONCATENATE(R822," ",(S822-1)),$Z$2:AD822,5,0)),IF(S822&lt;&gt;3,"",VLOOKUP(CONCATENATE(R822," ",(S822)),$Z$2:AD822,5,0)))</f>
        <v/>
      </c>
      <c r="AD822" s="32" t="str">
        <f t="shared" si="214"/>
        <v/>
      </c>
      <c r="AE822" s="32" t="str">
        <f t="shared" si="215"/>
        <v xml:space="preserve"> </v>
      </c>
      <c r="AF822" s="109">
        <f>IF($K822="M",IF($L822&gt;Params!D$3,0,Params!F$3-$L822+1)+IF($L822=1,2,0),IF($L822&gt;Params!E$3,0,Params!G$3-$L822+1)+IF($L822=1,2,0))</f>
        <v>0</v>
      </c>
      <c r="AG822" s="109">
        <f t="shared" si="207"/>
        <v>0</v>
      </c>
      <c r="AH822" s="109">
        <f>IF(LEN(M822)&gt;1,MATCH(MID(M822,2,3),Params!$A$4:$A$14,0),0)</f>
        <v>0</v>
      </c>
      <c r="AI822" s="109" cm="1">
        <f t="array" ref="AI822">IF(AH822=0,0,INDEX(Params!F$4:F$14,RESULTS!$AH822))</f>
        <v>0</v>
      </c>
      <c r="AJ822" s="109" cm="1">
        <f t="array" ref="AJ822">IF(AI822=0,0,INDEX(Params!G$4:G$14,RESULTS!$AH822))</f>
        <v>0</v>
      </c>
      <c r="AK822" s="109">
        <f t="shared" si="208"/>
        <v>0</v>
      </c>
      <c r="AL822" s="109">
        <f t="shared" si="209"/>
        <v>0</v>
      </c>
    </row>
    <row r="823" spans="1:38" x14ac:dyDescent="0.3">
      <c r="A823" s="64" t="str">
        <f t="shared" si="203"/>
        <v/>
      </c>
      <c r="B823" s="64" t="str">
        <f t="shared" si="204"/>
        <v/>
      </c>
      <c r="C823" s="100">
        <v>822</v>
      </c>
      <c r="D823" s="96"/>
      <c r="E823" s="97">
        <f t="shared" si="216"/>
        <v>1</v>
      </c>
      <c r="F823" s="97"/>
      <c r="G823" s="97"/>
      <c r="H823" s="104" t="str">
        <f t="shared" si="210"/>
        <v/>
      </c>
      <c r="I823" s="105" t="str">
        <f>IF(D823="","",VLOOKUP(D823,ENTRANTS!$A$1:$H$1000,2,0))</f>
        <v/>
      </c>
      <c r="J823" s="105" t="str">
        <f>IF(D823="","",VLOOKUP(D823,ENTRANTS!$A$1:$H$1000,3,0))</f>
        <v/>
      </c>
      <c r="K823" s="100" t="str">
        <f>IF(D823="","",LEFT(VLOOKUP(D823,ENTRANTS!$A$1:$H$1000,5,0),1))</f>
        <v/>
      </c>
      <c r="L823" s="100" t="str">
        <f>IF(D823="","",COUNTIF($K$2:K823,K823))</f>
        <v/>
      </c>
      <c r="M823" s="100" t="str">
        <f>IF(D823="","",VLOOKUP(D823,ENTRANTS!$A$1:$H$1000,4,0))</f>
        <v/>
      </c>
      <c r="N823" s="100" t="str">
        <f>IF(D823="","",COUNTIF($M$2:M823,M823))</f>
        <v/>
      </c>
      <c r="O823" s="105" t="str">
        <f>IF(D823="","",VLOOKUP(D823,ENTRANTS!$A$1:$H$1000,6,0))</f>
        <v/>
      </c>
      <c r="P823" s="83" t="str">
        <f t="shared" si="211"/>
        <v/>
      </c>
      <c r="Q823" s="30"/>
      <c r="R823" s="2" t="str">
        <f t="shared" si="212"/>
        <v/>
      </c>
      <c r="S823" s="3" t="str">
        <f>IF(D823="","",COUNTIF($R$2:R823,R823))</f>
        <v/>
      </c>
      <c r="T823" s="4" t="str">
        <f t="shared" si="217"/>
        <v/>
      </c>
      <c r="U823" s="34" t="str">
        <f>IF(AND(S823=4,K823="M",NOT(O823="Unattached")),SUMIF(R$2:R823,R823,L$2:L823),"")</f>
        <v/>
      </c>
      <c r="V823" s="4" t="str">
        <f t="shared" si="218"/>
        <v/>
      </c>
      <c r="W823" s="34" t="str">
        <f>IF(AND(S823=3,K823="F",NOT(O823="Unattached")),SUMIF(R$2:R823,R823,L$2:L823),"")</f>
        <v/>
      </c>
      <c r="X823" s="5" t="str">
        <f t="shared" si="205"/>
        <v/>
      </c>
      <c r="Y823" s="5" t="str">
        <f t="shared" si="213"/>
        <v/>
      </c>
      <c r="Z823" s="32" t="str">
        <f t="shared" si="206"/>
        <v xml:space="preserve"> </v>
      </c>
      <c r="AA823" s="32" t="str">
        <f>IF(K823="M",IF(S823&lt;&gt;4,"",VLOOKUP(CONCATENATE(R823," ",(S823-3)),$Z$2:AD823,5,0)),IF(S823&lt;&gt;3,"",VLOOKUP(CONCATENATE(R823," ",(S823-2)),$Z$2:AD823,5,0)))</f>
        <v/>
      </c>
      <c r="AB823" s="32" t="str">
        <f>IF(K823="M",IF(S823&lt;&gt;4,"",VLOOKUP(CONCATENATE(R823," ",(S823-2)),$Z$2:AD823,5,0)),IF(S823&lt;&gt;3,"",VLOOKUP(CONCATENATE(R823," ",(S823-1)),$Z$2:AD823,5,0)))</f>
        <v/>
      </c>
      <c r="AC823" s="32" t="str">
        <f>IF(K823="M",IF(S823&lt;&gt;4,"",VLOOKUP(CONCATENATE(R823," ",(S823-1)),$Z$2:AD823,5,0)),IF(S823&lt;&gt;3,"",VLOOKUP(CONCATENATE(R823," ",(S823)),$Z$2:AD823,5,0)))</f>
        <v/>
      </c>
      <c r="AD823" s="32" t="str">
        <f t="shared" si="214"/>
        <v/>
      </c>
      <c r="AE823" s="32" t="str">
        <f t="shared" si="215"/>
        <v xml:space="preserve"> </v>
      </c>
      <c r="AF823" s="109">
        <f>IF($K823="M",IF($L823&gt;Params!D$3,0,Params!F$3-$L823+1)+IF($L823=1,2,0),IF($L823&gt;Params!E$3,0,Params!G$3-$L823+1)+IF($L823=1,2,0))</f>
        <v>0</v>
      </c>
      <c r="AG823" s="109">
        <f t="shared" si="207"/>
        <v>0</v>
      </c>
      <c r="AH823" s="109">
        <f>IF(LEN(M823)&gt;1,MATCH(MID(M823,2,3),Params!$A$4:$A$14,0),0)</f>
        <v>0</v>
      </c>
      <c r="AI823" s="109" cm="1">
        <f t="array" ref="AI823">IF(AH823=0,0,INDEX(Params!F$4:F$14,RESULTS!$AH823))</f>
        <v>0</v>
      </c>
      <c r="AJ823" s="109" cm="1">
        <f t="array" ref="AJ823">IF(AI823=0,0,INDEX(Params!G$4:G$14,RESULTS!$AH823))</f>
        <v>0</v>
      </c>
      <c r="AK823" s="109">
        <f t="shared" si="208"/>
        <v>0</v>
      </c>
      <c r="AL823" s="109">
        <f t="shared" si="209"/>
        <v>0</v>
      </c>
    </row>
    <row r="824" spans="1:38" x14ac:dyDescent="0.3">
      <c r="A824" s="64" t="str">
        <f t="shared" si="203"/>
        <v/>
      </c>
      <c r="B824" s="64" t="str">
        <f t="shared" si="204"/>
        <v/>
      </c>
      <c r="C824" s="100">
        <v>823</v>
      </c>
      <c r="D824" s="96"/>
      <c r="E824" s="97">
        <f t="shared" si="216"/>
        <v>1</v>
      </c>
      <c r="F824" s="97"/>
      <c r="G824" s="97"/>
      <c r="H824" s="104" t="str">
        <f t="shared" si="210"/>
        <v/>
      </c>
      <c r="I824" s="105" t="str">
        <f>IF(D824="","",VLOOKUP(D824,ENTRANTS!$A$1:$H$1000,2,0))</f>
        <v/>
      </c>
      <c r="J824" s="105" t="str">
        <f>IF(D824="","",VLOOKUP(D824,ENTRANTS!$A$1:$H$1000,3,0))</f>
        <v/>
      </c>
      <c r="K824" s="100" t="str">
        <f>IF(D824="","",LEFT(VLOOKUP(D824,ENTRANTS!$A$1:$H$1000,5,0),1))</f>
        <v/>
      </c>
      <c r="L824" s="100" t="str">
        <f>IF(D824="","",COUNTIF($K$2:K824,K824))</f>
        <v/>
      </c>
      <c r="M824" s="100" t="str">
        <f>IF(D824="","",VLOOKUP(D824,ENTRANTS!$A$1:$H$1000,4,0))</f>
        <v/>
      </c>
      <c r="N824" s="100" t="str">
        <f>IF(D824="","",COUNTIF($M$2:M824,M824))</f>
        <v/>
      </c>
      <c r="O824" s="105" t="str">
        <f>IF(D824="","",VLOOKUP(D824,ENTRANTS!$A$1:$H$1000,6,0))</f>
        <v/>
      </c>
      <c r="P824" s="83" t="str">
        <f t="shared" si="211"/>
        <v/>
      </c>
      <c r="Q824" s="30"/>
      <c r="R824" s="2" t="str">
        <f t="shared" si="212"/>
        <v/>
      </c>
      <c r="S824" s="3" t="str">
        <f>IF(D824="","",COUNTIF($R$2:R824,R824))</f>
        <v/>
      </c>
      <c r="T824" s="4" t="str">
        <f t="shared" si="217"/>
        <v/>
      </c>
      <c r="U824" s="34" t="str">
        <f>IF(AND(S824=4,K824="M",NOT(O824="Unattached")),SUMIF(R$2:R824,R824,L$2:L824),"")</f>
        <v/>
      </c>
      <c r="V824" s="4" t="str">
        <f t="shared" si="218"/>
        <v/>
      </c>
      <c r="W824" s="34" t="str">
        <f>IF(AND(S824=3,K824="F",NOT(O824="Unattached")),SUMIF(R$2:R824,R824,L$2:L824),"")</f>
        <v/>
      </c>
      <c r="X824" s="5" t="str">
        <f t="shared" si="205"/>
        <v/>
      </c>
      <c r="Y824" s="5" t="str">
        <f t="shared" si="213"/>
        <v/>
      </c>
      <c r="Z824" s="32" t="str">
        <f t="shared" si="206"/>
        <v xml:space="preserve"> </v>
      </c>
      <c r="AA824" s="32" t="str">
        <f>IF(K824="M",IF(S824&lt;&gt;4,"",VLOOKUP(CONCATENATE(R824," ",(S824-3)),$Z$2:AD824,5,0)),IF(S824&lt;&gt;3,"",VLOOKUP(CONCATENATE(R824," ",(S824-2)),$Z$2:AD824,5,0)))</f>
        <v/>
      </c>
      <c r="AB824" s="32" t="str">
        <f>IF(K824="M",IF(S824&lt;&gt;4,"",VLOOKUP(CONCATENATE(R824," ",(S824-2)),$Z$2:AD824,5,0)),IF(S824&lt;&gt;3,"",VLOOKUP(CONCATENATE(R824," ",(S824-1)),$Z$2:AD824,5,0)))</f>
        <v/>
      </c>
      <c r="AC824" s="32" t="str">
        <f>IF(K824="M",IF(S824&lt;&gt;4,"",VLOOKUP(CONCATENATE(R824," ",(S824-1)),$Z$2:AD824,5,0)),IF(S824&lt;&gt;3,"",VLOOKUP(CONCATENATE(R824," ",(S824)),$Z$2:AD824,5,0)))</f>
        <v/>
      </c>
      <c r="AD824" s="32" t="str">
        <f t="shared" si="214"/>
        <v/>
      </c>
      <c r="AE824" s="32" t="str">
        <f t="shared" si="215"/>
        <v xml:space="preserve"> </v>
      </c>
      <c r="AF824" s="109">
        <f>IF($K824="M",IF($L824&gt;Params!D$3,0,Params!F$3-$L824+1)+IF($L824=1,2,0),IF($L824&gt;Params!E$3,0,Params!G$3-$L824+1)+IF($L824=1,2,0))</f>
        <v>0</v>
      </c>
      <c r="AG824" s="109">
        <f t="shared" si="207"/>
        <v>0</v>
      </c>
      <c r="AH824" s="109">
        <f>IF(LEN(M824)&gt;1,MATCH(MID(M824,2,3),Params!$A$4:$A$14,0),0)</f>
        <v>0</v>
      </c>
      <c r="AI824" s="109" cm="1">
        <f t="array" ref="AI824">IF(AH824=0,0,INDEX(Params!F$4:F$14,RESULTS!$AH824))</f>
        <v>0</v>
      </c>
      <c r="AJ824" s="109" cm="1">
        <f t="array" ref="AJ824">IF(AI824=0,0,INDEX(Params!G$4:G$14,RESULTS!$AH824))</f>
        <v>0</v>
      </c>
      <c r="AK824" s="109">
        <f t="shared" si="208"/>
        <v>0</v>
      </c>
      <c r="AL824" s="109">
        <f t="shared" si="209"/>
        <v>0</v>
      </c>
    </row>
    <row r="825" spans="1:38" x14ac:dyDescent="0.3">
      <c r="A825" s="64" t="str">
        <f t="shared" si="203"/>
        <v/>
      </c>
      <c r="B825" s="64" t="str">
        <f t="shared" si="204"/>
        <v/>
      </c>
      <c r="C825" s="100">
        <v>824</v>
      </c>
      <c r="D825" s="96"/>
      <c r="E825" s="97">
        <f t="shared" si="216"/>
        <v>1</v>
      </c>
      <c r="F825" s="97"/>
      <c r="G825" s="97"/>
      <c r="H825" s="104" t="str">
        <f t="shared" si="210"/>
        <v/>
      </c>
      <c r="I825" s="105" t="str">
        <f>IF(D825="","",VLOOKUP(D825,ENTRANTS!$A$1:$H$1000,2,0))</f>
        <v/>
      </c>
      <c r="J825" s="105" t="str">
        <f>IF(D825="","",VLOOKUP(D825,ENTRANTS!$A$1:$H$1000,3,0))</f>
        <v/>
      </c>
      <c r="K825" s="100" t="str">
        <f>IF(D825="","",LEFT(VLOOKUP(D825,ENTRANTS!$A$1:$H$1000,5,0),1))</f>
        <v/>
      </c>
      <c r="L825" s="100" t="str">
        <f>IF(D825="","",COUNTIF($K$2:K825,K825))</f>
        <v/>
      </c>
      <c r="M825" s="100" t="str">
        <f>IF(D825="","",VLOOKUP(D825,ENTRANTS!$A$1:$H$1000,4,0))</f>
        <v/>
      </c>
      <c r="N825" s="100" t="str">
        <f>IF(D825="","",COUNTIF($M$2:M825,M825))</f>
        <v/>
      </c>
      <c r="O825" s="105" t="str">
        <f>IF(D825="","",VLOOKUP(D825,ENTRANTS!$A$1:$H$1000,6,0))</f>
        <v/>
      </c>
      <c r="P825" s="83" t="str">
        <f t="shared" si="211"/>
        <v/>
      </c>
      <c r="Q825" s="30"/>
      <c r="R825" s="2" t="str">
        <f t="shared" si="212"/>
        <v/>
      </c>
      <c r="S825" s="3" t="str">
        <f>IF(D825="","",COUNTIF($R$2:R825,R825))</f>
        <v/>
      </c>
      <c r="T825" s="4" t="str">
        <f t="shared" si="217"/>
        <v/>
      </c>
      <c r="U825" s="34" t="str">
        <f>IF(AND(S825=4,K825="M",NOT(O825="Unattached")),SUMIF(R$2:R825,R825,L$2:L825),"")</f>
        <v/>
      </c>
      <c r="V825" s="4" t="str">
        <f t="shared" si="218"/>
        <v/>
      </c>
      <c r="W825" s="34" t="str">
        <f>IF(AND(S825=3,K825="F",NOT(O825="Unattached")),SUMIF(R$2:R825,R825,L$2:L825),"")</f>
        <v/>
      </c>
      <c r="X825" s="5" t="str">
        <f t="shared" si="205"/>
        <v/>
      </c>
      <c r="Y825" s="5" t="str">
        <f t="shared" si="213"/>
        <v/>
      </c>
      <c r="Z825" s="32" t="str">
        <f t="shared" si="206"/>
        <v xml:space="preserve"> </v>
      </c>
      <c r="AA825" s="32" t="str">
        <f>IF(K825="M",IF(S825&lt;&gt;4,"",VLOOKUP(CONCATENATE(R825," ",(S825-3)),$Z$2:AD825,5,0)),IF(S825&lt;&gt;3,"",VLOOKUP(CONCATENATE(R825," ",(S825-2)),$Z$2:AD825,5,0)))</f>
        <v/>
      </c>
      <c r="AB825" s="32" t="str">
        <f>IF(K825="M",IF(S825&lt;&gt;4,"",VLOOKUP(CONCATENATE(R825," ",(S825-2)),$Z$2:AD825,5,0)),IF(S825&lt;&gt;3,"",VLOOKUP(CONCATENATE(R825," ",(S825-1)),$Z$2:AD825,5,0)))</f>
        <v/>
      </c>
      <c r="AC825" s="32" t="str">
        <f>IF(K825="M",IF(S825&lt;&gt;4,"",VLOOKUP(CONCATENATE(R825," ",(S825-1)),$Z$2:AD825,5,0)),IF(S825&lt;&gt;3,"",VLOOKUP(CONCATENATE(R825," ",(S825)),$Z$2:AD825,5,0)))</f>
        <v/>
      </c>
      <c r="AD825" s="32" t="str">
        <f t="shared" si="214"/>
        <v/>
      </c>
      <c r="AE825" s="32" t="str">
        <f t="shared" si="215"/>
        <v xml:space="preserve"> </v>
      </c>
      <c r="AF825" s="109">
        <f>IF($K825="M",IF($L825&gt;Params!D$3,0,Params!F$3-$L825+1)+IF($L825=1,2,0),IF($L825&gt;Params!E$3,0,Params!G$3-$L825+1)+IF($L825=1,2,0))</f>
        <v>0</v>
      </c>
      <c r="AG825" s="109">
        <f t="shared" si="207"/>
        <v>0</v>
      </c>
      <c r="AH825" s="109">
        <f>IF(LEN(M825)&gt;1,MATCH(MID(M825,2,3),Params!$A$4:$A$14,0),0)</f>
        <v>0</v>
      </c>
      <c r="AI825" s="109" cm="1">
        <f t="array" ref="AI825">IF(AH825=0,0,INDEX(Params!F$4:F$14,RESULTS!$AH825))</f>
        <v>0</v>
      </c>
      <c r="AJ825" s="109" cm="1">
        <f t="array" ref="AJ825">IF(AI825=0,0,INDEX(Params!G$4:G$14,RESULTS!$AH825))</f>
        <v>0</v>
      </c>
      <c r="AK825" s="109">
        <f t="shared" si="208"/>
        <v>0</v>
      </c>
      <c r="AL825" s="109">
        <f t="shared" si="209"/>
        <v>0</v>
      </c>
    </row>
    <row r="826" spans="1:38" x14ac:dyDescent="0.3">
      <c r="A826" s="64" t="str">
        <f t="shared" si="203"/>
        <v/>
      </c>
      <c r="B826" s="64" t="str">
        <f t="shared" si="204"/>
        <v/>
      </c>
      <c r="C826" s="100">
        <v>825</v>
      </c>
      <c r="D826" s="96"/>
      <c r="E826" s="97">
        <f t="shared" si="216"/>
        <v>1</v>
      </c>
      <c r="F826" s="97"/>
      <c r="G826" s="97"/>
      <c r="H826" s="104" t="str">
        <f t="shared" si="210"/>
        <v/>
      </c>
      <c r="I826" s="105" t="str">
        <f>IF(D826="","",VLOOKUP(D826,ENTRANTS!$A$1:$H$1000,2,0))</f>
        <v/>
      </c>
      <c r="J826" s="105" t="str">
        <f>IF(D826="","",VLOOKUP(D826,ENTRANTS!$A$1:$H$1000,3,0))</f>
        <v/>
      </c>
      <c r="K826" s="100" t="str">
        <f>IF(D826="","",LEFT(VLOOKUP(D826,ENTRANTS!$A$1:$H$1000,5,0),1))</f>
        <v/>
      </c>
      <c r="L826" s="100" t="str">
        <f>IF(D826="","",COUNTIF($K$2:K826,K826))</f>
        <v/>
      </c>
      <c r="M826" s="100" t="str">
        <f>IF(D826="","",VLOOKUP(D826,ENTRANTS!$A$1:$H$1000,4,0))</f>
        <v/>
      </c>
      <c r="N826" s="100" t="str">
        <f>IF(D826="","",COUNTIF($M$2:M826,M826))</f>
        <v/>
      </c>
      <c r="O826" s="105" t="str">
        <f>IF(D826="","",VLOOKUP(D826,ENTRANTS!$A$1:$H$1000,6,0))</f>
        <v/>
      </c>
      <c r="P826" s="83" t="str">
        <f t="shared" si="211"/>
        <v/>
      </c>
      <c r="Q826" s="30"/>
      <c r="R826" s="2" t="str">
        <f t="shared" si="212"/>
        <v/>
      </c>
      <c r="S826" s="3" t="str">
        <f>IF(D826="","",COUNTIF($R$2:R826,R826))</f>
        <v/>
      </c>
      <c r="T826" s="4" t="str">
        <f t="shared" si="217"/>
        <v/>
      </c>
      <c r="U826" s="34" t="str">
        <f>IF(AND(S826=4,K826="M",NOT(O826="Unattached")),SUMIF(R$2:R826,R826,L$2:L826),"")</f>
        <v/>
      </c>
      <c r="V826" s="4" t="str">
        <f t="shared" si="218"/>
        <v/>
      </c>
      <c r="W826" s="34" t="str">
        <f>IF(AND(S826=3,K826="F",NOT(O826="Unattached")),SUMIF(R$2:R826,R826,L$2:L826),"")</f>
        <v/>
      </c>
      <c r="X826" s="5" t="str">
        <f t="shared" si="205"/>
        <v/>
      </c>
      <c r="Y826" s="5" t="str">
        <f t="shared" si="213"/>
        <v/>
      </c>
      <c r="Z826" s="32" t="str">
        <f t="shared" si="206"/>
        <v xml:space="preserve"> </v>
      </c>
      <c r="AA826" s="32" t="str">
        <f>IF(K826="M",IF(S826&lt;&gt;4,"",VLOOKUP(CONCATENATE(R826," ",(S826-3)),$Z$2:AD826,5,0)),IF(S826&lt;&gt;3,"",VLOOKUP(CONCATENATE(R826," ",(S826-2)),$Z$2:AD826,5,0)))</f>
        <v/>
      </c>
      <c r="AB826" s="32" t="str">
        <f>IF(K826="M",IF(S826&lt;&gt;4,"",VLOOKUP(CONCATENATE(R826," ",(S826-2)),$Z$2:AD826,5,0)),IF(S826&lt;&gt;3,"",VLOOKUP(CONCATENATE(R826," ",(S826-1)),$Z$2:AD826,5,0)))</f>
        <v/>
      </c>
      <c r="AC826" s="32" t="str">
        <f>IF(K826="M",IF(S826&lt;&gt;4,"",VLOOKUP(CONCATENATE(R826," ",(S826-1)),$Z$2:AD826,5,0)),IF(S826&lt;&gt;3,"",VLOOKUP(CONCATENATE(R826," ",(S826)),$Z$2:AD826,5,0)))</f>
        <v/>
      </c>
      <c r="AD826" s="32" t="str">
        <f t="shared" si="214"/>
        <v/>
      </c>
      <c r="AE826" s="32" t="str">
        <f t="shared" si="215"/>
        <v xml:space="preserve"> </v>
      </c>
      <c r="AF826" s="109">
        <f>IF($K826="M",IF($L826&gt;Params!D$3,0,Params!F$3-$L826+1)+IF($L826=1,2,0),IF($L826&gt;Params!E$3,0,Params!G$3-$L826+1)+IF($L826=1,2,0))</f>
        <v>0</v>
      </c>
      <c r="AG826" s="109">
        <f t="shared" si="207"/>
        <v>0</v>
      </c>
      <c r="AH826" s="109">
        <f>IF(LEN(M826)&gt;1,MATCH(MID(M826,2,3),Params!$A$4:$A$14,0),0)</f>
        <v>0</v>
      </c>
      <c r="AI826" s="109" cm="1">
        <f t="array" ref="AI826">IF(AH826=0,0,INDEX(Params!F$4:F$14,RESULTS!$AH826))</f>
        <v>0</v>
      </c>
      <c r="AJ826" s="109" cm="1">
        <f t="array" ref="AJ826">IF(AI826=0,0,INDEX(Params!G$4:G$14,RESULTS!$AH826))</f>
        <v>0</v>
      </c>
      <c r="AK826" s="109">
        <f t="shared" si="208"/>
        <v>0</v>
      </c>
      <c r="AL826" s="109">
        <f t="shared" si="209"/>
        <v>0</v>
      </c>
    </row>
    <row r="827" spans="1:38" x14ac:dyDescent="0.3">
      <c r="A827" s="64" t="str">
        <f t="shared" si="203"/>
        <v/>
      </c>
      <c r="B827" s="64" t="str">
        <f t="shared" si="204"/>
        <v/>
      </c>
      <c r="C827" s="100">
        <v>826</v>
      </c>
      <c r="D827" s="96"/>
      <c r="E827" s="97">
        <f t="shared" si="216"/>
        <v>1</v>
      </c>
      <c r="F827" s="97"/>
      <c r="G827" s="97"/>
      <c r="H827" s="104" t="str">
        <f t="shared" si="210"/>
        <v/>
      </c>
      <c r="I827" s="105" t="str">
        <f>IF(D827="","",VLOOKUP(D827,ENTRANTS!$A$1:$H$1000,2,0))</f>
        <v/>
      </c>
      <c r="J827" s="105" t="str">
        <f>IF(D827="","",VLOOKUP(D827,ENTRANTS!$A$1:$H$1000,3,0))</f>
        <v/>
      </c>
      <c r="K827" s="100" t="str">
        <f>IF(D827="","",LEFT(VLOOKUP(D827,ENTRANTS!$A$1:$H$1000,5,0),1))</f>
        <v/>
      </c>
      <c r="L827" s="100" t="str">
        <f>IF(D827="","",COUNTIF($K$2:K827,K827))</f>
        <v/>
      </c>
      <c r="M827" s="100" t="str">
        <f>IF(D827="","",VLOOKUP(D827,ENTRANTS!$A$1:$H$1000,4,0))</f>
        <v/>
      </c>
      <c r="N827" s="100" t="str">
        <f>IF(D827="","",COUNTIF($M$2:M827,M827))</f>
        <v/>
      </c>
      <c r="O827" s="105" t="str">
        <f>IF(D827="","",VLOOKUP(D827,ENTRANTS!$A$1:$H$1000,6,0))</f>
        <v/>
      </c>
      <c r="P827" s="83" t="str">
        <f t="shared" si="211"/>
        <v/>
      </c>
      <c r="Q827" s="30"/>
      <c r="R827" s="2" t="str">
        <f t="shared" si="212"/>
        <v/>
      </c>
      <c r="S827" s="3" t="str">
        <f>IF(D827="","",COUNTIF($R$2:R827,R827))</f>
        <v/>
      </c>
      <c r="T827" s="4" t="str">
        <f t="shared" si="217"/>
        <v/>
      </c>
      <c r="U827" s="34" t="str">
        <f>IF(AND(S827=4,K827="M",NOT(O827="Unattached")),SUMIF(R$2:R827,R827,L$2:L827),"")</f>
        <v/>
      </c>
      <c r="V827" s="4" t="str">
        <f t="shared" si="218"/>
        <v/>
      </c>
      <c r="W827" s="34" t="str">
        <f>IF(AND(S827=3,K827="F",NOT(O827="Unattached")),SUMIF(R$2:R827,R827,L$2:L827),"")</f>
        <v/>
      </c>
      <c r="X827" s="5" t="str">
        <f t="shared" si="205"/>
        <v/>
      </c>
      <c r="Y827" s="5" t="str">
        <f t="shared" si="213"/>
        <v/>
      </c>
      <c r="Z827" s="32" t="str">
        <f t="shared" si="206"/>
        <v xml:space="preserve"> </v>
      </c>
      <c r="AA827" s="32" t="str">
        <f>IF(K827="M",IF(S827&lt;&gt;4,"",VLOOKUP(CONCATENATE(R827," ",(S827-3)),$Z$2:AD827,5,0)),IF(S827&lt;&gt;3,"",VLOOKUP(CONCATENATE(R827," ",(S827-2)),$Z$2:AD827,5,0)))</f>
        <v/>
      </c>
      <c r="AB827" s="32" t="str">
        <f>IF(K827="M",IF(S827&lt;&gt;4,"",VLOOKUP(CONCATENATE(R827," ",(S827-2)),$Z$2:AD827,5,0)),IF(S827&lt;&gt;3,"",VLOOKUP(CONCATENATE(R827," ",(S827-1)),$Z$2:AD827,5,0)))</f>
        <v/>
      </c>
      <c r="AC827" s="32" t="str">
        <f>IF(K827="M",IF(S827&lt;&gt;4,"",VLOOKUP(CONCATENATE(R827," ",(S827-1)),$Z$2:AD827,5,0)),IF(S827&lt;&gt;3,"",VLOOKUP(CONCATENATE(R827," ",(S827)),$Z$2:AD827,5,0)))</f>
        <v/>
      </c>
      <c r="AD827" s="32" t="str">
        <f t="shared" si="214"/>
        <v/>
      </c>
      <c r="AE827" s="32" t="str">
        <f t="shared" si="215"/>
        <v xml:space="preserve"> </v>
      </c>
      <c r="AF827" s="109">
        <f>IF($K827="M",IF($L827&gt;Params!D$3,0,Params!F$3-$L827+1)+IF($L827=1,2,0),IF($L827&gt;Params!E$3,0,Params!G$3-$L827+1)+IF($L827=1,2,0))</f>
        <v>0</v>
      </c>
      <c r="AG827" s="109">
        <f t="shared" si="207"/>
        <v>0</v>
      </c>
      <c r="AH827" s="109">
        <f>IF(LEN(M827)&gt;1,MATCH(MID(M827,2,3),Params!$A$4:$A$14,0),0)</f>
        <v>0</v>
      </c>
      <c r="AI827" s="109" cm="1">
        <f t="array" ref="AI827">IF(AH827=0,0,INDEX(Params!F$4:F$14,RESULTS!$AH827))</f>
        <v>0</v>
      </c>
      <c r="AJ827" s="109" cm="1">
        <f t="array" ref="AJ827">IF(AI827=0,0,INDEX(Params!G$4:G$14,RESULTS!$AH827))</f>
        <v>0</v>
      </c>
      <c r="AK827" s="109">
        <f t="shared" si="208"/>
        <v>0</v>
      </c>
      <c r="AL827" s="109">
        <f t="shared" si="209"/>
        <v>0</v>
      </c>
    </row>
    <row r="828" spans="1:38" x14ac:dyDescent="0.3">
      <c r="A828" s="64" t="str">
        <f t="shared" si="203"/>
        <v/>
      </c>
      <c r="B828" s="64" t="str">
        <f t="shared" si="204"/>
        <v/>
      </c>
      <c r="C828" s="100">
        <v>827</v>
      </c>
      <c r="D828" s="96"/>
      <c r="E828" s="97">
        <f t="shared" si="216"/>
        <v>1</v>
      </c>
      <c r="F828" s="97"/>
      <c r="G828" s="97"/>
      <c r="H828" s="104" t="str">
        <f t="shared" si="210"/>
        <v/>
      </c>
      <c r="I828" s="105" t="str">
        <f>IF(D828="","",VLOOKUP(D828,ENTRANTS!$A$1:$H$1000,2,0))</f>
        <v/>
      </c>
      <c r="J828" s="105" t="str">
        <f>IF(D828="","",VLOOKUP(D828,ENTRANTS!$A$1:$H$1000,3,0))</f>
        <v/>
      </c>
      <c r="K828" s="100" t="str">
        <f>IF(D828="","",LEFT(VLOOKUP(D828,ENTRANTS!$A$1:$H$1000,5,0),1))</f>
        <v/>
      </c>
      <c r="L828" s="100" t="str">
        <f>IF(D828="","",COUNTIF($K$2:K828,K828))</f>
        <v/>
      </c>
      <c r="M828" s="100" t="str">
        <f>IF(D828="","",VLOOKUP(D828,ENTRANTS!$A$1:$H$1000,4,0))</f>
        <v/>
      </c>
      <c r="N828" s="100" t="str">
        <f>IF(D828="","",COUNTIF($M$2:M828,M828))</f>
        <v/>
      </c>
      <c r="O828" s="105" t="str">
        <f>IF(D828="","",VLOOKUP(D828,ENTRANTS!$A$1:$H$1000,6,0))</f>
        <v/>
      </c>
      <c r="P828" s="83" t="str">
        <f t="shared" si="211"/>
        <v/>
      </c>
      <c r="Q828" s="30"/>
      <c r="R828" s="2" t="str">
        <f t="shared" si="212"/>
        <v/>
      </c>
      <c r="S828" s="3" t="str">
        <f>IF(D828="","",COUNTIF($R$2:R828,R828))</f>
        <v/>
      </c>
      <c r="T828" s="4" t="str">
        <f t="shared" si="217"/>
        <v/>
      </c>
      <c r="U828" s="34" t="str">
        <f>IF(AND(S828=4,K828="M",NOT(O828="Unattached")),SUMIF(R$2:R828,R828,L$2:L828),"")</f>
        <v/>
      </c>
      <c r="V828" s="4" t="str">
        <f t="shared" si="218"/>
        <v/>
      </c>
      <c r="W828" s="34" t="str">
        <f>IF(AND(S828=3,K828="F",NOT(O828="Unattached")),SUMIF(R$2:R828,R828,L$2:L828),"")</f>
        <v/>
      </c>
      <c r="X828" s="5" t="str">
        <f t="shared" si="205"/>
        <v/>
      </c>
      <c r="Y828" s="5" t="str">
        <f t="shared" si="213"/>
        <v/>
      </c>
      <c r="Z828" s="32" t="str">
        <f t="shared" si="206"/>
        <v xml:space="preserve"> </v>
      </c>
      <c r="AA828" s="32" t="str">
        <f>IF(K828="M",IF(S828&lt;&gt;4,"",VLOOKUP(CONCATENATE(R828," ",(S828-3)),$Z$2:AD828,5,0)),IF(S828&lt;&gt;3,"",VLOOKUP(CONCATENATE(R828," ",(S828-2)),$Z$2:AD828,5,0)))</f>
        <v/>
      </c>
      <c r="AB828" s="32" t="str">
        <f>IF(K828="M",IF(S828&lt;&gt;4,"",VLOOKUP(CONCATENATE(R828," ",(S828-2)),$Z$2:AD828,5,0)),IF(S828&lt;&gt;3,"",VLOOKUP(CONCATENATE(R828," ",(S828-1)),$Z$2:AD828,5,0)))</f>
        <v/>
      </c>
      <c r="AC828" s="32" t="str">
        <f>IF(K828="M",IF(S828&lt;&gt;4,"",VLOOKUP(CONCATENATE(R828," ",(S828-1)),$Z$2:AD828,5,0)),IF(S828&lt;&gt;3,"",VLOOKUP(CONCATENATE(R828," ",(S828)),$Z$2:AD828,5,0)))</f>
        <v/>
      </c>
      <c r="AD828" s="32" t="str">
        <f t="shared" si="214"/>
        <v/>
      </c>
      <c r="AE828" s="32" t="str">
        <f t="shared" si="215"/>
        <v xml:space="preserve"> </v>
      </c>
      <c r="AF828" s="109">
        <f>IF($K828="M",IF($L828&gt;Params!D$3,0,Params!F$3-$L828+1)+IF($L828=1,2,0),IF($L828&gt;Params!E$3,0,Params!G$3-$L828+1)+IF($L828=1,2,0))</f>
        <v>0</v>
      </c>
      <c r="AG828" s="109">
        <f t="shared" si="207"/>
        <v>0</v>
      </c>
      <c r="AH828" s="109">
        <f>IF(LEN(M828)&gt;1,MATCH(MID(M828,2,3),Params!$A$4:$A$14,0),0)</f>
        <v>0</v>
      </c>
      <c r="AI828" s="109" cm="1">
        <f t="array" ref="AI828">IF(AH828=0,0,INDEX(Params!F$4:F$14,RESULTS!$AH828))</f>
        <v>0</v>
      </c>
      <c r="AJ828" s="109" cm="1">
        <f t="array" ref="AJ828">IF(AI828=0,0,INDEX(Params!G$4:G$14,RESULTS!$AH828))</f>
        <v>0</v>
      </c>
      <c r="AK828" s="109">
        <f t="shared" si="208"/>
        <v>0</v>
      </c>
      <c r="AL828" s="109">
        <f t="shared" si="209"/>
        <v>0</v>
      </c>
    </row>
    <row r="829" spans="1:38" x14ac:dyDescent="0.3">
      <c r="A829" s="64" t="str">
        <f t="shared" si="203"/>
        <v/>
      </c>
      <c r="B829" s="64" t="str">
        <f t="shared" si="204"/>
        <v/>
      </c>
      <c r="C829" s="100">
        <v>828</v>
      </c>
      <c r="D829" s="96"/>
      <c r="E829" s="97">
        <f t="shared" si="216"/>
        <v>1</v>
      </c>
      <c r="F829" s="97"/>
      <c r="G829" s="97"/>
      <c r="H829" s="104" t="str">
        <f t="shared" si="210"/>
        <v/>
      </c>
      <c r="I829" s="105" t="str">
        <f>IF(D829="","",VLOOKUP(D829,ENTRANTS!$A$1:$H$1000,2,0))</f>
        <v/>
      </c>
      <c r="J829" s="105" t="str">
        <f>IF(D829="","",VLOOKUP(D829,ENTRANTS!$A$1:$H$1000,3,0))</f>
        <v/>
      </c>
      <c r="K829" s="100" t="str">
        <f>IF(D829="","",LEFT(VLOOKUP(D829,ENTRANTS!$A$1:$H$1000,5,0),1))</f>
        <v/>
      </c>
      <c r="L829" s="100" t="str">
        <f>IF(D829="","",COUNTIF($K$2:K829,K829))</f>
        <v/>
      </c>
      <c r="M829" s="100" t="str">
        <f>IF(D829="","",VLOOKUP(D829,ENTRANTS!$A$1:$H$1000,4,0))</f>
        <v/>
      </c>
      <c r="N829" s="100" t="str">
        <f>IF(D829="","",COUNTIF($M$2:M829,M829))</f>
        <v/>
      </c>
      <c r="O829" s="105" t="str">
        <f>IF(D829="","",VLOOKUP(D829,ENTRANTS!$A$1:$H$1000,6,0))</f>
        <v/>
      </c>
      <c r="P829" s="83" t="str">
        <f t="shared" si="211"/>
        <v/>
      </c>
      <c r="Q829" s="30"/>
      <c r="R829" s="2" t="str">
        <f t="shared" si="212"/>
        <v/>
      </c>
      <c r="S829" s="3" t="str">
        <f>IF(D829="","",COUNTIF($R$2:R829,R829))</f>
        <v/>
      </c>
      <c r="T829" s="4" t="str">
        <f t="shared" si="217"/>
        <v/>
      </c>
      <c r="U829" s="34" t="str">
        <f>IF(AND(S829=4,K829="M",NOT(O829="Unattached")),SUMIF(R$2:R829,R829,L$2:L829),"")</f>
        <v/>
      </c>
      <c r="V829" s="4" t="str">
        <f t="shared" si="218"/>
        <v/>
      </c>
      <c r="W829" s="34" t="str">
        <f>IF(AND(S829=3,K829="F",NOT(O829="Unattached")),SUMIF(R$2:R829,R829,L$2:L829),"")</f>
        <v/>
      </c>
      <c r="X829" s="5" t="str">
        <f t="shared" si="205"/>
        <v/>
      </c>
      <c r="Y829" s="5" t="str">
        <f t="shared" si="213"/>
        <v/>
      </c>
      <c r="Z829" s="32" t="str">
        <f t="shared" si="206"/>
        <v xml:space="preserve"> </v>
      </c>
      <c r="AA829" s="32" t="str">
        <f>IF(K829="M",IF(S829&lt;&gt;4,"",VLOOKUP(CONCATENATE(R829," ",(S829-3)),$Z$2:AD829,5,0)),IF(S829&lt;&gt;3,"",VLOOKUP(CONCATENATE(R829," ",(S829-2)),$Z$2:AD829,5,0)))</f>
        <v/>
      </c>
      <c r="AB829" s="32" t="str">
        <f>IF(K829="M",IF(S829&lt;&gt;4,"",VLOOKUP(CONCATENATE(R829," ",(S829-2)),$Z$2:AD829,5,0)),IF(S829&lt;&gt;3,"",VLOOKUP(CONCATENATE(R829," ",(S829-1)),$Z$2:AD829,5,0)))</f>
        <v/>
      </c>
      <c r="AC829" s="32" t="str">
        <f>IF(K829="M",IF(S829&lt;&gt;4,"",VLOOKUP(CONCATENATE(R829," ",(S829-1)),$Z$2:AD829,5,0)),IF(S829&lt;&gt;3,"",VLOOKUP(CONCATENATE(R829," ",(S829)),$Z$2:AD829,5,0)))</f>
        <v/>
      </c>
      <c r="AD829" s="32" t="str">
        <f t="shared" si="214"/>
        <v/>
      </c>
      <c r="AE829" s="32" t="str">
        <f t="shared" si="215"/>
        <v xml:space="preserve"> </v>
      </c>
      <c r="AF829" s="109">
        <f>IF($K829="M",IF($L829&gt;Params!D$3,0,Params!F$3-$L829+1)+IF($L829=1,2,0),IF($L829&gt;Params!E$3,0,Params!G$3-$L829+1)+IF($L829=1,2,0))</f>
        <v>0</v>
      </c>
      <c r="AG829" s="109">
        <f t="shared" si="207"/>
        <v>0</v>
      </c>
      <c r="AH829" s="109">
        <f>IF(LEN(M829)&gt;1,MATCH(MID(M829,2,3),Params!$A$4:$A$14,0),0)</f>
        <v>0</v>
      </c>
      <c r="AI829" s="109" cm="1">
        <f t="array" ref="AI829">IF(AH829=0,0,INDEX(Params!F$4:F$14,RESULTS!$AH829))</f>
        <v>0</v>
      </c>
      <c r="AJ829" s="109" cm="1">
        <f t="array" ref="AJ829">IF(AI829=0,0,INDEX(Params!G$4:G$14,RESULTS!$AH829))</f>
        <v>0</v>
      </c>
      <c r="AK829" s="109">
        <f t="shared" si="208"/>
        <v>0</v>
      </c>
      <c r="AL829" s="109">
        <f t="shared" si="209"/>
        <v>0</v>
      </c>
    </row>
    <row r="830" spans="1:38" x14ac:dyDescent="0.3">
      <c r="A830" s="64" t="str">
        <f t="shared" si="203"/>
        <v/>
      </c>
      <c r="B830" s="64" t="str">
        <f t="shared" si="204"/>
        <v/>
      </c>
      <c r="C830" s="100">
        <v>829</v>
      </c>
      <c r="D830" s="96"/>
      <c r="E830" s="97">
        <f t="shared" si="216"/>
        <v>1</v>
      </c>
      <c r="F830" s="97"/>
      <c r="G830" s="97"/>
      <c r="H830" s="104" t="str">
        <f t="shared" si="210"/>
        <v/>
      </c>
      <c r="I830" s="105" t="str">
        <f>IF(D830="","",VLOOKUP(D830,ENTRANTS!$A$1:$H$1000,2,0))</f>
        <v/>
      </c>
      <c r="J830" s="105" t="str">
        <f>IF(D830="","",VLOOKUP(D830,ENTRANTS!$A$1:$H$1000,3,0))</f>
        <v/>
      </c>
      <c r="K830" s="100" t="str">
        <f>IF(D830="","",LEFT(VLOOKUP(D830,ENTRANTS!$A$1:$H$1000,5,0),1))</f>
        <v/>
      </c>
      <c r="L830" s="100" t="str">
        <f>IF(D830="","",COUNTIF($K$2:K830,K830))</f>
        <v/>
      </c>
      <c r="M830" s="100" t="str">
        <f>IF(D830="","",VLOOKUP(D830,ENTRANTS!$A$1:$H$1000,4,0))</f>
        <v/>
      </c>
      <c r="N830" s="100" t="str">
        <f>IF(D830="","",COUNTIF($M$2:M830,M830))</f>
        <v/>
      </c>
      <c r="O830" s="105" t="str">
        <f>IF(D830="","",VLOOKUP(D830,ENTRANTS!$A$1:$H$1000,6,0))</f>
        <v/>
      </c>
      <c r="P830" s="83" t="str">
        <f t="shared" si="211"/>
        <v/>
      </c>
      <c r="Q830" s="30"/>
      <c r="R830" s="2" t="str">
        <f t="shared" si="212"/>
        <v/>
      </c>
      <c r="S830" s="3" t="str">
        <f>IF(D830="","",COUNTIF($R$2:R830,R830))</f>
        <v/>
      </c>
      <c r="T830" s="4" t="str">
        <f t="shared" si="217"/>
        <v/>
      </c>
      <c r="U830" s="34" t="str">
        <f>IF(AND(S830=4,K830="M",NOT(O830="Unattached")),SUMIF(R$2:R830,R830,L$2:L830),"")</f>
        <v/>
      </c>
      <c r="V830" s="4" t="str">
        <f t="shared" si="218"/>
        <v/>
      </c>
      <c r="W830" s="34" t="str">
        <f>IF(AND(S830=3,K830="F",NOT(O830="Unattached")),SUMIF(R$2:R830,R830,L$2:L830),"")</f>
        <v/>
      </c>
      <c r="X830" s="5" t="str">
        <f t="shared" si="205"/>
        <v/>
      </c>
      <c r="Y830" s="5" t="str">
        <f t="shared" si="213"/>
        <v/>
      </c>
      <c r="Z830" s="32" t="str">
        <f t="shared" si="206"/>
        <v xml:space="preserve"> </v>
      </c>
      <c r="AA830" s="32" t="str">
        <f>IF(K830="M",IF(S830&lt;&gt;4,"",VLOOKUP(CONCATENATE(R830," ",(S830-3)),$Z$2:AD830,5,0)),IF(S830&lt;&gt;3,"",VLOOKUP(CONCATENATE(R830," ",(S830-2)),$Z$2:AD830,5,0)))</f>
        <v/>
      </c>
      <c r="AB830" s="32" t="str">
        <f>IF(K830="M",IF(S830&lt;&gt;4,"",VLOOKUP(CONCATENATE(R830," ",(S830-2)),$Z$2:AD830,5,0)),IF(S830&lt;&gt;3,"",VLOOKUP(CONCATENATE(R830," ",(S830-1)),$Z$2:AD830,5,0)))</f>
        <v/>
      </c>
      <c r="AC830" s="32" t="str">
        <f>IF(K830="M",IF(S830&lt;&gt;4,"",VLOOKUP(CONCATENATE(R830," ",(S830-1)),$Z$2:AD830,5,0)),IF(S830&lt;&gt;3,"",VLOOKUP(CONCATENATE(R830," ",(S830)),$Z$2:AD830,5,0)))</f>
        <v/>
      </c>
      <c r="AD830" s="32" t="str">
        <f t="shared" si="214"/>
        <v/>
      </c>
      <c r="AE830" s="32" t="str">
        <f t="shared" si="215"/>
        <v xml:space="preserve"> </v>
      </c>
      <c r="AF830" s="109">
        <f>IF($K830="M",IF($L830&gt;Params!D$3,0,Params!F$3-$L830+1)+IF($L830=1,2,0),IF($L830&gt;Params!E$3,0,Params!G$3-$L830+1)+IF($L830=1,2,0))</f>
        <v>0</v>
      </c>
      <c r="AG830" s="109">
        <f t="shared" si="207"/>
        <v>0</v>
      </c>
      <c r="AH830" s="109">
        <f>IF(LEN(M830)&gt;1,MATCH(MID(M830,2,3),Params!$A$4:$A$14,0),0)</f>
        <v>0</v>
      </c>
      <c r="AI830" s="109" cm="1">
        <f t="array" ref="AI830">IF(AH830=0,0,INDEX(Params!F$4:F$14,RESULTS!$AH830))</f>
        <v>0</v>
      </c>
      <c r="AJ830" s="109" cm="1">
        <f t="array" ref="AJ830">IF(AI830=0,0,INDEX(Params!G$4:G$14,RESULTS!$AH830))</f>
        <v>0</v>
      </c>
      <c r="AK830" s="109">
        <f t="shared" si="208"/>
        <v>0</v>
      </c>
      <c r="AL830" s="109">
        <f t="shared" si="209"/>
        <v>0</v>
      </c>
    </row>
    <row r="831" spans="1:38" x14ac:dyDescent="0.3">
      <c r="A831" s="64" t="str">
        <f t="shared" si="203"/>
        <v/>
      </c>
      <c r="B831" s="64" t="str">
        <f t="shared" si="204"/>
        <v/>
      </c>
      <c r="C831" s="100">
        <v>830</v>
      </c>
      <c r="D831" s="96"/>
      <c r="E831" s="97">
        <f t="shared" si="216"/>
        <v>1</v>
      </c>
      <c r="F831" s="97"/>
      <c r="G831" s="97"/>
      <c r="H831" s="104" t="str">
        <f t="shared" si="210"/>
        <v/>
      </c>
      <c r="I831" s="105" t="str">
        <f>IF(D831="","",VLOOKUP(D831,ENTRANTS!$A$1:$H$1000,2,0))</f>
        <v/>
      </c>
      <c r="J831" s="105" t="str">
        <f>IF(D831="","",VLOOKUP(D831,ENTRANTS!$A$1:$H$1000,3,0))</f>
        <v/>
      </c>
      <c r="K831" s="100" t="str">
        <f>IF(D831="","",LEFT(VLOOKUP(D831,ENTRANTS!$A$1:$H$1000,5,0),1))</f>
        <v/>
      </c>
      <c r="L831" s="100" t="str">
        <f>IF(D831="","",COUNTIF($K$2:K831,K831))</f>
        <v/>
      </c>
      <c r="M831" s="100" t="str">
        <f>IF(D831="","",VLOOKUP(D831,ENTRANTS!$A$1:$H$1000,4,0))</f>
        <v/>
      </c>
      <c r="N831" s="100" t="str">
        <f>IF(D831="","",COUNTIF($M$2:M831,M831))</f>
        <v/>
      </c>
      <c r="O831" s="105" t="str">
        <f>IF(D831="","",VLOOKUP(D831,ENTRANTS!$A$1:$H$1000,6,0))</f>
        <v/>
      </c>
      <c r="P831" s="83" t="str">
        <f t="shared" si="211"/>
        <v/>
      </c>
      <c r="Q831" s="30"/>
      <c r="R831" s="2" t="str">
        <f t="shared" si="212"/>
        <v/>
      </c>
      <c r="S831" s="3" t="str">
        <f>IF(D831="","",COUNTIF($R$2:R831,R831))</f>
        <v/>
      </c>
      <c r="T831" s="4" t="str">
        <f t="shared" si="217"/>
        <v/>
      </c>
      <c r="U831" s="34" t="str">
        <f>IF(AND(S831=4,K831="M",NOT(O831="Unattached")),SUMIF(R$2:R831,R831,L$2:L831),"")</f>
        <v/>
      </c>
      <c r="V831" s="4" t="str">
        <f t="shared" si="218"/>
        <v/>
      </c>
      <c r="W831" s="34" t="str">
        <f>IF(AND(S831=3,K831="F",NOT(O831="Unattached")),SUMIF(R$2:R831,R831,L$2:L831),"")</f>
        <v/>
      </c>
      <c r="X831" s="5" t="str">
        <f t="shared" si="205"/>
        <v/>
      </c>
      <c r="Y831" s="5" t="str">
        <f t="shared" si="213"/>
        <v/>
      </c>
      <c r="Z831" s="32" t="str">
        <f t="shared" si="206"/>
        <v xml:space="preserve"> </v>
      </c>
      <c r="AA831" s="32" t="str">
        <f>IF(K831="M",IF(S831&lt;&gt;4,"",VLOOKUP(CONCATENATE(R831," ",(S831-3)),$Z$2:AD831,5,0)),IF(S831&lt;&gt;3,"",VLOOKUP(CONCATENATE(R831," ",(S831-2)),$Z$2:AD831,5,0)))</f>
        <v/>
      </c>
      <c r="AB831" s="32" t="str">
        <f>IF(K831="M",IF(S831&lt;&gt;4,"",VLOOKUP(CONCATENATE(R831," ",(S831-2)),$Z$2:AD831,5,0)),IF(S831&lt;&gt;3,"",VLOOKUP(CONCATENATE(R831," ",(S831-1)),$Z$2:AD831,5,0)))</f>
        <v/>
      </c>
      <c r="AC831" s="32" t="str">
        <f>IF(K831="M",IF(S831&lt;&gt;4,"",VLOOKUP(CONCATENATE(R831," ",(S831-1)),$Z$2:AD831,5,0)),IF(S831&lt;&gt;3,"",VLOOKUP(CONCATENATE(R831," ",(S831)),$Z$2:AD831,5,0)))</f>
        <v/>
      </c>
      <c r="AD831" s="32" t="str">
        <f t="shared" si="214"/>
        <v/>
      </c>
      <c r="AE831" s="32" t="str">
        <f t="shared" si="215"/>
        <v xml:space="preserve"> </v>
      </c>
      <c r="AF831" s="109">
        <f>IF($K831="M",IF($L831&gt;Params!D$3,0,Params!F$3-$L831+1)+IF($L831=1,2,0),IF($L831&gt;Params!E$3,0,Params!G$3-$L831+1)+IF($L831=1,2,0))</f>
        <v>0</v>
      </c>
      <c r="AG831" s="109">
        <f t="shared" si="207"/>
        <v>0</v>
      </c>
      <c r="AH831" s="109">
        <f>IF(LEN(M831)&gt;1,MATCH(MID(M831,2,3),Params!$A$4:$A$14,0),0)</f>
        <v>0</v>
      </c>
      <c r="AI831" s="109" cm="1">
        <f t="array" ref="AI831">IF(AH831=0,0,INDEX(Params!F$4:F$14,RESULTS!$AH831))</f>
        <v>0</v>
      </c>
      <c r="AJ831" s="109" cm="1">
        <f t="array" ref="AJ831">IF(AI831=0,0,INDEX(Params!G$4:G$14,RESULTS!$AH831))</f>
        <v>0</v>
      </c>
      <c r="AK831" s="109">
        <f t="shared" si="208"/>
        <v>0</v>
      </c>
      <c r="AL831" s="109">
        <f t="shared" si="209"/>
        <v>0</v>
      </c>
    </row>
    <row r="832" spans="1:38" x14ac:dyDescent="0.3">
      <c r="A832" s="64" t="str">
        <f t="shared" si="203"/>
        <v/>
      </c>
      <c r="B832" s="64" t="str">
        <f t="shared" si="204"/>
        <v/>
      </c>
      <c r="C832" s="100">
        <v>831</v>
      </c>
      <c r="D832" s="96"/>
      <c r="E832" s="97">
        <f t="shared" si="216"/>
        <v>1</v>
      </c>
      <c r="F832" s="97"/>
      <c r="G832" s="97"/>
      <c r="H832" s="104" t="str">
        <f t="shared" si="210"/>
        <v/>
      </c>
      <c r="I832" s="105" t="str">
        <f>IF(D832="","",VLOOKUP(D832,ENTRANTS!$A$1:$H$1000,2,0))</f>
        <v/>
      </c>
      <c r="J832" s="105" t="str">
        <f>IF(D832="","",VLOOKUP(D832,ENTRANTS!$A$1:$H$1000,3,0))</f>
        <v/>
      </c>
      <c r="K832" s="100" t="str">
        <f>IF(D832="","",LEFT(VLOOKUP(D832,ENTRANTS!$A$1:$H$1000,5,0),1))</f>
        <v/>
      </c>
      <c r="L832" s="100" t="str">
        <f>IF(D832="","",COUNTIF($K$2:K832,K832))</f>
        <v/>
      </c>
      <c r="M832" s="100" t="str">
        <f>IF(D832="","",VLOOKUP(D832,ENTRANTS!$A$1:$H$1000,4,0))</f>
        <v/>
      </c>
      <c r="N832" s="100" t="str">
        <f>IF(D832="","",COUNTIF($M$2:M832,M832))</f>
        <v/>
      </c>
      <c r="O832" s="105" t="str">
        <f>IF(D832="","",VLOOKUP(D832,ENTRANTS!$A$1:$H$1000,6,0))</f>
        <v/>
      </c>
      <c r="P832" s="83" t="str">
        <f t="shared" si="211"/>
        <v/>
      </c>
      <c r="Q832" s="30"/>
      <c r="R832" s="2" t="str">
        <f t="shared" si="212"/>
        <v/>
      </c>
      <c r="S832" s="3" t="str">
        <f>IF(D832="","",COUNTIF($R$2:R832,R832))</f>
        <v/>
      </c>
      <c r="T832" s="4" t="str">
        <f t="shared" si="217"/>
        <v/>
      </c>
      <c r="U832" s="34" t="str">
        <f>IF(AND(S832=4,K832="M",NOT(O832="Unattached")),SUMIF(R$2:R832,R832,L$2:L832),"")</f>
        <v/>
      </c>
      <c r="V832" s="4" t="str">
        <f t="shared" si="218"/>
        <v/>
      </c>
      <c r="W832" s="34" t="str">
        <f>IF(AND(S832=3,K832="F",NOT(O832="Unattached")),SUMIF(R$2:R832,R832,L$2:L832),"")</f>
        <v/>
      </c>
      <c r="X832" s="5" t="str">
        <f t="shared" si="205"/>
        <v/>
      </c>
      <c r="Y832" s="5" t="str">
        <f t="shared" si="213"/>
        <v/>
      </c>
      <c r="Z832" s="32" t="str">
        <f t="shared" si="206"/>
        <v xml:space="preserve"> </v>
      </c>
      <c r="AA832" s="32" t="str">
        <f>IF(K832="M",IF(S832&lt;&gt;4,"",VLOOKUP(CONCATENATE(R832," ",(S832-3)),$Z$2:AD832,5,0)),IF(S832&lt;&gt;3,"",VLOOKUP(CONCATENATE(R832," ",(S832-2)),$Z$2:AD832,5,0)))</f>
        <v/>
      </c>
      <c r="AB832" s="32" t="str">
        <f>IF(K832="M",IF(S832&lt;&gt;4,"",VLOOKUP(CONCATENATE(R832," ",(S832-2)),$Z$2:AD832,5,0)),IF(S832&lt;&gt;3,"",VLOOKUP(CONCATENATE(R832," ",(S832-1)),$Z$2:AD832,5,0)))</f>
        <v/>
      </c>
      <c r="AC832" s="32" t="str">
        <f>IF(K832="M",IF(S832&lt;&gt;4,"",VLOOKUP(CONCATENATE(R832," ",(S832-1)),$Z$2:AD832,5,0)),IF(S832&lt;&gt;3,"",VLOOKUP(CONCATENATE(R832," ",(S832)),$Z$2:AD832,5,0)))</f>
        <v/>
      </c>
      <c r="AD832" s="32" t="str">
        <f t="shared" si="214"/>
        <v/>
      </c>
      <c r="AE832" s="32" t="str">
        <f t="shared" si="215"/>
        <v xml:space="preserve"> </v>
      </c>
      <c r="AF832" s="109">
        <f>IF($K832="M",IF($L832&gt;Params!D$3,0,Params!F$3-$L832+1)+IF($L832=1,2,0),IF($L832&gt;Params!E$3,0,Params!G$3-$L832+1)+IF($L832=1,2,0))</f>
        <v>0</v>
      </c>
      <c r="AG832" s="109">
        <f t="shared" si="207"/>
        <v>0</v>
      </c>
      <c r="AH832" s="109">
        <f>IF(LEN(M832)&gt;1,MATCH(MID(M832,2,3),Params!$A$4:$A$14,0),0)</f>
        <v>0</v>
      </c>
      <c r="AI832" s="109" cm="1">
        <f t="array" ref="AI832">IF(AH832=0,0,INDEX(Params!F$4:F$14,RESULTS!$AH832))</f>
        <v>0</v>
      </c>
      <c r="AJ832" s="109" cm="1">
        <f t="array" ref="AJ832">IF(AI832=0,0,INDEX(Params!G$4:G$14,RESULTS!$AH832))</f>
        <v>0</v>
      </c>
      <c r="AK832" s="109">
        <f t="shared" si="208"/>
        <v>0</v>
      </c>
      <c r="AL832" s="109">
        <f t="shared" si="209"/>
        <v>0</v>
      </c>
    </row>
    <row r="833" spans="1:38" x14ac:dyDescent="0.3">
      <c r="A833" s="64" t="str">
        <f t="shared" si="203"/>
        <v/>
      </c>
      <c r="B833" s="64" t="str">
        <f t="shared" si="204"/>
        <v/>
      </c>
      <c r="C833" s="100">
        <v>832</v>
      </c>
      <c r="D833" s="96"/>
      <c r="E833" s="97">
        <f t="shared" si="216"/>
        <v>1</v>
      </c>
      <c r="F833" s="97"/>
      <c r="G833" s="97"/>
      <c r="H833" s="104" t="str">
        <f t="shared" si="210"/>
        <v/>
      </c>
      <c r="I833" s="105" t="str">
        <f>IF(D833="","",VLOOKUP(D833,ENTRANTS!$A$1:$H$1000,2,0))</f>
        <v/>
      </c>
      <c r="J833" s="105" t="str">
        <f>IF(D833="","",VLOOKUP(D833,ENTRANTS!$A$1:$H$1000,3,0))</f>
        <v/>
      </c>
      <c r="K833" s="100" t="str">
        <f>IF(D833="","",LEFT(VLOOKUP(D833,ENTRANTS!$A$1:$H$1000,5,0),1))</f>
        <v/>
      </c>
      <c r="L833" s="100" t="str">
        <f>IF(D833="","",COUNTIF($K$2:K833,K833))</f>
        <v/>
      </c>
      <c r="M833" s="100" t="str">
        <f>IF(D833="","",VLOOKUP(D833,ENTRANTS!$A$1:$H$1000,4,0))</f>
        <v/>
      </c>
      <c r="N833" s="100" t="str">
        <f>IF(D833="","",COUNTIF($M$2:M833,M833))</f>
        <v/>
      </c>
      <c r="O833" s="105" t="str">
        <f>IF(D833="","",VLOOKUP(D833,ENTRANTS!$A$1:$H$1000,6,0))</f>
        <v/>
      </c>
      <c r="P833" s="83" t="str">
        <f t="shared" si="211"/>
        <v/>
      </c>
      <c r="Q833" s="30"/>
      <c r="R833" s="2" t="str">
        <f t="shared" si="212"/>
        <v/>
      </c>
      <c r="S833" s="3" t="str">
        <f>IF(D833="","",COUNTIF($R$2:R833,R833))</f>
        <v/>
      </c>
      <c r="T833" s="4" t="str">
        <f t="shared" si="217"/>
        <v/>
      </c>
      <c r="U833" s="34" t="str">
        <f>IF(AND(S833=4,K833="M",NOT(O833="Unattached")),SUMIF(R$2:R833,R833,L$2:L833),"")</f>
        <v/>
      </c>
      <c r="V833" s="4" t="str">
        <f t="shared" si="218"/>
        <v/>
      </c>
      <c r="W833" s="34" t="str">
        <f>IF(AND(S833=3,K833="F",NOT(O833="Unattached")),SUMIF(R$2:R833,R833,L$2:L833),"")</f>
        <v/>
      </c>
      <c r="X833" s="5" t="str">
        <f t="shared" si="205"/>
        <v/>
      </c>
      <c r="Y833" s="5" t="str">
        <f t="shared" si="213"/>
        <v/>
      </c>
      <c r="Z833" s="32" t="str">
        <f t="shared" si="206"/>
        <v xml:space="preserve"> </v>
      </c>
      <c r="AA833" s="32" t="str">
        <f>IF(K833="M",IF(S833&lt;&gt;4,"",VLOOKUP(CONCATENATE(R833," ",(S833-3)),$Z$2:AD833,5,0)),IF(S833&lt;&gt;3,"",VLOOKUP(CONCATENATE(R833," ",(S833-2)),$Z$2:AD833,5,0)))</f>
        <v/>
      </c>
      <c r="AB833" s="32" t="str">
        <f>IF(K833="M",IF(S833&lt;&gt;4,"",VLOOKUP(CONCATENATE(R833," ",(S833-2)),$Z$2:AD833,5,0)),IF(S833&lt;&gt;3,"",VLOOKUP(CONCATENATE(R833," ",(S833-1)),$Z$2:AD833,5,0)))</f>
        <v/>
      </c>
      <c r="AC833" s="32" t="str">
        <f>IF(K833="M",IF(S833&lt;&gt;4,"",VLOOKUP(CONCATENATE(R833," ",(S833-1)),$Z$2:AD833,5,0)),IF(S833&lt;&gt;3,"",VLOOKUP(CONCATENATE(R833," ",(S833)),$Z$2:AD833,5,0)))</f>
        <v/>
      </c>
      <c r="AD833" s="32" t="str">
        <f t="shared" si="214"/>
        <v/>
      </c>
      <c r="AE833" s="32" t="str">
        <f t="shared" si="215"/>
        <v xml:space="preserve"> </v>
      </c>
      <c r="AF833" s="109">
        <f>IF($K833="M",IF($L833&gt;Params!D$3,0,Params!F$3-$L833+1)+IF($L833=1,2,0),IF($L833&gt;Params!E$3,0,Params!G$3-$L833+1)+IF($L833=1,2,0))</f>
        <v>0</v>
      </c>
      <c r="AG833" s="109">
        <f t="shared" si="207"/>
        <v>0</v>
      </c>
      <c r="AH833" s="109">
        <f>IF(LEN(M833)&gt;1,MATCH(MID(M833,2,3),Params!$A$4:$A$14,0),0)</f>
        <v>0</v>
      </c>
      <c r="AI833" s="109" cm="1">
        <f t="array" ref="AI833">IF(AH833=0,0,INDEX(Params!F$4:F$14,RESULTS!$AH833))</f>
        <v>0</v>
      </c>
      <c r="AJ833" s="109" cm="1">
        <f t="array" ref="AJ833">IF(AI833=0,0,INDEX(Params!G$4:G$14,RESULTS!$AH833))</f>
        <v>0</v>
      </c>
      <c r="AK833" s="109">
        <f t="shared" si="208"/>
        <v>0</v>
      </c>
      <c r="AL833" s="109">
        <f t="shared" si="209"/>
        <v>0</v>
      </c>
    </row>
    <row r="834" spans="1:38" x14ac:dyDescent="0.3">
      <c r="A834" s="64" t="str">
        <f t="shared" ref="A834:A897" si="219">IF(C834&lt;1,"",CONCATENATE(K834,L834))</f>
        <v/>
      </c>
      <c r="B834" s="64" t="str">
        <f t="shared" ref="B834:B897" si="220">IF(C834&lt;1,"",CONCATENATE(M834,N834))</f>
        <v/>
      </c>
      <c r="C834" s="100">
        <v>833</v>
      </c>
      <c r="D834" s="96"/>
      <c r="E834" s="97">
        <f t="shared" si="216"/>
        <v>1</v>
      </c>
      <c r="F834" s="97"/>
      <c r="G834" s="97"/>
      <c r="H834" s="104" t="str">
        <f t="shared" si="210"/>
        <v/>
      </c>
      <c r="I834" s="105" t="str">
        <f>IF(D834="","",VLOOKUP(D834,ENTRANTS!$A$1:$H$1000,2,0))</f>
        <v/>
      </c>
      <c r="J834" s="105" t="str">
        <f>IF(D834="","",VLOOKUP(D834,ENTRANTS!$A$1:$H$1000,3,0))</f>
        <v/>
      </c>
      <c r="K834" s="100" t="str">
        <f>IF(D834="","",LEFT(VLOOKUP(D834,ENTRANTS!$A$1:$H$1000,5,0),1))</f>
        <v/>
      </c>
      <c r="L834" s="100" t="str">
        <f>IF(D834="","",COUNTIF($K$2:K834,K834))</f>
        <v/>
      </c>
      <c r="M834" s="100" t="str">
        <f>IF(D834="","",VLOOKUP(D834,ENTRANTS!$A$1:$H$1000,4,0))</f>
        <v/>
      </c>
      <c r="N834" s="100" t="str">
        <f>IF(D834="","",COUNTIF($M$2:M834,M834))</f>
        <v/>
      </c>
      <c r="O834" s="105" t="str">
        <f>IF(D834="","",VLOOKUP(D834,ENTRANTS!$A$1:$H$1000,6,0))</f>
        <v/>
      </c>
      <c r="P834" s="83" t="str">
        <f t="shared" si="211"/>
        <v/>
      </c>
      <c r="Q834" s="30"/>
      <c r="R834" s="2" t="str">
        <f t="shared" si="212"/>
        <v/>
      </c>
      <c r="S834" s="3" t="str">
        <f>IF(D834="","",COUNTIF($R$2:R834,R834))</f>
        <v/>
      </c>
      <c r="T834" s="4" t="str">
        <f t="shared" si="217"/>
        <v/>
      </c>
      <c r="U834" s="34" t="str">
        <f>IF(AND(S834=4,K834="M",NOT(O834="Unattached")),SUMIF(R$2:R834,R834,L$2:L834),"")</f>
        <v/>
      </c>
      <c r="V834" s="4" t="str">
        <f t="shared" si="218"/>
        <v/>
      </c>
      <c r="W834" s="34" t="str">
        <f>IF(AND(S834=3,K834="F",NOT(O834="Unattached")),SUMIF(R$2:R834,R834,L$2:L834),"")</f>
        <v/>
      </c>
      <c r="X834" s="5" t="str">
        <f t="shared" ref="X834:X897" si="221">IF(AND(O834&lt;&gt;"Unattached",OR(T834&lt;&gt;"",V834&lt;&gt;"")),O834,"")</f>
        <v/>
      </c>
      <c r="Y834" s="5" t="str">
        <f t="shared" si="213"/>
        <v/>
      </c>
      <c r="Z834" s="32" t="str">
        <f t="shared" ref="Z834:Z897" si="222">CONCATENATE(R834," ",S834)</f>
        <v xml:space="preserve"> </v>
      </c>
      <c r="AA834" s="32" t="str">
        <f>IF(K834="M",IF(S834&lt;&gt;4,"",VLOOKUP(CONCATENATE(R834," ",(S834-3)),$Z$2:AD834,5,0)),IF(S834&lt;&gt;3,"",VLOOKUP(CONCATENATE(R834," ",(S834-2)),$Z$2:AD834,5,0)))</f>
        <v/>
      </c>
      <c r="AB834" s="32" t="str">
        <f>IF(K834="M",IF(S834&lt;&gt;4,"",VLOOKUP(CONCATENATE(R834," ",(S834-2)),$Z$2:AD834,5,0)),IF(S834&lt;&gt;3,"",VLOOKUP(CONCATENATE(R834," ",(S834-1)),$Z$2:AD834,5,0)))</f>
        <v/>
      </c>
      <c r="AC834" s="32" t="str">
        <f>IF(K834="M",IF(S834&lt;&gt;4,"",VLOOKUP(CONCATENATE(R834," ",(S834-1)),$Z$2:AD834,5,0)),IF(S834&lt;&gt;3,"",VLOOKUP(CONCATENATE(R834," ",(S834)),$Z$2:AD834,5,0)))</f>
        <v/>
      </c>
      <c r="AD834" s="32" t="str">
        <f t="shared" si="214"/>
        <v/>
      </c>
      <c r="AE834" s="32" t="str">
        <f t="shared" si="215"/>
        <v xml:space="preserve"> </v>
      </c>
      <c r="AF834" s="109">
        <f>IF($K834="M",IF($L834&gt;Params!D$3,0,Params!F$3-$L834+1)+IF($L834=1,2,0),IF($L834&gt;Params!E$3,0,Params!G$3-$L834+1)+IF($L834=1,2,0))</f>
        <v>0</v>
      </c>
      <c r="AG834" s="109">
        <f t="shared" ref="AG834:AG897" si="223">IF(AH834=0,0,IF($K834="M",IF($N834&gt;AI834,0,AI834-$N834+1)+IF($N834=1,2,0),IF($N834&gt;AJ834,0,AJ834-$N834+1)+IF($N834=1,2,0)))</f>
        <v>0</v>
      </c>
      <c r="AH834" s="109">
        <f>IF(LEN(M834)&gt;1,MATCH(MID(M834,2,3),Params!$A$4:$A$14,0),0)</f>
        <v>0</v>
      </c>
      <c r="AI834" s="109" cm="1">
        <f t="array" ref="AI834">IF(AH834=0,0,INDEX(Params!F$4:F$14,RESULTS!$AH834))</f>
        <v>0</v>
      </c>
      <c r="AJ834" s="109" cm="1">
        <f t="array" ref="AJ834">IF(AI834=0,0,INDEX(Params!G$4:G$14,RESULTS!$AH834))</f>
        <v>0</v>
      </c>
      <c r="AK834" s="109">
        <f t="shared" ref="AK834:AK897" si="224">IF(O834="Unattached",0,IF(Z834="M "&amp;O834&amp;" 1",1,0))</f>
        <v>0</v>
      </c>
      <c r="AL834" s="109">
        <f t="shared" ref="AL834:AL897" si="225">IF(O834="Unattached",0,IF(Z834="F "&amp;O834&amp;" 1",1,0))</f>
        <v>0</v>
      </c>
    </row>
    <row r="835" spans="1:38" x14ac:dyDescent="0.3">
      <c r="A835" s="64" t="str">
        <f t="shared" si="219"/>
        <v/>
      </c>
      <c r="B835" s="64" t="str">
        <f t="shared" si="220"/>
        <v/>
      </c>
      <c r="C835" s="100">
        <v>834</v>
      </c>
      <c r="D835" s="96"/>
      <c r="E835" s="97">
        <f t="shared" si="216"/>
        <v>1</v>
      </c>
      <c r="F835" s="97"/>
      <c r="G835" s="97"/>
      <c r="H835" s="104" t="str">
        <f t="shared" ref="H835:H898" si="226">IF(D835="","",($E835+$F835/60+$G835/3600)/24)</f>
        <v/>
      </c>
      <c r="I835" s="105" t="str">
        <f>IF(D835="","",VLOOKUP(D835,ENTRANTS!$A$1:$H$1000,2,0))</f>
        <v/>
      </c>
      <c r="J835" s="105" t="str">
        <f>IF(D835="","",VLOOKUP(D835,ENTRANTS!$A$1:$H$1000,3,0))</f>
        <v/>
      </c>
      <c r="K835" s="100" t="str">
        <f>IF(D835="","",LEFT(VLOOKUP(D835,ENTRANTS!$A$1:$H$1000,5,0),1))</f>
        <v/>
      </c>
      <c r="L835" s="100" t="str">
        <f>IF(D835="","",COUNTIF($K$2:K835,K835))</f>
        <v/>
      </c>
      <c r="M835" s="100" t="str">
        <f>IF(D835="","",VLOOKUP(D835,ENTRANTS!$A$1:$H$1000,4,0))</f>
        <v/>
      </c>
      <c r="N835" s="100" t="str">
        <f>IF(D835="","",COUNTIF($M$2:M835,M835))</f>
        <v/>
      </c>
      <c r="O835" s="105" t="str">
        <f>IF(D835="","",VLOOKUP(D835,ENTRANTS!$A$1:$H$1000,6,0))</f>
        <v/>
      </c>
      <c r="P835" s="83" t="str">
        <f t="shared" ref="P835:P898" si="227">IF(D835&lt;1,"",IF(COUNTIF($D$2:$D$501,D835)=1,"","DUPLICATE"))</f>
        <v/>
      </c>
      <c r="Q835" s="30"/>
      <c r="R835" s="2" t="str">
        <f t="shared" ref="R835:R898" si="228">IF(D835="","",CONCATENATE(K835," ",O835))</f>
        <v/>
      </c>
      <c r="S835" s="3" t="str">
        <f>IF(D835="","",COUNTIF($R$2:R835,R835))</f>
        <v/>
      </c>
      <c r="T835" s="4" t="str">
        <f t="shared" si="217"/>
        <v/>
      </c>
      <c r="U835" s="34" t="str">
        <f>IF(AND(S835=4,K835="M",NOT(O835="Unattached")),SUMIF(R$2:R835,R835,L$2:L835),"")</f>
        <v/>
      </c>
      <c r="V835" s="4" t="str">
        <f t="shared" si="218"/>
        <v/>
      </c>
      <c r="W835" s="34" t="str">
        <f>IF(AND(S835=3,K835="F",NOT(O835="Unattached")),SUMIF(R$2:R835,R835,L$2:L835),"")</f>
        <v/>
      </c>
      <c r="X835" s="5" t="str">
        <f t="shared" si="221"/>
        <v/>
      </c>
      <c r="Y835" s="5" t="str">
        <f t="shared" ref="Y835:Y898" si="229">IF(X835="","",IF(K835="M",CONCATENATE(X835," (",AA835,", ",AB835,", ",AC835,", ",AD835,")"),CONCATENATE(X835," (",AA835,", ",AB835,", ",AC835,")")))</f>
        <v/>
      </c>
      <c r="Z835" s="32" t="str">
        <f t="shared" si="222"/>
        <v xml:space="preserve"> </v>
      </c>
      <c r="AA835" s="32" t="str">
        <f>IF(K835="M",IF(S835&lt;&gt;4,"",VLOOKUP(CONCATENATE(R835," ",(S835-3)),$Z$2:AD835,5,0)),IF(S835&lt;&gt;3,"",VLOOKUP(CONCATENATE(R835," ",(S835-2)),$Z$2:AD835,5,0)))</f>
        <v/>
      </c>
      <c r="AB835" s="32" t="str">
        <f>IF(K835="M",IF(S835&lt;&gt;4,"",VLOOKUP(CONCATENATE(R835," ",(S835-2)),$Z$2:AD835,5,0)),IF(S835&lt;&gt;3,"",VLOOKUP(CONCATENATE(R835," ",(S835-1)),$Z$2:AD835,5,0)))</f>
        <v/>
      </c>
      <c r="AC835" s="32" t="str">
        <f>IF(K835="M",IF(S835&lt;&gt;4,"",VLOOKUP(CONCATENATE(R835," ",(S835-1)),$Z$2:AD835,5,0)),IF(S835&lt;&gt;3,"",VLOOKUP(CONCATENATE(R835," ",(S835)),$Z$2:AD835,5,0)))</f>
        <v/>
      </c>
      <c r="AD835" s="32" t="str">
        <f t="shared" ref="AD835:AD898" si="230">IF(AND(O835&lt;&gt;"Unattached",S835&lt;=4),CONCATENATE(I835," ",J835),"")</f>
        <v/>
      </c>
      <c r="AE835" s="32" t="str">
        <f t="shared" ref="AE835:AE898" si="231">TRIM(I835)&amp;" "&amp;TRIM(J835)</f>
        <v xml:space="preserve"> </v>
      </c>
      <c r="AF835" s="109">
        <f>IF($K835="M",IF($L835&gt;Params!D$3,0,Params!F$3-$L835+1)+IF($L835=1,2,0),IF($L835&gt;Params!E$3,0,Params!G$3-$L835+1)+IF($L835=1,2,0))</f>
        <v>0</v>
      </c>
      <c r="AG835" s="109">
        <f t="shared" si="223"/>
        <v>0</v>
      </c>
      <c r="AH835" s="109">
        <f>IF(LEN(M835)&gt;1,MATCH(MID(M835,2,3),Params!$A$4:$A$14,0),0)</f>
        <v>0</v>
      </c>
      <c r="AI835" s="109" cm="1">
        <f t="array" ref="AI835">IF(AH835=0,0,INDEX(Params!F$4:F$14,RESULTS!$AH835))</f>
        <v>0</v>
      </c>
      <c r="AJ835" s="109" cm="1">
        <f t="array" ref="AJ835">IF(AI835=0,0,INDEX(Params!G$4:G$14,RESULTS!$AH835))</f>
        <v>0</v>
      </c>
      <c r="AK835" s="109">
        <f t="shared" si="224"/>
        <v>0</v>
      </c>
      <c r="AL835" s="109">
        <f t="shared" si="225"/>
        <v>0</v>
      </c>
    </row>
    <row r="836" spans="1:38" x14ac:dyDescent="0.3">
      <c r="A836" s="64" t="str">
        <f t="shared" si="219"/>
        <v/>
      </c>
      <c r="B836" s="64" t="str">
        <f t="shared" si="220"/>
        <v/>
      </c>
      <c r="C836" s="100">
        <v>835</v>
      </c>
      <c r="D836" s="96"/>
      <c r="E836" s="97">
        <f t="shared" ref="E836:E899" si="232">E835</f>
        <v>1</v>
      </c>
      <c r="F836" s="97"/>
      <c r="G836" s="97"/>
      <c r="H836" s="104" t="str">
        <f t="shared" si="226"/>
        <v/>
      </c>
      <c r="I836" s="105" t="str">
        <f>IF(D836="","",VLOOKUP(D836,ENTRANTS!$A$1:$H$1000,2,0))</f>
        <v/>
      </c>
      <c r="J836" s="105" t="str">
        <f>IF(D836="","",VLOOKUP(D836,ENTRANTS!$A$1:$H$1000,3,0))</f>
        <v/>
      </c>
      <c r="K836" s="100" t="str">
        <f>IF(D836="","",LEFT(VLOOKUP(D836,ENTRANTS!$A$1:$H$1000,5,0),1))</f>
        <v/>
      </c>
      <c r="L836" s="100" t="str">
        <f>IF(D836="","",COUNTIF($K$2:K836,K836))</f>
        <v/>
      </c>
      <c r="M836" s="100" t="str">
        <f>IF(D836="","",VLOOKUP(D836,ENTRANTS!$A$1:$H$1000,4,0))</f>
        <v/>
      </c>
      <c r="N836" s="100" t="str">
        <f>IF(D836="","",COUNTIF($M$2:M836,M836))</f>
        <v/>
      </c>
      <c r="O836" s="105" t="str">
        <f>IF(D836="","",VLOOKUP(D836,ENTRANTS!$A$1:$H$1000,6,0))</f>
        <v/>
      </c>
      <c r="P836" s="83" t="str">
        <f t="shared" si="227"/>
        <v/>
      </c>
      <c r="Q836" s="30"/>
      <c r="R836" s="2" t="str">
        <f t="shared" si="228"/>
        <v/>
      </c>
      <c r="S836" s="3" t="str">
        <f>IF(D836="","",COUNTIF($R$2:R836,R836))</f>
        <v/>
      </c>
      <c r="T836" s="4" t="str">
        <f t="shared" si="217"/>
        <v/>
      </c>
      <c r="U836" s="34" t="str">
        <f>IF(AND(S836=4,K836="M",NOT(O836="Unattached")),SUMIF(R$2:R836,R836,L$2:L836),"")</f>
        <v/>
      </c>
      <c r="V836" s="4" t="str">
        <f t="shared" si="218"/>
        <v/>
      </c>
      <c r="W836" s="34" t="str">
        <f>IF(AND(S836=3,K836="F",NOT(O836="Unattached")),SUMIF(R$2:R836,R836,L$2:L836),"")</f>
        <v/>
      </c>
      <c r="X836" s="5" t="str">
        <f t="shared" si="221"/>
        <v/>
      </c>
      <c r="Y836" s="5" t="str">
        <f t="shared" si="229"/>
        <v/>
      </c>
      <c r="Z836" s="32" t="str">
        <f t="shared" si="222"/>
        <v xml:space="preserve"> </v>
      </c>
      <c r="AA836" s="32" t="str">
        <f>IF(K836="M",IF(S836&lt;&gt;4,"",VLOOKUP(CONCATENATE(R836," ",(S836-3)),$Z$2:AD836,5,0)),IF(S836&lt;&gt;3,"",VLOOKUP(CONCATENATE(R836," ",(S836-2)),$Z$2:AD836,5,0)))</f>
        <v/>
      </c>
      <c r="AB836" s="32" t="str">
        <f>IF(K836="M",IF(S836&lt;&gt;4,"",VLOOKUP(CONCATENATE(R836," ",(S836-2)),$Z$2:AD836,5,0)),IF(S836&lt;&gt;3,"",VLOOKUP(CONCATENATE(R836," ",(S836-1)),$Z$2:AD836,5,0)))</f>
        <v/>
      </c>
      <c r="AC836" s="32" t="str">
        <f>IF(K836="M",IF(S836&lt;&gt;4,"",VLOOKUP(CONCATENATE(R836," ",(S836-1)),$Z$2:AD836,5,0)),IF(S836&lt;&gt;3,"",VLOOKUP(CONCATENATE(R836," ",(S836)),$Z$2:AD836,5,0)))</f>
        <v/>
      </c>
      <c r="AD836" s="32" t="str">
        <f t="shared" si="230"/>
        <v/>
      </c>
      <c r="AE836" s="32" t="str">
        <f t="shared" si="231"/>
        <v xml:space="preserve"> </v>
      </c>
      <c r="AF836" s="109">
        <f>IF($K836="M",IF($L836&gt;Params!D$3,0,Params!F$3-$L836+1)+IF($L836=1,2,0),IF($L836&gt;Params!E$3,0,Params!G$3-$L836+1)+IF($L836=1,2,0))</f>
        <v>0</v>
      </c>
      <c r="AG836" s="109">
        <f t="shared" si="223"/>
        <v>0</v>
      </c>
      <c r="AH836" s="109">
        <f>IF(LEN(M836)&gt;1,MATCH(MID(M836,2,3),Params!$A$4:$A$14,0),0)</f>
        <v>0</v>
      </c>
      <c r="AI836" s="109" cm="1">
        <f t="array" ref="AI836">IF(AH836=0,0,INDEX(Params!F$4:F$14,RESULTS!$AH836))</f>
        <v>0</v>
      </c>
      <c r="AJ836" s="109" cm="1">
        <f t="array" ref="AJ836">IF(AI836=0,0,INDEX(Params!G$4:G$14,RESULTS!$AH836))</f>
        <v>0</v>
      </c>
      <c r="AK836" s="109">
        <f t="shared" si="224"/>
        <v>0</v>
      </c>
      <c r="AL836" s="109">
        <f t="shared" si="225"/>
        <v>0</v>
      </c>
    </row>
    <row r="837" spans="1:38" x14ac:dyDescent="0.3">
      <c r="A837" s="64" t="str">
        <f t="shared" si="219"/>
        <v/>
      </c>
      <c r="B837" s="64" t="str">
        <f t="shared" si="220"/>
        <v/>
      </c>
      <c r="C837" s="100">
        <v>836</v>
      </c>
      <c r="D837" s="96"/>
      <c r="E837" s="97">
        <f t="shared" si="232"/>
        <v>1</v>
      </c>
      <c r="F837" s="97"/>
      <c r="G837" s="97"/>
      <c r="H837" s="104" t="str">
        <f t="shared" si="226"/>
        <v/>
      </c>
      <c r="I837" s="105" t="str">
        <f>IF(D837="","",VLOOKUP(D837,ENTRANTS!$A$1:$H$1000,2,0))</f>
        <v/>
      </c>
      <c r="J837" s="105" t="str">
        <f>IF(D837="","",VLOOKUP(D837,ENTRANTS!$A$1:$H$1000,3,0))</f>
        <v/>
      </c>
      <c r="K837" s="100" t="str">
        <f>IF(D837="","",LEFT(VLOOKUP(D837,ENTRANTS!$A$1:$H$1000,5,0),1))</f>
        <v/>
      </c>
      <c r="L837" s="100" t="str">
        <f>IF(D837="","",COUNTIF($K$2:K837,K837))</f>
        <v/>
      </c>
      <c r="M837" s="100" t="str">
        <f>IF(D837="","",VLOOKUP(D837,ENTRANTS!$A$1:$H$1000,4,0))</f>
        <v/>
      </c>
      <c r="N837" s="100" t="str">
        <f>IF(D837="","",COUNTIF($M$2:M837,M837))</f>
        <v/>
      </c>
      <c r="O837" s="105" t="str">
        <f>IF(D837="","",VLOOKUP(D837,ENTRANTS!$A$1:$H$1000,6,0))</f>
        <v/>
      </c>
      <c r="P837" s="83" t="str">
        <f t="shared" si="227"/>
        <v/>
      </c>
      <c r="Q837" s="30"/>
      <c r="R837" s="2" t="str">
        <f t="shared" si="228"/>
        <v/>
      </c>
      <c r="S837" s="3" t="str">
        <f>IF(D837="","",COUNTIF($R$2:R837,R837))</f>
        <v/>
      </c>
      <c r="T837" s="4" t="str">
        <f t="shared" si="217"/>
        <v/>
      </c>
      <c r="U837" s="34" t="str">
        <f>IF(AND(S837=4,K837="M",NOT(O837="Unattached")),SUMIF(R$2:R837,R837,L$2:L837),"")</f>
        <v/>
      </c>
      <c r="V837" s="4" t="str">
        <f t="shared" si="218"/>
        <v/>
      </c>
      <c r="W837" s="34" t="str">
        <f>IF(AND(S837=3,K837="F",NOT(O837="Unattached")),SUMIF(R$2:R837,R837,L$2:L837),"")</f>
        <v/>
      </c>
      <c r="X837" s="5" t="str">
        <f t="shared" si="221"/>
        <v/>
      </c>
      <c r="Y837" s="5" t="str">
        <f t="shared" si="229"/>
        <v/>
      </c>
      <c r="Z837" s="32" t="str">
        <f t="shared" si="222"/>
        <v xml:space="preserve"> </v>
      </c>
      <c r="AA837" s="32" t="str">
        <f>IF(K837="M",IF(S837&lt;&gt;4,"",VLOOKUP(CONCATENATE(R837," ",(S837-3)),$Z$2:AD837,5,0)),IF(S837&lt;&gt;3,"",VLOOKUP(CONCATENATE(R837," ",(S837-2)),$Z$2:AD837,5,0)))</f>
        <v/>
      </c>
      <c r="AB837" s="32" t="str">
        <f>IF(K837="M",IF(S837&lt;&gt;4,"",VLOOKUP(CONCATENATE(R837," ",(S837-2)),$Z$2:AD837,5,0)),IF(S837&lt;&gt;3,"",VLOOKUP(CONCATENATE(R837," ",(S837-1)),$Z$2:AD837,5,0)))</f>
        <v/>
      </c>
      <c r="AC837" s="32" t="str">
        <f>IF(K837="M",IF(S837&lt;&gt;4,"",VLOOKUP(CONCATENATE(R837," ",(S837-1)),$Z$2:AD837,5,0)),IF(S837&lt;&gt;3,"",VLOOKUP(CONCATENATE(R837," ",(S837)),$Z$2:AD837,5,0)))</f>
        <v/>
      </c>
      <c r="AD837" s="32" t="str">
        <f t="shared" si="230"/>
        <v/>
      </c>
      <c r="AE837" s="32" t="str">
        <f t="shared" si="231"/>
        <v xml:space="preserve"> </v>
      </c>
      <c r="AF837" s="109">
        <f>IF($K837="M",IF($L837&gt;Params!D$3,0,Params!F$3-$L837+1)+IF($L837=1,2,0),IF($L837&gt;Params!E$3,0,Params!G$3-$L837+1)+IF($L837=1,2,0))</f>
        <v>0</v>
      </c>
      <c r="AG837" s="109">
        <f t="shared" si="223"/>
        <v>0</v>
      </c>
      <c r="AH837" s="109">
        <f>IF(LEN(M837)&gt;1,MATCH(MID(M837,2,3),Params!$A$4:$A$14,0),0)</f>
        <v>0</v>
      </c>
      <c r="AI837" s="109" cm="1">
        <f t="array" ref="AI837">IF(AH837=0,0,INDEX(Params!F$4:F$14,RESULTS!$AH837))</f>
        <v>0</v>
      </c>
      <c r="AJ837" s="109" cm="1">
        <f t="array" ref="AJ837">IF(AI837=0,0,INDEX(Params!G$4:G$14,RESULTS!$AH837))</f>
        <v>0</v>
      </c>
      <c r="AK837" s="109">
        <f t="shared" si="224"/>
        <v>0</v>
      </c>
      <c r="AL837" s="109">
        <f t="shared" si="225"/>
        <v>0</v>
      </c>
    </row>
    <row r="838" spans="1:38" x14ac:dyDescent="0.3">
      <c r="A838" s="64" t="str">
        <f t="shared" si="219"/>
        <v/>
      </c>
      <c r="B838" s="64" t="str">
        <f t="shared" si="220"/>
        <v/>
      </c>
      <c r="C838" s="100">
        <v>837</v>
      </c>
      <c r="D838" s="96"/>
      <c r="E838" s="97">
        <f t="shared" si="232"/>
        <v>1</v>
      </c>
      <c r="F838" s="97"/>
      <c r="G838" s="97"/>
      <c r="H838" s="104" t="str">
        <f t="shared" si="226"/>
        <v/>
      </c>
      <c r="I838" s="105" t="str">
        <f>IF(D838="","",VLOOKUP(D838,ENTRANTS!$A$1:$H$1000,2,0))</f>
        <v/>
      </c>
      <c r="J838" s="105" t="str">
        <f>IF(D838="","",VLOOKUP(D838,ENTRANTS!$A$1:$H$1000,3,0))</f>
        <v/>
      </c>
      <c r="K838" s="100" t="str">
        <f>IF(D838="","",LEFT(VLOOKUP(D838,ENTRANTS!$A$1:$H$1000,5,0),1))</f>
        <v/>
      </c>
      <c r="L838" s="100" t="str">
        <f>IF(D838="","",COUNTIF($K$2:K838,K838))</f>
        <v/>
      </c>
      <c r="M838" s="100" t="str">
        <f>IF(D838="","",VLOOKUP(D838,ENTRANTS!$A$1:$H$1000,4,0))</f>
        <v/>
      </c>
      <c r="N838" s="100" t="str">
        <f>IF(D838="","",COUNTIF($M$2:M838,M838))</f>
        <v/>
      </c>
      <c r="O838" s="105" t="str">
        <f>IF(D838="","",VLOOKUP(D838,ENTRANTS!$A$1:$H$1000,6,0))</f>
        <v/>
      </c>
      <c r="P838" s="83" t="str">
        <f t="shared" si="227"/>
        <v/>
      </c>
      <c r="Q838" s="30"/>
      <c r="R838" s="2" t="str">
        <f t="shared" si="228"/>
        <v/>
      </c>
      <c r="S838" s="3" t="str">
        <f>IF(D838="","",COUNTIF($R$2:R838,R838))</f>
        <v/>
      </c>
      <c r="T838" s="4" t="str">
        <f t="shared" si="217"/>
        <v/>
      </c>
      <c r="U838" s="34" t="str">
        <f>IF(AND(S838=4,K838="M",NOT(O838="Unattached")),SUMIF(R$2:R838,R838,L$2:L838),"")</f>
        <v/>
      </c>
      <c r="V838" s="4" t="str">
        <f t="shared" si="218"/>
        <v/>
      </c>
      <c r="W838" s="34" t="str">
        <f>IF(AND(S838=3,K838="F",NOT(O838="Unattached")),SUMIF(R$2:R838,R838,L$2:L838),"")</f>
        <v/>
      </c>
      <c r="X838" s="5" t="str">
        <f t="shared" si="221"/>
        <v/>
      </c>
      <c r="Y838" s="5" t="str">
        <f t="shared" si="229"/>
        <v/>
      </c>
      <c r="Z838" s="32" t="str">
        <f t="shared" si="222"/>
        <v xml:space="preserve"> </v>
      </c>
      <c r="AA838" s="32" t="str">
        <f>IF(K838="M",IF(S838&lt;&gt;4,"",VLOOKUP(CONCATENATE(R838," ",(S838-3)),$Z$2:AD838,5,0)),IF(S838&lt;&gt;3,"",VLOOKUP(CONCATENATE(R838," ",(S838-2)),$Z$2:AD838,5,0)))</f>
        <v/>
      </c>
      <c r="AB838" s="32" t="str">
        <f>IF(K838="M",IF(S838&lt;&gt;4,"",VLOOKUP(CONCATENATE(R838," ",(S838-2)),$Z$2:AD838,5,0)),IF(S838&lt;&gt;3,"",VLOOKUP(CONCATENATE(R838," ",(S838-1)),$Z$2:AD838,5,0)))</f>
        <v/>
      </c>
      <c r="AC838" s="32" t="str">
        <f>IF(K838="M",IF(S838&lt;&gt;4,"",VLOOKUP(CONCATENATE(R838," ",(S838-1)),$Z$2:AD838,5,0)),IF(S838&lt;&gt;3,"",VLOOKUP(CONCATENATE(R838," ",(S838)),$Z$2:AD838,5,0)))</f>
        <v/>
      </c>
      <c r="AD838" s="32" t="str">
        <f t="shared" si="230"/>
        <v/>
      </c>
      <c r="AE838" s="32" t="str">
        <f t="shared" si="231"/>
        <v xml:space="preserve"> </v>
      </c>
      <c r="AF838" s="109">
        <f>IF($K838="M",IF($L838&gt;Params!D$3,0,Params!F$3-$L838+1)+IF($L838=1,2,0),IF($L838&gt;Params!E$3,0,Params!G$3-$L838+1)+IF($L838=1,2,0))</f>
        <v>0</v>
      </c>
      <c r="AG838" s="109">
        <f t="shared" si="223"/>
        <v>0</v>
      </c>
      <c r="AH838" s="109">
        <f>IF(LEN(M838)&gt;1,MATCH(MID(M838,2,3),Params!$A$4:$A$14,0),0)</f>
        <v>0</v>
      </c>
      <c r="AI838" s="109" cm="1">
        <f t="array" ref="AI838">IF(AH838=0,0,INDEX(Params!F$4:F$14,RESULTS!$AH838))</f>
        <v>0</v>
      </c>
      <c r="AJ838" s="109" cm="1">
        <f t="array" ref="AJ838">IF(AI838=0,0,INDEX(Params!G$4:G$14,RESULTS!$AH838))</f>
        <v>0</v>
      </c>
      <c r="AK838" s="109">
        <f t="shared" si="224"/>
        <v>0</v>
      </c>
      <c r="AL838" s="109">
        <f t="shared" si="225"/>
        <v>0</v>
      </c>
    </row>
    <row r="839" spans="1:38" x14ac:dyDescent="0.3">
      <c r="A839" s="64" t="str">
        <f t="shared" si="219"/>
        <v/>
      </c>
      <c r="B839" s="64" t="str">
        <f t="shared" si="220"/>
        <v/>
      </c>
      <c r="C839" s="100">
        <v>838</v>
      </c>
      <c r="D839" s="96"/>
      <c r="E839" s="97">
        <f t="shared" si="232"/>
        <v>1</v>
      </c>
      <c r="F839" s="97"/>
      <c r="G839" s="97"/>
      <c r="H839" s="104" t="str">
        <f t="shared" si="226"/>
        <v/>
      </c>
      <c r="I839" s="105" t="str">
        <f>IF(D839="","",VLOOKUP(D839,ENTRANTS!$A$1:$H$1000,2,0))</f>
        <v/>
      </c>
      <c r="J839" s="105" t="str">
        <f>IF(D839="","",VLOOKUP(D839,ENTRANTS!$A$1:$H$1000,3,0))</f>
        <v/>
      </c>
      <c r="K839" s="100" t="str">
        <f>IF(D839="","",LEFT(VLOOKUP(D839,ENTRANTS!$A$1:$H$1000,5,0),1))</f>
        <v/>
      </c>
      <c r="L839" s="100" t="str">
        <f>IF(D839="","",COUNTIF($K$2:K839,K839))</f>
        <v/>
      </c>
      <c r="M839" s="100" t="str">
        <f>IF(D839="","",VLOOKUP(D839,ENTRANTS!$A$1:$H$1000,4,0))</f>
        <v/>
      </c>
      <c r="N839" s="100" t="str">
        <f>IF(D839="","",COUNTIF($M$2:M839,M839))</f>
        <v/>
      </c>
      <c r="O839" s="105" t="str">
        <f>IF(D839="","",VLOOKUP(D839,ENTRANTS!$A$1:$H$1000,6,0))</f>
        <v/>
      </c>
      <c r="P839" s="83" t="str">
        <f t="shared" si="227"/>
        <v/>
      </c>
      <c r="Q839" s="30"/>
      <c r="R839" s="2" t="str">
        <f t="shared" si="228"/>
        <v/>
      </c>
      <c r="S839" s="3" t="str">
        <f>IF(D839="","",COUNTIF($R$2:R839,R839))</f>
        <v/>
      </c>
      <c r="T839" s="4" t="str">
        <f t="shared" si="217"/>
        <v/>
      </c>
      <c r="U839" s="34" t="str">
        <f>IF(AND(S839=4,K839="M",NOT(O839="Unattached")),SUMIF(R$2:R839,R839,L$2:L839),"")</f>
        <v/>
      </c>
      <c r="V839" s="4" t="str">
        <f t="shared" si="218"/>
        <v/>
      </c>
      <c r="W839" s="34" t="str">
        <f>IF(AND(S839=3,K839="F",NOT(O839="Unattached")),SUMIF(R$2:R839,R839,L$2:L839),"")</f>
        <v/>
      </c>
      <c r="X839" s="5" t="str">
        <f t="shared" si="221"/>
        <v/>
      </c>
      <c r="Y839" s="5" t="str">
        <f t="shared" si="229"/>
        <v/>
      </c>
      <c r="Z839" s="32" t="str">
        <f t="shared" si="222"/>
        <v xml:space="preserve"> </v>
      </c>
      <c r="AA839" s="32" t="str">
        <f>IF(K839="M",IF(S839&lt;&gt;4,"",VLOOKUP(CONCATENATE(R839," ",(S839-3)),$Z$2:AD839,5,0)),IF(S839&lt;&gt;3,"",VLOOKUP(CONCATENATE(R839," ",(S839-2)),$Z$2:AD839,5,0)))</f>
        <v/>
      </c>
      <c r="AB839" s="32" t="str">
        <f>IF(K839="M",IF(S839&lt;&gt;4,"",VLOOKUP(CONCATENATE(R839," ",(S839-2)),$Z$2:AD839,5,0)),IF(S839&lt;&gt;3,"",VLOOKUP(CONCATENATE(R839," ",(S839-1)),$Z$2:AD839,5,0)))</f>
        <v/>
      </c>
      <c r="AC839" s="32" t="str">
        <f>IF(K839="M",IF(S839&lt;&gt;4,"",VLOOKUP(CONCATENATE(R839," ",(S839-1)),$Z$2:AD839,5,0)),IF(S839&lt;&gt;3,"",VLOOKUP(CONCATENATE(R839," ",(S839)),$Z$2:AD839,5,0)))</f>
        <v/>
      </c>
      <c r="AD839" s="32" t="str">
        <f t="shared" si="230"/>
        <v/>
      </c>
      <c r="AE839" s="32" t="str">
        <f t="shared" si="231"/>
        <v xml:space="preserve"> </v>
      </c>
      <c r="AF839" s="109">
        <f>IF($K839="M",IF($L839&gt;Params!D$3,0,Params!F$3-$L839+1)+IF($L839=1,2,0),IF($L839&gt;Params!E$3,0,Params!G$3-$L839+1)+IF($L839=1,2,0))</f>
        <v>0</v>
      </c>
      <c r="AG839" s="109">
        <f t="shared" si="223"/>
        <v>0</v>
      </c>
      <c r="AH839" s="109">
        <f>IF(LEN(M839)&gt;1,MATCH(MID(M839,2,3),Params!$A$4:$A$14,0),0)</f>
        <v>0</v>
      </c>
      <c r="AI839" s="109" cm="1">
        <f t="array" ref="AI839">IF(AH839=0,0,INDEX(Params!F$4:F$14,RESULTS!$AH839))</f>
        <v>0</v>
      </c>
      <c r="AJ839" s="109" cm="1">
        <f t="array" ref="AJ839">IF(AI839=0,0,INDEX(Params!G$4:G$14,RESULTS!$AH839))</f>
        <v>0</v>
      </c>
      <c r="AK839" s="109">
        <f t="shared" si="224"/>
        <v>0</v>
      </c>
      <c r="AL839" s="109">
        <f t="shared" si="225"/>
        <v>0</v>
      </c>
    </row>
    <row r="840" spans="1:38" x14ac:dyDescent="0.3">
      <c r="A840" s="64" t="str">
        <f t="shared" si="219"/>
        <v/>
      </c>
      <c r="B840" s="64" t="str">
        <f t="shared" si="220"/>
        <v/>
      </c>
      <c r="C840" s="100">
        <v>839</v>
      </c>
      <c r="D840" s="96"/>
      <c r="E840" s="97">
        <f t="shared" si="232"/>
        <v>1</v>
      </c>
      <c r="F840" s="97"/>
      <c r="G840" s="97"/>
      <c r="H840" s="104" t="str">
        <f t="shared" si="226"/>
        <v/>
      </c>
      <c r="I840" s="105" t="str">
        <f>IF(D840="","",VLOOKUP(D840,ENTRANTS!$A$1:$H$1000,2,0))</f>
        <v/>
      </c>
      <c r="J840" s="105" t="str">
        <f>IF(D840="","",VLOOKUP(D840,ENTRANTS!$A$1:$H$1000,3,0))</f>
        <v/>
      </c>
      <c r="K840" s="100" t="str">
        <f>IF(D840="","",LEFT(VLOOKUP(D840,ENTRANTS!$A$1:$H$1000,5,0),1))</f>
        <v/>
      </c>
      <c r="L840" s="100" t="str">
        <f>IF(D840="","",COUNTIF($K$2:K840,K840))</f>
        <v/>
      </c>
      <c r="M840" s="100" t="str">
        <f>IF(D840="","",VLOOKUP(D840,ENTRANTS!$A$1:$H$1000,4,0))</f>
        <v/>
      </c>
      <c r="N840" s="100" t="str">
        <f>IF(D840="","",COUNTIF($M$2:M840,M840))</f>
        <v/>
      </c>
      <c r="O840" s="105" t="str">
        <f>IF(D840="","",VLOOKUP(D840,ENTRANTS!$A$1:$H$1000,6,0))</f>
        <v/>
      </c>
      <c r="P840" s="83" t="str">
        <f t="shared" si="227"/>
        <v/>
      </c>
      <c r="Q840" s="30"/>
      <c r="R840" s="2" t="str">
        <f t="shared" si="228"/>
        <v/>
      </c>
      <c r="S840" s="3" t="str">
        <f>IF(D840="","",COUNTIF($R$2:R840,R840))</f>
        <v/>
      </c>
      <c r="T840" s="4" t="str">
        <f t="shared" si="217"/>
        <v/>
      </c>
      <c r="U840" s="34" t="str">
        <f>IF(AND(S840=4,K840="M",NOT(O840="Unattached")),SUMIF(R$2:R840,R840,L$2:L840),"")</f>
        <v/>
      </c>
      <c r="V840" s="4" t="str">
        <f t="shared" si="218"/>
        <v/>
      </c>
      <c r="W840" s="34" t="str">
        <f>IF(AND(S840=3,K840="F",NOT(O840="Unattached")),SUMIF(R$2:R840,R840,L$2:L840),"")</f>
        <v/>
      </c>
      <c r="X840" s="5" t="str">
        <f t="shared" si="221"/>
        <v/>
      </c>
      <c r="Y840" s="5" t="str">
        <f t="shared" si="229"/>
        <v/>
      </c>
      <c r="Z840" s="32" t="str">
        <f t="shared" si="222"/>
        <v xml:space="preserve"> </v>
      </c>
      <c r="AA840" s="32" t="str">
        <f>IF(K840="M",IF(S840&lt;&gt;4,"",VLOOKUP(CONCATENATE(R840," ",(S840-3)),$Z$2:AD840,5,0)),IF(S840&lt;&gt;3,"",VLOOKUP(CONCATENATE(R840," ",(S840-2)),$Z$2:AD840,5,0)))</f>
        <v/>
      </c>
      <c r="AB840" s="32" t="str">
        <f>IF(K840="M",IF(S840&lt;&gt;4,"",VLOOKUP(CONCATENATE(R840," ",(S840-2)),$Z$2:AD840,5,0)),IF(S840&lt;&gt;3,"",VLOOKUP(CONCATENATE(R840," ",(S840-1)),$Z$2:AD840,5,0)))</f>
        <v/>
      </c>
      <c r="AC840" s="32" t="str">
        <f>IF(K840="M",IF(S840&lt;&gt;4,"",VLOOKUP(CONCATENATE(R840," ",(S840-1)),$Z$2:AD840,5,0)),IF(S840&lt;&gt;3,"",VLOOKUP(CONCATENATE(R840," ",(S840)),$Z$2:AD840,5,0)))</f>
        <v/>
      </c>
      <c r="AD840" s="32" t="str">
        <f t="shared" si="230"/>
        <v/>
      </c>
      <c r="AE840" s="32" t="str">
        <f t="shared" si="231"/>
        <v xml:space="preserve"> </v>
      </c>
      <c r="AF840" s="109">
        <f>IF($K840="M",IF($L840&gt;Params!D$3,0,Params!F$3-$L840+1)+IF($L840=1,2,0),IF($L840&gt;Params!E$3,0,Params!G$3-$L840+1)+IF($L840=1,2,0))</f>
        <v>0</v>
      </c>
      <c r="AG840" s="109">
        <f t="shared" si="223"/>
        <v>0</v>
      </c>
      <c r="AH840" s="109">
        <f>IF(LEN(M840)&gt;1,MATCH(MID(M840,2,3),Params!$A$4:$A$14,0),0)</f>
        <v>0</v>
      </c>
      <c r="AI840" s="109" cm="1">
        <f t="array" ref="AI840">IF(AH840=0,0,INDEX(Params!F$4:F$14,RESULTS!$AH840))</f>
        <v>0</v>
      </c>
      <c r="AJ840" s="109" cm="1">
        <f t="array" ref="AJ840">IF(AI840=0,0,INDEX(Params!G$4:G$14,RESULTS!$AH840))</f>
        <v>0</v>
      </c>
      <c r="AK840" s="109">
        <f t="shared" si="224"/>
        <v>0</v>
      </c>
      <c r="AL840" s="109">
        <f t="shared" si="225"/>
        <v>0</v>
      </c>
    </row>
    <row r="841" spans="1:38" x14ac:dyDescent="0.3">
      <c r="A841" s="64" t="str">
        <f t="shared" si="219"/>
        <v/>
      </c>
      <c r="B841" s="64" t="str">
        <f t="shared" si="220"/>
        <v/>
      </c>
      <c r="C841" s="100">
        <v>840</v>
      </c>
      <c r="D841" s="96"/>
      <c r="E841" s="97">
        <f t="shared" si="232"/>
        <v>1</v>
      </c>
      <c r="F841" s="97"/>
      <c r="G841" s="97"/>
      <c r="H841" s="104" t="str">
        <f t="shared" si="226"/>
        <v/>
      </c>
      <c r="I841" s="105" t="str">
        <f>IF(D841="","",VLOOKUP(D841,ENTRANTS!$A$1:$H$1000,2,0))</f>
        <v/>
      </c>
      <c r="J841" s="105" t="str">
        <f>IF(D841="","",VLOOKUP(D841,ENTRANTS!$A$1:$H$1000,3,0))</f>
        <v/>
      </c>
      <c r="K841" s="100" t="str">
        <f>IF(D841="","",LEFT(VLOOKUP(D841,ENTRANTS!$A$1:$H$1000,5,0),1))</f>
        <v/>
      </c>
      <c r="L841" s="100" t="str">
        <f>IF(D841="","",COUNTIF($K$2:K841,K841))</f>
        <v/>
      </c>
      <c r="M841" s="100" t="str">
        <f>IF(D841="","",VLOOKUP(D841,ENTRANTS!$A$1:$H$1000,4,0))</f>
        <v/>
      </c>
      <c r="N841" s="100" t="str">
        <f>IF(D841="","",COUNTIF($M$2:M841,M841))</f>
        <v/>
      </c>
      <c r="O841" s="105" t="str">
        <f>IF(D841="","",VLOOKUP(D841,ENTRANTS!$A$1:$H$1000,6,0))</f>
        <v/>
      </c>
      <c r="P841" s="83" t="str">
        <f t="shared" si="227"/>
        <v/>
      </c>
      <c r="Q841" s="30"/>
      <c r="R841" s="2" t="str">
        <f t="shared" si="228"/>
        <v/>
      </c>
      <c r="S841" s="3" t="str">
        <f>IF(D841="","",COUNTIF($R$2:R841,R841))</f>
        <v/>
      </c>
      <c r="T841" s="4" t="str">
        <f t="shared" si="217"/>
        <v/>
      </c>
      <c r="U841" s="34" t="str">
        <f>IF(AND(S841=4,K841="M",NOT(O841="Unattached")),SUMIF(R$2:R841,R841,L$2:L841),"")</f>
        <v/>
      </c>
      <c r="V841" s="4" t="str">
        <f t="shared" si="218"/>
        <v/>
      </c>
      <c r="W841" s="34" t="str">
        <f>IF(AND(S841=3,K841="F",NOT(O841="Unattached")),SUMIF(R$2:R841,R841,L$2:L841),"")</f>
        <v/>
      </c>
      <c r="X841" s="5" t="str">
        <f t="shared" si="221"/>
        <v/>
      </c>
      <c r="Y841" s="5" t="str">
        <f t="shared" si="229"/>
        <v/>
      </c>
      <c r="Z841" s="32" t="str">
        <f t="shared" si="222"/>
        <v xml:space="preserve"> </v>
      </c>
      <c r="AA841" s="32" t="str">
        <f>IF(K841="M",IF(S841&lt;&gt;4,"",VLOOKUP(CONCATENATE(R841," ",(S841-3)),$Z$2:AD841,5,0)),IF(S841&lt;&gt;3,"",VLOOKUP(CONCATENATE(R841," ",(S841-2)),$Z$2:AD841,5,0)))</f>
        <v/>
      </c>
      <c r="AB841" s="32" t="str">
        <f>IF(K841="M",IF(S841&lt;&gt;4,"",VLOOKUP(CONCATENATE(R841," ",(S841-2)),$Z$2:AD841,5,0)),IF(S841&lt;&gt;3,"",VLOOKUP(CONCATENATE(R841," ",(S841-1)),$Z$2:AD841,5,0)))</f>
        <v/>
      </c>
      <c r="AC841" s="32" t="str">
        <f>IF(K841="M",IF(S841&lt;&gt;4,"",VLOOKUP(CONCATENATE(R841," ",(S841-1)),$Z$2:AD841,5,0)),IF(S841&lt;&gt;3,"",VLOOKUP(CONCATENATE(R841," ",(S841)),$Z$2:AD841,5,0)))</f>
        <v/>
      </c>
      <c r="AD841" s="32" t="str">
        <f t="shared" si="230"/>
        <v/>
      </c>
      <c r="AE841" s="32" t="str">
        <f t="shared" si="231"/>
        <v xml:space="preserve"> </v>
      </c>
      <c r="AF841" s="109">
        <f>IF($K841="M",IF($L841&gt;Params!D$3,0,Params!F$3-$L841+1)+IF($L841=1,2,0),IF($L841&gt;Params!E$3,0,Params!G$3-$L841+1)+IF($L841=1,2,0))</f>
        <v>0</v>
      </c>
      <c r="AG841" s="109">
        <f t="shared" si="223"/>
        <v>0</v>
      </c>
      <c r="AH841" s="109">
        <f>IF(LEN(M841)&gt;1,MATCH(MID(M841,2,3),Params!$A$4:$A$14,0),0)</f>
        <v>0</v>
      </c>
      <c r="AI841" s="109" cm="1">
        <f t="array" ref="AI841">IF(AH841=0,0,INDEX(Params!F$4:F$14,RESULTS!$AH841))</f>
        <v>0</v>
      </c>
      <c r="AJ841" s="109" cm="1">
        <f t="array" ref="AJ841">IF(AI841=0,0,INDEX(Params!G$4:G$14,RESULTS!$AH841))</f>
        <v>0</v>
      </c>
      <c r="AK841" s="109">
        <f t="shared" si="224"/>
        <v>0</v>
      </c>
      <c r="AL841" s="109">
        <f t="shared" si="225"/>
        <v>0</v>
      </c>
    </row>
    <row r="842" spans="1:38" x14ac:dyDescent="0.3">
      <c r="A842" s="64" t="str">
        <f t="shared" si="219"/>
        <v/>
      </c>
      <c r="B842" s="64" t="str">
        <f t="shared" si="220"/>
        <v/>
      </c>
      <c r="C842" s="100">
        <v>841</v>
      </c>
      <c r="D842" s="96"/>
      <c r="E842" s="97">
        <f t="shared" si="232"/>
        <v>1</v>
      </c>
      <c r="F842" s="97"/>
      <c r="G842" s="97"/>
      <c r="H842" s="104" t="str">
        <f t="shared" si="226"/>
        <v/>
      </c>
      <c r="I842" s="105" t="str">
        <f>IF(D842="","",VLOOKUP(D842,ENTRANTS!$A$1:$H$1000,2,0))</f>
        <v/>
      </c>
      <c r="J842" s="105" t="str">
        <f>IF(D842="","",VLOOKUP(D842,ENTRANTS!$A$1:$H$1000,3,0))</f>
        <v/>
      </c>
      <c r="K842" s="100" t="str">
        <f>IF(D842="","",LEFT(VLOOKUP(D842,ENTRANTS!$A$1:$H$1000,5,0),1))</f>
        <v/>
      </c>
      <c r="L842" s="100" t="str">
        <f>IF(D842="","",COUNTIF($K$2:K842,K842))</f>
        <v/>
      </c>
      <c r="M842" s="100" t="str">
        <f>IF(D842="","",VLOOKUP(D842,ENTRANTS!$A$1:$H$1000,4,0))</f>
        <v/>
      </c>
      <c r="N842" s="100" t="str">
        <f>IF(D842="","",COUNTIF($M$2:M842,M842))</f>
        <v/>
      </c>
      <c r="O842" s="105" t="str">
        <f>IF(D842="","",VLOOKUP(D842,ENTRANTS!$A$1:$H$1000,6,0))</f>
        <v/>
      </c>
      <c r="P842" s="83" t="str">
        <f t="shared" si="227"/>
        <v/>
      </c>
      <c r="Q842" s="30"/>
      <c r="R842" s="2" t="str">
        <f t="shared" si="228"/>
        <v/>
      </c>
      <c r="S842" s="3" t="str">
        <f>IF(D842="","",COUNTIF($R$2:R842,R842))</f>
        <v/>
      </c>
      <c r="T842" s="4" t="str">
        <f t="shared" si="217"/>
        <v/>
      </c>
      <c r="U842" s="34" t="str">
        <f>IF(AND(S842=4,K842="M",NOT(O842="Unattached")),SUMIF(R$2:R842,R842,L$2:L842),"")</f>
        <v/>
      </c>
      <c r="V842" s="4" t="str">
        <f t="shared" si="218"/>
        <v/>
      </c>
      <c r="W842" s="34" t="str">
        <f>IF(AND(S842=3,K842="F",NOT(O842="Unattached")),SUMIF(R$2:R842,R842,L$2:L842),"")</f>
        <v/>
      </c>
      <c r="X842" s="5" t="str">
        <f t="shared" si="221"/>
        <v/>
      </c>
      <c r="Y842" s="5" t="str">
        <f t="shared" si="229"/>
        <v/>
      </c>
      <c r="Z842" s="32" t="str">
        <f t="shared" si="222"/>
        <v xml:space="preserve"> </v>
      </c>
      <c r="AA842" s="32" t="str">
        <f>IF(K842="M",IF(S842&lt;&gt;4,"",VLOOKUP(CONCATENATE(R842," ",(S842-3)),$Z$2:AD842,5,0)),IF(S842&lt;&gt;3,"",VLOOKUP(CONCATENATE(R842," ",(S842-2)),$Z$2:AD842,5,0)))</f>
        <v/>
      </c>
      <c r="AB842" s="32" t="str">
        <f>IF(K842="M",IF(S842&lt;&gt;4,"",VLOOKUP(CONCATENATE(R842," ",(S842-2)),$Z$2:AD842,5,0)),IF(S842&lt;&gt;3,"",VLOOKUP(CONCATENATE(R842," ",(S842-1)),$Z$2:AD842,5,0)))</f>
        <v/>
      </c>
      <c r="AC842" s="32" t="str">
        <f>IF(K842="M",IF(S842&lt;&gt;4,"",VLOOKUP(CONCATENATE(R842," ",(S842-1)),$Z$2:AD842,5,0)),IF(S842&lt;&gt;3,"",VLOOKUP(CONCATENATE(R842," ",(S842)),$Z$2:AD842,5,0)))</f>
        <v/>
      </c>
      <c r="AD842" s="32" t="str">
        <f t="shared" si="230"/>
        <v/>
      </c>
      <c r="AE842" s="32" t="str">
        <f t="shared" si="231"/>
        <v xml:space="preserve"> </v>
      </c>
      <c r="AF842" s="109">
        <f>IF($K842="M",IF($L842&gt;Params!D$3,0,Params!F$3-$L842+1)+IF($L842=1,2,0),IF($L842&gt;Params!E$3,0,Params!G$3-$L842+1)+IF($L842=1,2,0))</f>
        <v>0</v>
      </c>
      <c r="AG842" s="109">
        <f t="shared" si="223"/>
        <v>0</v>
      </c>
      <c r="AH842" s="109">
        <f>IF(LEN(M842)&gt;1,MATCH(MID(M842,2,3),Params!$A$4:$A$14,0),0)</f>
        <v>0</v>
      </c>
      <c r="AI842" s="109" cm="1">
        <f t="array" ref="AI842">IF(AH842=0,0,INDEX(Params!F$4:F$14,RESULTS!$AH842))</f>
        <v>0</v>
      </c>
      <c r="AJ842" s="109" cm="1">
        <f t="array" ref="AJ842">IF(AI842=0,0,INDEX(Params!G$4:G$14,RESULTS!$AH842))</f>
        <v>0</v>
      </c>
      <c r="AK842" s="109">
        <f t="shared" si="224"/>
        <v>0</v>
      </c>
      <c r="AL842" s="109">
        <f t="shared" si="225"/>
        <v>0</v>
      </c>
    </row>
    <row r="843" spans="1:38" x14ac:dyDescent="0.3">
      <c r="A843" s="64" t="str">
        <f t="shared" si="219"/>
        <v/>
      </c>
      <c r="B843" s="64" t="str">
        <f t="shared" si="220"/>
        <v/>
      </c>
      <c r="C843" s="100">
        <v>842</v>
      </c>
      <c r="D843" s="96"/>
      <c r="E843" s="97">
        <f t="shared" si="232"/>
        <v>1</v>
      </c>
      <c r="F843" s="97"/>
      <c r="G843" s="97"/>
      <c r="H843" s="104" t="str">
        <f t="shared" si="226"/>
        <v/>
      </c>
      <c r="I843" s="105" t="str">
        <f>IF(D843="","",VLOOKUP(D843,ENTRANTS!$A$1:$H$1000,2,0))</f>
        <v/>
      </c>
      <c r="J843" s="105" t="str">
        <f>IF(D843="","",VLOOKUP(D843,ENTRANTS!$A$1:$H$1000,3,0))</f>
        <v/>
      </c>
      <c r="K843" s="100" t="str">
        <f>IF(D843="","",LEFT(VLOOKUP(D843,ENTRANTS!$A$1:$H$1000,5,0),1))</f>
        <v/>
      </c>
      <c r="L843" s="100" t="str">
        <f>IF(D843="","",COUNTIF($K$2:K843,K843))</f>
        <v/>
      </c>
      <c r="M843" s="100" t="str">
        <f>IF(D843="","",VLOOKUP(D843,ENTRANTS!$A$1:$H$1000,4,0))</f>
        <v/>
      </c>
      <c r="N843" s="100" t="str">
        <f>IF(D843="","",COUNTIF($M$2:M843,M843))</f>
        <v/>
      </c>
      <c r="O843" s="105" t="str">
        <f>IF(D843="","",VLOOKUP(D843,ENTRANTS!$A$1:$H$1000,6,0))</f>
        <v/>
      </c>
      <c r="P843" s="83" t="str">
        <f t="shared" si="227"/>
        <v/>
      </c>
      <c r="Q843" s="30"/>
      <c r="R843" s="2" t="str">
        <f t="shared" si="228"/>
        <v/>
      </c>
      <c r="S843" s="3" t="str">
        <f>IF(D843="","",COUNTIF($R$2:R843,R843))</f>
        <v/>
      </c>
      <c r="T843" s="4" t="str">
        <f t="shared" si="217"/>
        <v/>
      </c>
      <c r="U843" s="34" t="str">
        <f>IF(AND(S843=4,K843="M",NOT(O843="Unattached")),SUMIF(R$2:R843,R843,L$2:L843),"")</f>
        <v/>
      </c>
      <c r="V843" s="4" t="str">
        <f t="shared" si="218"/>
        <v/>
      </c>
      <c r="W843" s="34" t="str">
        <f>IF(AND(S843=3,K843="F",NOT(O843="Unattached")),SUMIF(R$2:R843,R843,L$2:L843),"")</f>
        <v/>
      </c>
      <c r="X843" s="5" t="str">
        <f t="shared" si="221"/>
        <v/>
      </c>
      <c r="Y843" s="5" t="str">
        <f t="shared" si="229"/>
        <v/>
      </c>
      <c r="Z843" s="32" t="str">
        <f t="shared" si="222"/>
        <v xml:space="preserve"> </v>
      </c>
      <c r="AA843" s="32" t="str">
        <f>IF(K843="M",IF(S843&lt;&gt;4,"",VLOOKUP(CONCATENATE(R843," ",(S843-3)),$Z$2:AD843,5,0)),IF(S843&lt;&gt;3,"",VLOOKUP(CONCATENATE(R843," ",(S843-2)),$Z$2:AD843,5,0)))</f>
        <v/>
      </c>
      <c r="AB843" s="32" t="str">
        <f>IF(K843="M",IF(S843&lt;&gt;4,"",VLOOKUP(CONCATENATE(R843," ",(S843-2)),$Z$2:AD843,5,0)),IF(S843&lt;&gt;3,"",VLOOKUP(CONCATENATE(R843," ",(S843-1)),$Z$2:AD843,5,0)))</f>
        <v/>
      </c>
      <c r="AC843" s="32" t="str">
        <f>IF(K843="M",IF(S843&lt;&gt;4,"",VLOOKUP(CONCATENATE(R843," ",(S843-1)),$Z$2:AD843,5,0)),IF(S843&lt;&gt;3,"",VLOOKUP(CONCATENATE(R843," ",(S843)),$Z$2:AD843,5,0)))</f>
        <v/>
      </c>
      <c r="AD843" s="32" t="str">
        <f t="shared" si="230"/>
        <v/>
      </c>
      <c r="AE843" s="32" t="str">
        <f t="shared" si="231"/>
        <v xml:space="preserve"> </v>
      </c>
      <c r="AF843" s="109">
        <f>IF($K843="M",IF($L843&gt;Params!D$3,0,Params!F$3-$L843+1)+IF($L843=1,2,0),IF($L843&gt;Params!E$3,0,Params!G$3-$L843+1)+IF($L843=1,2,0))</f>
        <v>0</v>
      </c>
      <c r="AG843" s="109">
        <f t="shared" si="223"/>
        <v>0</v>
      </c>
      <c r="AH843" s="109">
        <f>IF(LEN(M843)&gt;1,MATCH(MID(M843,2,3),Params!$A$4:$A$14,0),0)</f>
        <v>0</v>
      </c>
      <c r="AI843" s="109" cm="1">
        <f t="array" ref="AI843">IF(AH843=0,0,INDEX(Params!F$4:F$14,RESULTS!$AH843))</f>
        <v>0</v>
      </c>
      <c r="AJ843" s="109" cm="1">
        <f t="array" ref="AJ843">IF(AI843=0,0,INDEX(Params!G$4:G$14,RESULTS!$AH843))</f>
        <v>0</v>
      </c>
      <c r="AK843" s="109">
        <f t="shared" si="224"/>
        <v>0</v>
      </c>
      <c r="AL843" s="109">
        <f t="shared" si="225"/>
        <v>0</v>
      </c>
    </row>
    <row r="844" spans="1:38" x14ac:dyDescent="0.3">
      <c r="A844" s="64" t="str">
        <f t="shared" si="219"/>
        <v/>
      </c>
      <c r="B844" s="64" t="str">
        <f t="shared" si="220"/>
        <v/>
      </c>
      <c r="C844" s="100">
        <v>843</v>
      </c>
      <c r="D844" s="96"/>
      <c r="E844" s="97">
        <f t="shared" si="232"/>
        <v>1</v>
      </c>
      <c r="F844" s="97"/>
      <c r="G844" s="97"/>
      <c r="H844" s="104" t="str">
        <f t="shared" si="226"/>
        <v/>
      </c>
      <c r="I844" s="105" t="str">
        <f>IF(D844="","",VLOOKUP(D844,ENTRANTS!$A$1:$H$1000,2,0))</f>
        <v/>
      </c>
      <c r="J844" s="105" t="str">
        <f>IF(D844="","",VLOOKUP(D844,ENTRANTS!$A$1:$H$1000,3,0))</f>
        <v/>
      </c>
      <c r="K844" s="100" t="str">
        <f>IF(D844="","",LEFT(VLOOKUP(D844,ENTRANTS!$A$1:$H$1000,5,0),1))</f>
        <v/>
      </c>
      <c r="L844" s="100" t="str">
        <f>IF(D844="","",COUNTIF($K$2:K844,K844))</f>
        <v/>
      </c>
      <c r="M844" s="100" t="str">
        <f>IF(D844="","",VLOOKUP(D844,ENTRANTS!$A$1:$H$1000,4,0))</f>
        <v/>
      </c>
      <c r="N844" s="100" t="str">
        <f>IF(D844="","",COUNTIF($M$2:M844,M844))</f>
        <v/>
      </c>
      <c r="O844" s="105" t="str">
        <f>IF(D844="","",VLOOKUP(D844,ENTRANTS!$A$1:$H$1000,6,0))</f>
        <v/>
      </c>
      <c r="P844" s="83" t="str">
        <f t="shared" si="227"/>
        <v/>
      </c>
      <c r="Q844" s="30"/>
      <c r="R844" s="2" t="str">
        <f t="shared" si="228"/>
        <v/>
      </c>
      <c r="S844" s="3" t="str">
        <f>IF(D844="","",COUNTIF($R$2:R844,R844))</f>
        <v/>
      </c>
      <c r="T844" s="4" t="str">
        <f t="shared" si="217"/>
        <v/>
      </c>
      <c r="U844" s="34" t="str">
        <f>IF(AND(S844=4,K844="M",NOT(O844="Unattached")),SUMIF(R$2:R844,R844,L$2:L844),"")</f>
        <v/>
      </c>
      <c r="V844" s="4" t="str">
        <f t="shared" si="218"/>
        <v/>
      </c>
      <c r="W844" s="34" t="str">
        <f>IF(AND(S844=3,K844="F",NOT(O844="Unattached")),SUMIF(R$2:R844,R844,L$2:L844),"")</f>
        <v/>
      </c>
      <c r="X844" s="5" t="str">
        <f t="shared" si="221"/>
        <v/>
      </c>
      <c r="Y844" s="5" t="str">
        <f t="shared" si="229"/>
        <v/>
      </c>
      <c r="Z844" s="32" t="str">
        <f t="shared" si="222"/>
        <v xml:space="preserve"> </v>
      </c>
      <c r="AA844" s="32" t="str">
        <f>IF(K844="M",IF(S844&lt;&gt;4,"",VLOOKUP(CONCATENATE(R844," ",(S844-3)),$Z$2:AD844,5,0)),IF(S844&lt;&gt;3,"",VLOOKUP(CONCATENATE(R844," ",(S844-2)),$Z$2:AD844,5,0)))</f>
        <v/>
      </c>
      <c r="AB844" s="32" t="str">
        <f>IF(K844="M",IF(S844&lt;&gt;4,"",VLOOKUP(CONCATENATE(R844," ",(S844-2)),$Z$2:AD844,5,0)),IF(S844&lt;&gt;3,"",VLOOKUP(CONCATENATE(R844," ",(S844-1)),$Z$2:AD844,5,0)))</f>
        <v/>
      </c>
      <c r="AC844" s="32" t="str">
        <f>IF(K844="M",IF(S844&lt;&gt;4,"",VLOOKUP(CONCATENATE(R844," ",(S844-1)),$Z$2:AD844,5,0)),IF(S844&lt;&gt;3,"",VLOOKUP(CONCATENATE(R844," ",(S844)),$Z$2:AD844,5,0)))</f>
        <v/>
      </c>
      <c r="AD844" s="32" t="str">
        <f t="shared" si="230"/>
        <v/>
      </c>
      <c r="AE844" s="32" t="str">
        <f t="shared" si="231"/>
        <v xml:space="preserve"> </v>
      </c>
      <c r="AF844" s="109">
        <f>IF($K844="M",IF($L844&gt;Params!D$3,0,Params!F$3-$L844+1)+IF($L844=1,2,0),IF($L844&gt;Params!E$3,0,Params!G$3-$L844+1)+IF($L844=1,2,0))</f>
        <v>0</v>
      </c>
      <c r="AG844" s="109">
        <f t="shared" si="223"/>
        <v>0</v>
      </c>
      <c r="AH844" s="109">
        <f>IF(LEN(M844)&gt;1,MATCH(MID(M844,2,3),Params!$A$4:$A$14,0),0)</f>
        <v>0</v>
      </c>
      <c r="AI844" s="109" cm="1">
        <f t="array" ref="AI844">IF(AH844=0,0,INDEX(Params!F$4:F$14,RESULTS!$AH844))</f>
        <v>0</v>
      </c>
      <c r="AJ844" s="109" cm="1">
        <f t="array" ref="AJ844">IF(AI844=0,0,INDEX(Params!G$4:G$14,RESULTS!$AH844))</f>
        <v>0</v>
      </c>
      <c r="AK844" s="109">
        <f t="shared" si="224"/>
        <v>0</v>
      </c>
      <c r="AL844" s="109">
        <f t="shared" si="225"/>
        <v>0</v>
      </c>
    </row>
    <row r="845" spans="1:38" x14ac:dyDescent="0.3">
      <c r="A845" s="64" t="str">
        <f t="shared" si="219"/>
        <v/>
      </c>
      <c r="B845" s="64" t="str">
        <f t="shared" si="220"/>
        <v/>
      </c>
      <c r="C845" s="100">
        <v>844</v>
      </c>
      <c r="D845" s="96"/>
      <c r="E845" s="97">
        <f t="shared" si="232"/>
        <v>1</v>
      </c>
      <c r="F845" s="97"/>
      <c r="G845" s="97"/>
      <c r="H845" s="104" t="str">
        <f t="shared" si="226"/>
        <v/>
      </c>
      <c r="I845" s="105" t="str">
        <f>IF(D845="","",VLOOKUP(D845,ENTRANTS!$A$1:$H$1000,2,0))</f>
        <v/>
      </c>
      <c r="J845" s="105" t="str">
        <f>IF(D845="","",VLOOKUP(D845,ENTRANTS!$A$1:$H$1000,3,0))</f>
        <v/>
      </c>
      <c r="K845" s="100" t="str">
        <f>IF(D845="","",LEFT(VLOOKUP(D845,ENTRANTS!$A$1:$H$1000,5,0),1))</f>
        <v/>
      </c>
      <c r="L845" s="100" t="str">
        <f>IF(D845="","",COUNTIF($K$2:K845,K845))</f>
        <v/>
      </c>
      <c r="M845" s="100" t="str">
        <f>IF(D845="","",VLOOKUP(D845,ENTRANTS!$A$1:$H$1000,4,0))</f>
        <v/>
      </c>
      <c r="N845" s="100" t="str">
        <f>IF(D845="","",COUNTIF($M$2:M845,M845))</f>
        <v/>
      </c>
      <c r="O845" s="105" t="str">
        <f>IF(D845="","",VLOOKUP(D845,ENTRANTS!$A$1:$H$1000,6,0))</f>
        <v/>
      </c>
      <c r="P845" s="83" t="str">
        <f t="shared" si="227"/>
        <v/>
      </c>
      <c r="Q845" s="30"/>
      <c r="R845" s="2" t="str">
        <f t="shared" si="228"/>
        <v/>
      </c>
      <c r="S845" s="3" t="str">
        <f>IF(D845="","",COUNTIF($R$2:R845,R845))</f>
        <v/>
      </c>
      <c r="T845" s="4" t="str">
        <f t="shared" si="217"/>
        <v/>
      </c>
      <c r="U845" s="34" t="str">
        <f>IF(AND(S845=4,K845="M",NOT(O845="Unattached")),SUMIF(R$2:R845,R845,L$2:L845),"")</f>
        <v/>
      </c>
      <c r="V845" s="4" t="str">
        <f t="shared" si="218"/>
        <v/>
      </c>
      <c r="W845" s="34" t="str">
        <f>IF(AND(S845=3,K845="F",NOT(O845="Unattached")),SUMIF(R$2:R845,R845,L$2:L845),"")</f>
        <v/>
      </c>
      <c r="X845" s="5" t="str">
        <f t="shared" si="221"/>
        <v/>
      </c>
      <c r="Y845" s="5" t="str">
        <f t="shared" si="229"/>
        <v/>
      </c>
      <c r="Z845" s="32" t="str">
        <f t="shared" si="222"/>
        <v xml:space="preserve"> </v>
      </c>
      <c r="AA845" s="32" t="str">
        <f>IF(K845="M",IF(S845&lt;&gt;4,"",VLOOKUP(CONCATENATE(R845," ",(S845-3)),$Z$2:AD845,5,0)),IF(S845&lt;&gt;3,"",VLOOKUP(CONCATENATE(R845," ",(S845-2)),$Z$2:AD845,5,0)))</f>
        <v/>
      </c>
      <c r="AB845" s="32" t="str">
        <f>IF(K845="M",IF(S845&lt;&gt;4,"",VLOOKUP(CONCATENATE(R845," ",(S845-2)),$Z$2:AD845,5,0)),IF(S845&lt;&gt;3,"",VLOOKUP(CONCATENATE(R845," ",(S845-1)),$Z$2:AD845,5,0)))</f>
        <v/>
      </c>
      <c r="AC845" s="32" t="str">
        <f>IF(K845="M",IF(S845&lt;&gt;4,"",VLOOKUP(CONCATENATE(R845," ",(S845-1)),$Z$2:AD845,5,0)),IF(S845&lt;&gt;3,"",VLOOKUP(CONCATENATE(R845," ",(S845)),$Z$2:AD845,5,0)))</f>
        <v/>
      </c>
      <c r="AD845" s="32" t="str">
        <f t="shared" si="230"/>
        <v/>
      </c>
      <c r="AE845" s="32" t="str">
        <f t="shared" si="231"/>
        <v xml:space="preserve"> </v>
      </c>
      <c r="AF845" s="109">
        <f>IF($K845="M",IF($L845&gt;Params!D$3,0,Params!F$3-$L845+1)+IF($L845=1,2,0),IF($L845&gt;Params!E$3,0,Params!G$3-$L845+1)+IF($L845=1,2,0))</f>
        <v>0</v>
      </c>
      <c r="AG845" s="109">
        <f t="shared" si="223"/>
        <v>0</v>
      </c>
      <c r="AH845" s="109">
        <f>IF(LEN(M845)&gt;1,MATCH(MID(M845,2,3),Params!$A$4:$A$14,0),0)</f>
        <v>0</v>
      </c>
      <c r="AI845" s="109" cm="1">
        <f t="array" ref="AI845">IF(AH845=0,0,INDEX(Params!F$4:F$14,RESULTS!$AH845))</f>
        <v>0</v>
      </c>
      <c r="AJ845" s="109" cm="1">
        <f t="array" ref="AJ845">IF(AI845=0,0,INDEX(Params!G$4:G$14,RESULTS!$AH845))</f>
        <v>0</v>
      </c>
      <c r="AK845" s="109">
        <f t="shared" si="224"/>
        <v>0</v>
      </c>
      <c r="AL845" s="109">
        <f t="shared" si="225"/>
        <v>0</v>
      </c>
    </row>
    <row r="846" spans="1:38" x14ac:dyDescent="0.3">
      <c r="A846" s="64" t="str">
        <f t="shared" si="219"/>
        <v/>
      </c>
      <c r="B846" s="64" t="str">
        <f t="shared" si="220"/>
        <v/>
      </c>
      <c r="C846" s="100">
        <v>845</v>
      </c>
      <c r="D846" s="96"/>
      <c r="E846" s="97">
        <f t="shared" si="232"/>
        <v>1</v>
      </c>
      <c r="F846" s="97"/>
      <c r="G846" s="97"/>
      <c r="H846" s="104" t="str">
        <f t="shared" si="226"/>
        <v/>
      </c>
      <c r="I846" s="105" t="str">
        <f>IF(D846="","",VLOOKUP(D846,ENTRANTS!$A$1:$H$1000,2,0))</f>
        <v/>
      </c>
      <c r="J846" s="105" t="str">
        <f>IF(D846="","",VLOOKUP(D846,ENTRANTS!$A$1:$H$1000,3,0))</f>
        <v/>
      </c>
      <c r="K846" s="100" t="str">
        <f>IF(D846="","",LEFT(VLOOKUP(D846,ENTRANTS!$A$1:$H$1000,5,0),1))</f>
        <v/>
      </c>
      <c r="L846" s="100" t="str">
        <f>IF(D846="","",COUNTIF($K$2:K846,K846))</f>
        <v/>
      </c>
      <c r="M846" s="100" t="str">
        <f>IF(D846="","",VLOOKUP(D846,ENTRANTS!$A$1:$H$1000,4,0))</f>
        <v/>
      </c>
      <c r="N846" s="100" t="str">
        <f>IF(D846="","",COUNTIF($M$2:M846,M846))</f>
        <v/>
      </c>
      <c r="O846" s="105" t="str">
        <f>IF(D846="","",VLOOKUP(D846,ENTRANTS!$A$1:$H$1000,6,0))</f>
        <v/>
      </c>
      <c r="P846" s="83" t="str">
        <f t="shared" si="227"/>
        <v/>
      </c>
      <c r="Q846" s="30"/>
      <c r="R846" s="2" t="str">
        <f t="shared" si="228"/>
        <v/>
      </c>
      <c r="S846" s="3" t="str">
        <f>IF(D846="","",COUNTIF($R$2:R846,R846))</f>
        <v/>
      </c>
      <c r="T846" s="4" t="str">
        <f t="shared" si="217"/>
        <v/>
      </c>
      <c r="U846" s="34" t="str">
        <f>IF(AND(S846=4,K846="M",NOT(O846="Unattached")),SUMIF(R$2:R846,R846,L$2:L846),"")</f>
        <v/>
      </c>
      <c r="V846" s="4" t="str">
        <f t="shared" si="218"/>
        <v/>
      </c>
      <c r="W846" s="34" t="str">
        <f>IF(AND(S846=3,K846="F",NOT(O846="Unattached")),SUMIF(R$2:R846,R846,L$2:L846),"")</f>
        <v/>
      </c>
      <c r="X846" s="5" t="str">
        <f t="shared" si="221"/>
        <v/>
      </c>
      <c r="Y846" s="5" t="str">
        <f t="shared" si="229"/>
        <v/>
      </c>
      <c r="Z846" s="32" t="str">
        <f t="shared" si="222"/>
        <v xml:space="preserve"> </v>
      </c>
      <c r="AA846" s="32" t="str">
        <f>IF(K846="M",IF(S846&lt;&gt;4,"",VLOOKUP(CONCATENATE(R846," ",(S846-3)),$Z$2:AD846,5,0)),IF(S846&lt;&gt;3,"",VLOOKUP(CONCATENATE(R846," ",(S846-2)),$Z$2:AD846,5,0)))</f>
        <v/>
      </c>
      <c r="AB846" s="32" t="str">
        <f>IF(K846="M",IF(S846&lt;&gt;4,"",VLOOKUP(CONCATENATE(R846," ",(S846-2)),$Z$2:AD846,5,0)),IF(S846&lt;&gt;3,"",VLOOKUP(CONCATENATE(R846," ",(S846-1)),$Z$2:AD846,5,0)))</f>
        <v/>
      </c>
      <c r="AC846" s="32" t="str">
        <f>IF(K846="M",IF(S846&lt;&gt;4,"",VLOOKUP(CONCATENATE(R846," ",(S846-1)),$Z$2:AD846,5,0)),IF(S846&lt;&gt;3,"",VLOOKUP(CONCATENATE(R846," ",(S846)),$Z$2:AD846,5,0)))</f>
        <v/>
      </c>
      <c r="AD846" s="32" t="str">
        <f t="shared" si="230"/>
        <v/>
      </c>
      <c r="AE846" s="32" t="str">
        <f t="shared" si="231"/>
        <v xml:space="preserve"> </v>
      </c>
      <c r="AF846" s="109">
        <f>IF($K846="M",IF($L846&gt;Params!D$3,0,Params!F$3-$L846+1)+IF($L846=1,2,0),IF($L846&gt;Params!E$3,0,Params!G$3-$L846+1)+IF($L846=1,2,0))</f>
        <v>0</v>
      </c>
      <c r="AG846" s="109">
        <f t="shared" si="223"/>
        <v>0</v>
      </c>
      <c r="AH846" s="109">
        <f>IF(LEN(M846)&gt;1,MATCH(MID(M846,2,3),Params!$A$4:$A$14,0),0)</f>
        <v>0</v>
      </c>
      <c r="AI846" s="109" cm="1">
        <f t="array" ref="AI846">IF(AH846=0,0,INDEX(Params!F$4:F$14,RESULTS!$AH846))</f>
        <v>0</v>
      </c>
      <c r="AJ846" s="109" cm="1">
        <f t="array" ref="AJ846">IF(AI846=0,0,INDEX(Params!G$4:G$14,RESULTS!$AH846))</f>
        <v>0</v>
      </c>
      <c r="AK846" s="109">
        <f t="shared" si="224"/>
        <v>0</v>
      </c>
      <c r="AL846" s="109">
        <f t="shared" si="225"/>
        <v>0</v>
      </c>
    </row>
    <row r="847" spans="1:38" x14ac:dyDescent="0.3">
      <c r="A847" s="64" t="str">
        <f t="shared" si="219"/>
        <v/>
      </c>
      <c r="B847" s="64" t="str">
        <f t="shared" si="220"/>
        <v/>
      </c>
      <c r="C847" s="100">
        <v>846</v>
      </c>
      <c r="D847" s="96"/>
      <c r="E847" s="97">
        <f t="shared" si="232"/>
        <v>1</v>
      </c>
      <c r="F847" s="97"/>
      <c r="G847" s="97"/>
      <c r="H847" s="104" t="str">
        <f t="shared" si="226"/>
        <v/>
      </c>
      <c r="I847" s="105" t="str">
        <f>IF(D847="","",VLOOKUP(D847,ENTRANTS!$A$1:$H$1000,2,0))</f>
        <v/>
      </c>
      <c r="J847" s="105" t="str">
        <f>IF(D847="","",VLOOKUP(D847,ENTRANTS!$A$1:$H$1000,3,0))</f>
        <v/>
      </c>
      <c r="K847" s="100" t="str">
        <f>IF(D847="","",LEFT(VLOOKUP(D847,ENTRANTS!$A$1:$H$1000,5,0),1))</f>
        <v/>
      </c>
      <c r="L847" s="100" t="str">
        <f>IF(D847="","",COUNTIF($K$2:K847,K847))</f>
        <v/>
      </c>
      <c r="M847" s="100" t="str">
        <f>IF(D847="","",VLOOKUP(D847,ENTRANTS!$A$1:$H$1000,4,0))</f>
        <v/>
      </c>
      <c r="N847" s="100" t="str">
        <f>IF(D847="","",COUNTIF($M$2:M847,M847))</f>
        <v/>
      </c>
      <c r="O847" s="105" t="str">
        <f>IF(D847="","",VLOOKUP(D847,ENTRANTS!$A$1:$H$1000,6,0))</f>
        <v/>
      </c>
      <c r="P847" s="83" t="str">
        <f t="shared" si="227"/>
        <v/>
      </c>
      <c r="Q847" s="30"/>
      <c r="R847" s="2" t="str">
        <f t="shared" si="228"/>
        <v/>
      </c>
      <c r="S847" s="3" t="str">
        <f>IF(D847="","",COUNTIF($R$2:R847,R847))</f>
        <v/>
      </c>
      <c r="T847" s="4" t="str">
        <f t="shared" si="217"/>
        <v/>
      </c>
      <c r="U847" s="34" t="str">
        <f>IF(AND(S847=4,K847="M",NOT(O847="Unattached")),SUMIF(R$2:R847,R847,L$2:L847),"")</f>
        <v/>
      </c>
      <c r="V847" s="4" t="str">
        <f t="shared" si="218"/>
        <v/>
      </c>
      <c r="W847" s="34" t="str">
        <f>IF(AND(S847=3,K847="F",NOT(O847="Unattached")),SUMIF(R$2:R847,R847,L$2:L847),"")</f>
        <v/>
      </c>
      <c r="X847" s="5" t="str">
        <f t="shared" si="221"/>
        <v/>
      </c>
      <c r="Y847" s="5" t="str">
        <f t="shared" si="229"/>
        <v/>
      </c>
      <c r="Z847" s="32" t="str">
        <f t="shared" si="222"/>
        <v xml:space="preserve"> </v>
      </c>
      <c r="AA847" s="32" t="str">
        <f>IF(K847="M",IF(S847&lt;&gt;4,"",VLOOKUP(CONCATENATE(R847," ",(S847-3)),$Z$2:AD847,5,0)),IF(S847&lt;&gt;3,"",VLOOKUP(CONCATENATE(R847," ",(S847-2)),$Z$2:AD847,5,0)))</f>
        <v/>
      </c>
      <c r="AB847" s="32" t="str">
        <f>IF(K847="M",IF(S847&lt;&gt;4,"",VLOOKUP(CONCATENATE(R847," ",(S847-2)),$Z$2:AD847,5,0)),IF(S847&lt;&gt;3,"",VLOOKUP(CONCATENATE(R847," ",(S847-1)),$Z$2:AD847,5,0)))</f>
        <v/>
      </c>
      <c r="AC847" s="32" t="str">
        <f>IF(K847="M",IF(S847&lt;&gt;4,"",VLOOKUP(CONCATENATE(R847," ",(S847-1)),$Z$2:AD847,5,0)),IF(S847&lt;&gt;3,"",VLOOKUP(CONCATENATE(R847," ",(S847)),$Z$2:AD847,5,0)))</f>
        <v/>
      </c>
      <c r="AD847" s="32" t="str">
        <f t="shared" si="230"/>
        <v/>
      </c>
      <c r="AE847" s="32" t="str">
        <f t="shared" si="231"/>
        <v xml:space="preserve"> </v>
      </c>
      <c r="AF847" s="109">
        <f>IF($K847="M",IF($L847&gt;Params!D$3,0,Params!F$3-$L847+1)+IF($L847=1,2,0),IF($L847&gt;Params!E$3,0,Params!G$3-$L847+1)+IF($L847=1,2,0))</f>
        <v>0</v>
      </c>
      <c r="AG847" s="109">
        <f t="shared" si="223"/>
        <v>0</v>
      </c>
      <c r="AH847" s="109">
        <f>IF(LEN(M847)&gt;1,MATCH(MID(M847,2,3),Params!$A$4:$A$14,0),0)</f>
        <v>0</v>
      </c>
      <c r="AI847" s="109" cm="1">
        <f t="array" ref="AI847">IF(AH847=0,0,INDEX(Params!F$4:F$14,RESULTS!$AH847))</f>
        <v>0</v>
      </c>
      <c r="AJ847" s="109" cm="1">
        <f t="array" ref="AJ847">IF(AI847=0,0,INDEX(Params!G$4:G$14,RESULTS!$AH847))</f>
        <v>0</v>
      </c>
      <c r="AK847" s="109">
        <f t="shared" si="224"/>
        <v>0</v>
      </c>
      <c r="AL847" s="109">
        <f t="shared" si="225"/>
        <v>0</v>
      </c>
    </row>
    <row r="848" spans="1:38" x14ac:dyDescent="0.3">
      <c r="A848" s="64" t="str">
        <f t="shared" si="219"/>
        <v/>
      </c>
      <c r="B848" s="64" t="str">
        <f t="shared" si="220"/>
        <v/>
      </c>
      <c r="C848" s="100">
        <v>847</v>
      </c>
      <c r="D848" s="96"/>
      <c r="E848" s="97">
        <f t="shared" si="232"/>
        <v>1</v>
      </c>
      <c r="F848" s="97"/>
      <c r="G848" s="97"/>
      <c r="H848" s="104" t="str">
        <f t="shared" si="226"/>
        <v/>
      </c>
      <c r="I848" s="105" t="str">
        <f>IF(D848="","",VLOOKUP(D848,ENTRANTS!$A$1:$H$1000,2,0))</f>
        <v/>
      </c>
      <c r="J848" s="105" t="str">
        <f>IF(D848="","",VLOOKUP(D848,ENTRANTS!$A$1:$H$1000,3,0))</f>
        <v/>
      </c>
      <c r="K848" s="100" t="str">
        <f>IF(D848="","",LEFT(VLOOKUP(D848,ENTRANTS!$A$1:$H$1000,5,0),1))</f>
        <v/>
      </c>
      <c r="L848" s="100" t="str">
        <f>IF(D848="","",COUNTIF($K$2:K848,K848))</f>
        <v/>
      </c>
      <c r="M848" s="100" t="str">
        <f>IF(D848="","",VLOOKUP(D848,ENTRANTS!$A$1:$H$1000,4,0))</f>
        <v/>
      </c>
      <c r="N848" s="100" t="str">
        <f>IF(D848="","",COUNTIF($M$2:M848,M848))</f>
        <v/>
      </c>
      <c r="O848" s="105" t="str">
        <f>IF(D848="","",VLOOKUP(D848,ENTRANTS!$A$1:$H$1000,6,0))</f>
        <v/>
      </c>
      <c r="P848" s="83" t="str">
        <f t="shared" si="227"/>
        <v/>
      </c>
      <c r="Q848" s="30"/>
      <c r="R848" s="2" t="str">
        <f t="shared" si="228"/>
        <v/>
      </c>
      <c r="S848" s="3" t="str">
        <f>IF(D848="","",COUNTIF($R$2:R848,R848))</f>
        <v/>
      </c>
      <c r="T848" s="4" t="str">
        <f t="shared" si="217"/>
        <v/>
      </c>
      <c r="U848" s="34" t="str">
        <f>IF(AND(S848=4,K848="M",NOT(O848="Unattached")),SUMIF(R$2:R848,R848,L$2:L848),"")</f>
        <v/>
      </c>
      <c r="V848" s="4" t="str">
        <f t="shared" si="218"/>
        <v/>
      </c>
      <c r="W848" s="34" t="str">
        <f>IF(AND(S848=3,K848="F",NOT(O848="Unattached")),SUMIF(R$2:R848,R848,L$2:L848),"")</f>
        <v/>
      </c>
      <c r="X848" s="5" t="str">
        <f t="shared" si="221"/>
        <v/>
      </c>
      <c r="Y848" s="5" t="str">
        <f t="shared" si="229"/>
        <v/>
      </c>
      <c r="Z848" s="32" t="str">
        <f t="shared" si="222"/>
        <v xml:space="preserve"> </v>
      </c>
      <c r="AA848" s="32" t="str">
        <f>IF(K848="M",IF(S848&lt;&gt;4,"",VLOOKUP(CONCATENATE(R848," ",(S848-3)),$Z$2:AD848,5,0)),IF(S848&lt;&gt;3,"",VLOOKUP(CONCATENATE(R848," ",(S848-2)),$Z$2:AD848,5,0)))</f>
        <v/>
      </c>
      <c r="AB848" s="32" t="str">
        <f>IF(K848="M",IF(S848&lt;&gt;4,"",VLOOKUP(CONCATENATE(R848," ",(S848-2)),$Z$2:AD848,5,0)),IF(S848&lt;&gt;3,"",VLOOKUP(CONCATENATE(R848," ",(S848-1)),$Z$2:AD848,5,0)))</f>
        <v/>
      </c>
      <c r="AC848" s="32" t="str">
        <f>IF(K848="M",IF(S848&lt;&gt;4,"",VLOOKUP(CONCATENATE(R848," ",(S848-1)),$Z$2:AD848,5,0)),IF(S848&lt;&gt;3,"",VLOOKUP(CONCATENATE(R848," ",(S848)),$Z$2:AD848,5,0)))</f>
        <v/>
      </c>
      <c r="AD848" s="32" t="str">
        <f t="shared" si="230"/>
        <v/>
      </c>
      <c r="AE848" s="32" t="str">
        <f t="shared" si="231"/>
        <v xml:space="preserve"> </v>
      </c>
      <c r="AF848" s="109">
        <f>IF($K848="M",IF($L848&gt;Params!D$3,0,Params!F$3-$L848+1)+IF($L848=1,2,0),IF($L848&gt;Params!E$3,0,Params!G$3-$L848+1)+IF($L848=1,2,0))</f>
        <v>0</v>
      </c>
      <c r="AG848" s="109">
        <f t="shared" si="223"/>
        <v>0</v>
      </c>
      <c r="AH848" s="109">
        <f>IF(LEN(M848)&gt;1,MATCH(MID(M848,2,3),Params!$A$4:$A$14,0),0)</f>
        <v>0</v>
      </c>
      <c r="AI848" s="109" cm="1">
        <f t="array" ref="AI848">IF(AH848=0,0,INDEX(Params!F$4:F$14,RESULTS!$AH848))</f>
        <v>0</v>
      </c>
      <c r="AJ848" s="109" cm="1">
        <f t="array" ref="AJ848">IF(AI848=0,0,INDEX(Params!G$4:G$14,RESULTS!$AH848))</f>
        <v>0</v>
      </c>
      <c r="AK848" s="109">
        <f t="shared" si="224"/>
        <v>0</v>
      </c>
      <c r="AL848" s="109">
        <f t="shared" si="225"/>
        <v>0</v>
      </c>
    </row>
    <row r="849" spans="1:38" x14ac:dyDescent="0.3">
      <c r="A849" s="64" t="str">
        <f t="shared" si="219"/>
        <v/>
      </c>
      <c r="B849" s="64" t="str">
        <f t="shared" si="220"/>
        <v/>
      </c>
      <c r="C849" s="100">
        <v>848</v>
      </c>
      <c r="D849" s="96"/>
      <c r="E849" s="97">
        <f t="shared" si="232"/>
        <v>1</v>
      </c>
      <c r="F849" s="97"/>
      <c r="G849" s="97"/>
      <c r="H849" s="104" t="str">
        <f t="shared" si="226"/>
        <v/>
      </c>
      <c r="I849" s="105" t="str">
        <f>IF(D849="","",VLOOKUP(D849,ENTRANTS!$A$1:$H$1000,2,0))</f>
        <v/>
      </c>
      <c r="J849" s="105" t="str">
        <f>IF(D849="","",VLOOKUP(D849,ENTRANTS!$A$1:$H$1000,3,0))</f>
        <v/>
      </c>
      <c r="K849" s="100" t="str">
        <f>IF(D849="","",LEFT(VLOOKUP(D849,ENTRANTS!$A$1:$H$1000,5,0),1))</f>
        <v/>
      </c>
      <c r="L849" s="100" t="str">
        <f>IF(D849="","",COUNTIF($K$2:K849,K849))</f>
        <v/>
      </c>
      <c r="M849" s="100" t="str">
        <f>IF(D849="","",VLOOKUP(D849,ENTRANTS!$A$1:$H$1000,4,0))</f>
        <v/>
      </c>
      <c r="N849" s="100" t="str">
        <f>IF(D849="","",COUNTIF($M$2:M849,M849))</f>
        <v/>
      </c>
      <c r="O849" s="105" t="str">
        <f>IF(D849="","",VLOOKUP(D849,ENTRANTS!$A$1:$H$1000,6,0))</f>
        <v/>
      </c>
      <c r="P849" s="83" t="str">
        <f t="shared" si="227"/>
        <v/>
      </c>
      <c r="Q849" s="30"/>
      <c r="R849" s="2" t="str">
        <f t="shared" si="228"/>
        <v/>
      </c>
      <c r="S849" s="3" t="str">
        <f>IF(D849="","",COUNTIF($R$2:R849,R849))</f>
        <v/>
      </c>
      <c r="T849" s="4" t="str">
        <f t="shared" si="217"/>
        <v/>
      </c>
      <c r="U849" s="34" t="str">
        <f>IF(AND(S849=4,K849="M",NOT(O849="Unattached")),SUMIF(R$2:R849,R849,L$2:L849),"")</f>
        <v/>
      </c>
      <c r="V849" s="4" t="str">
        <f t="shared" si="218"/>
        <v/>
      </c>
      <c r="W849" s="34" t="str">
        <f>IF(AND(S849=3,K849="F",NOT(O849="Unattached")),SUMIF(R$2:R849,R849,L$2:L849),"")</f>
        <v/>
      </c>
      <c r="X849" s="5" t="str">
        <f t="shared" si="221"/>
        <v/>
      </c>
      <c r="Y849" s="5" t="str">
        <f t="shared" si="229"/>
        <v/>
      </c>
      <c r="Z849" s="32" t="str">
        <f t="shared" si="222"/>
        <v xml:space="preserve"> </v>
      </c>
      <c r="AA849" s="32" t="str">
        <f>IF(K849="M",IF(S849&lt;&gt;4,"",VLOOKUP(CONCATENATE(R849," ",(S849-3)),$Z$2:AD849,5,0)),IF(S849&lt;&gt;3,"",VLOOKUP(CONCATENATE(R849," ",(S849-2)),$Z$2:AD849,5,0)))</f>
        <v/>
      </c>
      <c r="AB849" s="32" t="str">
        <f>IF(K849="M",IF(S849&lt;&gt;4,"",VLOOKUP(CONCATENATE(R849," ",(S849-2)),$Z$2:AD849,5,0)),IF(S849&lt;&gt;3,"",VLOOKUP(CONCATENATE(R849," ",(S849-1)),$Z$2:AD849,5,0)))</f>
        <v/>
      </c>
      <c r="AC849" s="32" t="str">
        <f>IF(K849="M",IF(S849&lt;&gt;4,"",VLOOKUP(CONCATENATE(R849," ",(S849-1)),$Z$2:AD849,5,0)),IF(S849&lt;&gt;3,"",VLOOKUP(CONCATENATE(R849," ",(S849)),$Z$2:AD849,5,0)))</f>
        <v/>
      </c>
      <c r="AD849" s="32" t="str">
        <f t="shared" si="230"/>
        <v/>
      </c>
      <c r="AE849" s="32" t="str">
        <f t="shared" si="231"/>
        <v xml:space="preserve"> </v>
      </c>
      <c r="AF849" s="109">
        <f>IF($K849="M",IF($L849&gt;Params!D$3,0,Params!F$3-$L849+1)+IF($L849=1,2,0),IF($L849&gt;Params!E$3,0,Params!G$3-$L849+1)+IF($L849=1,2,0))</f>
        <v>0</v>
      </c>
      <c r="AG849" s="109">
        <f t="shared" si="223"/>
        <v>0</v>
      </c>
      <c r="AH849" s="109">
        <f>IF(LEN(M849)&gt;1,MATCH(MID(M849,2,3),Params!$A$4:$A$14,0),0)</f>
        <v>0</v>
      </c>
      <c r="AI849" s="109" cm="1">
        <f t="array" ref="AI849">IF(AH849=0,0,INDEX(Params!F$4:F$14,RESULTS!$AH849))</f>
        <v>0</v>
      </c>
      <c r="AJ849" s="109" cm="1">
        <f t="array" ref="AJ849">IF(AI849=0,0,INDEX(Params!G$4:G$14,RESULTS!$AH849))</f>
        <v>0</v>
      </c>
      <c r="AK849" s="109">
        <f t="shared" si="224"/>
        <v>0</v>
      </c>
      <c r="AL849" s="109">
        <f t="shared" si="225"/>
        <v>0</v>
      </c>
    </row>
    <row r="850" spans="1:38" x14ac:dyDescent="0.3">
      <c r="A850" s="64" t="str">
        <f t="shared" si="219"/>
        <v/>
      </c>
      <c r="B850" s="64" t="str">
        <f t="shared" si="220"/>
        <v/>
      </c>
      <c r="C850" s="100">
        <v>849</v>
      </c>
      <c r="D850" s="96"/>
      <c r="E850" s="97">
        <f t="shared" si="232"/>
        <v>1</v>
      </c>
      <c r="F850" s="97"/>
      <c r="G850" s="97"/>
      <c r="H850" s="104" t="str">
        <f t="shared" si="226"/>
        <v/>
      </c>
      <c r="I850" s="105" t="str">
        <f>IF(D850="","",VLOOKUP(D850,ENTRANTS!$A$1:$H$1000,2,0))</f>
        <v/>
      </c>
      <c r="J850" s="105" t="str">
        <f>IF(D850="","",VLOOKUP(D850,ENTRANTS!$A$1:$H$1000,3,0))</f>
        <v/>
      </c>
      <c r="K850" s="100" t="str">
        <f>IF(D850="","",LEFT(VLOOKUP(D850,ENTRANTS!$A$1:$H$1000,5,0),1))</f>
        <v/>
      </c>
      <c r="L850" s="100" t="str">
        <f>IF(D850="","",COUNTIF($K$2:K850,K850))</f>
        <v/>
      </c>
      <c r="M850" s="100" t="str">
        <f>IF(D850="","",VLOOKUP(D850,ENTRANTS!$A$1:$H$1000,4,0))</f>
        <v/>
      </c>
      <c r="N850" s="100" t="str">
        <f>IF(D850="","",COUNTIF($M$2:M850,M850))</f>
        <v/>
      </c>
      <c r="O850" s="105" t="str">
        <f>IF(D850="","",VLOOKUP(D850,ENTRANTS!$A$1:$H$1000,6,0))</f>
        <v/>
      </c>
      <c r="P850" s="83" t="str">
        <f t="shared" si="227"/>
        <v/>
      </c>
      <c r="Q850" s="30"/>
      <c r="R850" s="2" t="str">
        <f t="shared" si="228"/>
        <v/>
      </c>
      <c r="S850" s="3" t="str">
        <f>IF(D850="","",COUNTIF($R$2:R850,R850))</f>
        <v/>
      </c>
      <c r="T850" s="4" t="str">
        <f t="shared" si="217"/>
        <v/>
      </c>
      <c r="U850" s="34" t="str">
        <f>IF(AND(S850=4,K850="M",NOT(O850="Unattached")),SUMIF(R$2:R850,R850,L$2:L850),"")</f>
        <v/>
      </c>
      <c r="V850" s="4" t="str">
        <f t="shared" si="218"/>
        <v/>
      </c>
      <c r="W850" s="34" t="str">
        <f>IF(AND(S850=3,K850="F",NOT(O850="Unattached")),SUMIF(R$2:R850,R850,L$2:L850),"")</f>
        <v/>
      </c>
      <c r="X850" s="5" t="str">
        <f t="shared" si="221"/>
        <v/>
      </c>
      <c r="Y850" s="5" t="str">
        <f t="shared" si="229"/>
        <v/>
      </c>
      <c r="Z850" s="32" t="str">
        <f t="shared" si="222"/>
        <v xml:space="preserve"> </v>
      </c>
      <c r="AA850" s="32" t="str">
        <f>IF(K850="M",IF(S850&lt;&gt;4,"",VLOOKUP(CONCATENATE(R850," ",(S850-3)),$Z$2:AD850,5,0)),IF(S850&lt;&gt;3,"",VLOOKUP(CONCATENATE(R850," ",(S850-2)),$Z$2:AD850,5,0)))</f>
        <v/>
      </c>
      <c r="AB850" s="32" t="str">
        <f>IF(K850="M",IF(S850&lt;&gt;4,"",VLOOKUP(CONCATENATE(R850," ",(S850-2)),$Z$2:AD850,5,0)),IF(S850&lt;&gt;3,"",VLOOKUP(CONCATENATE(R850," ",(S850-1)),$Z$2:AD850,5,0)))</f>
        <v/>
      </c>
      <c r="AC850" s="32" t="str">
        <f>IF(K850="M",IF(S850&lt;&gt;4,"",VLOOKUP(CONCATENATE(R850," ",(S850-1)),$Z$2:AD850,5,0)),IF(S850&lt;&gt;3,"",VLOOKUP(CONCATENATE(R850," ",(S850)),$Z$2:AD850,5,0)))</f>
        <v/>
      </c>
      <c r="AD850" s="32" t="str">
        <f t="shared" si="230"/>
        <v/>
      </c>
      <c r="AE850" s="32" t="str">
        <f t="shared" si="231"/>
        <v xml:space="preserve"> </v>
      </c>
      <c r="AF850" s="109">
        <f>IF($K850="M",IF($L850&gt;Params!D$3,0,Params!F$3-$L850+1)+IF($L850=1,2,0),IF($L850&gt;Params!E$3,0,Params!G$3-$L850+1)+IF($L850=1,2,0))</f>
        <v>0</v>
      </c>
      <c r="AG850" s="109">
        <f t="shared" si="223"/>
        <v>0</v>
      </c>
      <c r="AH850" s="109">
        <f>IF(LEN(M850)&gt;1,MATCH(MID(M850,2,3),Params!$A$4:$A$14,0),0)</f>
        <v>0</v>
      </c>
      <c r="AI850" s="109" cm="1">
        <f t="array" ref="AI850">IF(AH850=0,0,INDEX(Params!F$4:F$14,RESULTS!$AH850))</f>
        <v>0</v>
      </c>
      <c r="AJ850" s="109" cm="1">
        <f t="array" ref="AJ850">IF(AI850=0,0,INDEX(Params!G$4:G$14,RESULTS!$AH850))</f>
        <v>0</v>
      </c>
      <c r="AK850" s="109">
        <f t="shared" si="224"/>
        <v>0</v>
      </c>
      <c r="AL850" s="109">
        <f t="shared" si="225"/>
        <v>0</v>
      </c>
    </row>
    <row r="851" spans="1:38" x14ac:dyDescent="0.3">
      <c r="A851" s="64" t="str">
        <f t="shared" si="219"/>
        <v/>
      </c>
      <c r="B851" s="64" t="str">
        <f t="shared" si="220"/>
        <v/>
      </c>
      <c r="C851" s="100">
        <v>850</v>
      </c>
      <c r="D851" s="96"/>
      <c r="E851" s="97">
        <f t="shared" si="232"/>
        <v>1</v>
      </c>
      <c r="F851" s="97"/>
      <c r="G851" s="97"/>
      <c r="H851" s="104" t="str">
        <f t="shared" si="226"/>
        <v/>
      </c>
      <c r="I851" s="105" t="str">
        <f>IF(D851="","",VLOOKUP(D851,ENTRANTS!$A$1:$H$1000,2,0))</f>
        <v/>
      </c>
      <c r="J851" s="105" t="str">
        <f>IF(D851="","",VLOOKUP(D851,ENTRANTS!$A$1:$H$1000,3,0))</f>
        <v/>
      </c>
      <c r="K851" s="100" t="str">
        <f>IF(D851="","",LEFT(VLOOKUP(D851,ENTRANTS!$A$1:$H$1000,5,0),1))</f>
        <v/>
      </c>
      <c r="L851" s="100" t="str">
        <f>IF(D851="","",COUNTIF($K$2:K851,K851))</f>
        <v/>
      </c>
      <c r="M851" s="100" t="str">
        <f>IF(D851="","",VLOOKUP(D851,ENTRANTS!$A$1:$H$1000,4,0))</f>
        <v/>
      </c>
      <c r="N851" s="100" t="str">
        <f>IF(D851="","",COUNTIF($M$2:M851,M851))</f>
        <v/>
      </c>
      <c r="O851" s="105" t="str">
        <f>IF(D851="","",VLOOKUP(D851,ENTRANTS!$A$1:$H$1000,6,0))</f>
        <v/>
      </c>
      <c r="P851" s="83" t="str">
        <f t="shared" si="227"/>
        <v/>
      </c>
      <c r="Q851" s="30"/>
      <c r="R851" s="2" t="str">
        <f t="shared" si="228"/>
        <v/>
      </c>
      <c r="S851" s="3" t="str">
        <f>IF(D851="","",COUNTIF($R$2:R851,R851))</f>
        <v/>
      </c>
      <c r="T851" s="4" t="str">
        <f t="shared" si="217"/>
        <v/>
      </c>
      <c r="U851" s="34" t="str">
        <f>IF(AND(S851=4,K851="M",NOT(O851="Unattached")),SUMIF(R$2:R851,R851,L$2:L851),"")</f>
        <v/>
      </c>
      <c r="V851" s="4" t="str">
        <f t="shared" si="218"/>
        <v/>
      </c>
      <c r="W851" s="34" t="str">
        <f>IF(AND(S851=3,K851="F",NOT(O851="Unattached")),SUMIF(R$2:R851,R851,L$2:L851),"")</f>
        <v/>
      </c>
      <c r="X851" s="5" t="str">
        <f t="shared" si="221"/>
        <v/>
      </c>
      <c r="Y851" s="5" t="str">
        <f t="shared" si="229"/>
        <v/>
      </c>
      <c r="Z851" s="32" t="str">
        <f t="shared" si="222"/>
        <v xml:space="preserve"> </v>
      </c>
      <c r="AA851" s="32" t="str">
        <f>IF(K851="M",IF(S851&lt;&gt;4,"",VLOOKUP(CONCATENATE(R851," ",(S851-3)),$Z$2:AD851,5,0)),IF(S851&lt;&gt;3,"",VLOOKUP(CONCATENATE(R851," ",(S851-2)),$Z$2:AD851,5,0)))</f>
        <v/>
      </c>
      <c r="AB851" s="32" t="str">
        <f>IF(K851="M",IF(S851&lt;&gt;4,"",VLOOKUP(CONCATENATE(R851," ",(S851-2)),$Z$2:AD851,5,0)),IF(S851&lt;&gt;3,"",VLOOKUP(CONCATENATE(R851," ",(S851-1)),$Z$2:AD851,5,0)))</f>
        <v/>
      </c>
      <c r="AC851" s="32" t="str">
        <f>IF(K851="M",IF(S851&lt;&gt;4,"",VLOOKUP(CONCATENATE(R851," ",(S851-1)),$Z$2:AD851,5,0)),IF(S851&lt;&gt;3,"",VLOOKUP(CONCATENATE(R851," ",(S851)),$Z$2:AD851,5,0)))</f>
        <v/>
      </c>
      <c r="AD851" s="32" t="str">
        <f t="shared" si="230"/>
        <v/>
      </c>
      <c r="AE851" s="32" t="str">
        <f t="shared" si="231"/>
        <v xml:space="preserve"> </v>
      </c>
      <c r="AF851" s="109">
        <f>IF($K851="M",IF($L851&gt;Params!D$3,0,Params!F$3-$L851+1)+IF($L851=1,2,0),IF($L851&gt;Params!E$3,0,Params!G$3-$L851+1)+IF($L851=1,2,0))</f>
        <v>0</v>
      </c>
      <c r="AG851" s="109">
        <f t="shared" si="223"/>
        <v>0</v>
      </c>
      <c r="AH851" s="109">
        <f>IF(LEN(M851)&gt;1,MATCH(MID(M851,2,3),Params!$A$4:$A$14,0),0)</f>
        <v>0</v>
      </c>
      <c r="AI851" s="109" cm="1">
        <f t="array" ref="AI851">IF(AH851=0,0,INDEX(Params!F$4:F$14,RESULTS!$AH851))</f>
        <v>0</v>
      </c>
      <c r="AJ851" s="109" cm="1">
        <f t="array" ref="AJ851">IF(AI851=0,0,INDEX(Params!G$4:G$14,RESULTS!$AH851))</f>
        <v>0</v>
      </c>
      <c r="AK851" s="109">
        <f t="shared" si="224"/>
        <v>0</v>
      </c>
      <c r="AL851" s="109">
        <f t="shared" si="225"/>
        <v>0</v>
      </c>
    </row>
    <row r="852" spans="1:38" x14ac:dyDescent="0.3">
      <c r="A852" s="64" t="str">
        <f t="shared" si="219"/>
        <v/>
      </c>
      <c r="B852" s="64" t="str">
        <f t="shared" si="220"/>
        <v/>
      </c>
      <c r="C852" s="100">
        <v>851</v>
      </c>
      <c r="D852" s="96"/>
      <c r="E852" s="97">
        <f t="shared" si="232"/>
        <v>1</v>
      </c>
      <c r="F852" s="97"/>
      <c r="G852" s="97"/>
      <c r="H852" s="104" t="str">
        <f t="shared" si="226"/>
        <v/>
      </c>
      <c r="I852" s="105" t="str">
        <f>IF(D852="","",VLOOKUP(D852,ENTRANTS!$A$1:$H$1000,2,0))</f>
        <v/>
      </c>
      <c r="J852" s="105" t="str">
        <f>IF(D852="","",VLOOKUP(D852,ENTRANTS!$A$1:$H$1000,3,0))</f>
        <v/>
      </c>
      <c r="K852" s="100" t="str">
        <f>IF(D852="","",LEFT(VLOOKUP(D852,ENTRANTS!$A$1:$H$1000,5,0),1))</f>
        <v/>
      </c>
      <c r="L852" s="100" t="str">
        <f>IF(D852="","",COUNTIF($K$2:K852,K852))</f>
        <v/>
      </c>
      <c r="M852" s="100" t="str">
        <f>IF(D852="","",VLOOKUP(D852,ENTRANTS!$A$1:$H$1000,4,0))</f>
        <v/>
      </c>
      <c r="N852" s="100" t="str">
        <f>IF(D852="","",COUNTIF($M$2:M852,M852))</f>
        <v/>
      </c>
      <c r="O852" s="105" t="str">
        <f>IF(D852="","",VLOOKUP(D852,ENTRANTS!$A$1:$H$1000,6,0))</f>
        <v/>
      </c>
      <c r="P852" s="83" t="str">
        <f t="shared" si="227"/>
        <v/>
      </c>
      <c r="Q852" s="30"/>
      <c r="R852" s="2" t="str">
        <f t="shared" si="228"/>
        <v/>
      </c>
      <c r="S852" s="3" t="str">
        <f>IF(D852="","",COUNTIF($R$2:R852,R852))</f>
        <v/>
      </c>
      <c r="T852" s="4" t="str">
        <f t="shared" si="217"/>
        <v/>
      </c>
      <c r="U852" s="34" t="str">
        <f>IF(AND(S852=4,K852="M",NOT(O852="Unattached")),SUMIF(R$2:R852,R852,L$2:L852),"")</f>
        <v/>
      </c>
      <c r="V852" s="4" t="str">
        <f t="shared" si="218"/>
        <v/>
      </c>
      <c r="W852" s="34" t="str">
        <f>IF(AND(S852=3,K852="F",NOT(O852="Unattached")),SUMIF(R$2:R852,R852,L$2:L852),"")</f>
        <v/>
      </c>
      <c r="X852" s="5" t="str">
        <f t="shared" si="221"/>
        <v/>
      </c>
      <c r="Y852" s="5" t="str">
        <f t="shared" si="229"/>
        <v/>
      </c>
      <c r="Z852" s="32" t="str">
        <f t="shared" si="222"/>
        <v xml:space="preserve"> </v>
      </c>
      <c r="AA852" s="32" t="str">
        <f>IF(K852="M",IF(S852&lt;&gt;4,"",VLOOKUP(CONCATENATE(R852," ",(S852-3)),$Z$2:AD852,5,0)),IF(S852&lt;&gt;3,"",VLOOKUP(CONCATENATE(R852," ",(S852-2)),$Z$2:AD852,5,0)))</f>
        <v/>
      </c>
      <c r="AB852" s="32" t="str">
        <f>IF(K852="M",IF(S852&lt;&gt;4,"",VLOOKUP(CONCATENATE(R852," ",(S852-2)),$Z$2:AD852,5,0)),IF(S852&lt;&gt;3,"",VLOOKUP(CONCATENATE(R852," ",(S852-1)),$Z$2:AD852,5,0)))</f>
        <v/>
      </c>
      <c r="AC852" s="32" t="str">
        <f>IF(K852="M",IF(S852&lt;&gt;4,"",VLOOKUP(CONCATENATE(R852," ",(S852-1)),$Z$2:AD852,5,0)),IF(S852&lt;&gt;3,"",VLOOKUP(CONCATENATE(R852," ",(S852)),$Z$2:AD852,5,0)))</f>
        <v/>
      </c>
      <c r="AD852" s="32" t="str">
        <f t="shared" si="230"/>
        <v/>
      </c>
      <c r="AE852" s="32" t="str">
        <f t="shared" si="231"/>
        <v xml:space="preserve"> </v>
      </c>
      <c r="AF852" s="109">
        <f>IF($K852="M",IF($L852&gt;Params!D$3,0,Params!F$3-$L852+1)+IF($L852=1,2,0),IF($L852&gt;Params!E$3,0,Params!G$3-$L852+1)+IF($L852=1,2,0))</f>
        <v>0</v>
      </c>
      <c r="AG852" s="109">
        <f t="shared" si="223"/>
        <v>0</v>
      </c>
      <c r="AH852" s="109">
        <f>IF(LEN(M852)&gt;1,MATCH(MID(M852,2,3),Params!$A$4:$A$14,0),0)</f>
        <v>0</v>
      </c>
      <c r="AI852" s="109" cm="1">
        <f t="array" ref="AI852">IF(AH852=0,0,INDEX(Params!F$4:F$14,RESULTS!$AH852))</f>
        <v>0</v>
      </c>
      <c r="AJ852" s="109" cm="1">
        <f t="array" ref="AJ852">IF(AI852=0,0,INDEX(Params!G$4:G$14,RESULTS!$AH852))</f>
        <v>0</v>
      </c>
      <c r="AK852" s="109">
        <f t="shared" si="224"/>
        <v>0</v>
      </c>
      <c r="AL852" s="109">
        <f t="shared" si="225"/>
        <v>0</v>
      </c>
    </row>
    <row r="853" spans="1:38" x14ac:dyDescent="0.3">
      <c r="A853" s="64" t="str">
        <f t="shared" si="219"/>
        <v/>
      </c>
      <c r="B853" s="64" t="str">
        <f t="shared" si="220"/>
        <v/>
      </c>
      <c r="C853" s="100">
        <v>852</v>
      </c>
      <c r="D853" s="96"/>
      <c r="E853" s="97">
        <f t="shared" si="232"/>
        <v>1</v>
      </c>
      <c r="F853" s="97"/>
      <c r="G853" s="97"/>
      <c r="H853" s="104" t="str">
        <f t="shared" si="226"/>
        <v/>
      </c>
      <c r="I853" s="105" t="str">
        <f>IF(D853="","",VLOOKUP(D853,ENTRANTS!$A$1:$H$1000,2,0))</f>
        <v/>
      </c>
      <c r="J853" s="105" t="str">
        <f>IF(D853="","",VLOOKUP(D853,ENTRANTS!$A$1:$H$1000,3,0))</f>
        <v/>
      </c>
      <c r="K853" s="100" t="str">
        <f>IF(D853="","",LEFT(VLOOKUP(D853,ENTRANTS!$A$1:$H$1000,5,0),1))</f>
        <v/>
      </c>
      <c r="L853" s="100" t="str">
        <f>IF(D853="","",COUNTIF($K$2:K853,K853))</f>
        <v/>
      </c>
      <c r="M853" s="100" t="str">
        <f>IF(D853="","",VLOOKUP(D853,ENTRANTS!$A$1:$H$1000,4,0))</f>
        <v/>
      </c>
      <c r="N853" s="100" t="str">
        <f>IF(D853="","",COUNTIF($M$2:M853,M853))</f>
        <v/>
      </c>
      <c r="O853" s="105" t="str">
        <f>IF(D853="","",VLOOKUP(D853,ENTRANTS!$A$1:$H$1000,6,0))</f>
        <v/>
      </c>
      <c r="P853" s="83" t="str">
        <f t="shared" si="227"/>
        <v/>
      </c>
      <c r="Q853" s="30"/>
      <c r="R853" s="2" t="str">
        <f t="shared" si="228"/>
        <v/>
      </c>
      <c r="S853" s="3" t="str">
        <f>IF(D853="","",COUNTIF($R$2:R853,R853))</f>
        <v/>
      </c>
      <c r="T853" s="4" t="str">
        <f t="shared" si="217"/>
        <v/>
      </c>
      <c r="U853" s="34" t="str">
        <f>IF(AND(S853=4,K853="M",NOT(O853="Unattached")),SUMIF(R$2:R853,R853,L$2:L853),"")</f>
        <v/>
      </c>
      <c r="V853" s="4" t="str">
        <f t="shared" si="218"/>
        <v/>
      </c>
      <c r="W853" s="34" t="str">
        <f>IF(AND(S853=3,K853="F",NOT(O853="Unattached")),SUMIF(R$2:R853,R853,L$2:L853),"")</f>
        <v/>
      </c>
      <c r="X853" s="5" t="str">
        <f t="shared" si="221"/>
        <v/>
      </c>
      <c r="Y853" s="5" t="str">
        <f t="shared" si="229"/>
        <v/>
      </c>
      <c r="Z853" s="32" t="str">
        <f t="shared" si="222"/>
        <v xml:space="preserve"> </v>
      </c>
      <c r="AA853" s="32" t="str">
        <f>IF(K853="M",IF(S853&lt;&gt;4,"",VLOOKUP(CONCATENATE(R853," ",(S853-3)),$Z$2:AD853,5,0)),IF(S853&lt;&gt;3,"",VLOOKUP(CONCATENATE(R853," ",(S853-2)),$Z$2:AD853,5,0)))</f>
        <v/>
      </c>
      <c r="AB853" s="32" t="str">
        <f>IF(K853="M",IF(S853&lt;&gt;4,"",VLOOKUP(CONCATENATE(R853," ",(S853-2)),$Z$2:AD853,5,0)),IF(S853&lt;&gt;3,"",VLOOKUP(CONCATENATE(R853," ",(S853-1)),$Z$2:AD853,5,0)))</f>
        <v/>
      </c>
      <c r="AC853" s="32" t="str">
        <f>IF(K853="M",IF(S853&lt;&gt;4,"",VLOOKUP(CONCATENATE(R853," ",(S853-1)),$Z$2:AD853,5,0)),IF(S853&lt;&gt;3,"",VLOOKUP(CONCATENATE(R853," ",(S853)),$Z$2:AD853,5,0)))</f>
        <v/>
      </c>
      <c r="AD853" s="32" t="str">
        <f t="shared" si="230"/>
        <v/>
      </c>
      <c r="AE853" s="32" t="str">
        <f t="shared" si="231"/>
        <v xml:space="preserve"> </v>
      </c>
      <c r="AF853" s="109">
        <f>IF($K853="M",IF($L853&gt;Params!D$3,0,Params!F$3-$L853+1)+IF($L853=1,2,0),IF($L853&gt;Params!E$3,0,Params!G$3-$L853+1)+IF($L853=1,2,0))</f>
        <v>0</v>
      </c>
      <c r="AG853" s="109">
        <f t="shared" si="223"/>
        <v>0</v>
      </c>
      <c r="AH853" s="109">
        <f>IF(LEN(M853)&gt;1,MATCH(MID(M853,2,3),Params!$A$4:$A$14,0),0)</f>
        <v>0</v>
      </c>
      <c r="AI853" s="109" cm="1">
        <f t="array" ref="AI853">IF(AH853=0,0,INDEX(Params!F$4:F$14,RESULTS!$AH853))</f>
        <v>0</v>
      </c>
      <c r="AJ853" s="109" cm="1">
        <f t="array" ref="AJ853">IF(AI853=0,0,INDEX(Params!G$4:G$14,RESULTS!$AH853))</f>
        <v>0</v>
      </c>
      <c r="AK853" s="109">
        <f t="shared" si="224"/>
        <v>0</v>
      </c>
      <c r="AL853" s="109">
        <f t="shared" si="225"/>
        <v>0</v>
      </c>
    </row>
    <row r="854" spans="1:38" x14ac:dyDescent="0.3">
      <c r="A854" s="64" t="str">
        <f t="shared" si="219"/>
        <v/>
      </c>
      <c r="B854" s="64" t="str">
        <f t="shared" si="220"/>
        <v/>
      </c>
      <c r="C854" s="100">
        <v>853</v>
      </c>
      <c r="D854" s="96"/>
      <c r="E854" s="97">
        <f t="shared" si="232"/>
        <v>1</v>
      </c>
      <c r="F854" s="97"/>
      <c r="G854" s="97"/>
      <c r="H854" s="104" t="str">
        <f t="shared" si="226"/>
        <v/>
      </c>
      <c r="I854" s="105" t="str">
        <f>IF(D854="","",VLOOKUP(D854,ENTRANTS!$A$1:$H$1000,2,0))</f>
        <v/>
      </c>
      <c r="J854" s="105" t="str">
        <f>IF(D854="","",VLOOKUP(D854,ENTRANTS!$A$1:$H$1000,3,0))</f>
        <v/>
      </c>
      <c r="K854" s="100" t="str">
        <f>IF(D854="","",LEFT(VLOOKUP(D854,ENTRANTS!$A$1:$H$1000,5,0),1))</f>
        <v/>
      </c>
      <c r="L854" s="100" t="str">
        <f>IF(D854="","",COUNTIF($K$2:K854,K854))</f>
        <v/>
      </c>
      <c r="M854" s="100" t="str">
        <f>IF(D854="","",VLOOKUP(D854,ENTRANTS!$A$1:$H$1000,4,0))</f>
        <v/>
      </c>
      <c r="N854" s="100" t="str">
        <f>IF(D854="","",COUNTIF($M$2:M854,M854))</f>
        <v/>
      </c>
      <c r="O854" s="105" t="str">
        <f>IF(D854="","",VLOOKUP(D854,ENTRANTS!$A$1:$H$1000,6,0))</f>
        <v/>
      </c>
      <c r="P854" s="83" t="str">
        <f t="shared" si="227"/>
        <v/>
      </c>
      <c r="Q854" s="30"/>
      <c r="R854" s="2" t="str">
        <f t="shared" si="228"/>
        <v/>
      </c>
      <c r="S854" s="3" t="str">
        <f>IF(D854="","",COUNTIF($R$2:R854,R854))</f>
        <v/>
      </c>
      <c r="T854" s="4" t="str">
        <f t="shared" ref="T854:T917" si="233">IF(U854="","",RANK(U854,$U$2:$U$1000,1))</f>
        <v/>
      </c>
      <c r="U854" s="34" t="str">
        <f>IF(AND(S854=4,K854="M",NOT(O854="Unattached")),SUMIF(R$2:R854,R854,L$2:L854),"")</f>
        <v/>
      </c>
      <c r="V854" s="4" t="str">
        <f t="shared" ref="V854:V917" si="234">IF(W854="","",RANK(W854,$W$2:$W$1000,1))</f>
        <v/>
      </c>
      <c r="W854" s="34" t="str">
        <f>IF(AND(S854=3,K854="F",NOT(O854="Unattached")),SUMIF(R$2:R854,R854,L$2:L854),"")</f>
        <v/>
      </c>
      <c r="X854" s="5" t="str">
        <f t="shared" si="221"/>
        <v/>
      </c>
      <c r="Y854" s="5" t="str">
        <f t="shared" si="229"/>
        <v/>
      </c>
      <c r="Z854" s="32" t="str">
        <f t="shared" si="222"/>
        <v xml:space="preserve"> </v>
      </c>
      <c r="AA854" s="32" t="str">
        <f>IF(K854="M",IF(S854&lt;&gt;4,"",VLOOKUP(CONCATENATE(R854," ",(S854-3)),$Z$2:AD854,5,0)),IF(S854&lt;&gt;3,"",VLOOKUP(CONCATENATE(R854," ",(S854-2)),$Z$2:AD854,5,0)))</f>
        <v/>
      </c>
      <c r="AB854" s="32" t="str">
        <f>IF(K854="M",IF(S854&lt;&gt;4,"",VLOOKUP(CONCATENATE(R854," ",(S854-2)),$Z$2:AD854,5,0)),IF(S854&lt;&gt;3,"",VLOOKUP(CONCATENATE(R854," ",(S854-1)),$Z$2:AD854,5,0)))</f>
        <v/>
      </c>
      <c r="AC854" s="32" t="str">
        <f>IF(K854="M",IF(S854&lt;&gt;4,"",VLOOKUP(CONCATENATE(R854," ",(S854-1)),$Z$2:AD854,5,0)),IF(S854&lt;&gt;3,"",VLOOKUP(CONCATENATE(R854," ",(S854)),$Z$2:AD854,5,0)))</f>
        <v/>
      </c>
      <c r="AD854" s="32" t="str">
        <f t="shared" si="230"/>
        <v/>
      </c>
      <c r="AE854" s="32" t="str">
        <f t="shared" si="231"/>
        <v xml:space="preserve"> </v>
      </c>
      <c r="AF854" s="109">
        <f>IF($K854="M",IF($L854&gt;Params!D$3,0,Params!F$3-$L854+1)+IF($L854=1,2,0),IF($L854&gt;Params!E$3,0,Params!G$3-$L854+1)+IF($L854=1,2,0))</f>
        <v>0</v>
      </c>
      <c r="AG854" s="109">
        <f t="shared" si="223"/>
        <v>0</v>
      </c>
      <c r="AH854" s="109">
        <f>IF(LEN(M854)&gt;1,MATCH(MID(M854,2,3),Params!$A$4:$A$14,0),0)</f>
        <v>0</v>
      </c>
      <c r="AI854" s="109" cm="1">
        <f t="array" ref="AI854">IF(AH854=0,0,INDEX(Params!F$4:F$14,RESULTS!$AH854))</f>
        <v>0</v>
      </c>
      <c r="AJ854" s="109" cm="1">
        <f t="array" ref="AJ854">IF(AI854=0,0,INDEX(Params!G$4:G$14,RESULTS!$AH854))</f>
        <v>0</v>
      </c>
      <c r="AK854" s="109">
        <f t="shared" si="224"/>
        <v>0</v>
      </c>
      <c r="AL854" s="109">
        <f t="shared" si="225"/>
        <v>0</v>
      </c>
    </row>
    <row r="855" spans="1:38" x14ac:dyDescent="0.3">
      <c r="A855" s="64" t="str">
        <f t="shared" si="219"/>
        <v/>
      </c>
      <c r="B855" s="64" t="str">
        <f t="shared" si="220"/>
        <v/>
      </c>
      <c r="C855" s="100">
        <v>854</v>
      </c>
      <c r="D855" s="96"/>
      <c r="E855" s="97">
        <f t="shared" si="232"/>
        <v>1</v>
      </c>
      <c r="F855" s="97"/>
      <c r="G855" s="97"/>
      <c r="H855" s="104" t="str">
        <f t="shared" si="226"/>
        <v/>
      </c>
      <c r="I855" s="105" t="str">
        <f>IF(D855="","",VLOOKUP(D855,ENTRANTS!$A$1:$H$1000,2,0))</f>
        <v/>
      </c>
      <c r="J855" s="105" t="str">
        <f>IF(D855="","",VLOOKUP(D855,ENTRANTS!$A$1:$H$1000,3,0))</f>
        <v/>
      </c>
      <c r="K855" s="100" t="str">
        <f>IF(D855="","",LEFT(VLOOKUP(D855,ENTRANTS!$A$1:$H$1000,5,0),1))</f>
        <v/>
      </c>
      <c r="L855" s="100" t="str">
        <f>IF(D855="","",COUNTIF($K$2:K855,K855))</f>
        <v/>
      </c>
      <c r="M855" s="100" t="str">
        <f>IF(D855="","",VLOOKUP(D855,ENTRANTS!$A$1:$H$1000,4,0))</f>
        <v/>
      </c>
      <c r="N855" s="100" t="str">
        <f>IF(D855="","",COUNTIF($M$2:M855,M855))</f>
        <v/>
      </c>
      <c r="O855" s="105" t="str">
        <f>IF(D855="","",VLOOKUP(D855,ENTRANTS!$A$1:$H$1000,6,0))</f>
        <v/>
      </c>
      <c r="P855" s="83" t="str">
        <f t="shared" si="227"/>
        <v/>
      </c>
      <c r="Q855" s="30"/>
      <c r="R855" s="2" t="str">
        <f t="shared" si="228"/>
        <v/>
      </c>
      <c r="S855" s="3" t="str">
        <f>IF(D855="","",COUNTIF($R$2:R855,R855))</f>
        <v/>
      </c>
      <c r="T855" s="4" t="str">
        <f t="shared" si="233"/>
        <v/>
      </c>
      <c r="U855" s="34" t="str">
        <f>IF(AND(S855=4,K855="M",NOT(O855="Unattached")),SUMIF(R$2:R855,R855,L$2:L855),"")</f>
        <v/>
      </c>
      <c r="V855" s="4" t="str">
        <f t="shared" si="234"/>
        <v/>
      </c>
      <c r="W855" s="34" t="str">
        <f>IF(AND(S855=3,K855="F",NOT(O855="Unattached")),SUMIF(R$2:R855,R855,L$2:L855),"")</f>
        <v/>
      </c>
      <c r="X855" s="5" t="str">
        <f t="shared" si="221"/>
        <v/>
      </c>
      <c r="Y855" s="5" t="str">
        <f t="shared" si="229"/>
        <v/>
      </c>
      <c r="Z855" s="32" t="str">
        <f t="shared" si="222"/>
        <v xml:space="preserve"> </v>
      </c>
      <c r="AA855" s="32" t="str">
        <f>IF(K855="M",IF(S855&lt;&gt;4,"",VLOOKUP(CONCATENATE(R855," ",(S855-3)),$Z$2:AD855,5,0)),IF(S855&lt;&gt;3,"",VLOOKUP(CONCATENATE(R855," ",(S855-2)),$Z$2:AD855,5,0)))</f>
        <v/>
      </c>
      <c r="AB855" s="32" t="str">
        <f>IF(K855="M",IF(S855&lt;&gt;4,"",VLOOKUP(CONCATENATE(R855," ",(S855-2)),$Z$2:AD855,5,0)),IF(S855&lt;&gt;3,"",VLOOKUP(CONCATENATE(R855," ",(S855-1)),$Z$2:AD855,5,0)))</f>
        <v/>
      </c>
      <c r="AC855" s="32" t="str">
        <f>IF(K855="M",IF(S855&lt;&gt;4,"",VLOOKUP(CONCATENATE(R855," ",(S855-1)),$Z$2:AD855,5,0)),IF(S855&lt;&gt;3,"",VLOOKUP(CONCATENATE(R855," ",(S855)),$Z$2:AD855,5,0)))</f>
        <v/>
      </c>
      <c r="AD855" s="32" t="str">
        <f t="shared" si="230"/>
        <v/>
      </c>
      <c r="AE855" s="32" t="str">
        <f t="shared" si="231"/>
        <v xml:space="preserve"> </v>
      </c>
      <c r="AF855" s="109">
        <f>IF($K855="M",IF($L855&gt;Params!D$3,0,Params!F$3-$L855+1)+IF($L855=1,2,0),IF($L855&gt;Params!E$3,0,Params!G$3-$L855+1)+IF($L855=1,2,0))</f>
        <v>0</v>
      </c>
      <c r="AG855" s="109">
        <f t="shared" si="223"/>
        <v>0</v>
      </c>
      <c r="AH855" s="109">
        <f>IF(LEN(M855)&gt;1,MATCH(MID(M855,2,3),Params!$A$4:$A$14,0),0)</f>
        <v>0</v>
      </c>
      <c r="AI855" s="109" cm="1">
        <f t="array" ref="AI855">IF(AH855=0,0,INDEX(Params!F$4:F$14,RESULTS!$AH855))</f>
        <v>0</v>
      </c>
      <c r="AJ855" s="109" cm="1">
        <f t="array" ref="AJ855">IF(AI855=0,0,INDEX(Params!G$4:G$14,RESULTS!$AH855))</f>
        <v>0</v>
      </c>
      <c r="AK855" s="109">
        <f t="shared" si="224"/>
        <v>0</v>
      </c>
      <c r="AL855" s="109">
        <f t="shared" si="225"/>
        <v>0</v>
      </c>
    </row>
    <row r="856" spans="1:38" x14ac:dyDescent="0.3">
      <c r="A856" s="64" t="str">
        <f t="shared" si="219"/>
        <v/>
      </c>
      <c r="B856" s="64" t="str">
        <f t="shared" si="220"/>
        <v/>
      </c>
      <c r="C856" s="100">
        <v>855</v>
      </c>
      <c r="D856" s="96"/>
      <c r="E856" s="97">
        <f t="shared" si="232"/>
        <v>1</v>
      </c>
      <c r="F856" s="97"/>
      <c r="G856" s="97"/>
      <c r="H856" s="104" t="str">
        <f t="shared" si="226"/>
        <v/>
      </c>
      <c r="I856" s="105" t="str">
        <f>IF(D856="","",VLOOKUP(D856,ENTRANTS!$A$1:$H$1000,2,0))</f>
        <v/>
      </c>
      <c r="J856" s="105" t="str">
        <f>IF(D856="","",VLOOKUP(D856,ENTRANTS!$A$1:$H$1000,3,0))</f>
        <v/>
      </c>
      <c r="K856" s="100" t="str">
        <f>IF(D856="","",LEFT(VLOOKUP(D856,ENTRANTS!$A$1:$H$1000,5,0),1))</f>
        <v/>
      </c>
      <c r="L856" s="100" t="str">
        <f>IF(D856="","",COUNTIF($K$2:K856,K856))</f>
        <v/>
      </c>
      <c r="M856" s="100" t="str">
        <f>IF(D856="","",VLOOKUP(D856,ENTRANTS!$A$1:$H$1000,4,0))</f>
        <v/>
      </c>
      <c r="N856" s="100" t="str">
        <f>IF(D856="","",COUNTIF($M$2:M856,M856))</f>
        <v/>
      </c>
      <c r="O856" s="105" t="str">
        <f>IF(D856="","",VLOOKUP(D856,ENTRANTS!$A$1:$H$1000,6,0))</f>
        <v/>
      </c>
      <c r="P856" s="83" t="str">
        <f t="shared" si="227"/>
        <v/>
      </c>
      <c r="Q856" s="30"/>
      <c r="R856" s="2" t="str">
        <f t="shared" si="228"/>
        <v/>
      </c>
      <c r="S856" s="3" t="str">
        <f>IF(D856="","",COUNTIF($R$2:R856,R856))</f>
        <v/>
      </c>
      <c r="T856" s="4" t="str">
        <f t="shared" si="233"/>
        <v/>
      </c>
      <c r="U856" s="34" t="str">
        <f>IF(AND(S856=4,K856="M",NOT(O856="Unattached")),SUMIF(R$2:R856,R856,L$2:L856),"")</f>
        <v/>
      </c>
      <c r="V856" s="4" t="str">
        <f t="shared" si="234"/>
        <v/>
      </c>
      <c r="W856" s="34" t="str">
        <f>IF(AND(S856=3,K856="F",NOT(O856="Unattached")),SUMIF(R$2:R856,R856,L$2:L856),"")</f>
        <v/>
      </c>
      <c r="X856" s="5" t="str">
        <f t="shared" si="221"/>
        <v/>
      </c>
      <c r="Y856" s="5" t="str">
        <f t="shared" si="229"/>
        <v/>
      </c>
      <c r="Z856" s="32" t="str">
        <f t="shared" si="222"/>
        <v xml:space="preserve"> </v>
      </c>
      <c r="AA856" s="32" t="str">
        <f>IF(K856="M",IF(S856&lt;&gt;4,"",VLOOKUP(CONCATENATE(R856," ",(S856-3)),$Z$2:AD856,5,0)),IF(S856&lt;&gt;3,"",VLOOKUP(CONCATENATE(R856," ",(S856-2)),$Z$2:AD856,5,0)))</f>
        <v/>
      </c>
      <c r="AB856" s="32" t="str">
        <f>IF(K856="M",IF(S856&lt;&gt;4,"",VLOOKUP(CONCATENATE(R856," ",(S856-2)),$Z$2:AD856,5,0)),IF(S856&lt;&gt;3,"",VLOOKUP(CONCATENATE(R856," ",(S856-1)),$Z$2:AD856,5,0)))</f>
        <v/>
      </c>
      <c r="AC856" s="32" t="str">
        <f>IF(K856="M",IF(S856&lt;&gt;4,"",VLOOKUP(CONCATENATE(R856," ",(S856-1)),$Z$2:AD856,5,0)),IF(S856&lt;&gt;3,"",VLOOKUP(CONCATENATE(R856," ",(S856)),$Z$2:AD856,5,0)))</f>
        <v/>
      </c>
      <c r="AD856" s="32" t="str">
        <f t="shared" si="230"/>
        <v/>
      </c>
      <c r="AE856" s="32" t="str">
        <f t="shared" si="231"/>
        <v xml:space="preserve"> </v>
      </c>
      <c r="AF856" s="109">
        <f>IF($K856="M",IF($L856&gt;Params!D$3,0,Params!F$3-$L856+1)+IF($L856=1,2,0),IF($L856&gt;Params!E$3,0,Params!G$3-$L856+1)+IF($L856=1,2,0))</f>
        <v>0</v>
      </c>
      <c r="AG856" s="109">
        <f t="shared" si="223"/>
        <v>0</v>
      </c>
      <c r="AH856" s="109">
        <f>IF(LEN(M856)&gt;1,MATCH(MID(M856,2,3),Params!$A$4:$A$14,0),0)</f>
        <v>0</v>
      </c>
      <c r="AI856" s="109" cm="1">
        <f t="array" ref="AI856">IF(AH856=0,0,INDEX(Params!F$4:F$14,RESULTS!$AH856))</f>
        <v>0</v>
      </c>
      <c r="AJ856" s="109" cm="1">
        <f t="array" ref="AJ856">IF(AI856=0,0,INDEX(Params!G$4:G$14,RESULTS!$AH856))</f>
        <v>0</v>
      </c>
      <c r="AK856" s="109">
        <f t="shared" si="224"/>
        <v>0</v>
      </c>
      <c r="AL856" s="109">
        <f t="shared" si="225"/>
        <v>0</v>
      </c>
    </row>
    <row r="857" spans="1:38" x14ac:dyDescent="0.3">
      <c r="A857" s="64" t="str">
        <f t="shared" si="219"/>
        <v/>
      </c>
      <c r="B857" s="64" t="str">
        <f t="shared" si="220"/>
        <v/>
      </c>
      <c r="C857" s="100">
        <v>856</v>
      </c>
      <c r="D857" s="96"/>
      <c r="E857" s="97">
        <f t="shared" si="232"/>
        <v>1</v>
      </c>
      <c r="F857" s="97"/>
      <c r="G857" s="97"/>
      <c r="H857" s="104" t="str">
        <f t="shared" si="226"/>
        <v/>
      </c>
      <c r="I857" s="105" t="str">
        <f>IF(D857="","",VLOOKUP(D857,ENTRANTS!$A$1:$H$1000,2,0))</f>
        <v/>
      </c>
      <c r="J857" s="105" t="str">
        <f>IF(D857="","",VLOOKUP(D857,ENTRANTS!$A$1:$H$1000,3,0))</f>
        <v/>
      </c>
      <c r="K857" s="100" t="str">
        <f>IF(D857="","",LEFT(VLOOKUP(D857,ENTRANTS!$A$1:$H$1000,5,0),1))</f>
        <v/>
      </c>
      <c r="L857" s="100" t="str">
        <f>IF(D857="","",COUNTIF($K$2:K857,K857))</f>
        <v/>
      </c>
      <c r="M857" s="100" t="str">
        <f>IF(D857="","",VLOOKUP(D857,ENTRANTS!$A$1:$H$1000,4,0))</f>
        <v/>
      </c>
      <c r="N857" s="100" t="str">
        <f>IF(D857="","",COUNTIF($M$2:M857,M857))</f>
        <v/>
      </c>
      <c r="O857" s="105" t="str">
        <f>IF(D857="","",VLOOKUP(D857,ENTRANTS!$A$1:$H$1000,6,0))</f>
        <v/>
      </c>
      <c r="P857" s="83" t="str">
        <f t="shared" si="227"/>
        <v/>
      </c>
      <c r="Q857" s="30"/>
      <c r="R857" s="2" t="str">
        <f t="shared" si="228"/>
        <v/>
      </c>
      <c r="S857" s="3" t="str">
        <f>IF(D857="","",COUNTIF($R$2:R857,R857))</f>
        <v/>
      </c>
      <c r="T857" s="4" t="str">
        <f t="shared" si="233"/>
        <v/>
      </c>
      <c r="U857" s="34" t="str">
        <f>IF(AND(S857=4,K857="M",NOT(O857="Unattached")),SUMIF(R$2:R857,R857,L$2:L857),"")</f>
        <v/>
      </c>
      <c r="V857" s="4" t="str">
        <f t="shared" si="234"/>
        <v/>
      </c>
      <c r="W857" s="34" t="str">
        <f>IF(AND(S857=3,K857="F",NOT(O857="Unattached")),SUMIF(R$2:R857,R857,L$2:L857),"")</f>
        <v/>
      </c>
      <c r="X857" s="5" t="str">
        <f t="shared" si="221"/>
        <v/>
      </c>
      <c r="Y857" s="5" t="str">
        <f t="shared" si="229"/>
        <v/>
      </c>
      <c r="Z857" s="32" t="str">
        <f t="shared" si="222"/>
        <v xml:space="preserve"> </v>
      </c>
      <c r="AA857" s="32" t="str">
        <f>IF(K857="M",IF(S857&lt;&gt;4,"",VLOOKUP(CONCATENATE(R857," ",(S857-3)),$Z$2:AD857,5,0)),IF(S857&lt;&gt;3,"",VLOOKUP(CONCATENATE(R857," ",(S857-2)),$Z$2:AD857,5,0)))</f>
        <v/>
      </c>
      <c r="AB857" s="32" t="str">
        <f>IF(K857="M",IF(S857&lt;&gt;4,"",VLOOKUP(CONCATENATE(R857," ",(S857-2)),$Z$2:AD857,5,0)),IF(S857&lt;&gt;3,"",VLOOKUP(CONCATENATE(R857," ",(S857-1)),$Z$2:AD857,5,0)))</f>
        <v/>
      </c>
      <c r="AC857" s="32" t="str">
        <f>IF(K857="M",IF(S857&lt;&gt;4,"",VLOOKUP(CONCATENATE(R857," ",(S857-1)),$Z$2:AD857,5,0)),IF(S857&lt;&gt;3,"",VLOOKUP(CONCATENATE(R857," ",(S857)),$Z$2:AD857,5,0)))</f>
        <v/>
      </c>
      <c r="AD857" s="32" t="str">
        <f t="shared" si="230"/>
        <v/>
      </c>
      <c r="AE857" s="32" t="str">
        <f t="shared" si="231"/>
        <v xml:space="preserve"> </v>
      </c>
      <c r="AF857" s="109">
        <f>IF($K857="M",IF($L857&gt;Params!D$3,0,Params!F$3-$L857+1)+IF($L857=1,2,0),IF($L857&gt;Params!E$3,0,Params!G$3-$L857+1)+IF($L857=1,2,0))</f>
        <v>0</v>
      </c>
      <c r="AG857" s="109">
        <f t="shared" si="223"/>
        <v>0</v>
      </c>
      <c r="AH857" s="109">
        <f>IF(LEN(M857)&gt;1,MATCH(MID(M857,2,3),Params!$A$4:$A$14,0),0)</f>
        <v>0</v>
      </c>
      <c r="AI857" s="109" cm="1">
        <f t="array" ref="AI857">IF(AH857=0,0,INDEX(Params!F$4:F$14,RESULTS!$AH857))</f>
        <v>0</v>
      </c>
      <c r="AJ857" s="109" cm="1">
        <f t="array" ref="AJ857">IF(AI857=0,0,INDEX(Params!G$4:G$14,RESULTS!$AH857))</f>
        <v>0</v>
      </c>
      <c r="AK857" s="109">
        <f t="shared" si="224"/>
        <v>0</v>
      </c>
      <c r="AL857" s="109">
        <f t="shared" si="225"/>
        <v>0</v>
      </c>
    </row>
    <row r="858" spans="1:38" x14ac:dyDescent="0.3">
      <c r="A858" s="64" t="str">
        <f t="shared" si="219"/>
        <v/>
      </c>
      <c r="B858" s="64" t="str">
        <f t="shared" si="220"/>
        <v/>
      </c>
      <c r="C858" s="100">
        <v>857</v>
      </c>
      <c r="D858" s="96"/>
      <c r="E858" s="97">
        <f t="shared" si="232"/>
        <v>1</v>
      </c>
      <c r="F858" s="97"/>
      <c r="G858" s="97"/>
      <c r="H858" s="104" t="str">
        <f t="shared" si="226"/>
        <v/>
      </c>
      <c r="I858" s="105" t="str">
        <f>IF(D858="","",VLOOKUP(D858,ENTRANTS!$A$1:$H$1000,2,0))</f>
        <v/>
      </c>
      <c r="J858" s="105" t="str">
        <f>IF(D858="","",VLOOKUP(D858,ENTRANTS!$A$1:$H$1000,3,0))</f>
        <v/>
      </c>
      <c r="K858" s="100" t="str">
        <f>IF(D858="","",LEFT(VLOOKUP(D858,ENTRANTS!$A$1:$H$1000,5,0),1))</f>
        <v/>
      </c>
      <c r="L858" s="100" t="str">
        <f>IF(D858="","",COUNTIF($K$2:K858,K858))</f>
        <v/>
      </c>
      <c r="M858" s="100" t="str">
        <f>IF(D858="","",VLOOKUP(D858,ENTRANTS!$A$1:$H$1000,4,0))</f>
        <v/>
      </c>
      <c r="N858" s="100" t="str">
        <f>IF(D858="","",COUNTIF($M$2:M858,M858))</f>
        <v/>
      </c>
      <c r="O858" s="105" t="str">
        <f>IF(D858="","",VLOOKUP(D858,ENTRANTS!$A$1:$H$1000,6,0))</f>
        <v/>
      </c>
      <c r="P858" s="83" t="str">
        <f t="shared" si="227"/>
        <v/>
      </c>
      <c r="Q858" s="30"/>
      <c r="R858" s="2" t="str">
        <f t="shared" si="228"/>
        <v/>
      </c>
      <c r="S858" s="3" t="str">
        <f>IF(D858="","",COUNTIF($R$2:R858,R858))</f>
        <v/>
      </c>
      <c r="T858" s="4" t="str">
        <f t="shared" si="233"/>
        <v/>
      </c>
      <c r="U858" s="34" t="str">
        <f>IF(AND(S858=4,K858="M",NOT(O858="Unattached")),SUMIF(R$2:R858,R858,L$2:L858),"")</f>
        <v/>
      </c>
      <c r="V858" s="4" t="str">
        <f t="shared" si="234"/>
        <v/>
      </c>
      <c r="W858" s="34" t="str">
        <f>IF(AND(S858=3,K858="F",NOT(O858="Unattached")),SUMIF(R$2:R858,R858,L$2:L858),"")</f>
        <v/>
      </c>
      <c r="X858" s="5" t="str">
        <f t="shared" si="221"/>
        <v/>
      </c>
      <c r="Y858" s="5" t="str">
        <f t="shared" si="229"/>
        <v/>
      </c>
      <c r="Z858" s="32" t="str">
        <f t="shared" si="222"/>
        <v xml:space="preserve"> </v>
      </c>
      <c r="AA858" s="32" t="str">
        <f>IF(K858="M",IF(S858&lt;&gt;4,"",VLOOKUP(CONCATENATE(R858," ",(S858-3)),$Z$2:AD858,5,0)),IF(S858&lt;&gt;3,"",VLOOKUP(CONCATENATE(R858," ",(S858-2)),$Z$2:AD858,5,0)))</f>
        <v/>
      </c>
      <c r="AB858" s="32" t="str">
        <f>IF(K858="M",IF(S858&lt;&gt;4,"",VLOOKUP(CONCATENATE(R858," ",(S858-2)),$Z$2:AD858,5,0)),IF(S858&lt;&gt;3,"",VLOOKUP(CONCATENATE(R858," ",(S858-1)),$Z$2:AD858,5,0)))</f>
        <v/>
      </c>
      <c r="AC858" s="32" t="str">
        <f>IF(K858="M",IF(S858&lt;&gt;4,"",VLOOKUP(CONCATENATE(R858," ",(S858-1)),$Z$2:AD858,5,0)),IF(S858&lt;&gt;3,"",VLOOKUP(CONCATENATE(R858," ",(S858)),$Z$2:AD858,5,0)))</f>
        <v/>
      </c>
      <c r="AD858" s="32" t="str">
        <f t="shared" si="230"/>
        <v/>
      </c>
      <c r="AE858" s="32" t="str">
        <f t="shared" si="231"/>
        <v xml:space="preserve"> </v>
      </c>
      <c r="AF858" s="109">
        <f>IF($K858="M",IF($L858&gt;Params!D$3,0,Params!F$3-$L858+1)+IF($L858=1,2,0),IF($L858&gt;Params!E$3,0,Params!G$3-$L858+1)+IF($L858=1,2,0))</f>
        <v>0</v>
      </c>
      <c r="AG858" s="109">
        <f t="shared" si="223"/>
        <v>0</v>
      </c>
      <c r="AH858" s="109">
        <f>IF(LEN(M858)&gt;1,MATCH(MID(M858,2,3),Params!$A$4:$A$14,0),0)</f>
        <v>0</v>
      </c>
      <c r="AI858" s="109" cm="1">
        <f t="array" ref="AI858">IF(AH858=0,0,INDEX(Params!F$4:F$14,RESULTS!$AH858))</f>
        <v>0</v>
      </c>
      <c r="AJ858" s="109" cm="1">
        <f t="array" ref="AJ858">IF(AI858=0,0,INDEX(Params!G$4:G$14,RESULTS!$AH858))</f>
        <v>0</v>
      </c>
      <c r="AK858" s="109">
        <f t="shared" si="224"/>
        <v>0</v>
      </c>
      <c r="AL858" s="109">
        <f t="shared" si="225"/>
        <v>0</v>
      </c>
    </row>
    <row r="859" spans="1:38" x14ac:dyDescent="0.3">
      <c r="A859" s="64" t="str">
        <f t="shared" si="219"/>
        <v/>
      </c>
      <c r="B859" s="64" t="str">
        <f t="shared" si="220"/>
        <v/>
      </c>
      <c r="C859" s="100">
        <v>858</v>
      </c>
      <c r="D859" s="96"/>
      <c r="E859" s="97">
        <f t="shared" si="232"/>
        <v>1</v>
      </c>
      <c r="F859" s="97"/>
      <c r="G859" s="97"/>
      <c r="H859" s="104" t="str">
        <f t="shared" si="226"/>
        <v/>
      </c>
      <c r="I859" s="105" t="str">
        <f>IF(D859="","",VLOOKUP(D859,ENTRANTS!$A$1:$H$1000,2,0))</f>
        <v/>
      </c>
      <c r="J859" s="105" t="str">
        <f>IF(D859="","",VLOOKUP(D859,ENTRANTS!$A$1:$H$1000,3,0))</f>
        <v/>
      </c>
      <c r="K859" s="100" t="str">
        <f>IF(D859="","",LEFT(VLOOKUP(D859,ENTRANTS!$A$1:$H$1000,5,0),1))</f>
        <v/>
      </c>
      <c r="L859" s="100" t="str">
        <f>IF(D859="","",COUNTIF($K$2:K859,K859))</f>
        <v/>
      </c>
      <c r="M859" s="100" t="str">
        <f>IF(D859="","",VLOOKUP(D859,ENTRANTS!$A$1:$H$1000,4,0))</f>
        <v/>
      </c>
      <c r="N859" s="100" t="str">
        <f>IF(D859="","",COUNTIF($M$2:M859,M859))</f>
        <v/>
      </c>
      <c r="O859" s="105" t="str">
        <f>IF(D859="","",VLOOKUP(D859,ENTRANTS!$A$1:$H$1000,6,0))</f>
        <v/>
      </c>
      <c r="P859" s="83" t="str">
        <f t="shared" si="227"/>
        <v/>
      </c>
      <c r="Q859" s="30"/>
      <c r="R859" s="2" t="str">
        <f t="shared" si="228"/>
        <v/>
      </c>
      <c r="S859" s="3" t="str">
        <f>IF(D859="","",COUNTIF($R$2:R859,R859))</f>
        <v/>
      </c>
      <c r="T859" s="4" t="str">
        <f t="shared" si="233"/>
        <v/>
      </c>
      <c r="U859" s="34" t="str">
        <f>IF(AND(S859=4,K859="M",NOT(O859="Unattached")),SUMIF(R$2:R859,R859,L$2:L859),"")</f>
        <v/>
      </c>
      <c r="V859" s="4" t="str">
        <f t="shared" si="234"/>
        <v/>
      </c>
      <c r="W859" s="34" t="str">
        <f>IF(AND(S859=3,K859="F",NOT(O859="Unattached")),SUMIF(R$2:R859,R859,L$2:L859),"")</f>
        <v/>
      </c>
      <c r="X859" s="5" t="str">
        <f t="shared" si="221"/>
        <v/>
      </c>
      <c r="Y859" s="5" t="str">
        <f t="shared" si="229"/>
        <v/>
      </c>
      <c r="Z859" s="32" t="str">
        <f t="shared" si="222"/>
        <v xml:space="preserve"> </v>
      </c>
      <c r="AA859" s="32" t="str">
        <f>IF(K859="M",IF(S859&lt;&gt;4,"",VLOOKUP(CONCATENATE(R859," ",(S859-3)),$Z$2:AD859,5,0)),IF(S859&lt;&gt;3,"",VLOOKUP(CONCATENATE(R859," ",(S859-2)),$Z$2:AD859,5,0)))</f>
        <v/>
      </c>
      <c r="AB859" s="32" t="str">
        <f>IF(K859="M",IF(S859&lt;&gt;4,"",VLOOKUP(CONCATENATE(R859," ",(S859-2)),$Z$2:AD859,5,0)),IF(S859&lt;&gt;3,"",VLOOKUP(CONCATENATE(R859," ",(S859-1)),$Z$2:AD859,5,0)))</f>
        <v/>
      </c>
      <c r="AC859" s="32" t="str">
        <f>IF(K859="M",IF(S859&lt;&gt;4,"",VLOOKUP(CONCATENATE(R859," ",(S859-1)),$Z$2:AD859,5,0)),IF(S859&lt;&gt;3,"",VLOOKUP(CONCATENATE(R859," ",(S859)),$Z$2:AD859,5,0)))</f>
        <v/>
      </c>
      <c r="AD859" s="32" t="str">
        <f t="shared" si="230"/>
        <v/>
      </c>
      <c r="AE859" s="32" t="str">
        <f t="shared" si="231"/>
        <v xml:space="preserve"> </v>
      </c>
      <c r="AF859" s="109">
        <f>IF($K859="M",IF($L859&gt;Params!D$3,0,Params!F$3-$L859+1)+IF($L859=1,2,0),IF($L859&gt;Params!E$3,0,Params!G$3-$L859+1)+IF($L859=1,2,0))</f>
        <v>0</v>
      </c>
      <c r="AG859" s="109">
        <f t="shared" si="223"/>
        <v>0</v>
      </c>
      <c r="AH859" s="109">
        <f>IF(LEN(M859)&gt;1,MATCH(MID(M859,2,3),Params!$A$4:$A$14,0),0)</f>
        <v>0</v>
      </c>
      <c r="AI859" s="109" cm="1">
        <f t="array" ref="AI859">IF(AH859=0,0,INDEX(Params!F$4:F$14,RESULTS!$AH859))</f>
        <v>0</v>
      </c>
      <c r="AJ859" s="109" cm="1">
        <f t="array" ref="AJ859">IF(AI859=0,0,INDEX(Params!G$4:G$14,RESULTS!$AH859))</f>
        <v>0</v>
      </c>
      <c r="AK859" s="109">
        <f t="shared" si="224"/>
        <v>0</v>
      </c>
      <c r="AL859" s="109">
        <f t="shared" si="225"/>
        <v>0</v>
      </c>
    </row>
    <row r="860" spans="1:38" x14ac:dyDescent="0.3">
      <c r="A860" s="64" t="str">
        <f t="shared" si="219"/>
        <v/>
      </c>
      <c r="B860" s="64" t="str">
        <f t="shared" si="220"/>
        <v/>
      </c>
      <c r="C860" s="100">
        <v>859</v>
      </c>
      <c r="D860" s="96"/>
      <c r="E860" s="97">
        <f t="shared" si="232"/>
        <v>1</v>
      </c>
      <c r="F860" s="97"/>
      <c r="G860" s="97"/>
      <c r="H860" s="104" t="str">
        <f t="shared" si="226"/>
        <v/>
      </c>
      <c r="I860" s="105" t="str">
        <f>IF(D860="","",VLOOKUP(D860,ENTRANTS!$A$1:$H$1000,2,0))</f>
        <v/>
      </c>
      <c r="J860" s="105" t="str">
        <f>IF(D860="","",VLOOKUP(D860,ENTRANTS!$A$1:$H$1000,3,0))</f>
        <v/>
      </c>
      <c r="K860" s="100" t="str">
        <f>IF(D860="","",LEFT(VLOOKUP(D860,ENTRANTS!$A$1:$H$1000,5,0),1))</f>
        <v/>
      </c>
      <c r="L860" s="100" t="str">
        <f>IF(D860="","",COUNTIF($K$2:K860,K860))</f>
        <v/>
      </c>
      <c r="M860" s="100" t="str">
        <f>IF(D860="","",VLOOKUP(D860,ENTRANTS!$A$1:$H$1000,4,0))</f>
        <v/>
      </c>
      <c r="N860" s="100" t="str">
        <f>IF(D860="","",COUNTIF($M$2:M860,M860))</f>
        <v/>
      </c>
      <c r="O860" s="105" t="str">
        <f>IF(D860="","",VLOOKUP(D860,ENTRANTS!$A$1:$H$1000,6,0))</f>
        <v/>
      </c>
      <c r="P860" s="83" t="str">
        <f t="shared" si="227"/>
        <v/>
      </c>
      <c r="Q860" s="30"/>
      <c r="R860" s="2" t="str">
        <f t="shared" si="228"/>
        <v/>
      </c>
      <c r="S860" s="3" t="str">
        <f>IF(D860="","",COUNTIF($R$2:R860,R860))</f>
        <v/>
      </c>
      <c r="T860" s="4" t="str">
        <f t="shared" si="233"/>
        <v/>
      </c>
      <c r="U860" s="34" t="str">
        <f>IF(AND(S860=4,K860="M",NOT(O860="Unattached")),SUMIF(R$2:R860,R860,L$2:L860),"")</f>
        <v/>
      </c>
      <c r="V860" s="4" t="str">
        <f t="shared" si="234"/>
        <v/>
      </c>
      <c r="W860" s="34" t="str">
        <f>IF(AND(S860=3,K860="F",NOT(O860="Unattached")),SUMIF(R$2:R860,R860,L$2:L860),"")</f>
        <v/>
      </c>
      <c r="X860" s="5" t="str">
        <f t="shared" si="221"/>
        <v/>
      </c>
      <c r="Y860" s="5" t="str">
        <f t="shared" si="229"/>
        <v/>
      </c>
      <c r="Z860" s="32" t="str">
        <f t="shared" si="222"/>
        <v xml:space="preserve"> </v>
      </c>
      <c r="AA860" s="32" t="str">
        <f>IF(K860="M",IF(S860&lt;&gt;4,"",VLOOKUP(CONCATENATE(R860," ",(S860-3)),$Z$2:AD860,5,0)),IF(S860&lt;&gt;3,"",VLOOKUP(CONCATENATE(R860," ",(S860-2)),$Z$2:AD860,5,0)))</f>
        <v/>
      </c>
      <c r="AB860" s="32" t="str">
        <f>IF(K860="M",IF(S860&lt;&gt;4,"",VLOOKUP(CONCATENATE(R860," ",(S860-2)),$Z$2:AD860,5,0)),IF(S860&lt;&gt;3,"",VLOOKUP(CONCATENATE(R860," ",(S860-1)),$Z$2:AD860,5,0)))</f>
        <v/>
      </c>
      <c r="AC860" s="32" t="str">
        <f>IF(K860="M",IF(S860&lt;&gt;4,"",VLOOKUP(CONCATENATE(R860," ",(S860-1)),$Z$2:AD860,5,0)),IF(S860&lt;&gt;3,"",VLOOKUP(CONCATENATE(R860," ",(S860)),$Z$2:AD860,5,0)))</f>
        <v/>
      </c>
      <c r="AD860" s="32" t="str">
        <f t="shared" si="230"/>
        <v/>
      </c>
      <c r="AE860" s="32" t="str">
        <f t="shared" si="231"/>
        <v xml:space="preserve"> </v>
      </c>
      <c r="AF860" s="109">
        <f>IF($K860="M",IF($L860&gt;Params!D$3,0,Params!F$3-$L860+1)+IF($L860=1,2,0),IF($L860&gt;Params!E$3,0,Params!G$3-$L860+1)+IF($L860=1,2,0))</f>
        <v>0</v>
      </c>
      <c r="AG860" s="109">
        <f t="shared" si="223"/>
        <v>0</v>
      </c>
      <c r="AH860" s="109">
        <f>IF(LEN(M860)&gt;1,MATCH(MID(M860,2,3),Params!$A$4:$A$14,0),0)</f>
        <v>0</v>
      </c>
      <c r="AI860" s="109" cm="1">
        <f t="array" ref="AI860">IF(AH860=0,0,INDEX(Params!F$4:F$14,RESULTS!$AH860))</f>
        <v>0</v>
      </c>
      <c r="AJ860" s="109" cm="1">
        <f t="array" ref="AJ860">IF(AI860=0,0,INDEX(Params!G$4:G$14,RESULTS!$AH860))</f>
        <v>0</v>
      </c>
      <c r="AK860" s="109">
        <f t="shared" si="224"/>
        <v>0</v>
      </c>
      <c r="AL860" s="109">
        <f t="shared" si="225"/>
        <v>0</v>
      </c>
    </row>
    <row r="861" spans="1:38" x14ac:dyDescent="0.3">
      <c r="A861" s="64" t="str">
        <f t="shared" si="219"/>
        <v/>
      </c>
      <c r="B861" s="64" t="str">
        <f t="shared" si="220"/>
        <v/>
      </c>
      <c r="C861" s="100">
        <v>860</v>
      </c>
      <c r="D861" s="96"/>
      <c r="E861" s="97">
        <f t="shared" si="232"/>
        <v>1</v>
      </c>
      <c r="F861" s="97"/>
      <c r="G861" s="97"/>
      <c r="H861" s="104" t="str">
        <f t="shared" si="226"/>
        <v/>
      </c>
      <c r="I861" s="105" t="str">
        <f>IF(D861="","",VLOOKUP(D861,ENTRANTS!$A$1:$H$1000,2,0))</f>
        <v/>
      </c>
      <c r="J861" s="105" t="str">
        <f>IF(D861="","",VLOOKUP(D861,ENTRANTS!$A$1:$H$1000,3,0))</f>
        <v/>
      </c>
      <c r="K861" s="100" t="str">
        <f>IF(D861="","",LEFT(VLOOKUP(D861,ENTRANTS!$A$1:$H$1000,5,0),1))</f>
        <v/>
      </c>
      <c r="L861" s="100" t="str">
        <f>IF(D861="","",COUNTIF($K$2:K861,K861))</f>
        <v/>
      </c>
      <c r="M861" s="100" t="str">
        <f>IF(D861="","",VLOOKUP(D861,ENTRANTS!$A$1:$H$1000,4,0))</f>
        <v/>
      </c>
      <c r="N861" s="100" t="str">
        <f>IF(D861="","",COUNTIF($M$2:M861,M861))</f>
        <v/>
      </c>
      <c r="O861" s="105" t="str">
        <f>IF(D861="","",VLOOKUP(D861,ENTRANTS!$A$1:$H$1000,6,0))</f>
        <v/>
      </c>
      <c r="P861" s="83" t="str">
        <f t="shared" si="227"/>
        <v/>
      </c>
      <c r="Q861" s="30"/>
      <c r="R861" s="2" t="str">
        <f t="shared" si="228"/>
        <v/>
      </c>
      <c r="S861" s="3" t="str">
        <f>IF(D861="","",COUNTIF($R$2:R861,R861))</f>
        <v/>
      </c>
      <c r="T861" s="4" t="str">
        <f t="shared" si="233"/>
        <v/>
      </c>
      <c r="U861" s="34" t="str">
        <f>IF(AND(S861=4,K861="M",NOT(O861="Unattached")),SUMIF(R$2:R861,R861,L$2:L861),"")</f>
        <v/>
      </c>
      <c r="V861" s="4" t="str">
        <f t="shared" si="234"/>
        <v/>
      </c>
      <c r="W861" s="34" t="str">
        <f>IF(AND(S861=3,K861="F",NOT(O861="Unattached")),SUMIF(R$2:R861,R861,L$2:L861),"")</f>
        <v/>
      </c>
      <c r="X861" s="5" t="str">
        <f t="shared" si="221"/>
        <v/>
      </c>
      <c r="Y861" s="5" t="str">
        <f t="shared" si="229"/>
        <v/>
      </c>
      <c r="Z861" s="32" t="str">
        <f t="shared" si="222"/>
        <v xml:space="preserve"> </v>
      </c>
      <c r="AA861" s="32" t="str">
        <f>IF(K861="M",IF(S861&lt;&gt;4,"",VLOOKUP(CONCATENATE(R861," ",(S861-3)),$Z$2:AD861,5,0)),IF(S861&lt;&gt;3,"",VLOOKUP(CONCATENATE(R861," ",(S861-2)),$Z$2:AD861,5,0)))</f>
        <v/>
      </c>
      <c r="AB861" s="32" t="str">
        <f>IF(K861="M",IF(S861&lt;&gt;4,"",VLOOKUP(CONCATENATE(R861," ",(S861-2)),$Z$2:AD861,5,0)),IF(S861&lt;&gt;3,"",VLOOKUP(CONCATENATE(R861," ",(S861-1)),$Z$2:AD861,5,0)))</f>
        <v/>
      </c>
      <c r="AC861" s="32" t="str">
        <f>IF(K861="M",IF(S861&lt;&gt;4,"",VLOOKUP(CONCATENATE(R861," ",(S861-1)),$Z$2:AD861,5,0)),IF(S861&lt;&gt;3,"",VLOOKUP(CONCATENATE(R861," ",(S861)),$Z$2:AD861,5,0)))</f>
        <v/>
      </c>
      <c r="AD861" s="32" t="str">
        <f t="shared" si="230"/>
        <v/>
      </c>
      <c r="AE861" s="32" t="str">
        <f t="shared" si="231"/>
        <v xml:space="preserve"> </v>
      </c>
      <c r="AF861" s="109">
        <f>IF($K861="M",IF($L861&gt;Params!D$3,0,Params!F$3-$L861+1)+IF($L861=1,2,0),IF($L861&gt;Params!E$3,0,Params!G$3-$L861+1)+IF($L861=1,2,0))</f>
        <v>0</v>
      </c>
      <c r="AG861" s="109">
        <f t="shared" si="223"/>
        <v>0</v>
      </c>
      <c r="AH861" s="109">
        <f>IF(LEN(M861)&gt;1,MATCH(MID(M861,2,3),Params!$A$4:$A$14,0),0)</f>
        <v>0</v>
      </c>
      <c r="AI861" s="109" cm="1">
        <f t="array" ref="AI861">IF(AH861=0,0,INDEX(Params!F$4:F$14,RESULTS!$AH861))</f>
        <v>0</v>
      </c>
      <c r="AJ861" s="109" cm="1">
        <f t="array" ref="AJ861">IF(AI861=0,0,INDEX(Params!G$4:G$14,RESULTS!$AH861))</f>
        <v>0</v>
      </c>
      <c r="AK861" s="109">
        <f t="shared" si="224"/>
        <v>0</v>
      </c>
      <c r="AL861" s="109">
        <f t="shared" si="225"/>
        <v>0</v>
      </c>
    </row>
    <row r="862" spans="1:38" x14ac:dyDescent="0.3">
      <c r="A862" s="64" t="str">
        <f t="shared" si="219"/>
        <v/>
      </c>
      <c r="B862" s="64" t="str">
        <f t="shared" si="220"/>
        <v/>
      </c>
      <c r="C862" s="100">
        <v>861</v>
      </c>
      <c r="D862" s="96"/>
      <c r="E862" s="97">
        <f t="shared" si="232"/>
        <v>1</v>
      </c>
      <c r="F862" s="97"/>
      <c r="G862" s="97"/>
      <c r="H862" s="104" t="str">
        <f t="shared" si="226"/>
        <v/>
      </c>
      <c r="I862" s="105" t="str">
        <f>IF(D862="","",VLOOKUP(D862,ENTRANTS!$A$1:$H$1000,2,0))</f>
        <v/>
      </c>
      <c r="J862" s="105" t="str">
        <f>IF(D862="","",VLOOKUP(D862,ENTRANTS!$A$1:$H$1000,3,0))</f>
        <v/>
      </c>
      <c r="K862" s="100" t="str">
        <f>IF(D862="","",LEFT(VLOOKUP(D862,ENTRANTS!$A$1:$H$1000,5,0),1))</f>
        <v/>
      </c>
      <c r="L862" s="100" t="str">
        <f>IF(D862="","",COUNTIF($K$2:K862,K862))</f>
        <v/>
      </c>
      <c r="M862" s="100" t="str">
        <f>IF(D862="","",VLOOKUP(D862,ENTRANTS!$A$1:$H$1000,4,0))</f>
        <v/>
      </c>
      <c r="N862" s="100" t="str">
        <f>IF(D862="","",COUNTIF($M$2:M862,M862))</f>
        <v/>
      </c>
      <c r="O862" s="105" t="str">
        <f>IF(D862="","",VLOOKUP(D862,ENTRANTS!$A$1:$H$1000,6,0))</f>
        <v/>
      </c>
      <c r="P862" s="83" t="str">
        <f t="shared" si="227"/>
        <v/>
      </c>
      <c r="Q862" s="30"/>
      <c r="R862" s="2" t="str">
        <f t="shared" si="228"/>
        <v/>
      </c>
      <c r="S862" s="3" t="str">
        <f>IF(D862="","",COUNTIF($R$2:R862,R862))</f>
        <v/>
      </c>
      <c r="T862" s="4" t="str">
        <f t="shared" si="233"/>
        <v/>
      </c>
      <c r="U862" s="34" t="str">
        <f>IF(AND(S862=4,K862="M",NOT(O862="Unattached")),SUMIF(R$2:R862,R862,L$2:L862),"")</f>
        <v/>
      </c>
      <c r="V862" s="4" t="str">
        <f t="shared" si="234"/>
        <v/>
      </c>
      <c r="W862" s="34" t="str">
        <f>IF(AND(S862=3,K862="F",NOT(O862="Unattached")),SUMIF(R$2:R862,R862,L$2:L862),"")</f>
        <v/>
      </c>
      <c r="X862" s="5" t="str">
        <f t="shared" si="221"/>
        <v/>
      </c>
      <c r="Y862" s="5" t="str">
        <f t="shared" si="229"/>
        <v/>
      </c>
      <c r="Z862" s="32" t="str">
        <f t="shared" si="222"/>
        <v xml:space="preserve"> </v>
      </c>
      <c r="AA862" s="32" t="str">
        <f>IF(K862="M",IF(S862&lt;&gt;4,"",VLOOKUP(CONCATENATE(R862," ",(S862-3)),$Z$2:AD862,5,0)),IF(S862&lt;&gt;3,"",VLOOKUP(CONCATENATE(R862," ",(S862-2)),$Z$2:AD862,5,0)))</f>
        <v/>
      </c>
      <c r="AB862" s="32" t="str">
        <f>IF(K862="M",IF(S862&lt;&gt;4,"",VLOOKUP(CONCATENATE(R862," ",(S862-2)),$Z$2:AD862,5,0)),IF(S862&lt;&gt;3,"",VLOOKUP(CONCATENATE(R862," ",(S862-1)),$Z$2:AD862,5,0)))</f>
        <v/>
      </c>
      <c r="AC862" s="32" t="str">
        <f>IF(K862="M",IF(S862&lt;&gt;4,"",VLOOKUP(CONCATENATE(R862," ",(S862-1)),$Z$2:AD862,5,0)),IF(S862&lt;&gt;3,"",VLOOKUP(CONCATENATE(R862," ",(S862)),$Z$2:AD862,5,0)))</f>
        <v/>
      </c>
      <c r="AD862" s="32" t="str">
        <f t="shared" si="230"/>
        <v/>
      </c>
      <c r="AE862" s="32" t="str">
        <f t="shared" si="231"/>
        <v xml:space="preserve"> </v>
      </c>
      <c r="AF862" s="109">
        <f>IF($K862="M",IF($L862&gt;Params!D$3,0,Params!F$3-$L862+1)+IF($L862=1,2,0),IF($L862&gt;Params!E$3,0,Params!G$3-$L862+1)+IF($L862=1,2,0))</f>
        <v>0</v>
      </c>
      <c r="AG862" s="109">
        <f t="shared" si="223"/>
        <v>0</v>
      </c>
      <c r="AH862" s="109">
        <f>IF(LEN(M862)&gt;1,MATCH(MID(M862,2,3),Params!$A$4:$A$14,0),0)</f>
        <v>0</v>
      </c>
      <c r="AI862" s="109" cm="1">
        <f t="array" ref="AI862">IF(AH862=0,0,INDEX(Params!F$4:F$14,RESULTS!$AH862))</f>
        <v>0</v>
      </c>
      <c r="AJ862" s="109" cm="1">
        <f t="array" ref="AJ862">IF(AI862=0,0,INDEX(Params!G$4:G$14,RESULTS!$AH862))</f>
        <v>0</v>
      </c>
      <c r="AK862" s="109">
        <f t="shared" si="224"/>
        <v>0</v>
      </c>
      <c r="AL862" s="109">
        <f t="shared" si="225"/>
        <v>0</v>
      </c>
    </row>
    <row r="863" spans="1:38" x14ac:dyDescent="0.3">
      <c r="A863" s="64" t="str">
        <f t="shared" si="219"/>
        <v/>
      </c>
      <c r="B863" s="64" t="str">
        <f t="shared" si="220"/>
        <v/>
      </c>
      <c r="C863" s="100">
        <v>862</v>
      </c>
      <c r="D863" s="96"/>
      <c r="E863" s="97">
        <f t="shared" si="232"/>
        <v>1</v>
      </c>
      <c r="F863" s="97"/>
      <c r="G863" s="97"/>
      <c r="H863" s="104" t="str">
        <f t="shared" si="226"/>
        <v/>
      </c>
      <c r="I863" s="105" t="str">
        <f>IF(D863="","",VLOOKUP(D863,ENTRANTS!$A$1:$H$1000,2,0))</f>
        <v/>
      </c>
      <c r="J863" s="105" t="str">
        <f>IF(D863="","",VLOOKUP(D863,ENTRANTS!$A$1:$H$1000,3,0))</f>
        <v/>
      </c>
      <c r="K863" s="100" t="str">
        <f>IF(D863="","",LEFT(VLOOKUP(D863,ENTRANTS!$A$1:$H$1000,5,0),1))</f>
        <v/>
      </c>
      <c r="L863" s="100" t="str">
        <f>IF(D863="","",COUNTIF($K$2:K863,K863))</f>
        <v/>
      </c>
      <c r="M863" s="100" t="str">
        <f>IF(D863="","",VLOOKUP(D863,ENTRANTS!$A$1:$H$1000,4,0))</f>
        <v/>
      </c>
      <c r="N863" s="100" t="str">
        <f>IF(D863="","",COUNTIF($M$2:M863,M863))</f>
        <v/>
      </c>
      <c r="O863" s="105" t="str">
        <f>IF(D863="","",VLOOKUP(D863,ENTRANTS!$A$1:$H$1000,6,0))</f>
        <v/>
      </c>
      <c r="P863" s="83" t="str">
        <f t="shared" si="227"/>
        <v/>
      </c>
      <c r="Q863" s="30"/>
      <c r="R863" s="2" t="str">
        <f t="shared" si="228"/>
        <v/>
      </c>
      <c r="S863" s="3" t="str">
        <f>IF(D863="","",COUNTIF($R$2:R863,R863))</f>
        <v/>
      </c>
      <c r="T863" s="4" t="str">
        <f t="shared" si="233"/>
        <v/>
      </c>
      <c r="U863" s="34" t="str">
        <f>IF(AND(S863=4,K863="M",NOT(O863="Unattached")),SUMIF(R$2:R863,R863,L$2:L863),"")</f>
        <v/>
      </c>
      <c r="V863" s="4" t="str">
        <f t="shared" si="234"/>
        <v/>
      </c>
      <c r="W863" s="34" t="str">
        <f>IF(AND(S863=3,K863="F",NOT(O863="Unattached")),SUMIF(R$2:R863,R863,L$2:L863),"")</f>
        <v/>
      </c>
      <c r="X863" s="5" t="str">
        <f t="shared" si="221"/>
        <v/>
      </c>
      <c r="Y863" s="5" t="str">
        <f t="shared" si="229"/>
        <v/>
      </c>
      <c r="Z863" s="32" t="str">
        <f t="shared" si="222"/>
        <v xml:space="preserve"> </v>
      </c>
      <c r="AA863" s="32" t="str">
        <f>IF(K863="M",IF(S863&lt;&gt;4,"",VLOOKUP(CONCATENATE(R863," ",(S863-3)),$Z$2:AD863,5,0)),IF(S863&lt;&gt;3,"",VLOOKUP(CONCATENATE(R863," ",(S863-2)),$Z$2:AD863,5,0)))</f>
        <v/>
      </c>
      <c r="AB863" s="32" t="str">
        <f>IF(K863="M",IF(S863&lt;&gt;4,"",VLOOKUP(CONCATENATE(R863," ",(S863-2)),$Z$2:AD863,5,0)),IF(S863&lt;&gt;3,"",VLOOKUP(CONCATENATE(R863," ",(S863-1)),$Z$2:AD863,5,0)))</f>
        <v/>
      </c>
      <c r="AC863" s="32" t="str">
        <f>IF(K863="M",IF(S863&lt;&gt;4,"",VLOOKUP(CONCATENATE(R863," ",(S863-1)),$Z$2:AD863,5,0)),IF(S863&lt;&gt;3,"",VLOOKUP(CONCATENATE(R863," ",(S863)),$Z$2:AD863,5,0)))</f>
        <v/>
      </c>
      <c r="AD863" s="32" t="str">
        <f t="shared" si="230"/>
        <v/>
      </c>
      <c r="AE863" s="32" t="str">
        <f t="shared" si="231"/>
        <v xml:space="preserve"> </v>
      </c>
      <c r="AF863" s="109">
        <f>IF($K863="M",IF($L863&gt;Params!D$3,0,Params!F$3-$L863+1)+IF($L863=1,2,0),IF($L863&gt;Params!E$3,0,Params!G$3-$L863+1)+IF($L863=1,2,0))</f>
        <v>0</v>
      </c>
      <c r="AG863" s="109">
        <f t="shared" si="223"/>
        <v>0</v>
      </c>
      <c r="AH863" s="109">
        <f>IF(LEN(M863)&gt;1,MATCH(MID(M863,2,3),Params!$A$4:$A$14,0),0)</f>
        <v>0</v>
      </c>
      <c r="AI863" s="109" cm="1">
        <f t="array" ref="AI863">IF(AH863=0,0,INDEX(Params!F$4:F$14,RESULTS!$AH863))</f>
        <v>0</v>
      </c>
      <c r="AJ863" s="109" cm="1">
        <f t="array" ref="AJ863">IF(AI863=0,0,INDEX(Params!G$4:G$14,RESULTS!$AH863))</f>
        <v>0</v>
      </c>
      <c r="AK863" s="109">
        <f t="shared" si="224"/>
        <v>0</v>
      </c>
      <c r="AL863" s="109">
        <f t="shared" si="225"/>
        <v>0</v>
      </c>
    </row>
    <row r="864" spans="1:38" x14ac:dyDescent="0.3">
      <c r="A864" s="64" t="str">
        <f t="shared" si="219"/>
        <v/>
      </c>
      <c r="B864" s="64" t="str">
        <f t="shared" si="220"/>
        <v/>
      </c>
      <c r="C864" s="100">
        <v>863</v>
      </c>
      <c r="D864" s="96"/>
      <c r="E864" s="97">
        <f t="shared" si="232"/>
        <v>1</v>
      </c>
      <c r="F864" s="97"/>
      <c r="G864" s="97"/>
      <c r="H864" s="104" t="str">
        <f t="shared" si="226"/>
        <v/>
      </c>
      <c r="I864" s="105" t="str">
        <f>IF(D864="","",VLOOKUP(D864,ENTRANTS!$A$1:$H$1000,2,0))</f>
        <v/>
      </c>
      <c r="J864" s="105" t="str">
        <f>IF(D864="","",VLOOKUP(D864,ENTRANTS!$A$1:$H$1000,3,0))</f>
        <v/>
      </c>
      <c r="K864" s="100" t="str">
        <f>IF(D864="","",LEFT(VLOOKUP(D864,ENTRANTS!$A$1:$H$1000,5,0),1))</f>
        <v/>
      </c>
      <c r="L864" s="100" t="str">
        <f>IF(D864="","",COUNTIF($K$2:K864,K864))</f>
        <v/>
      </c>
      <c r="M864" s="100" t="str">
        <f>IF(D864="","",VLOOKUP(D864,ENTRANTS!$A$1:$H$1000,4,0))</f>
        <v/>
      </c>
      <c r="N864" s="100" t="str">
        <f>IF(D864="","",COUNTIF($M$2:M864,M864))</f>
        <v/>
      </c>
      <c r="O864" s="105" t="str">
        <f>IF(D864="","",VLOOKUP(D864,ENTRANTS!$A$1:$H$1000,6,0))</f>
        <v/>
      </c>
      <c r="P864" s="83" t="str">
        <f t="shared" si="227"/>
        <v/>
      </c>
      <c r="Q864" s="30"/>
      <c r="R864" s="2" t="str">
        <f t="shared" si="228"/>
        <v/>
      </c>
      <c r="S864" s="3" t="str">
        <f>IF(D864="","",COUNTIF($R$2:R864,R864))</f>
        <v/>
      </c>
      <c r="T864" s="4" t="str">
        <f t="shared" si="233"/>
        <v/>
      </c>
      <c r="U864" s="34" t="str">
        <f>IF(AND(S864=4,K864="M",NOT(O864="Unattached")),SUMIF(R$2:R864,R864,L$2:L864),"")</f>
        <v/>
      </c>
      <c r="V864" s="4" t="str">
        <f t="shared" si="234"/>
        <v/>
      </c>
      <c r="W864" s="34" t="str">
        <f>IF(AND(S864=3,K864="F",NOT(O864="Unattached")),SUMIF(R$2:R864,R864,L$2:L864),"")</f>
        <v/>
      </c>
      <c r="X864" s="5" t="str">
        <f t="shared" si="221"/>
        <v/>
      </c>
      <c r="Y864" s="5" t="str">
        <f t="shared" si="229"/>
        <v/>
      </c>
      <c r="Z864" s="32" t="str">
        <f t="shared" si="222"/>
        <v xml:space="preserve"> </v>
      </c>
      <c r="AA864" s="32" t="str">
        <f>IF(K864="M",IF(S864&lt;&gt;4,"",VLOOKUP(CONCATENATE(R864," ",(S864-3)),$Z$2:AD864,5,0)),IF(S864&lt;&gt;3,"",VLOOKUP(CONCATENATE(R864," ",(S864-2)),$Z$2:AD864,5,0)))</f>
        <v/>
      </c>
      <c r="AB864" s="32" t="str">
        <f>IF(K864="M",IF(S864&lt;&gt;4,"",VLOOKUP(CONCATENATE(R864," ",(S864-2)),$Z$2:AD864,5,0)),IF(S864&lt;&gt;3,"",VLOOKUP(CONCATENATE(R864," ",(S864-1)),$Z$2:AD864,5,0)))</f>
        <v/>
      </c>
      <c r="AC864" s="32" t="str">
        <f>IF(K864="M",IF(S864&lt;&gt;4,"",VLOOKUP(CONCATENATE(R864," ",(S864-1)),$Z$2:AD864,5,0)),IF(S864&lt;&gt;3,"",VLOOKUP(CONCATENATE(R864," ",(S864)),$Z$2:AD864,5,0)))</f>
        <v/>
      </c>
      <c r="AD864" s="32" t="str">
        <f t="shared" si="230"/>
        <v/>
      </c>
      <c r="AE864" s="32" t="str">
        <f t="shared" si="231"/>
        <v xml:space="preserve"> </v>
      </c>
      <c r="AF864" s="109">
        <f>IF($K864="M",IF($L864&gt;Params!D$3,0,Params!F$3-$L864+1)+IF($L864=1,2,0),IF($L864&gt;Params!E$3,0,Params!G$3-$L864+1)+IF($L864=1,2,0))</f>
        <v>0</v>
      </c>
      <c r="AG864" s="109">
        <f t="shared" si="223"/>
        <v>0</v>
      </c>
      <c r="AH864" s="109">
        <f>IF(LEN(M864)&gt;1,MATCH(MID(M864,2,3),Params!$A$4:$A$14,0),0)</f>
        <v>0</v>
      </c>
      <c r="AI864" s="109" cm="1">
        <f t="array" ref="AI864">IF(AH864=0,0,INDEX(Params!F$4:F$14,RESULTS!$AH864))</f>
        <v>0</v>
      </c>
      <c r="AJ864" s="109" cm="1">
        <f t="array" ref="AJ864">IF(AI864=0,0,INDEX(Params!G$4:G$14,RESULTS!$AH864))</f>
        <v>0</v>
      </c>
      <c r="AK864" s="109">
        <f t="shared" si="224"/>
        <v>0</v>
      </c>
      <c r="AL864" s="109">
        <f t="shared" si="225"/>
        <v>0</v>
      </c>
    </row>
    <row r="865" spans="1:38" x14ac:dyDescent="0.3">
      <c r="A865" s="64" t="str">
        <f t="shared" si="219"/>
        <v/>
      </c>
      <c r="B865" s="64" t="str">
        <f t="shared" si="220"/>
        <v/>
      </c>
      <c r="C865" s="100">
        <v>864</v>
      </c>
      <c r="D865" s="96"/>
      <c r="E865" s="97">
        <f t="shared" si="232"/>
        <v>1</v>
      </c>
      <c r="F865" s="97"/>
      <c r="G865" s="97"/>
      <c r="H865" s="104" t="str">
        <f t="shared" si="226"/>
        <v/>
      </c>
      <c r="I865" s="105" t="str">
        <f>IF(D865="","",VLOOKUP(D865,ENTRANTS!$A$1:$H$1000,2,0))</f>
        <v/>
      </c>
      <c r="J865" s="105" t="str">
        <f>IF(D865="","",VLOOKUP(D865,ENTRANTS!$A$1:$H$1000,3,0))</f>
        <v/>
      </c>
      <c r="K865" s="100" t="str">
        <f>IF(D865="","",LEFT(VLOOKUP(D865,ENTRANTS!$A$1:$H$1000,5,0),1))</f>
        <v/>
      </c>
      <c r="L865" s="100" t="str">
        <f>IF(D865="","",COUNTIF($K$2:K865,K865))</f>
        <v/>
      </c>
      <c r="M865" s="100" t="str">
        <f>IF(D865="","",VLOOKUP(D865,ENTRANTS!$A$1:$H$1000,4,0))</f>
        <v/>
      </c>
      <c r="N865" s="100" t="str">
        <f>IF(D865="","",COUNTIF($M$2:M865,M865))</f>
        <v/>
      </c>
      <c r="O865" s="105" t="str">
        <f>IF(D865="","",VLOOKUP(D865,ENTRANTS!$A$1:$H$1000,6,0))</f>
        <v/>
      </c>
      <c r="P865" s="83" t="str">
        <f t="shared" si="227"/>
        <v/>
      </c>
      <c r="Q865" s="30"/>
      <c r="R865" s="2" t="str">
        <f t="shared" si="228"/>
        <v/>
      </c>
      <c r="S865" s="3" t="str">
        <f>IF(D865="","",COUNTIF($R$2:R865,R865))</f>
        <v/>
      </c>
      <c r="T865" s="4" t="str">
        <f t="shared" si="233"/>
        <v/>
      </c>
      <c r="U865" s="34" t="str">
        <f>IF(AND(S865=4,K865="M",NOT(O865="Unattached")),SUMIF(R$2:R865,R865,L$2:L865),"")</f>
        <v/>
      </c>
      <c r="V865" s="4" t="str">
        <f t="shared" si="234"/>
        <v/>
      </c>
      <c r="W865" s="34" t="str">
        <f>IF(AND(S865=3,K865="F",NOT(O865="Unattached")),SUMIF(R$2:R865,R865,L$2:L865),"")</f>
        <v/>
      </c>
      <c r="X865" s="5" t="str">
        <f t="shared" si="221"/>
        <v/>
      </c>
      <c r="Y865" s="5" t="str">
        <f t="shared" si="229"/>
        <v/>
      </c>
      <c r="Z865" s="32" t="str">
        <f t="shared" si="222"/>
        <v xml:space="preserve"> </v>
      </c>
      <c r="AA865" s="32" t="str">
        <f>IF(K865="M",IF(S865&lt;&gt;4,"",VLOOKUP(CONCATENATE(R865," ",(S865-3)),$Z$2:AD865,5,0)),IF(S865&lt;&gt;3,"",VLOOKUP(CONCATENATE(R865," ",(S865-2)),$Z$2:AD865,5,0)))</f>
        <v/>
      </c>
      <c r="AB865" s="32" t="str">
        <f>IF(K865="M",IF(S865&lt;&gt;4,"",VLOOKUP(CONCATENATE(R865," ",(S865-2)),$Z$2:AD865,5,0)),IF(S865&lt;&gt;3,"",VLOOKUP(CONCATENATE(R865," ",(S865-1)),$Z$2:AD865,5,0)))</f>
        <v/>
      </c>
      <c r="AC865" s="32" t="str">
        <f>IF(K865="M",IF(S865&lt;&gt;4,"",VLOOKUP(CONCATENATE(R865," ",(S865-1)),$Z$2:AD865,5,0)),IF(S865&lt;&gt;3,"",VLOOKUP(CONCATENATE(R865," ",(S865)),$Z$2:AD865,5,0)))</f>
        <v/>
      </c>
      <c r="AD865" s="32" t="str">
        <f t="shared" si="230"/>
        <v/>
      </c>
      <c r="AE865" s="32" t="str">
        <f t="shared" si="231"/>
        <v xml:space="preserve"> </v>
      </c>
      <c r="AF865" s="109">
        <f>IF($K865="M",IF($L865&gt;Params!D$3,0,Params!F$3-$L865+1)+IF($L865=1,2,0),IF($L865&gt;Params!E$3,0,Params!G$3-$L865+1)+IF($L865=1,2,0))</f>
        <v>0</v>
      </c>
      <c r="AG865" s="109">
        <f t="shared" si="223"/>
        <v>0</v>
      </c>
      <c r="AH865" s="109">
        <f>IF(LEN(M865)&gt;1,MATCH(MID(M865,2,3),Params!$A$4:$A$14,0),0)</f>
        <v>0</v>
      </c>
      <c r="AI865" s="109" cm="1">
        <f t="array" ref="AI865">IF(AH865=0,0,INDEX(Params!F$4:F$14,RESULTS!$AH865))</f>
        <v>0</v>
      </c>
      <c r="AJ865" s="109" cm="1">
        <f t="array" ref="AJ865">IF(AI865=0,0,INDEX(Params!G$4:G$14,RESULTS!$AH865))</f>
        <v>0</v>
      </c>
      <c r="AK865" s="109">
        <f t="shared" si="224"/>
        <v>0</v>
      </c>
      <c r="AL865" s="109">
        <f t="shared" si="225"/>
        <v>0</v>
      </c>
    </row>
    <row r="866" spans="1:38" x14ac:dyDescent="0.3">
      <c r="A866" s="64" t="str">
        <f t="shared" si="219"/>
        <v/>
      </c>
      <c r="B866" s="64" t="str">
        <f t="shared" si="220"/>
        <v/>
      </c>
      <c r="C866" s="100">
        <v>865</v>
      </c>
      <c r="D866" s="96"/>
      <c r="E866" s="97">
        <f t="shared" si="232"/>
        <v>1</v>
      </c>
      <c r="F866" s="97"/>
      <c r="G866" s="97"/>
      <c r="H866" s="104" t="str">
        <f t="shared" si="226"/>
        <v/>
      </c>
      <c r="I866" s="105" t="str">
        <f>IF(D866="","",VLOOKUP(D866,ENTRANTS!$A$1:$H$1000,2,0))</f>
        <v/>
      </c>
      <c r="J866" s="105" t="str">
        <f>IF(D866="","",VLOOKUP(D866,ENTRANTS!$A$1:$H$1000,3,0))</f>
        <v/>
      </c>
      <c r="K866" s="100" t="str">
        <f>IF(D866="","",LEFT(VLOOKUP(D866,ENTRANTS!$A$1:$H$1000,5,0),1))</f>
        <v/>
      </c>
      <c r="L866" s="100" t="str">
        <f>IF(D866="","",COUNTIF($K$2:K866,K866))</f>
        <v/>
      </c>
      <c r="M866" s="100" t="str">
        <f>IF(D866="","",VLOOKUP(D866,ENTRANTS!$A$1:$H$1000,4,0))</f>
        <v/>
      </c>
      <c r="N866" s="100" t="str">
        <f>IF(D866="","",COUNTIF($M$2:M866,M866))</f>
        <v/>
      </c>
      <c r="O866" s="105" t="str">
        <f>IF(D866="","",VLOOKUP(D866,ENTRANTS!$A$1:$H$1000,6,0))</f>
        <v/>
      </c>
      <c r="P866" s="83" t="str">
        <f t="shared" si="227"/>
        <v/>
      </c>
      <c r="Q866" s="30"/>
      <c r="R866" s="2" t="str">
        <f t="shared" si="228"/>
        <v/>
      </c>
      <c r="S866" s="3" t="str">
        <f>IF(D866="","",COUNTIF($R$2:R866,R866))</f>
        <v/>
      </c>
      <c r="T866" s="4" t="str">
        <f t="shared" si="233"/>
        <v/>
      </c>
      <c r="U866" s="34" t="str">
        <f>IF(AND(S866=4,K866="M",NOT(O866="Unattached")),SUMIF(R$2:R866,R866,L$2:L866),"")</f>
        <v/>
      </c>
      <c r="V866" s="4" t="str">
        <f t="shared" si="234"/>
        <v/>
      </c>
      <c r="W866" s="34" t="str">
        <f>IF(AND(S866=3,K866="F",NOT(O866="Unattached")),SUMIF(R$2:R866,R866,L$2:L866),"")</f>
        <v/>
      </c>
      <c r="X866" s="5" t="str">
        <f t="shared" si="221"/>
        <v/>
      </c>
      <c r="Y866" s="5" t="str">
        <f t="shared" si="229"/>
        <v/>
      </c>
      <c r="Z866" s="32" t="str">
        <f t="shared" si="222"/>
        <v xml:space="preserve"> </v>
      </c>
      <c r="AA866" s="32" t="str">
        <f>IF(K866="M",IF(S866&lt;&gt;4,"",VLOOKUP(CONCATENATE(R866," ",(S866-3)),$Z$2:AD866,5,0)),IF(S866&lt;&gt;3,"",VLOOKUP(CONCATENATE(R866," ",(S866-2)),$Z$2:AD866,5,0)))</f>
        <v/>
      </c>
      <c r="AB866" s="32" t="str">
        <f>IF(K866="M",IF(S866&lt;&gt;4,"",VLOOKUP(CONCATENATE(R866," ",(S866-2)),$Z$2:AD866,5,0)),IF(S866&lt;&gt;3,"",VLOOKUP(CONCATENATE(R866," ",(S866-1)),$Z$2:AD866,5,0)))</f>
        <v/>
      </c>
      <c r="AC866" s="32" t="str">
        <f>IF(K866="M",IF(S866&lt;&gt;4,"",VLOOKUP(CONCATENATE(R866," ",(S866-1)),$Z$2:AD866,5,0)),IF(S866&lt;&gt;3,"",VLOOKUP(CONCATENATE(R866," ",(S866)),$Z$2:AD866,5,0)))</f>
        <v/>
      </c>
      <c r="AD866" s="32" t="str">
        <f t="shared" si="230"/>
        <v/>
      </c>
      <c r="AE866" s="32" t="str">
        <f t="shared" si="231"/>
        <v xml:space="preserve"> </v>
      </c>
      <c r="AF866" s="109">
        <f>IF($K866="M",IF($L866&gt;Params!D$3,0,Params!F$3-$L866+1)+IF($L866=1,2,0),IF($L866&gt;Params!E$3,0,Params!G$3-$L866+1)+IF($L866=1,2,0))</f>
        <v>0</v>
      </c>
      <c r="AG866" s="109">
        <f t="shared" si="223"/>
        <v>0</v>
      </c>
      <c r="AH866" s="109">
        <f>IF(LEN(M866)&gt;1,MATCH(MID(M866,2,3),Params!$A$4:$A$14,0),0)</f>
        <v>0</v>
      </c>
      <c r="AI866" s="109" cm="1">
        <f t="array" ref="AI866">IF(AH866=0,0,INDEX(Params!F$4:F$14,RESULTS!$AH866))</f>
        <v>0</v>
      </c>
      <c r="AJ866" s="109" cm="1">
        <f t="array" ref="AJ866">IF(AI866=0,0,INDEX(Params!G$4:G$14,RESULTS!$AH866))</f>
        <v>0</v>
      </c>
      <c r="AK866" s="109">
        <f t="shared" si="224"/>
        <v>0</v>
      </c>
      <c r="AL866" s="109">
        <f t="shared" si="225"/>
        <v>0</v>
      </c>
    </row>
    <row r="867" spans="1:38" x14ac:dyDescent="0.3">
      <c r="A867" s="64" t="str">
        <f t="shared" si="219"/>
        <v/>
      </c>
      <c r="B867" s="64" t="str">
        <f t="shared" si="220"/>
        <v/>
      </c>
      <c r="C867" s="100">
        <v>866</v>
      </c>
      <c r="D867" s="96"/>
      <c r="E867" s="97">
        <f t="shared" si="232"/>
        <v>1</v>
      </c>
      <c r="F867" s="97"/>
      <c r="G867" s="97"/>
      <c r="H867" s="104" t="str">
        <f t="shared" si="226"/>
        <v/>
      </c>
      <c r="I867" s="105" t="str">
        <f>IF(D867="","",VLOOKUP(D867,ENTRANTS!$A$1:$H$1000,2,0))</f>
        <v/>
      </c>
      <c r="J867" s="105" t="str">
        <f>IF(D867="","",VLOOKUP(D867,ENTRANTS!$A$1:$H$1000,3,0))</f>
        <v/>
      </c>
      <c r="K867" s="100" t="str">
        <f>IF(D867="","",LEFT(VLOOKUP(D867,ENTRANTS!$A$1:$H$1000,5,0),1))</f>
        <v/>
      </c>
      <c r="L867" s="100" t="str">
        <f>IF(D867="","",COUNTIF($K$2:K867,K867))</f>
        <v/>
      </c>
      <c r="M867" s="100" t="str">
        <f>IF(D867="","",VLOOKUP(D867,ENTRANTS!$A$1:$H$1000,4,0))</f>
        <v/>
      </c>
      <c r="N867" s="100" t="str">
        <f>IF(D867="","",COUNTIF($M$2:M867,M867))</f>
        <v/>
      </c>
      <c r="O867" s="105" t="str">
        <f>IF(D867="","",VLOOKUP(D867,ENTRANTS!$A$1:$H$1000,6,0))</f>
        <v/>
      </c>
      <c r="P867" s="83" t="str">
        <f t="shared" si="227"/>
        <v/>
      </c>
      <c r="Q867" s="30"/>
      <c r="R867" s="2" t="str">
        <f t="shared" si="228"/>
        <v/>
      </c>
      <c r="S867" s="3" t="str">
        <f>IF(D867="","",COUNTIF($R$2:R867,R867))</f>
        <v/>
      </c>
      <c r="T867" s="4" t="str">
        <f t="shared" si="233"/>
        <v/>
      </c>
      <c r="U867" s="34" t="str">
        <f>IF(AND(S867=4,K867="M",NOT(O867="Unattached")),SUMIF(R$2:R867,R867,L$2:L867),"")</f>
        <v/>
      </c>
      <c r="V867" s="4" t="str">
        <f t="shared" si="234"/>
        <v/>
      </c>
      <c r="W867" s="34" t="str">
        <f>IF(AND(S867=3,K867="F",NOT(O867="Unattached")),SUMIF(R$2:R867,R867,L$2:L867),"")</f>
        <v/>
      </c>
      <c r="X867" s="5" t="str">
        <f t="shared" si="221"/>
        <v/>
      </c>
      <c r="Y867" s="5" t="str">
        <f t="shared" si="229"/>
        <v/>
      </c>
      <c r="Z867" s="32" t="str">
        <f t="shared" si="222"/>
        <v xml:space="preserve"> </v>
      </c>
      <c r="AA867" s="32" t="str">
        <f>IF(K867="M",IF(S867&lt;&gt;4,"",VLOOKUP(CONCATENATE(R867," ",(S867-3)),$Z$2:AD867,5,0)),IF(S867&lt;&gt;3,"",VLOOKUP(CONCATENATE(R867," ",(S867-2)),$Z$2:AD867,5,0)))</f>
        <v/>
      </c>
      <c r="AB867" s="32" t="str">
        <f>IF(K867="M",IF(S867&lt;&gt;4,"",VLOOKUP(CONCATENATE(R867," ",(S867-2)),$Z$2:AD867,5,0)),IF(S867&lt;&gt;3,"",VLOOKUP(CONCATENATE(R867," ",(S867-1)),$Z$2:AD867,5,0)))</f>
        <v/>
      </c>
      <c r="AC867" s="32" t="str">
        <f>IF(K867="M",IF(S867&lt;&gt;4,"",VLOOKUP(CONCATENATE(R867," ",(S867-1)),$Z$2:AD867,5,0)),IF(S867&lt;&gt;3,"",VLOOKUP(CONCATENATE(R867," ",(S867)),$Z$2:AD867,5,0)))</f>
        <v/>
      </c>
      <c r="AD867" s="32" t="str">
        <f t="shared" si="230"/>
        <v/>
      </c>
      <c r="AE867" s="32" t="str">
        <f t="shared" si="231"/>
        <v xml:space="preserve"> </v>
      </c>
      <c r="AF867" s="109">
        <f>IF($K867="M",IF($L867&gt;Params!D$3,0,Params!F$3-$L867+1)+IF($L867=1,2,0),IF($L867&gt;Params!E$3,0,Params!G$3-$L867+1)+IF($L867=1,2,0))</f>
        <v>0</v>
      </c>
      <c r="AG867" s="109">
        <f t="shared" si="223"/>
        <v>0</v>
      </c>
      <c r="AH867" s="109">
        <f>IF(LEN(M867)&gt;1,MATCH(MID(M867,2,3),Params!$A$4:$A$14,0),0)</f>
        <v>0</v>
      </c>
      <c r="AI867" s="109" cm="1">
        <f t="array" ref="AI867">IF(AH867=0,0,INDEX(Params!F$4:F$14,RESULTS!$AH867))</f>
        <v>0</v>
      </c>
      <c r="AJ867" s="109" cm="1">
        <f t="array" ref="AJ867">IF(AI867=0,0,INDEX(Params!G$4:G$14,RESULTS!$AH867))</f>
        <v>0</v>
      </c>
      <c r="AK867" s="109">
        <f t="shared" si="224"/>
        <v>0</v>
      </c>
      <c r="AL867" s="109">
        <f t="shared" si="225"/>
        <v>0</v>
      </c>
    </row>
    <row r="868" spans="1:38" x14ac:dyDescent="0.3">
      <c r="A868" s="64" t="str">
        <f t="shared" si="219"/>
        <v/>
      </c>
      <c r="B868" s="64" t="str">
        <f t="shared" si="220"/>
        <v/>
      </c>
      <c r="C868" s="100">
        <v>867</v>
      </c>
      <c r="D868" s="96"/>
      <c r="E868" s="97">
        <f t="shared" si="232"/>
        <v>1</v>
      </c>
      <c r="F868" s="97"/>
      <c r="G868" s="97"/>
      <c r="H868" s="104" t="str">
        <f t="shared" si="226"/>
        <v/>
      </c>
      <c r="I868" s="105" t="str">
        <f>IF(D868="","",VLOOKUP(D868,ENTRANTS!$A$1:$H$1000,2,0))</f>
        <v/>
      </c>
      <c r="J868" s="105" t="str">
        <f>IF(D868="","",VLOOKUP(D868,ENTRANTS!$A$1:$H$1000,3,0))</f>
        <v/>
      </c>
      <c r="K868" s="100" t="str">
        <f>IF(D868="","",LEFT(VLOOKUP(D868,ENTRANTS!$A$1:$H$1000,5,0),1))</f>
        <v/>
      </c>
      <c r="L868" s="100" t="str">
        <f>IF(D868="","",COUNTIF($K$2:K868,K868))</f>
        <v/>
      </c>
      <c r="M868" s="100" t="str">
        <f>IF(D868="","",VLOOKUP(D868,ENTRANTS!$A$1:$H$1000,4,0))</f>
        <v/>
      </c>
      <c r="N868" s="100" t="str">
        <f>IF(D868="","",COUNTIF($M$2:M868,M868))</f>
        <v/>
      </c>
      <c r="O868" s="105" t="str">
        <f>IF(D868="","",VLOOKUP(D868,ENTRANTS!$A$1:$H$1000,6,0))</f>
        <v/>
      </c>
      <c r="P868" s="83" t="str">
        <f t="shared" si="227"/>
        <v/>
      </c>
      <c r="Q868" s="30"/>
      <c r="R868" s="2" t="str">
        <f t="shared" si="228"/>
        <v/>
      </c>
      <c r="S868" s="3" t="str">
        <f>IF(D868="","",COUNTIF($R$2:R868,R868))</f>
        <v/>
      </c>
      <c r="T868" s="4" t="str">
        <f t="shared" si="233"/>
        <v/>
      </c>
      <c r="U868" s="34" t="str">
        <f>IF(AND(S868=4,K868="M",NOT(O868="Unattached")),SUMIF(R$2:R868,R868,L$2:L868),"")</f>
        <v/>
      </c>
      <c r="V868" s="4" t="str">
        <f t="shared" si="234"/>
        <v/>
      </c>
      <c r="W868" s="34" t="str">
        <f>IF(AND(S868=3,K868="F",NOT(O868="Unattached")),SUMIF(R$2:R868,R868,L$2:L868),"")</f>
        <v/>
      </c>
      <c r="X868" s="5" t="str">
        <f t="shared" si="221"/>
        <v/>
      </c>
      <c r="Y868" s="5" t="str">
        <f t="shared" si="229"/>
        <v/>
      </c>
      <c r="Z868" s="32" t="str">
        <f t="shared" si="222"/>
        <v xml:space="preserve"> </v>
      </c>
      <c r="AA868" s="32" t="str">
        <f>IF(K868="M",IF(S868&lt;&gt;4,"",VLOOKUP(CONCATENATE(R868," ",(S868-3)),$Z$2:AD868,5,0)),IF(S868&lt;&gt;3,"",VLOOKUP(CONCATENATE(R868," ",(S868-2)),$Z$2:AD868,5,0)))</f>
        <v/>
      </c>
      <c r="AB868" s="32" t="str">
        <f>IF(K868="M",IF(S868&lt;&gt;4,"",VLOOKUP(CONCATENATE(R868," ",(S868-2)),$Z$2:AD868,5,0)),IF(S868&lt;&gt;3,"",VLOOKUP(CONCATENATE(R868," ",(S868-1)),$Z$2:AD868,5,0)))</f>
        <v/>
      </c>
      <c r="AC868" s="32" t="str">
        <f>IF(K868="M",IF(S868&lt;&gt;4,"",VLOOKUP(CONCATENATE(R868," ",(S868-1)),$Z$2:AD868,5,0)),IF(S868&lt;&gt;3,"",VLOOKUP(CONCATENATE(R868," ",(S868)),$Z$2:AD868,5,0)))</f>
        <v/>
      </c>
      <c r="AD868" s="32" t="str">
        <f t="shared" si="230"/>
        <v/>
      </c>
      <c r="AE868" s="32" t="str">
        <f t="shared" si="231"/>
        <v xml:space="preserve"> </v>
      </c>
      <c r="AF868" s="109">
        <f>IF($K868="M",IF($L868&gt;Params!D$3,0,Params!F$3-$L868+1)+IF($L868=1,2,0),IF($L868&gt;Params!E$3,0,Params!G$3-$L868+1)+IF($L868=1,2,0))</f>
        <v>0</v>
      </c>
      <c r="AG868" s="109">
        <f t="shared" si="223"/>
        <v>0</v>
      </c>
      <c r="AH868" s="109">
        <f>IF(LEN(M868)&gt;1,MATCH(MID(M868,2,3),Params!$A$4:$A$14,0),0)</f>
        <v>0</v>
      </c>
      <c r="AI868" s="109" cm="1">
        <f t="array" ref="AI868">IF(AH868=0,0,INDEX(Params!F$4:F$14,RESULTS!$AH868))</f>
        <v>0</v>
      </c>
      <c r="AJ868" s="109" cm="1">
        <f t="array" ref="AJ868">IF(AI868=0,0,INDEX(Params!G$4:G$14,RESULTS!$AH868))</f>
        <v>0</v>
      </c>
      <c r="AK868" s="109">
        <f t="shared" si="224"/>
        <v>0</v>
      </c>
      <c r="AL868" s="109">
        <f t="shared" si="225"/>
        <v>0</v>
      </c>
    </row>
    <row r="869" spans="1:38" x14ac:dyDescent="0.3">
      <c r="A869" s="64" t="str">
        <f t="shared" si="219"/>
        <v/>
      </c>
      <c r="B869" s="64" t="str">
        <f t="shared" si="220"/>
        <v/>
      </c>
      <c r="C869" s="100">
        <v>868</v>
      </c>
      <c r="D869" s="96"/>
      <c r="E869" s="97">
        <f t="shared" si="232"/>
        <v>1</v>
      </c>
      <c r="F869" s="97"/>
      <c r="G869" s="97"/>
      <c r="H869" s="104" t="str">
        <f t="shared" si="226"/>
        <v/>
      </c>
      <c r="I869" s="105" t="str">
        <f>IF(D869="","",VLOOKUP(D869,ENTRANTS!$A$1:$H$1000,2,0))</f>
        <v/>
      </c>
      <c r="J869" s="105" t="str">
        <f>IF(D869="","",VLOOKUP(D869,ENTRANTS!$A$1:$H$1000,3,0))</f>
        <v/>
      </c>
      <c r="K869" s="100" t="str">
        <f>IF(D869="","",LEFT(VLOOKUP(D869,ENTRANTS!$A$1:$H$1000,5,0),1))</f>
        <v/>
      </c>
      <c r="L869" s="100" t="str">
        <f>IF(D869="","",COUNTIF($K$2:K869,K869))</f>
        <v/>
      </c>
      <c r="M869" s="100" t="str">
        <f>IF(D869="","",VLOOKUP(D869,ENTRANTS!$A$1:$H$1000,4,0))</f>
        <v/>
      </c>
      <c r="N869" s="100" t="str">
        <f>IF(D869="","",COUNTIF($M$2:M869,M869))</f>
        <v/>
      </c>
      <c r="O869" s="105" t="str">
        <f>IF(D869="","",VLOOKUP(D869,ENTRANTS!$A$1:$H$1000,6,0))</f>
        <v/>
      </c>
      <c r="P869" s="83" t="str">
        <f t="shared" si="227"/>
        <v/>
      </c>
      <c r="Q869" s="30"/>
      <c r="R869" s="2" t="str">
        <f t="shared" si="228"/>
        <v/>
      </c>
      <c r="S869" s="3" t="str">
        <f>IF(D869="","",COUNTIF($R$2:R869,R869))</f>
        <v/>
      </c>
      <c r="T869" s="4" t="str">
        <f t="shared" si="233"/>
        <v/>
      </c>
      <c r="U869" s="34" t="str">
        <f>IF(AND(S869=4,K869="M",NOT(O869="Unattached")),SUMIF(R$2:R869,R869,L$2:L869),"")</f>
        <v/>
      </c>
      <c r="V869" s="4" t="str">
        <f t="shared" si="234"/>
        <v/>
      </c>
      <c r="W869" s="34" t="str">
        <f>IF(AND(S869=3,K869="F",NOT(O869="Unattached")),SUMIF(R$2:R869,R869,L$2:L869),"")</f>
        <v/>
      </c>
      <c r="X869" s="5" t="str">
        <f t="shared" si="221"/>
        <v/>
      </c>
      <c r="Y869" s="5" t="str">
        <f t="shared" si="229"/>
        <v/>
      </c>
      <c r="Z869" s="32" t="str">
        <f t="shared" si="222"/>
        <v xml:space="preserve"> </v>
      </c>
      <c r="AA869" s="32" t="str">
        <f>IF(K869="M",IF(S869&lt;&gt;4,"",VLOOKUP(CONCATENATE(R869," ",(S869-3)),$Z$2:AD869,5,0)),IF(S869&lt;&gt;3,"",VLOOKUP(CONCATENATE(R869," ",(S869-2)),$Z$2:AD869,5,0)))</f>
        <v/>
      </c>
      <c r="AB869" s="32" t="str">
        <f>IF(K869="M",IF(S869&lt;&gt;4,"",VLOOKUP(CONCATENATE(R869," ",(S869-2)),$Z$2:AD869,5,0)),IF(S869&lt;&gt;3,"",VLOOKUP(CONCATENATE(R869," ",(S869-1)),$Z$2:AD869,5,0)))</f>
        <v/>
      </c>
      <c r="AC869" s="32" t="str">
        <f>IF(K869="M",IF(S869&lt;&gt;4,"",VLOOKUP(CONCATENATE(R869," ",(S869-1)),$Z$2:AD869,5,0)),IF(S869&lt;&gt;3,"",VLOOKUP(CONCATENATE(R869," ",(S869)),$Z$2:AD869,5,0)))</f>
        <v/>
      </c>
      <c r="AD869" s="32" t="str">
        <f t="shared" si="230"/>
        <v/>
      </c>
      <c r="AE869" s="32" t="str">
        <f t="shared" si="231"/>
        <v xml:space="preserve"> </v>
      </c>
      <c r="AF869" s="109">
        <f>IF($K869="M",IF($L869&gt;Params!D$3,0,Params!F$3-$L869+1)+IF($L869=1,2,0),IF($L869&gt;Params!E$3,0,Params!G$3-$L869+1)+IF($L869=1,2,0))</f>
        <v>0</v>
      </c>
      <c r="AG869" s="109">
        <f t="shared" si="223"/>
        <v>0</v>
      </c>
      <c r="AH869" s="109">
        <f>IF(LEN(M869)&gt;1,MATCH(MID(M869,2,3),Params!$A$4:$A$14,0),0)</f>
        <v>0</v>
      </c>
      <c r="AI869" s="109" cm="1">
        <f t="array" ref="AI869">IF(AH869=0,0,INDEX(Params!F$4:F$14,RESULTS!$AH869))</f>
        <v>0</v>
      </c>
      <c r="AJ869" s="109" cm="1">
        <f t="array" ref="AJ869">IF(AI869=0,0,INDEX(Params!G$4:G$14,RESULTS!$AH869))</f>
        <v>0</v>
      </c>
      <c r="AK869" s="109">
        <f t="shared" si="224"/>
        <v>0</v>
      </c>
      <c r="AL869" s="109">
        <f t="shared" si="225"/>
        <v>0</v>
      </c>
    </row>
    <row r="870" spans="1:38" x14ac:dyDescent="0.3">
      <c r="A870" s="64" t="str">
        <f t="shared" si="219"/>
        <v/>
      </c>
      <c r="B870" s="64" t="str">
        <f t="shared" si="220"/>
        <v/>
      </c>
      <c r="C870" s="100">
        <v>869</v>
      </c>
      <c r="D870" s="96"/>
      <c r="E870" s="97">
        <f t="shared" si="232"/>
        <v>1</v>
      </c>
      <c r="F870" s="97"/>
      <c r="G870" s="97"/>
      <c r="H870" s="104" t="str">
        <f t="shared" si="226"/>
        <v/>
      </c>
      <c r="I870" s="105" t="str">
        <f>IF(D870="","",VLOOKUP(D870,ENTRANTS!$A$1:$H$1000,2,0))</f>
        <v/>
      </c>
      <c r="J870" s="105" t="str">
        <f>IF(D870="","",VLOOKUP(D870,ENTRANTS!$A$1:$H$1000,3,0))</f>
        <v/>
      </c>
      <c r="K870" s="100" t="str">
        <f>IF(D870="","",LEFT(VLOOKUP(D870,ENTRANTS!$A$1:$H$1000,5,0),1))</f>
        <v/>
      </c>
      <c r="L870" s="100" t="str">
        <f>IF(D870="","",COUNTIF($K$2:K870,K870))</f>
        <v/>
      </c>
      <c r="M870" s="100" t="str">
        <f>IF(D870="","",VLOOKUP(D870,ENTRANTS!$A$1:$H$1000,4,0))</f>
        <v/>
      </c>
      <c r="N870" s="100" t="str">
        <f>IF(D870="","",COUNTIF($M$2:M870,M870))</f>
        <v/>
      </c>
      <c r="O870" s="105" t="str">
        <f>IF(D870="","",VLOOKUP(D870,ENTRANTS!$A$1:$H$1000,6,0))</f>
        <v/>
      </c>
      <c r="P870" s="83" t="str">
        <f t="shared" si="227"/>
        <v/>
      </c>
      <c r="Q870" s="30"/>
      <c r="R870" s="2" t="str">
        <f t="shared" si="228"/>
        <v/>
      </c>
      <c r="S870" s="3" t="str">
        <f>IF(D870="","",COUNTIF($R$2:R870,R870))</f>
        <v/>
      </c>
      <c r="T870" s="4" t="str">
        <f t="shared" si="233"/>
        <v/>
      </c>
      <c r="U870" s="34" t="str">
        <f>IF(AND(S870=4,K870="M",NOT(O870="Unattached")),SUMIF(R$2:R870,R870,L$2:L870),"")</f>
        <v/>
      </c>
      <c r="V870" s="4" t="str">
        <f t="shared" si="234"/>
        <v/>
      </c>
      <c r="W870" s="34" t="str">
        <f>IF(AND(S870=3,K870="F",NOT(O870="Unattached")),SUMIF(R$2:R870,R870,L$2:L870),"")</f>
        <v/>
      </c>
      <c r="X870" s="5" t="str">
        <f t="shared" si="221"/>
        <v/>
      </c>
      <c r="Y870" s="5" t="str">
        <f t="shared" si="229"/>
        <v/>
      </c>
      <c r="Z870" s="32" t="str">
        <f t="shared" si="222"/>
        <v xml:space="preserve"> </v>
      </c>
      <c r="AA870" s="32" t="str">
        <f>IF(K870="M",IF(S870&lt;&gt;4,"",VLOOKUP(CONCATENATE(R870," ",(S870-3)),$Z$2:AD870,5,0)),IF(S870&lt;&gt;3,"",VLOOKUP(CONCATENATE(R870," ",(S870-2)),$Z$2:AD870,5,0)))</f>
        <v/>
      </c>
      <c r="AB870" s="32" t="str">
        <f>IF(K870="M",IF(S870&lt;&gt;4,"",VLOOKUP(CONCATENATE(R870," ",(S870-2)),$Z$2:AD870,5,0)),IF(S870&lt;&gt;3,"",VLOOKUP(CONCATENATE(R870," ",(S870-1)),$Z$2:AD870,5,0)))</f>
        <v/>
      </c>
      <c r="AC870" s="32" t="str">
        <f>IF(K870="M",IF(S870&lt;&gt;4,"",VLOOKUP(CONCATENATE(R870," ",(S870-1)),$Z$2:AD870,5,0)),IF(S870&lt;&gt;3,"",VLOOKUP(CONCATENATE(R870," ",(S870)),$Z$2:AD870,5,0)))</f>
        <v/>
      </c>
      <c r="AD870" s="32" t="str">
        <f t="shared" si="230"/>
        <v/>
      </c>
      <c r="AE870" s="32" t="str">
        <f t="shared" si="231"/>
        <v xml:space="preserve"> </v>
      </c>
      <c r="AF870" s="109">
        <f>IF($K870="M",IF($L870&gt;Params!D$3,0,Params!F$3-$L870+1)+IF($L870=1,2,0),IF($L870&gt;Params!E$3,0,Params!G$3-$L870+1)+IF($L870=1,2,0))</f>
        <v>0</v>
      </c>
      <c r="AG870" s="109">
        <f t="shared" si="223"/>
        <v>0</v>
      </c>
      <c r="AH870" s="109">
        <f>IF(LEN(M870)&gt;1,MATCH(MID(M870,2,3),Params!$A$4:$A$14,0),0)</f>
        <v>0</v>
      </c>
      <c r="AI870" s="109" cm="1">
        <f t="array" ref="AI870">IF(AH870=0,0,INDEX(Params!F$4:F$14,RESULTS!$AH870))</f>
        <v>0</v>
      </c>
      <c r="AJ870" s="109" cm="1">
        <f t="array" ref="AJ870">IF(AI870=0,0,INDEX(Params!G$4:G$14,RESULTS!$AH870))</f>
        <v>0</v>
      </c>
      <c r="AK870" s="109">
        <f t="shared" si="224"/>
        <v>0</v>
      </c>
      <c r="AL870" s="109">
        <f t="shared" si="225"/>
        <v>0</v>
      </c>
    </row>
    <row r="871" spans="1:38" x14ac:dyDescent="0.3">
      <c r="A871" s="64" t="str">
        <f t="shared" si="219"/>
        <v/>
      </c>
      <c r="B871" s="64" t="str">
        <f t="shared" si="220"/>
        <v/>
      </c>
      <c r="C871" s="100">
        <v>870</v>
      </c>
      <c r="D871" s="96"/>
      <c r="E871" s="97">
        <f t="shared" si="232"/>
        <v>1</v>
      </c>
      <c r="F871" s="97"/>
      <c r="G871" s="97"/>
      <c r="H871" s="104" t="str">
        <f t="shared" si="226"/>
        <v/>
      </c>
      <c r="I871" s="105" t="str">
        <f>IF(D871="","",VLOOKUP(D871,ENTRANTS!$A$1:$H$1000,2,0))</f>
        <v/>
      </c>
      <c r="J871" s="105" t="str">
        <f>IF(D871="","",VLOOKUP(D871,ENTRANTS!$A$1:$H$1000,3,0))</f>
        <v/>
      </c>
      <c r="K871" s="100" t="str">
        <f>IF(D871="","",LEFT(VLOOKUP(D871,ENTRANTS!$A$1:$H$1000,5,0),1))</f>
        <v/>
      </c>
      <c r="L871" s="100" t="str">
        <f>IF(D871="","",COUNTIF($K$2:K871,K871))</f>
        <v/>
      </c>
      <c r="M871" s="100" t="str">
        <f>IF(D871="","",VLOOKUP(D871,ENTRANTS!$A$1:$H$1000,4,0))</f>
        <v/>
      </c>
      <c r="N871" s="100" t="str">
        <f>IF(D871="","",COUNTIF($M$2:M871,M871))</f>
        <v/>
      </c>
      <c r="O871" s="105" t="str">
        <f>IF(D871="","",VLOOKUP(D871,ENTRANTS!$A$1:$H$1000,6,0))</f>
        <v/>
      </c>
      <c r="P871" s="83" t="str">
        <f t="shared" si="227"/>
        <v/>
      </c>
      <c r="Q871" s="30"/>
      <c r="R871" s="2" t="str">
        <f t="shared" si="228"/>
        <v/>
      </c>
      <c r="S871" s="3" t="str">
        <f>IF(D871="","",COUNTIF($R$2:R871,R871))</f>
        <v/>
      </c>
      <c r="T871" s="4" t="str">
        <f t="shared" si="233"/>
        <v/>
      </c>
      <c r="U871" s="34" t="str">
        <f>IF(AND(S871=4,K871="M",NOT(O871="Unattached")),SUMIF(R$2:R871,R871,L$2:L871),"")</f>
        <v/>
      </c>
      <c r="V871" s="4" t="str">
        <f t="shared" si="234"/>
        <v/>
      </c>
      <c r="W871" s="34" t="str">
        <f>IF(AND(S871=3,K871="F",NOT(O871="Unattached")),SUMIF(R$2:R871,R871,L$2:L871),"")</f>
        <v/>
      </c>
      <c r="X871" s="5" t="str">
        <f t="shared" si="221"/>
        <v/>
      </c>
      <c r="Y871" s="5" t="str">
        <f t="shared" si="229"/>
        <v/>
      </c>
      <c r="Z871" s="32" t="str">
        <f t="shared" si="222"/>
        <v xml:space="preserve"> </v>
      </c>
      <c r="AA871" s="32" t="str">
        <f>IF(K871="M",IF(S871&lt;&gt;4,"",VLOOKUP(CONCATENATE(R871," ",(S871-3)),$Z$2:AD871,5,0)),IF(S871&lt;&gt;3,"",VLOOKUP(CONCATENATE(R871," ",(S871-2)),$Z$2:AD871,5,0)))</f>
        <v/>
      </c>
      <c r="AB871" s="32" t="str">
        <f>IF(K871="M",IF(S871&lt;&gt;4,"",VLOOKUP(CONCATENATE(R871," ",(S871-2)),$Z$2:AD871,5,0)),IF(S871&lt;&gt;3,"",VLOOKUP(CONCATENATE(R871," ",(S871-1)),$Z$2:AD871,5,0)))</f>
        <v/>
      </c>
      <c r="AC871" s="32" t="str">
        <f>IF(K871="M",IF(S871&lt;&gt;4,"",VLOOKUP(CONCATENATE(R871," ",(S871-1)),$Z$2:AD871,5,0)),IF(S871&lt;&gt;3,"",VLOOKUP(CONCATENATE(R871," ",(S871)),$Z$2:AD871,5,0)))</f>
        <v/>
      </c>
      <c r="AD871" s="32" t="str">
        <f t="shared" si="230"/>
        <v/>
      </c>
      <c r="AE871" s="32" t="str">
        <f t="shared" si="231"/>
        <v xml:space="preserve"> </v>
      </c>
      <c r="AF871" s="109">
        <f>IF($K871="M",IF($L871&gt;Params!D$3,0,Params!F$3-$L871+1)+IF($L871=1,2,0),IF($L871&gt;Params!E$3,0,Params!G$3-$L871+1)+IF($L871=1,2,0))</f>
        <v>0</v>
      </c>
      <c r="AG871" s="109">
        <f t="shared" si="223"/>
        <v>0</v>
      </c>
      <c r="AH871" s="109">
        <f>IF(LEN(M871)&gt;1,MATCH(MID(M871,2,3),Params!$A$4:$A$14,0),0)</f>
        <v>0</v>
      </c>
      <c r="AI871" s="109" cm="1">
        <f t="array" ref="AI871">IF(AH871=0,0,INDEX(Params!F$4:F$14,RESULTS!$AH871))</f>
        <v>0</v>
      </c>
      <c r="AJ871" s="109" cm="1">
        <f t="array" ref="AJ871">IF(AI871=0,0,INDEX(Params!G$4:G$14,RESULTS!$AH871))</f>
        <v>0</v>
      </c>
      <c r="AK871" s="109">
        <f t="shared" si="224"/>
        <v>0</v>
      </c>
      <c r="AL871" s="109">
        <f t="shared" si="225"/>
        <v>0</v>
      </c>
    </row>
    <row r="872" spans="1:38" x14ac:dyDescent="0.3">
      <c r="A872" s="64" t="str">
        <f t="shared" si="219"/>
        <v/>
      </c>
      <c r="B872" s="64" t="str">
        <f t="shared" si="220"/>
        <v/>
      </c>
      <c r="C872" s="100">
        <v>871</v>
      </c>
      <c r="D872" s="96"/>
      <c r="E872" s="97">
        <f t="shared" si="232"/>
        <v>1</v>
      </c>
      <c r="F872" s="97"/>
      <c r="G872" s="97"/>
      <c r="H872" s="104" t="str">
        <f t="shared" si="226"/>
        <v/>
      </c>
      <c r="I872" s="105" t="str">
        <f>IF(D872="","",VLOOKUP(D872,ENTRANTS!$A$1:$H$1000,2,0))</f>
        <v/>
      </c>
      <c r="J872" s="105" t="str">
        <f>IF(D872="","",VLOOKUP(D872,ENTRANTS!$A$1:$H$1000,3,0))</f>
        <v/>
      </c>
      <c r="K872" s="100" t="str">
        <f>IF(D872="","",LEFT(VLOOKUP(D872,ENTRANTS!$A$1:$H$1000,5,0),1))</f>
        <v/>
      </c>
      <c r="L872" s="100" t="str">
        <f>IF(D872="","",COUNTIF($K$2:K872,K872))</f>
        <v/>
      </c>
      <c r="M872" s="100" t="str">
        <f>IF(D872="","",VLOOKUP(D872,ENTRANTS!$A$1:$H$1000,4,0))</f>
        <v/>
      </c>
      <c r="N872" s="100" t="str">
        <f>IF(D872="","",COUNTIF($M$2:M872,M872))</f>
        <v/>
      </c>
      <c r="O872" s="105" t="str">
        <f>IF(D872="","",VLOOKUP(D872,ENTRANTS!$A$1:$H$1000,6,0))</f>
        <v/>
      </c>
      <c r="P872" s="83" t="str">
        <f t="shared" si="227"/>
        <v/>
      </c>
      <c r="Q872" s="30"/>
      <c r="R872" s="2" t="str">
        <f t="shared" si="228"/>
        <v/>
      </c>
      <c r="S872" s="3" t="str">
        <f>IF(D872="","",COUNTIF($R$2:R872,R872))</f>
        <v/>
      </c>
      <c r="T872" s="4" t="str">
        <f t="shared" si="233"/>
        <v/>
      </c>
      <c r="U872" s="34" t="str">
        <f>IF(AND(S872=4,K872="M",NOT(O872="Unattached")),SUMIF(R$2:R872,R872,L$2:L872),"")</f>
        <v/>
      </c>
      <c r="V872" s="4" t="str">
        <f t="shared" si="234"/>
        <v/>
      </c>
      <c r="W872" s="34" t="str">
        <f>IF(AND(S872=3,K872="F",NOT(O872="Unattached")),SUMIF(R$2:R872,R872,L$2:L872),"")</f>
        <v/>
      </c>
      <c r="X872" s="5" t="str">
        <f t="shared" si="221"/>
        <v/>
      </c>
      <c r="Y872" s="5" t="str">
        <f t="shared" si="229"/>
        <v/>
      </c>
      <c r="Z872" s="32" t="str">
        <f t="shared" si="222"/>
        <v xml:space="preserve"> </v>
      </c>
      <c r="AA872" s="32" t="str">
        <f>IF(K872="M",IF(S872&lt;&gt;4,"",VLOOKUP(CONCATENATE(R872," ",(S872-3)),$Z$2:AD872,5,0)),IF(S872&lt;&gt;3,"",VLOOKUP(CONCATENATE(R872," ",(S872-2)),$Z$2:AD872,5,0)))</f>
        <v/>
      </c>
      <c r="AB872" s="32" t="str">
        <f>IF(K872="M",IF(S872&lt;&gt;4,"",VLOOKUP(CONCATENATE(R872," ",(S872-2)),$Z$2:AD872,5,0)),IF(S872&lt;&gt;3,"",VLOOKUP(CONCATENATE(R872," ",(S872-1)),$Z$2:AD872,5,0)))</f>
        <v/>
      </c>
      <c r="AC872" s="32" t="str">
        <f>IF(K872="M",IF(S872&lt;&gt;4,"",VLOOKUP(CONCATENATE(R872," ",(S872-1)),$Z$2:AD872,5,0)),IF(S872&lt;&gt;3,"",VLOOKUP(CONCATENATE(R872," ",(S872)),$Z$2:AD872,5,0)))</f>
        <v/>
      </c>
      <c r="AD872" s="32" t="str">
        <f t="shared" si="230"/>
        <v/>
      </c>
      <c r="AE872" s="32" t="str">
        <f t="shared" si="231"/>
        <v xml:space="preserve"> </v>
      </c>
      <c r="AF872" s="109">
        <f>IF($K872="M",IF($L872&gt;Params!D$3,0,Params!F$3-$L872+1)+IF($L872=1,2,0),IF($L872&gt;Params!E$3,0,Params!G$3-$L872+1)+IF($L872=1,2,0))</f>
        <v>0</v>
      </c>
      <c r="AG872" s="109">
        <f t="shared" si="223"/>
        <v>0</v>
      </c>
      <c r="AH872" s="109">
        <f>IF(LEN(M872)&gt;1,MATCH(MID(M872,2,3),Params!$A$4:$A$14,0),0)</f>
        <v>0</v>
      </c>
      <c r="AI872" s="109" cm="1">
        <f t="array" ref="AI872">IF(AH872=0,0,INDEX(Params!F$4:F$14,RESULTS!$AH872))</f>
        <v>0</v>
      </c>
      <c r="AJ872" s="109" cm="1">
        <f t="array" ref="AJ872">IF(AI872=0,0,INDEX(Params!G$4:G$14,RESULTS!$AH872))</f>
        <v>0</v>
      </c>
      <c r="AK872" s="109">
        <f t="shared" si="224"/>
        <v>0</v>
      </c>
      <c r="AL872" s="109">
        <f t="shared" si="225"/>
        <v>0</v>
      </c>
    </row>
    <row r="873" spans="1:38" x14ac:dyDescent="0.3">
      <c r="A873" s="64" t="str">
        <f t="shared" si="219"/>
        <v/>
      </c>
      <c r="B873" s="64" t="str">
        <f t="shared" si="220"/>
        <v/>
      </c>
      <c r="C873" s="100">
        <v>872</v>
      </c>
      <c r="D873" s="96"/>
      <c r="E873" s="97">
        <f t="shared" si="232"/>
        <v>1</v>
      </c>
      <c r="F873" s="97"/>
      <c r="G873" s="97"/>
      <c r="H873" s="104" t="str">
        <f t="shared" si="226"/>
        <v/>
      </c>
      <c r="I873" s="105" t="str">
        <f>IF(D873="","",VLOOKUP(D873,ENTRANTS!$A$1:$H$1000,2,0))</f>
        <v/>
      </c>
      <c r="J873" s="105" t="str">
        <f>IF(D873="","",VLOOKUP(D873,ENTRANTS!$A$1:$H$1000,3,0))</f>
        <v/>
      </c>
      <c r="K873" s="100" t="str">
        <f>IF(D873="","",LEFT(VLOOKUP(D873,ENTRANTS!$A$1:$H$1000,5,0),1))</f>
        <v/>
      </c>
      <c r="L873" s="100" t="str">
        <f>IF(D873="","",COUNTIF($K$2:K873,K873))</f>
        <v/>
      </c>
      <c r="M873" s="100" t="str">
        <f>IF(D873="","",VLOOKUP(D873,ENTRANTS!$A$1:$H$1000,4,0))</f>
        <v/>
      </c>
      <c r="N873" s="100" t="str">
        <f>IF(D873="","",COUNTIF($M$2:M873,M873))</f>
        <v/>
      </c>
      <c r="O873" s="105" t="str">
        <f>IF(D873="","",VLOOKUP(D873,ENTRANTS!$A$1:$H$1000,6,0))</f>
        <v/>
      </c>
      <c r="P873" s="83" t="str">
        <f t="shared" si="227"/>
        <v/>
      </c>
      <c r="Q873" s="30"/>
      <c r="R873" s="2" t="str">
        <f t="shared" si="228"/>
        <v/>
      </c>
      <c r="S873" s="3" t="str">
        <f>IF(D873="","",COUNTIF($R$2:R873,R873))</f>
        <v/>
      </c>
      <c r="T873" s="4" t="str">
        <f t="shared" si="233"/>
        <v/>
      </c>
      <c r="U873" s="34" t="str">
        <f>IF(AND(S873=4,K873="M",NOT(O873="Unattached")),SUMIF(R$2:R873,R873,L$2:L873),"")</f>
        <v/>
      </c>
      <c r="V873" s="4" t="str">
        <f t="shared" si="234"/>
        <v/>
      </c>
      <c r="W873" s="34" t="str">
        <f>IF(AND(S873=3,K873="F",NOT(O873="Unattached")),SUMIF(R$2:R873,R873,L$2:L873),"")</f>
        <v/>
      </c>
      <c r="X873" s="5" t="str">
        <f t="shared" si="221"/>
        <v/>
      </c>
      <c r="Y873" s="5" t="str">
        <f t="shared" si="229"/>
        <v/>
      </c>
      <c r="Z873" s="32" t="str">
        <f t="shared" si="222"/>
        <v xml:space="preserve"> </v>
      </c>
      <c r="AA873" s="32" t="str">
        <f>IF(K873="M",IF(S873&lt;&gt;4,"",VLOOKUP(CONCATENATE(R873," ",(S873-3)),$Z$2:AD873,5,0)),IF(S873&lt;&gt;3,"",VLOOKUP(CONCATENATE(R873," ",(S873-2)),$Z$2:AD873,5,0)))</f>
        <v/>
      </c>
      <c r="AB873" s="32" t="str">
        <f>IF(K873="M",IF(S873&lt;&gt;4,"",VLOOKUP(CONCATENATE(R873," ",(S873-2)),$Z$2:AD873,5,0)),IF(S873&lt;&gt;3,"",VLOOKUP(CONCATENATE(R873," ",(S873-1)),$Z$2:AD873,5,0)))</f>
        <v/>
      </c>
      <c r="AC873" s="32" t="str">
        <f>IF(K873="M",IF(S873&lt;&gt;4,"",VLOOKUP(CONCATENATE(R873," ",(S873-1)),$Z$2:AD873,5,0)),IF(S873&lt;&gt;3,"",VLOOKUP(CONCATENATE(R873," ",(S873)),$Z$2:AD873,5,0)))</f>
        <v/>
      </c>
      <c r="AD873" s="32" t="str">
        <f t="shared" si="230"/>
        <v/>
      </c>
      <c r="AE873" s="32" t="str">
        <f t="shared" si="231"/>
        <v xml:space="preserve"> </v>
      </c>
      <c r="AF873" s="109">
        <f>IF($K873="M",IF($L873&gt;Params!D$3,0,Params!F$3-$L873+1)+IF($L873=1,2,0),IF($L873&gt;Params!E$3,0,Params!G$3-$L873+1)+IF($L873=1,2,0))</f>
        <v>0</v>
      </c>
      <c r="AG873" s="109">
        <f t="shared" si="223"/>
        <v>0</v>
      </c>
      <c r="AH873" s="109">
        <f>IF(LEN(M873)&gt;1,MATCH(MID(M873,2,3),Params!$A$4:$A$14,0),0)</f>
        <v>0</v>
      </c>
      <c r="AI873" s="109" cm="1">
        <f t="array" ref="AI873">IF(AH873=0,0,INDEX(Params!F$4:F$14,RESULTS!$AH873))</f>
        <v>0</v>
      </c>
      <c r="AJ873" s="109" cm="1">
        <f t="array" ref="AJ873">IF(AI873=0,0,INDEX(Params!G$4:G$14,RESULTS!$AH873))</f>
        <v>0</v>
      </c>
      <c r="AK873" s="109">
        <f t="shared" si="224"/>
        <v>0</v>
      </c>
      <c r="AL873" s="109">
        <f t="shared" si="225"/>
        <v>0</v>
      </c>
    </row>
    <row r="874" spans="1:38" x14ac:dyDescent="0.3">
      <c r="A874" s="64" t="str">
        <f t="shared" si="219"/>
        <v/>
      </c>
      <c r="B874" s="64" t="str">
        <f t="shared" si="220"/>
        <v/>
      </c>
      <c r="C874" s="100">
        <v>873</v>
      </c>
      <c r="D874" s="96"/>
      <c r="E874" s="97">
        <f t="shared" si="232"/>
        <v>1</v>
      </c>
      <c r="F874" s="97"/>
      <c r="G874" s="97"/>
      <c r="H874" s="104" t="str">
        <f t="shared" si="226"/>
        <v/>
      </c>
      <c r="I874" s="105" t="str">
        <f>IF(D874="","",VLOOKUP(D874,ENTRANTS!$A$1:$H$1000,2,0))</f>
        <v/>
      </c>
      <c r="J874" s="105" t="str">
        <f>IF(D874="","",VLOOKUP(D874,ENTRANTS!$A$1:$H$1000,3,0))</f>
        <v/>
      </c>
      <c r="K874" s="100" t="str">
        <f>IF(D874="","",LEFT(VLOOKUP(D874,ENTRANTS!$A$1:$H$1000,5,0),1))</f>
        <v/>
      </c>
      <c r="L874" s="100" t="str">
        <f>IF(D874="","",COUNTIF($K$2:K874,K874))</f>
        <v/>
      </c>
      <c r="M874" s="100" t="str">
        <f>IF(D874="","",VLOOKUP(D874,ENTRANTS!$A$1:$H$1000,4,0))</f>
        <v/>
      </c>
      <c r="N874" s="100" t="str">
        <f>IF(D874="","",COUNTIF($M$2:M874,M874))</f>
        <v/>
      </c>
      <c r="O874" s="105" t="str">
        <f>IF(D874="","",VLOOKUP(D874,ENTRANTS!$A$1:$H$1000,6,0))</f>
        <v/>
      </c>
      <c r="P874" s="83" t="str">
        <f t="shared" si="227"/>
        <v/>
      </c>
      <c r="Q874" s="30"/>
      <c r="R874" s="2" t="str">
        <f t="shared" si="228"/>
        <v/>
      </c>
      <c r="S874" s="3" t="str">
        <f>IF(D874="","",COUNTIF($R$2:R874,R874))</f>
        <v/>
      </c>
      <c r="T874" s="4" t="str">
        <f t="shared" si="233"/>
        <v/>
      </c>
      <c r="U874" s="34" t="str">
        <f>IF(AND(S874=4,K874="M",NOT(O874="Unattached")),SUMIF(R$2:R874,R874,L$2:L874),"")</f>
        <v/>
      </c>
      <c r="V874" s="4" t="str">
        <f t="shared" si="234"/>
        <v/>
      </c>
      <c r="W874" s="34" t="str">
        <f>IF(AND(S874=3,K874="F",NOT(O874="Unattached")),SUMIF(R$2:R874,R874,L$2:L874),"")</f>
        <v/>
      </c>
      <c r="X874" s="5" t="str">
        <f t="shared" si="221"/>
        <v/>
      </c>
      <c r="Y874" s="5" t="str">
        <f t="shared" si="229"/>
        <v/>
      </c>
      <c r="Z874" s="32" t="str">
        <f t="shared" si="222"/>
        <v xml:space="preserve"> </v>
      </c>
      <c r="AA874" s="32" t="str">
        <f>IF(K874="M",IF(S874&lt;&gt;4,"",VLOOKUP(CONCATENATE(R874," ",(S874-3)),$Z$2:AD874,5,0)),IF(S874&lt;&gt;3,"",VLOOKUP(CONCATENATE(R874," ",(S874-2)),$Z$2:AD874,5,0)))</f>
        <v/>
      </c>
      <c r="AB874" s="32" t="str">
        <f>IF(K874="M",IF(S874&lt;&gt;4,"",VLOOKUP(CONCATENATE(R874," ",(S874-2)),$Z$2:AD874,5,0)),IF(S874&lt;&gt;3,"",VLOOKUP(CONCATENATE(R874," ",(S874-1)),$Z$2:AD874,5,0)))</f>
        <v/>
      </c>
      <c r="AC874" s="32" t="str">
        <f>IF(K874="M",IF(S874&lt;&gt;4,"",VLOOKUP(CONCATENATE(R874," ",(S874-1)),$Z$2:AD874,5,0)),IF(S874&lt;&gt;3,"",VLOOKUP(CONCATENATE(R874," ",(S874)),$Z$2:AD874,5,0)))</f>
        <v/>
      </c>
      <c r="AD874" s="32" t="str">
        <f t="shared" si="230"/>
        <v/>
      </c>
      <c r="AE874" s="32" t="str">
        <f t="shared" si="231"/>
        <v xml:space="preserve"> </v>
      </c>
      <c r="AF874" s="109">
        <f>IF($K874="M",IF($L874&gt;Params!D$3,0,Params!F$3-$L874+1)+IF($L874=1,2,0),IF($L874&gt;Params!E$3,0,Params!G$3-$L874+1)+IF($L874=1,2,0))</f>
        <v>0</v>
      </c>
      <c r="AG874" s="109">
        <f t="shared" si="223"/>
        <v>0</v>
      </c>
      <c r="AH874" s="109">
        <f>IF(LEN(M874)&gt;1,MATCH(MID(M874,2,3),Params!$A$4:$A$14,0),0)</f>
        <v>0</v>
      </c>
      <c r="AI874" s="109" cm="1">
        <f t="array" ref="AI874">IF(AH874=0,0,INDEX(Params!F$4:F$14,RESULTS!$AH874))</f>
        <v>0</v>
      </c>
      <c r="AJ874" s="109" cm="1">
        <f t="array" ref="AJ874">IF(AI874=0,0,INDEX(Params!G$4:G$14,RESULTS!$AH874))</f>
        <v>0</v>
      </c>
      <c r="AK874" s="109">
        <f t="shared" si="224"/>
        <v>0</v>
      </c>
      <c r="AL874" s="109">
        <f t="shared" si="225"/>
        <v>0</v>
      </c>
    </row>
    <row r="875" spans="1:38" x14ac:dyDescent="0.3">
      <c r="A875" s="64" t="str">
        <f t="shared" si="219"/>
        <v/>
      </c>
      <c r="B875" s="64" t="str">
        <f t="shared" si="220"/>
        <v/>
      </c>
      <c r="C875" s="100">
        <v>874</v>
      </c>
      <c r="D875" s="96"/>
      <c r="E875" s="97">
        <f t="shared" si="232"/>
        <v>1</v>
      </c>
      <c r="F875" s="97"/>
      <c r="G875" s="97"/>
      <c r="H875" s="104" t="str">
        <f t="shared" si="226"/>
        <v/>
      </c>
      <c r="I875" s="105" t="str">
        <f>IF(D875="","",VLOOKUP(D875,ENTRANTS!$A$1:$H$1000,2,0))</f>
        <v/>
      </c>
      <c r="J875" s="105" t="str">
        <f>IF(D875="","",VLOOKUP(D875,ENTRANTS!$A$1:$H$1000,3,0))</f>
        <v/>
      </c>
      <c r="K875" s="100" t="str">
        <f>IF(D875="","",LEFT(VLOOKUP(D875,ENTRANTS!$A$1:$H$1000,5,0),1))</f>
        <v/>
      </c>
      <c r="L875" s="100" t="str">
        <f>IF(D875="","",COUNTIF($K$2:K875,K875))</f>
        <v/>
      </c>
      <c r="M875" s="100" t="str">
        <f>IF(D875="","",VLOOKUP(D875,ENTRANTS!$A$1:$H$1000,4,0))</f>
        <v/>
      </c>
      <c r="N875" s="100" t="str">
        <f>IF(D875="","",COUNTIF($M$2:M875,M875))</f>
        <v/>
      </c>
      <c r="O875" s="105" t="str">
        <f>IF(D875="","",VLOOKUP(D875,ENTRANTS!$A$1:$H$1000,6,0))</f>
        <v/>
      </c>
      <c r="P875" s="83" t="str">
        <f t="shared" si="227"/>
        <v/>
      </c>
      <c r="Q875" s="30"/>
      <c r="R875" s="2" t="str">
        <f t="shared" si="228"/>
        <v/>
      </c>
      <c r="S875" s="3" t="str">
        <f>IF(D875="","",COUNTIF($R$2:R875,R875))</f>
        <v/>
      </c>
      <c r="T875" s="4" t="str">
        <f t="shared" si="233"/>
        <v/>
      </c>
      <c r="U875" s="34" t="str">
        <f>IF(AND(S875=4,K875="M",NOT(O875="Unattached")),SUMIF(R$2:R875,R875,L$2:L875),"")</f>
        <v/>
      </c>
      <c r="V875" s="4" t="str">
        <f t="shared" si="234"/>
        <v/>
      </c>
      <c r="W875" s="34" t="str">
        <f>IF(AND(S875=3,K875="F",NOT(O875="Unattached")),SUMIF(R$2:R875,R875,L$2:L875),"")</f>
        <v/>
      </c>
      <c r="X875" s="5" t="str">
        <f t="shared" si="221"/>
        <v/>
      </c>
      <c r="Y875" s="5" t="str">
        <f t="shared" si="229"/>
        <v/>
      </c>
      <c r="Z875" s="32" t="str">
        <f t="shared" si="222"/>
        <v xml:space="preserve"> </v>
      </c>
      <c r="AA875" s="32" t="str">
        <f>IF(K875="M",IF(S875&lt;&gt;4,"",VLOOKUP(CONCATENATE(R875," ",(S875-3)),$Z$2:AD875,5,0)),IF(S875&lt;&gt;3,"",VLOOKUP(CONCATENATE(R875," ",(S875-2)),$Z$2:AD875,5,0)))</f>
        <v/>
      </c>
      <c r="AB875" s="32" t="str">
        <f>IF(K875="M",IF(S875&lt;&gt;4,"",VLOOKUP(CONCATENATE(R875," ",(S875-2)),$Z$2:AD875,5,0)),IF(S875&lt;&gt;3,"",VLOOKUP(CONCATENATE(R875," ",(S875-1)),$Z$2:AD875,5,0)))</f>
        <v/>
      </c>
      <c r="AC875" s="32" t="str">
        <f>IF(K875="M",IF(S875&lt;&gt;4,"",VLOOKUP(CONCATENATE(R875," ",(S875-1)),$Z$2:AD875,5,0)),IF(S875&lt;&gt;3,"",VLOOKUP(CONCATENATE(R875," ",(S875)),$Z$2:AD875,5,0)))</f>
        <v/>
      </c>
      <c r="AD875" s="32" t="str">
        <f t="shared" si="230"/>
        <v/>
      </c>
      <c r="AE875" s="32" t="str">
        <f t="shared" si="231"/>
        <v xml:space="preserve"> </v>
      </c>
      <c r="AF875" s="109">
        <f>IF($K875="M",IF($L875&gt;Params!D$3,0,Params!F$3-$L875+1)+IF($L875=1,2,0),IF($L875&gt;Params!E$3,0,Params!G$3-$L875+1)+IF($L875=1,2,0))</f>
        <v>0</v>
      </c>
      <c r="AG875" s="109">
        <f t="shared" si="223"/>
        <v>0</v>
      </c>
      <c r="AH875" s="109">
        <f>IF(LEN(M875)&gt;1,MATCH(MID(M875,2,3),Params!$A$4:$A$14,0),0)</f>
        <v>0</v>
      </c>
      <c r="AI875" s="109" cm="1">
        <f t="array" ref="AI875">IF(AH875=0,0,INDEX(Params!F$4:F$14,RESULTS!$AH875))</f>
        <v>0</v>
      </c>
      <c r="AJ875" s="109" cm="1">
        <f t="array" ref="AJ875">IF(AI875=0,0,INDEX(Params!G$4:G$14,RESULTS!$AH875))</f>
        <v>0</v>
      </c>
      <c r="AK875" s="109">
        <f t="shared" si="224"/>
        <v>0</v>
      </c>
      <c r="AL875" s="109">
        <f t="shared" si="225"/>
        <v>0</v>
      </c>
    </row>
    <row r="876" spans="1:38" x14ac:dyDescent="0.3">
      <c r="A876" s="64" t="str">
        <f t="shared" si="219"/>
        <v/>
      </c>
      <c r="B876" s="64" t="str">
        <f t="shared" si="220"/>
        <v/>
      </c>
      <c r="C876" s="100">
        <v>875</v>
      </c>
      <c r="D876" s="96"/>
      <c r="E876" s="97">
        <f t="shared" si="232"/>
        <v>1</v>
      </c>
      <c r="F876" s="97"/>
      <c r="G876" s="97"/>
      <c r="H876" s="104" t="str">
        <f t="shared" si="226"/>
        <v/>
      </c>
      <c r="I876" s="105" t="str">
        <f>IF(D876="","",VLOOKUP(D876,ENTRANTS!$A$1:$H$1000,2,0))</f>
        <v/>
      </c>
      <c r="J876" s="105" t="str">
        <f>IF(D876="","",VLOOKUP(D876,ENTRANTS!$A$1:$H$1000,3,0))</f>
        <v/>
      </c>
      <c r="K876" s="100" t="str">
        <f>IF(D876="","",LEFT(VLOOKUP(D876,ENTRANTS!$A$1:$H$1000,5,0),1))</f>
        <v/>
      </c>
      <c r="L876" s="100" t="str">
        <f>IF(D876="","",COUNTIF($K$2:K876,K876))</f>
        <v/>
      </c>
      <c r="M876" s="100" t="str">
        <f>IF(D876="","",VLOOKUP(D876,ENTRANTS!$A$1:$H$1000,4,0))</f>
        <v/>
      </c>
      <c r="N876" s="100" t="str">
        <f>IF(D876="","",COUNTIF($M$2:M876,M876))</f>
        <v/>
      </c>
      <c r="O876" s="105" t="str">
        <f>IF(D876="","",VLOOKUP(D876,ENTRANTS!$A$1:$H$1000,6,0))</f>
        <v/>
      </c>
      <c r="P876" s="83" t="str">
        <f t="shared" si="227"/>
        <v/>
      </c>
      <c r="Q876" s="30"/>
      <c r="R876" s="2" t="str">
        <f t="shared" si="228"/>
        <v/>
      </c>
      <c r="S876" s="3" t="str">
        <f>IF(D876="","",COUNTIF($R$2:R876,R876))</f>
        <v/>
      </c>
      <c r="T876" s="4" t="str">
        <f t="shared" si="233"/>
        <v/>
      </c>
      <c r="U876" s="34" t="str">
        <f>IF(AND(S876=4,K876="M",NOT(O876="Unattached")),SUMIF(R$2:R876,R876,L$2:L876),"")</f>
        <v/>
      </c>
      <c r="V876" s="4" t="str">
        <f t="shared" si="234"/>
        <v/>
      </c>
      <c r="W876" s="34" t="str">
        <f>IF(AND(S876=3,K876="F",NOT(O876="Unattached")),SUMIF(R$2:R876,R876,L$2:L876),"")</f>
        <v/>
      </c>
      <c r="X876" s="5" t="str">
        <f t="shared" si="221"/>
        <v/>
      </c>
      <c r="Y876" s="5" t="str">
        <f t="shared" si="229"/>
        <v/>
      </c>
      <c r="Z876" s="32" t="str">
        <f t="shared" si="222"/>
        <v xml:space="preserve"> </v>
      </c>
      <c r="AA876" s="32" t="str">
        <f>IF(K876="M",IF(S876&lt;&gt;4,"",VLOOKUP(CONCATENATE(R876," ",(S876-3)),$Z$2:AD876,5,0)),IF(S876&lt;&gt;3,"",VLOOKUP(CONCATENATE(R876," ",(S876-2)),$Z$2:AD876,5,0)))</f>
        <v/>
      </c>
      <c r="AB876" s="32" t="str">
        <f>IF(K876="M",IF(S876&lt;&gt;4,"",VLOOKUP(CONCATENATE(R876," ",(S876-2)),$Z$2:AD876,5,0)),IF(S876&lt;&gt;3,"",VLOOKUP(CONCATENATE(R876," ",(S876-1)),$Z$2:AD876,5,0)))</f>
        <v/>
      </c>
      <c r="AC876" s="32" t="str">
        <f>IF(K876="M",IF(S876&lt;&gt;4,"",VLOOKUP(CONCATENATE(R876," ",(S876-1)),$Z$2:AD876,5,0)),IF(S876&lt;&gt;3,"",VLOOKUP(CONCATENATE(R876," ",(S876)),$Z$2:AD876,5,0)))</f>
        <v/>
      </c>
      <c r="AD876" s="32" t="str">
        <f t="shared" si="230"/>
        <v/>
      </c>
      <c r="AE876" s="32" t="str">
        <f t="shared" si="231"/>
        <v xml:space="preserve"> </v>
      </c>
      <c r="AF876" s="109">
        <f>IF($K876="M",IF($L876&gt;Params!D$3,0,Params!F$3-$L876+1)+IF($L876=1,2,0),IF($L876&gt;Params!E$3,0,Params!G$3-$L876+1)+IF($L876=1,2,0))</f>
        <v>0</v>
      </c>
      <c r="AG876" s="109">
        <f t="shared" si="223"/>
        <v>0</v>
      </c>
      <c r="AH876" s="109">
        <f>IF(LEN(M876)&gt;1,MATCH(MID(M876,2,3),Params!$A$4:$A$14,0),0)</f>
        <v>0</v>
      </c>
      <c r="AI876" s="109" cm="1">
        <f t="array" ref="AI876">IF(AH876=0,0,INDEX(Params!F$4:F$14,RESULTS!$AH876))</f>
        <v>0</v>
      </c>
      <c r="AJ876" s="109" cm="1">
        <f t="array" ref="AJ876">IF(AI876=0,0,INDEX(Params!G$4:G$14,RESULTS!$AH876))</f>
        <v>0</v>
      </c>
      <c r="AK876" s="109">
        <f t="shared" si="224"/>
        <v>0</v>
      </c>
      <c r="AL876" s="109">
        <f t="shared" si="225"/>
        <v>0</v>
      </c>
    </row>
    <row r="877" spans="1:38" x14ac:dyDescent="0.3">
      <c r="A877" s="64" t="str">
        <f t="shared" si="219"/>
        <v/>
      </c>
      <c r="B877" s="64" t="str">
        <f t="shared" si="220"/>
        <v/>
      </c>
      <c r="C877" s="100">
        <v>876</v>
      </c>
      <c r="D877" s="96"/>
      <c r="E877" s="97">
        <f t="shared" si="232"/>
        <v>1</v>
      </c>
      <c r="F877" s="97"/>
      <c r="G877" s="97"/>
      <c r="H877" s="104" t="str">
        <f t="shared" si="226"/>
        <v/>
      </c>
      <c r="I877" s="105" t="str">
        <f>IF(D877="","",VLOOKUP(D877,ENTRANTS!$A$1:$H$1000,2,0))</f>
        <v/>
      </c>
      <c r="J877" s="105" t="str">
        <f>IF(D877="","",VLOOKUP(D877,ENTRANTS!$A$1:$H$1000,3,0))</f>
        <v/>
      </c>
      <c r="K877" s="100" t="str">
        <f>IF(D877="","",LEFT(VLOOKUP(D877,ENTRANTS!$A$1:$H$1000,5,0),1))</f>
        <v/>
      </c>
      <c r="L877" s="100" t="str">
        <f>IF(D877="","",COUNTIF($K$2:K877,K877))</f>
        <v/>
      </c>
      <c r="M877" s="100" t="str">
        <f>IF(D877="","",VLOOKUP(D877,ENTRANTS!$A$1:$H$1000,4,0))</f>
        <v/>
      </c>
      <c r="N877" s="100" t="str">
        <f>IF(D877="","",COUNTIF($M$2:M877,M877))</f>
        <v/>
      </c>
      <c r="O877" s="105" t="str">
        <f>IF(D877="","",VLOOKUP(D877,ENTRANTS!$A$1:$H$1000,6,0))</f>
        <v/>
      </c>
      <c r="P877" s="83" t="str">
        <f t="shared" si="227"/>
        <v/>
      </c>
      <c r="Q877" s="30"/>
      <c r="R877" s="2" t="str">
        <f t="shared" si="228"/>
        <v/>
      </c>
      <c r="S877" s="3" t="str">
        <f>IF(D877="","",COUNTIF($R$2:R877,R877))</f>
        <v/>
      </c>
      <c r="T877" s="4" t="str">
        <f t="shared" si="233"/>
        <v/>
      </c>
      <c r="U877" s="34" t="str">
        <f>IF(AND(S877=4,K877="M",NOT(O877="Unattached")),SUMIF(R$2:R877,R877,L$2:L877),"")</f>
        <v/>
      </c>
      <c r="V877" s="4" t="str">
        <f t="shared" si="234"/>
        <v/>
      </c>
      <c r="W877" s="34" t="str">
        <f>IF(AND(S877=3,K877="F",NOT(O877="Unattached")),SUMIF(R$2:R877,R877,L$2:L877),"")</f>
        <v/>
      </c>
      <c r="X877" s="5" t="str">
        <f t="shared" si="221"/>
        <v/>
      </c>
      <c r="Y877" s="5" t="str">
        <f t="shared" si="229"/>
        <v/>
      </c>
      <c r="Z877" s="32" t="str">
        <f t="shared" si="222"/>
        <v xml:space="preserve"> </v>
      </c>
      <c r="AA877" s="32" t="str">
        <f>IF(K877="M",IF(S877&lt;&gt;4,"",VLOOKUP(CONCATENATE(R877," ",(S877-3)),$Z$2:AD877,5,0)),IF(S877&lt;&gt;3,"",VLOOKUP(CONCATENATE(R877," ",(S877-2)),$Z$2:AD877,5,0)))</f>
        <v/>
      </c>
      <c r="AB877" s="32" t="str">
        <f>IF(K877="M",IF(S877&lt;&gt;4,"",VLOOKUP(CONCATENATE(R877," ",(S877-2)),$Z$2:AD877,5,0)),IF(S877&lt;&gt;3,"",VLOOKUP(CONCATENATE(R877," ",(S877-1)),$Z$2:AD877,5,0)))</f>
        <v/>
      </c>
      <c r="AC877" s="32" t="str">
        <f>IF(K877="M",IF(S877&lt;&gt;4,"",VLOOKUP(CONCATENATE(R877," ",(S877-1)),$Z$2:AD877,5,0)),IF(S877&lt;&gt;3,"",VLOOKUP(CONCATENATE(R877," ",(S877)),$Z$2:AD877,5,0)))</f>
        <v/>
      </c>
      <c r="AD877" s="32" t="str">
        <f t="shared" si="230"/>
        <v/>
      </c>
      <c r="AE877" s="32" t="str">
        <f t="shared" si="231"/>
        <v xml:space="preserve"> </v>
      </c>
      <c r="AF877" s="109">
        <f>IF($K877="M",IF($L877&gt;Params!D$3,0,Params!F$3-$L877+1)+IF($L877=1,2,0),IF($L877&gt;Params!E$3,0,Params!G$3-$L877+1)+IF($L877=1,2,0))</f>
        <v>0</v>
      </c>
      <c r="AG877" s="109">
        <f t="shared" si="223"/>
        <v>0</v>
      </c>
      <c r="AH877" s="109">
        <f>IF(LEN(M877)&gt;1,MATCH(MID(M877,2,3),Params!$A$4:$A$14,0),0)</f>
        <v>0</v>
      </c>
      <c r="AI877" s="109" cm="1">
        <f t="array" ref="AI877">IF(AH877=0,0,INDEX(Params!F$4:F$14,RESULTS!$AH877))</f>
        <v>0</v>
      </c>
      <c r="AJ877" s="109" cm="1">
        <f t="array" ref="AJ877">IF(AI877=0,0,INDEX(Params!G$4:G$14,RESULTS!$AH877))</f>
        <v>0</v>
      </c>
      <c r="AK877" s="109">
        <f t="shared" si="224"/>
        <v>0</v>
      </c>
      <c r="AL877" s="109">
        <f t="shared" si="225"/>
        <v>0</v>
      </c>
    </row>
    <row r="878" spans="1:38" x14ac:dyDescent="0.3">
      <c r="A878" s="64" t="str">
        <f t="shared" si="219"/>
        <v/>
      </c>
      <c r="B878" s="64" t="str">
        <f t="shared" si="220"/>
        <v/>
      </c>
      <c r="C878" s="100">
        <v>877</v>
      </c>
      <c r="D878" s="96"/>
      <c r="E878" s="97">
        <f t="shared" si="232"/>
        <v>1</v>
      </c>
      <c r="F878" s="97"/>
      <c r="G878" s="97"/>
      <c r="H878" s="104" t="str">
        <f t="shared" si="226"/>
        <v/>
      </c>
      <c r="I878" s="105" t="str">
        <f>IF(D878="","",VLOOKUP(D878,ENTRANTS!$A$1:$H$1000,2,0))</f>
        <v/>
      </c>
      <c r="J878" s="105" t="str">
        <f>IF(D878="","",VLOOKUP(D878,ENTRANTS!$A$1:$H$1000,3,0))</f>
        <v/>
      </c>
      <c r="K878" s="100" t="str">
        <f>IF(D878="","",LEFT(VLOOKUP(D878,ENTRANTS!$A$1:$H$1000,5,0),1))</f>
        <v/>
      </c>
      <c r="L878" s="100" t="str">
        <f>IF(D878="","",COUNTIF($K$2:K878,K878))</f>
        <v/>
      </c>
      <c r="M878" s="100" t="str">
        <f>IF(D878="","",VLOOKUP(D878,ENTRANTS!$A$1:$H$1000,4,0))</f>
        <v/>
      </c>
      <c r="N878" s="100" t="str">
        <f>IF(D878="","",COUNTIF($M$2:M878,M878))</f>
        <v/>
      </c>
      <c r="O878" s="105" t="str">
        <f>IF(D878="","",VLOOKUP(D878,ENTRANTS!$A$1:$H$1000,6,0))</f>
        <v/>
      </c>
      <c r="P878" s="83" t="str">
        <f t="shared" si="227"/>
        <v/>
      </c>
      <c r="Q878" s="30"/>
      <c r="R878" s="2" t="str">
        <f t="shared" si="228"/>
        <v/>
      </c>
      <c r="S878" s="3" t="str">
        <f>IF(D878="","",COUNTIF($R$2:R878,R878))</f>
        <v/>
      </c>
      <c r="T878" s="4" t="str">
        <f t="shared" si="233"/>
        <v/>
      </c>
      <c r="U878" s="34" t="str">
        <f>IF(AND(S878=4,K878="M",NOT(O878="Unattached")),SUMIF(R$2:R878,R878,L$2:L878),"")</f>
        <v/>
      </c>
      <c r="V878" s="4" t="str">
        <f t="shared" si="234"/>
        <v/>
      </c>
      <c r="W878" s="34" t="str">
        <f>IF(AND(S878=3,K878="F",NOT(O878="Unattached")),SUMIF(R$2:R878,R878,L$2:L878),"")</f>
        <v/>
      </c>
      <c r="X878" s="5" t="str">
        <f t="shared" si="221"/>
        <v/>
      </c>
      <c r="Y878" s="5" t="str">
        <f t="shared" si="229"/>
        <v/>
      </c>
      <c r="Z878" s="32" t="str">
        <f t="shared" si="222"/>
        <v xml:space="preserve"> </v>
      </c>
      <c r="AA878" s="32" t="str">
        <f>IF(K878="M",IF(S878&lt;&gt;4,"",VLOOKUP(CONCATENATE(R878," ",(S878-3)),$Z$2:AD878,5,0)),IF(S878&lt;&gt;3,"",VLOOKUP(CONCATENATE(R878," ",(S878-2)),$Z$2:AD878,5,0)))</f>
        <v/>
      </c>
      <c r="AB878" s="32" t="str">
        <f>IF(K878="M",IF(S878&lt;&gt;4,"",VLOOKUP(CONCATENATE(R878," ",(S878-2)),$Z$2:AD878,5,0)),IF(S878&lt;&gt;3,"",VLOOKUP(CONCATENATE(R878," ",(S878-1)),$Z$2:AD878,5,0)))</f>
        <v/>
      </c>
      <c r="AC878" s="32" t="str">
        <f>IF(K878="M",IF(S878&lt;&gt;4,"",VLOOKUP(CONCATENATE(R878," ",(S878-1)),$Z$2:AD878,5,0)),IF(S878&lt;&gt;3,"",VLOOKUP(CONCATENATE(R878," ",(S878)),$Z$2:AD878,5,0)))</f>
        <v/>
      </c>
      <c r="AD878" s="32" t="str">
        <f t="shared" si="230"/>
        <v/>
      </c>
      <c r="AE878" s="32" t="str">
        <f t="shared" si="231"/>
        <v xml:space="preserve"> </v>
      </c>
      <c r="AF878" s="109">
        <f>IF($K878="M",IF($L878&gt;Params!D$3,0,Params!F$3-$L878+1)+IF($L878=1,2,0),IF($L878&gt;Params!E$3,0,Params!G$3-$L878+1)+IF($L878=1,2,0))</f>
        <v>0</v>
      </c>
      <c r="AG878" s="109">
        <f t="shared" si="223"/>
        <v>0</v>
      </c>
      <c r="AH878" s="109">
        <f>IF(LEN(M878)&gt;1,MATCH(MID(M878,2,3),Params!$A$4:$A$14,0),0)</f>
        <v>0</v>
      </c>
      <c r="AI878" s="109" cm="1">
        <f t="array" ref="AI878">IF(AH878=0,0,INDEX(Params!F$4:F$14,RESULTS!$AH878))</f>
        <v>0</v>
      </c>
      <c r="AJ878" s="109" cm="1">
        <f t="array" ref="AJ878">IF(AI878=0,0,INDEX(Params!G$4:G$14,RESULTS!$AH878))</f>
        <v>0</v>
      </c>
      <c r="AK878" s="109">
        <f t="shared" si="224"/>
        <v>0</v>
      </c>
      <c r="AL878" s="109">
        <f t="shared" si="225"/>
        <v>0</v>
      </c>
    </row>
    <row r="879" spans="1:38" x14ac:dyDescent="0.3">
      <c r="A879" s="64" t="str">
        <f t="shared" si="219"/>
        <v/>
      </c>
      <c r="B879" s="64" t="str">
        <f t="shared" si="220"/>
        <v/>
      </c>
      <c r="C879" s="100">
        <v>878</v>
      </c>
      <c r="D879" s="96"/>
      <c r="E879" s="97">
        <f t="shared" si="232"/>
        <v>1</v>
      </c>
      <c r="F879" s="97"/>
      <c r="G879" s="97"/>
      <c r="H879" s="104" t="str">
        <f t="shared" si="226"/>
        <v/>
      </c>
      <c r="I879" s="105" t="str">
        <f>IF(D879="","",VLOOKUP(D879,ENTRANTS!$A$1:$H$1000,2,0))</f>
        <v/>
      </c>
      <c r="J879" s="105" t="str">
        <f>IF(D879="","",VLOOKUP(D879,ENTRANTS!$A$1:$H$1000,3,0))</f>
        <v/>
      </c>
      <c r="K879" s="100" t="str">
        <f>IF(D879="","",LEFT(VLOOKUP(D879,ENTRANTS!$A$1:$H$1000,5,0),1))</f>
        <v/>
      </c>
      <c r="L879" s="100" t="str">
        <f>IF(D879="","",COUNTIF($K$2:K879,K879))</f>
        <v/>
      </c>
      <c r="M879" s="100" t="str">
        <f>IF(D879="","",VLOOKUP(D879,ENTRANTS!$A$1:$H$1000,4,0))</f>
        <v/>
      </c>
      <c r="N879" s="100" t="str">
        <f>IF(D879="","",COUNTIF($M$2:M879,M879))</f>
        <v/>
      </c>
      <c r="O879" s="105" t="str">
        <f>IF(D879="","",VLOOKUP(D879,ENTRANTS!$A$1:$H$1000,6,0))</f>
        <v/>
      </c>
      <c r="P879" s="83" t="str">
        <f t="shared" si="227"/>
        <v/>
      </c>
      <c r="Q879" s="30"/>
      <c r="R879" s="2" t="str">
        <f t="shared" si="228"/>
        <v/>
      </c>
      <c r="S879" s="3" t="str">
        <f>IF(D879="","",COUNTIF($R$2:R879,R879))</f>
        <v/>
      </c>
      <c r="T879" s="4" t="str">
        <f t="shared" si="233"/>
        <v/>
      </c>
      <c r="U879" s="34" t="str">
        <f>IF(AND(S879=4,K879="M",NOT(O879="Unattached")),SUMIF(R$2:R879,R879,L$2:L879),"")</f>
        <v/>
      </c>
      <c r="V879" s="4" t="str">
        <f t="shared" si="234"/>
        <v/>
      </c>
      <c r="W879" s="34" t="str">
        <f>IF(AND(S879=3,K879="F",NOT(O879="Unattached")),SUMIF(R$2:R879,R879,L$2:L879),"")</f>
        <v/>
      </c>
      <c r="X879" s="5" t="str">
        <f t="shared" si="221"/>
        <v/>
      </c>
      <c r="Y879" s="5" t="str">
        <f t="shared" si="229"/>
        <v/>
      </c>
      <c r="Z879" s="32" t="str">
        <f t="shared" si="222"/>
        <v xml:space="preserve"> </v>
      </c>
      <c r="AA879" s="32" t="str">
        <f>IF(K879="M",IF(S879&lt;&gt;4,"",VLOOKUP(CONCATENATE(R879," ",(S879-3)),$Z$2:AD879,5,0)),IF(S879&lt;&gt;3,"",VLOOKUP(CONCATENATE(R879," ",(S879-2)),$Z$2:AD879,5,0)))</f>
        <v/>
      </c>
      <c r="AB879" s="32" t="str">
        <f>IF(K879="M",IF(S879&lt;&gt;4,"",VLOOKUP(CONCATENATE(R879," ",(S879-2)),$Z$2:AD879,5,0)),IF(S879&lt;&gt;3,"",VLOOKUP(CONCATENATE(R879," ",(S879-1)),$Z$2:AD879,5,0)))</f>
        <v/>
      </c>
      <c r="AC879" s="32" t="str">
        <f>IF(K879="M",IF(S879&lt;&gt;4,"",VLOOKUP(CONCATENATE(R879," ",(S879-1)),$Z$2:AD879,5,0)),IF(S879&lt;&gt;3,"",VLOOKUP(CONCATENATE(R879," ",(S879)),$Z$2:AD879,5,0)))</f>
        <v/>
      </c>
      <c r="AD879" s="32" t="str">
        <f t="shared" si="230"/>
        <v/>
      </c>
      <c r="AE879" s="32" t="str">
        <f t="shared" si="231"/>
        <v xml:space="preserve"> </v>
      </c>
      <c r="AF879" s="109">
        <f>IF($K879="M",IF($L879&gt;Params!D$3,0,Params!F$3-$L879+1)+IF($L879=1,2,0),IF($L879&gt;Params!E$3,0,Params!G$3-$L879+1)+IF($L879=1,2,0))</f>
        <v>0</v>
      </c>
      <c r="AG879" s="109">
        <f t="shared" si="223"/>
        <v>0</v>
      </c>
      <c r="AH879" s="109">
        <f>IF(LEN(M879)&gt;1,MATCH(MID(M879,2,3),Params!$A$4:$A$14,0),0)</f>
        <v>0</v>
      </c>
      <c r="AI879" s="109" cm="1">
        <f t="array" ref="AI879">IF(AH879=0,0,INDEX(Params!F$4:F$14,RESULTS!$AH879))</f>
        <v>0</v>
      </c>
      <c r="AJ879" s="109" cm="1">
        <f t="array" ref="AJ879">IF(AI879=0,0,INDEX(Params!G$4:G$14,RESULTS!$AH879))</f>
        <v>0</v>
      </c>
      <c r="AK879" s="109">
        <f t="shared" si="224"/>
        <v>0</v>
      </c>
      <c r="AL879" s="109">
        <f t="shared" si="225"/>
        <v>0</v>
      </c>
    </row>
    <row r="880" spans="1:38" x14ac:dyDescent="0.3">
      <c r="A880" s="64" t="str">
        <f t="shared" si="219"/>
        <v/>
      </c>
      <c r="B880" s="64" t="str">
        <f t="shared" si="220"/>
        <v/>
      </c>
      <c r="C880" s="100">
        <v>879</v>
      </c>
      <c r="D880" s="96"/>
      <c r="E880" s="97">
        <f t="shared" si="232"/>
        <v>1</v>
      </c>
      <c r="F880" s="97"/>
      <c r="G880" s="97"/>
      <c r="H880" s="104" t="str">
        <f t="shared" si="226"/>
        <v/>
      </c>
      <c r="I880" s="105" t="str">
        <f>IF(D880="","",VLOOKUP(D880,ENTRANTS!$A$1:$H$1000,2,0))</f>
        <v/>
      </c>
      <c r="J880" s="105" t="str">
        <f>IF(D880="","",VLOOKUP(D880,ENTRANTS!$A$1:$H$1000,3,0))</f>
        <v/>
      </c>
      <c r="K880" s="100" t="str">
        <f>IF(D880="","",LEFT(VLOOKUP(D880,ENTRANTS!$A$1:$H$1000,5,0),1))</f>
        <v/>
      </c>
      <c r="L880" s="100" t="str">
        <f>IF(D880="","",COUNTIF($K$2:K880,K880))</f>
        <v/>
      </c>
      <c r="M880" s="100" t="str">
        <f>IF(D880="","",VLOOKUP(D880,ENTRANTS!$A$1:$H$1000,4,0))</f>
        <v/>
      </c>
      <c r="N880" s="100" t="str">
        <f>IF(D880="","",COUNTIF($M$2:M880,M880))</f>
        <v/>
      </c>
      <c r="O880" s="105" t="str">
        <f>IF(D880="","",VLOOKUP(D880,ENTRANTS!$A$1:$H$1000,6,0))</f>
        <v/>
      </c>
      <c r="P880" s="83" t="str">
        <f t="shared" si="227"/>
        <v/>
      </c>
      <c r="Q880" s="30"/>
      <c r="R880" s="2" t="str">
        <f t="shared" si="228"/>
        <v/>
      </c>
      <c r="S880" s="3" t="str">
        <f>IF(D880="","",COUNTIF($R$2:R880,R880))</f>
        <v/>
      </c>
      <c r="T880" s="4" t="str">
        <f t="shared" si="233"/>
        <v/>
      </c>
      <c r="U880" s="34" t="str">
        <f>IF(AND(S880=4,K880="M",NOT(O880="Unattached")),SUMIF(R$2:R880,R880,L$2:L880),"")</f>
        <v/>
      </c>
      <c r="V880" s="4" t="str">
        <f t="shared" si="234"/>
        <v/>
      </c>
      <c r="W880" s="34" t="str">
        <f>IF(AND(S880=3,K880="F",NOT(O880="Unattached")),SUMIF(R$2:R880,R880,L$2:L880),"")</f>
        <v/>
      </c>
      <c r="X880" s="5" t="str">
        <f t="shared" si="221"/>
        <v/>
      </c>
      <c r="Y880" s="5" t="str">
        <f t="shared" si="229"/>
        <v/>
      </c>
      <c r="Z880" s="32" t="str">
        <f t="shared" si="222"/>
        <v xml:space="preserve"> </v>
      </c>
      <c r="AA880" s="32" t="str">
        <f>IF(K880="M",IF(S880&lt;&gt;4,"",VLOOKUP(CONCATENATE(R880," ",(S880-3)),$Z$2:AD880,5,0)),IF(S880&lt;&gt;3,"",VLOOKUP(CONCATENATE(R880," ",(S880-2)),$Z$2:AD880,5,0)))</f>
        <v/>
      </c>
      <c r="AB880" s="32" t="str">
        <f>IF(K880="M",IF(S880&lt;&gt;4,"",VLOOKUP(CONCATENATE(R880," ",(S880-2)),$Z$2:AD880,5,0)),IF(S880&lt;&gt;3,"",VLOOKUP(CONCATENATE(R880," ",(S880-1)),$Z$2:AD880,5,0)))</f>
        <v/>
      </c>
      <c r="AC880" s="32" t="str">
        <f>IF(K880="M",IF(S880&lt;&gt;4,"",VLOOKUP(CONCATENATE(R880," ",(S880-1)),$Z$2:AD880,5,0)),IF(S880&lt;&gt;3,"",VLOOKUP(CONCATENATE(R880," ",(S880)),$Z$2:AD880,5,0)))</f>
        <v/>
      </c>
      <c r="AD880" s="32" t="str">
        <f t="shared" si="230"/>
        <v/>
      </c>
      <c r="AE880" s="32" t="str">
        <f t="shared" si="231"/>
        <v xml:space="preserve"> </v>
      </c>
      <c r="AF880" s="109">
        <f>IF($K880="M",IF($L880&gt;Params!D$3,0,Params!F$3-$L880+1)+IF($L880=1,2,0),IF($L880&gt;Params!E$3,0,Params!G$3-$L880+1)+IF($L880=1,2,0))</f>
        <v>0</v>
      </c>
      <c r="AG880" s="109">
        <f t="shared" si="223"/>
        <v>0</v>
      </c>
      <c r="AH880" s="109">
        <f>IF(LEN(M880)&gt;1,MATCH(MID(M880,2,3),Params!$A$4:$A$14,0),0)</f>
        <v>0</v>
      </c>
      <c r="AI880" s="109" cm="1">
        <f t="array" ref="AI880">IF(AH880=0,0,INDEX(Params!F$4:F$14,RESULTS!$AH880))</f>
        <v>0</v>
      </c>
      <c r="AJ880" s="109" cm="1">
        <f t="array" ref="AJ880">IF(AI880=0,0,INDEX(Params!G$4:G$14,RESULTS!$AH880))</f>
        <v>0</v>
      </c>
      <c r="AK880" s="109">
        <f t="shared" si="224"/>
        <v>0</v>
      </c>
      <c r="AL880" s="109">
        <f t="shared" si="225"/>
        <v>0</v>
      </c>
    </row>
    <row r="881" spans="1:38" x14ac:dyDescent="0.3">
      <c r="A881" s="64" t="str">
        <f t="shared" si="219"/>
        <v/>
      </c>
      <c r="B881" s="64" t="str">
        <f t="shared" si="220"/>
        <v/>
      </c>
      <c r="C881" s="100">
        <v>880</v>
      </c>
      <c r="D881" s="96"/>
      <c r="E881" s="97">
        <f t="shared" si="232"/>
        <v>1</v>
      </c>
      <c r="F881" s="97"/>
      <c r="G881" s="97"/>
      <c r="H881" s="104" t="str">
        <f t="shared" si="226"/>
        <v/>
      </c>
      <c r="I881" s="105" t="str">
        <f>IF(D881="","",VLOOKUP(D881,ENTRANTS!$A$1:$H$1000,2,0))</f>
        <v/>
      </c>
      <c r="J881" s="105" t="str">
        <f>IF(D881="","",VLOOKUP(D881,ENTRANTS!$A$1:$H$1000,3,0))</f>
        <v/>
      </c>
      <c r="K881" s="100" t="str">
        <f>IF(D881="","",LEFT(VLOOKUP(D881,ENTRANTS!$A$1:$H$1000,5,0),1))</f>
        <v/>
      </c>
      <c r="L881" s="100" t="str">
        <f>IF(D881="","",COUNTIF($K$2:K881,K881))</f>
        <v/>
      </c>
      <c r="M881" s="100" t="str">
        <f>IF(D881="","",VLOOKUP(D881,ENTRANTS!$A$1:$H$1000,4,0))</f>
        <v/>
      </c>
      <c r="N881" s="100" t="str">
        <f>IF(D881="","",COUNTIF($M$2:M881,M881))</f>
        <v/>
      </c>
      <c r="O881" s="105" t="str">
        <f>IF(D881="","",VLOOKUP(D881,ENTRANTS!$A$1:$H$1000,6,0))</f>
        <v/>
      </c>
      <c r="P881" s="83" t="str">
        <f t="shared" si="227"/>
        <v/>
      </c>
      <c r="Q881" s="30"/>
      <c r="R881" s="2" t="str">
        <f t="shared" si="228"/>
        <v/>
      </c>
      <c r="S881" s="3" t="str">
        <f>IF(D881="","",COUNTIF($R$2:R881,R881))</f>
        <v/>
      </c>
      <c r="T881" s="4" t="str">
        <f t="shared" si="233"/>
        <v/>
      </c>
      <c r="U881" s="34" t="str">
        <f>IF(AND(S881=4,K881="M",NOT(O881="Unattached")),SUMIF(R$2:R881,R881,L$2:L881),"")</f>
        <v/>
      </c>
      <c r="V881" s="4" t="str">
        <f t="shared" si="234"/>
        <v/>
      </c>
      <c r="W881" s="34" t="str">
        <f>IF(AND(S881=3,K881="F",NOT(O881="Unattached")),SUMIF(R$2:R881,R881,L$2:L881),"")</f>
        <v/>
      </c>
      <c r="X881" s="5" t="str">
        <f t="shared" si="221"/>
        <v/>
      </c>
      <c r="Y881" s="5" t="str">
        <f t="shared" si="229"/>
        <v/>
      </c>
      <c r="Z881" s="32" t="str">
        <f t="shared" si="222"/>
        <v xml:space="preserve"> </v>
      </c>
      <c r="AA881" s="32" t="str">
        <f>IF(K881="M",IF(S881&lt;&gt;4,"",VLOOKUP(CONCATENATE(R881," ",(S881-3)),$Z$2:AD881,5,0)),IF(S881&lt;&gt;3,"",VLOOKUP(CONCATENATE(R881," ",(S881-2)),$Z$2:AD881,5,0)))</f>
        <v/>
      </c>
      <c r="AB881" s="32" t="str">
        <f>IF(K881="M",IF(S881&lt;&gt;4,"",VLOOKUP(CONCATENATE(R881," ",(S881-2)),$Z$2:AD881,5,0)),IF(S881&lt;&gt;3,"",VLOOKUP(CONCATENATE(R881," ",(S881-1)),$Z$2:AD881,5,0)))</f>
        <v/>
      </c>
      <c r="AC881" s="32" t="str">
        <f>IF(K881="M",IF(S881&lt;&gt;4,"",VLOOKUP(CONCATENATE(R881," ",(S881-1)),$Z$2:AD881,5,0)),IF(S881&lt;&gt;3,"",VLOOKUP(CONCATENATE(R881," ",(S881)),$Z$2:AD881,5,0)))</f>
        <v/>
      </c>
      <c r="AD881" s="32" t="str">
        <f t="shared" si="230"/>
        <v/>
      </c>
      <c r="AE881" s="32" t="str">
        <f t="shared" si="231"/>
        <v xml:space="preserve"> </v>
      </c>
      <c r="AF881" s="109">
        <f>IF($K881="M",IF($L881&gt;Params!D$3,0,Params!F$3-$L881+1)+IF($L881=1,2,0),IF($L881&gt;Params!E$3,0,Params!G$3-$L881+1)+IF($L881=1,2,0))</f>
        <v>0</v>
      </c>
      <c r="AG881" s="109">
        <f t="shared" si="223"/>
        <v>0</v>
      </c>
      <c r="AH881" s="109">
        <f>IF(LEN(M881)&gt;1,MATCH(MID(M881,2,3),Params!$A$4:$A$14,0),0)</f>
        <v>0</v>
      </c>
      <c r="AI881" s="109" cm="1">
        <f t="array" ref="AI881">IF(AH881=0,0,INDEX(Params!F$4:F$14,RESULTS!$AH881))</f>
        <v>0</v>
      </c>
      <c r="AJ881" s="109" cm="1">
        <f t="array" ref="AJ881">IF(AI881=0,0,INDEX(Params!G$4:G$14,RESULTS!$AH881))</f>
        <v>0</v>
      </c>
      <c r="AK881" s="109">
        <f t="shared" si="224"/>
        <v>0</v>
      </c>
      <c r="AL881" s="109">
        <f t="shared" si="225"/>
        <v>0</v>
      </c>
    </row>
    <row r="882" spans="1:38" x14ac:dyDescent="0.3">
      <c r="A882" s="64" t="str">
        <f t="shared" si="219"/>
        <v/>
      </c>
      <c r="B882" s="64" t="str">
        <f t="shared" si="220"/>
        <v/>
      </c>
      <c r="C882" s="100">
        <v>881</v>
      </c>
      <c r="D882" s="96"/>
      <c r="E882" s="97">
        <f t="shared" si="232"/>
        <v>1</v>
      </c>
      <c r="F882" s="97"/>
      <c r="G882" s="97"/>
      <c r="H882" s="104" t="str">
        <f t="shared" si="226"/>
        <v/>
      </c>
      <c r="I882" s="105" t="str">
        <f>IF(D882="","",VLOOKUP(D882,ENTRANTS!$A$1:$H$1000,2,0))</f>
        <v/>
      </c>
      <c r="J882" s="105" t="str">
        <f>IF(D882="","",VLOOKUP(D882,ENTRANTS!$A$1:$H$1000,3,0))</f>
        <v/>
      </c>
      <c r="K882" s="100" t="str">
        <f>IF(D882="","",LEFT(VLOOKUP(D882,ENTRANTS!$A$1:$H$1000,5,0),1))</f>
        <v/>
      </c>
      <c r="L882" s="100" t="str">
        <f>IF(D882="","",COUNTIF($K$2:K882,K882))</f>
        <v/>
      </c>
      <c r="M882" s="100" t="str">
        <f>IF(D882="","",VLOOKUP(D882,ENTRANTS!$A$1:$H$1000,4,0))</f>
        <v/>
      </c>
      <c r="N882" s="100" t="str">
        <f>IF(D882="","",COUNTIF($M$2:M882,M882))</f>
        <v/>
      </c>
      <c r="O882" s="105" t="str">
        <f>IF(D882="","",VLOOKUP(D882,ENTRANTS!$A$1:$H$1000,6,0))</f>
        <v/>
      </c>
      <c r="P882" s="83" t="str">
        <f t="shared" si="227"/>
        <v/>
      </c>
      <c r="Q882" s="30"/>
      <c r="R882" s="2" t="str">
        <f t="shared" si="228"/>
        <v/>
      </c>
      <c r="S882" s="3" t="str">
        <f>IF(D882="","",COUNTIF($R$2:R882,R882))</f>
        <v/>
      </c>
      <c r="T882" s="4" t="str">
        <f t="shared" si="233"/>
        <v/>
      </c>
      <c r="U882" s="34" t="str">
        <f>IF(AND(S882=4,K882="M",NOT(O882="Unattached")),SUMIF(R$2:R882,R882,L$2:L882),"")</f>
        <v/>
      </c>
      <c r="V882" s="4" t="str">
        <f t="shared" si="234"/>
        <v/>
      </c>
      <c r="W882" s="34" t="str">
        <f>IF(AND(S882=3,K882="F",NOT(O882="Unattached")),SUMIF(R$2:R882,R882,L$2:L882),"")</f>
        <v/>
      </c>
      <c r="X882" s="5" t="str">
        <f t="shared" si="221"/>
        <v/>
      </c>
      <c r="Y882" s="5" t="str">
        <f t="shared" si="229"/>
        <v/>
      </c>
      <c r="Z882" s="32" t="str">
        <f t="shared" si="222"/>
        <v xml:space="preserve"> </v>
      </c>
      <c r="AA882" s="32" t="str">
        <f>IF(K882="M",IF(S882&lt;&gt;4,"",VLOOKUP(CONCATENATE(R882," ",(S882-3)),$Z$2:AD882,5,0)),IF(S882&lt;&gt;3,"",VLOOKUP(CONCATENATE(R882," ",(S882-2)),$Z$2:AD882,5,0)))</f>
        <v/>
      </c>
      <c r="AB882" s="32" t="str">
        <f>IF(K882="M",IF(S882&lt;&gt;4,"",VLOOKUP(CONCATENATE(R882," ",(S882-2)),$Z$2:AD882,5,0)),IF(S882&lt;&gt;3,"",VLOOKUP(CONCATENATE(R882," ",(S882-1)),$Z$2:AD882,5,0)))</f>
        <v/>
      </c>
      <c r="AC882" s="32" t="str">
        <f>IF(K882="M",IF(S882&lt;&gt;4,"",VLOOKUP(CONCATENATE(R882," ",(S882-1)),$Z$2:AD882,5,0)),IF(S882&lt;&gt;3,"",VLOOKUP(CONCATENATE(R882," ",(S882)),$Z$2:AD882,5,0)))</f>
        <v/>
      </c>
      <c r="AD882" s="32" t="str">
        <f t="shared" si="230"/>
        <v/>
      </c>
      <c r="AE882" s="32" t="str">
        <f t="shared" si="231"/>
        <v xml:space="preserve"> </v>
      </c>
      <c r="AF882" s="109">
        <f>IF($K882="M",IF($L882&gt;Params!D$3,0,Params!F$3-$L882+1)+IF($L882=1,2,0),IF($L882&gt;Params!E$3,0,Params!G$3-$L882+1)+IF($L882=1,2,0))</f>
        <v>0</v>
      </c>
      <c r="AG882" s="109">
        <f t="shared" si="223"/>
        <v>0</v>
      </c>
      <c r="AH882" s="109">
        <f>IF(LEN(M882)&gt;1,MATCH(MID(M882,2,3),Params!$A$4:$A$14,0),0)</f>
        <v>0</v>
      </c>
      <c r="AI882" s="109" cm="1">
        <f t="array" ref="AI882">IF(AH882=0,0,INDEX(Params!F$4:F$14,RESULTS!$AH882))</f>
        <v>0</v>
      </c>
      <c r="AJ882" s="109" cm="1">
        <f t="array" ref="AJ882">IF(AI882=0,0,INDEX(Params!G$4:G$14,RESULTS!$AH882))</f>
        <v>0</v>
      </c>
      <c r="AK882" s="109">
        <f t="shared" si="224"/>
        <v>0</v>
      </c>
      <c r="AL882" s="109">
        <f t="shared" si="225"/>
        <v>0</v>
      </c>
    </row>
    <row r="883" spans="1:38" x14ac:dyDescent="0.3">
      <c r="A883" s="64" t="str">
        <f t="shared" si="219"/>
        <v/>
      </c>
      <c r="B883" s="64" t="str">
        <f t="shared" si="220"/>
        <v/>
      </c>
      <c r="C883" s="100">
        <v>882</v>
      </c>
      <c r="D883" s="96"/>
      <c r="E883" s="97">
        <f t="shared" si="232"/>
        <v>1</v>
      </c>
      <c r="F883" s="97"/>
      <c r="G883" s="97"/>
      <c r="H883" s="104" t="str">
        <f t="shared" si="226"/>
        <v/>
      </c>
      <c r="I883" s="105" t="str">
        <f>IF(D883="","",VLOOKUP(D883,ENTRANTS!$A$1:$H$1000,2,0))</f>
        <v/>
      </c>
      <c r="J883" s="105" t="str">
        <f>IF(D883="","",VLOOKUP(D883,ENTRANTS!$A$1:$H$1000,3,0))</f>
        <v/>
      </c>
      <c r="K883" s="100" t="str">
        <f>IF(D883="","",LEFT(VLOOKUP(D883,ENTRANTS!$A$1:$H$1000,5,0),1))</f>
        <v/>
      </c>
      <c r="L883" s="100" t="str">
        <f>IF(D883="","",COUNTIF($K$2:K883,K883))</f>
        <v/>
      </c>
      <c r="M883" s="100" t="str">
        <f>IF(D883="","",VLOOKUP(D883,ENTRANTS!$A$1:$H$1000,4,0))</f>
        <v/>
      </c>
      <c r="N883" s="100" t="str">
        <f>IF(D883="","",COUNTIF($M$2:M883,M883))</f>
        <v/>
      </c>
      <c r="O883" s="105" t="str">
        <f>IF(D883="","",VLOOKUP(D883,ENTRANTS!$A$1:$H$1000,6,0))</f>
        <v/>
      </c>
      <c r="P883" s="83" t="str">
        <f t="shared" si="227"/>
        <v/>
      </c>
      <c r="Q883" s="30"/>
      <c r="R883" s="2" t="str">
        <f t="shared" si="228"/>
        <v/>
      </c>
      <c r="S883" s="3" t="str">
        <f>IF(D883="","",COUNTIF($R$2:R883,R883))</f>
        <v/>
      </c>
      <c r="T883" s="4" t="str">
        <f t="shared" si="233"/>
        <v/>
      </c>
      <c r="U883" s="34" t="str">
        <f>IF(AND(S883=4,K883="M",NOT(O883="Unattached")),SUMIF(R$2:R883,R883,L$2:L883),"")</f>
        <v/>
      </c>
      <c r="V883" s="4" t="str">
        <f t="shared" si="234"/>
        <v/>
      </c>
      <c r="W883" s="34" t="str">
        <f>IF(AND(S883=3,K883="F",NOT(O883="Unattached")),SUMIF(R$2:R883,R883,L$2:L883),"")</f>
        <v/>
      </c>
      <c r="X883" s="5" t="str">
        <f t="shared" si="221"/>
        <v/>
      </c>
      <c r="Y883" s="5" t="str">
        <f t="shared" si="229"/>
        <v/>
      </c>
      <c r="Z883" s="32" t="str">
        <f t="shared" si="222"/>
        <v xml:space="preserve"> </v>
      </c>
      <c r="AA883" s="32" t="str">
        <f>IF(K883="M",IF(S883&lt;&gt;4,"",VLOOKUP(CONCATENATE(R883," ",(S883-3)),$Z$2:AD883,5,0)),IF(S883&lt;&gt;3,"",VLOOKUP(CONCATENATE(R883," ",(S883-2)),$Z$2:AD883,5,0)))</f>
        <v/>
      </c>
      <c r="AB883" s="32" t="str">
        <f>IF(K883="M",IF(S883&lt;&gt;4,"",VLOOKUP(CONCATENATE(R883," ",(S883-2)),$Z$2:AD883,5,0)),IF(S883&lt;&gt;3,"",VLOOKUP(CONCATENATE(R883," ",(S883-1)),$Z$2:AD883,5,0)))</f>
        <v/>
      </c>
      <c r="AC883" s="32" t="str">
        <f>IF(K883="M",IF(S883&lt;&gt;4,"",VLOOKUP(CONCATENATE(R883," ",(S883-1)),$Z$2:AD883,5,0)),IF(S883&lt;&gt;3,"",VLOOKUP(CONCATENATE(R883," ",(S883)),$Z$2:AD883,5,0)))</f>
        <v/>
      </c>
      <c r="AD883" s="32" t="str">
        <f t="shared" si="230"/>
        <v/>
      </c>
      <c r="AE883" s="32" t="str">
        <f t="shared" si="231"/>
        <v xml:space="preserve"> </v>
      </c>
      <c r="AF883" s="109">
        <f>IF($K883="M",IF($L883&gt;Params!D$3,0,Params!F$3-$L883+1)+IF($L883=1,2,0),IF($L883&gt;Params!E$3,0,Params!G$3-$L883+1)+IF($L883=1,2,0))</f>
        <v>0</v>
      </c>
      <c r="AG883" s="109">
        <f t="shared" si="223"/>
        <v>0</v>
      </c>
      <c r="AH883" s="109">
        <f>IF(LEN(M883)&gt;1,MATCH(MID(M883,2,3),Params!$A$4:$A$14,0),0)</f>
        <v>0</v>
      </c>
      <c r="AI883" s="109" cm="1">
        <f t="array" ref="AI883">IF(AH883=0,0,INDEX(Params!F$4:F$14,RESULTS!$AH883))</f>
        <v>0</v>
      </c>
      <c r="AJ883" s="109" cm="1">
        <f t="array" ref="AJ883">IF(AI883=0,0,INDEX(Params!G$4:G$14,RESULTS!$AH883))</f>
        <v>0</v>
      </c>
      <c r="AK883" s="109">
        <f t="shared" si="224"/>
        <v>0</v>
      </c>
      <c r="AL883" s="109">
        <f t="shared" si="225"/>
        <v>0</v>
      </c>
    </row>
    <row r="884" spans="1:38" x14ac:dyDescent="0.3">
      <c r="A884" s="64" t="str">
        <f t="shared" si="219"/>
        <v/>
      </c>
      <c r="B884" s="64" t="str">
        <f t="shared" si="220"/>
        <v/>
      </c>
      <c r="C884" s="100">
        <v>883</v>
      </c>
      <c r="D884" s="96"/>
      <c r="E884" s="97">
        <f t="shared" si="232"/>
        <v>1</v>
      </c>
      <c r="F884" s="97"/>
      <c r="G884" s="97"/>
      <c r="H884" s="104" t="str">
        <f t="shared" si="226"/>
        <v/>
      </c>
      <c r="I884" s="105" t="str">
        <f>IF(D884="","",VLOOKUP(D884,ENTRANTS!$A$1:$H$1000,2,0))</f>
        <v/>
      </c>
      <c r="J884" s="105" t="str">
        <f>IF(D884="","",VLOOKUP(D884,ENTRANTS!$A$1:$H$1000,3,0))</f>
        <v/>
      </c>
      <c r="K884" s="100" t="str">
        <f>IF(D884="","",LEFT(VLOOKUP(D884,ENTRANTS!$A$1:$H$1000,5,0),1))</f>
        <v/>
      </c>
      <c r="L884" s="100" t="str">
        <f>IF(D884="","",COUNTIF($K$2:K884,K884))</f>
        <v/>
      </c>
      <c r="M884" s="100" t="str">
        <f>IF(D884="","",VLOOKUP(D884,ENTRANTS!$A$1:$H$1000,4,0))</f>
        <v/>
      </c>
      <c r="N884" s="100" t="str">
        <f>IF(D884="","",COUNTIF($M$2:M884,M884))</f>
        <v/>
      </c>
      <c r="O884" s="105" t="str">
        <f>IF(D884="","",VLOOKUP(D884,ENTRANTS!$A$1:$H$1000,6,0))</f>
        <v/>
      </c>
      <c r="P884" s="83" t="str">
        <f t="shared" si="227"/>
        <v/>
      </c>
      <c r="Q884" s="30"/>
      <c r="R884" s="2" t="str">
        <f t="shared" si="228"/>
        <v/>
      </c>
      <c r="S884" s="3" t="str">
        <f>IF(D884="","",COUNTIF($R$2:R884,R884))</f>
        <v/>
      </c>
      <c r="T884" s="4" t="str">
        <f t="shared" si="233"/>
        <v/>
      </c>
      <c r="U884" s="34" t="str">
        <f>IF(AND(S884=4,K884="M",NOT(O884="Unattached")),SUMIF(R$2:R884,R884,L$2:L884),"")</f>
        <v/>
      </c>
      <c r="V884" s="4" t="str">
        <f t="shared" si="234"/>
        <v/>
      </c>
      <c r="W884" s="34" t="str">
        <f>IF(AND(S884=3,K884="F",NOT(O884="Unattached")),SUMIF(R$2:R884,R884,L$2:L884),"")</f>
        <v/>
      </c>
      <c r="X884" s="5" t="str">
        <f t="shared" si="221"/>
        <v/>
      </c>
      <c r="Y884" s="5" t="str">
        <f t="shared" si="229"/>
        <v/>
      </c>
      <c r="Z884" s="32" t="str">
        <f t="shared" si="222"/>
        <v xml:space="preserve"> </v>
      </c>
      <c r="AA884" s="32" t="str">
        <f>IF(K884="M",IF(S884&lt;&gt;4,"",VLOOKUP(CONCATENATE(R884," ",(S884-3)),$Z$2:AD884,5,0)),IF(S884&lt;&gt;3,"",VLOOKUP(CONCATENATE(R884," ",(S884-2)),$Z$2:AD884,5,0)))</f>
        <v/>
      </c>
      <c r="AB884" s="32" t="str">
        <f>IF(K884="M",IF(S884&lt;&gt;4,"",VLOOKUP(CONCATENATE(R884," ",(S884-2)),$Z$2:AD884,5,0)),IF(S884&lt;&gt;3,"",VLOOKUP(CONCATENATE(R884," ",(S884-1)),$Z$2:AD884,5,0)))</f>
        <v/>
      </c>
      <c r="AC884" s="32" t="str">
        <f>IF(K884="M",IF(S884&lt;&gt;4,"",VLOOKUP(CONCATENATE(R884," ",(S884-1)),$Z$2:AD884,5,0)),IF(S884&lt;&gt;3,"",VLOOKUP(CONCATENATE(R884," ",(S884)),$Z$2:AD884,5,0)))</f>
        <v/>
      </c>
      <c r="AD884" s="32" t="str">
        <f t="shared" si="230"/>
        <v/>
      </c>
      <c r="AE884" s="32" t="str">
        <f t="shared" si="231"/>
        <v xml:space="preserve"> </v>
      </c>
      <c r="AF884" s="109">
        <f>IF($K884="M",IF($L884&gt;Params!D$3,0,Params!F$3-$L884+1)+IF($L884=1,2,0),IF($L884&gt;Params!E$3,0,Params!G$3-$L884+1)+IF($L884=1,2,0))</f>
        <v>0</v>
      </c>
      <c r="AG884" s="109">
        <f t="shared" si="223"/>
        <v>0</v>
      </c>
      <c r="AH884" s="109">
        <f>IF(LEN(M884)&gt;1,MATCH(MID(M884,2,3),Params!$A$4:$A$14,0),0)</f>
        <v>0</v>
      </c>
      <c r="AI884" s="109" cm="1">
        <f t="array" ref="AI884">IF(AH884=0,0,INDEX(Params!F$4:F$14,RESULTS!$AH884))</f>
        <v>0</v>
      </c>
      <c r="AJ884" s="109" cm="1">
        <f t="array" ref="AJ884">IF(AI884=0,0,INDEX(Params!G$4:G$14,RESULTS!$AH884))</f>
        <v>0</v>
      </c>
      <c r="AK884" s="109">
        <f t="shared" si="224"/>
        <v>0</v>
      </c>
      <c r="AL884" s="109">
        <f t="shared" si="225"/>
        <v>0</v>
      </c>
    </row>
    <row r="885" spans="1:38" x14ac:dyDescent="0.3">
      <c r="A885" s="64" t="str">
        <f t="shared" si="219"/>
        <v/>
      </c>
      <c r="B885" s="64" t="str">
        <f t="shared" si="220"/>
        <v/>
      </c>
      <c r="C885" s="100">
        <v>884</v>
      </c>
      <c r="D885" s="96"/>
      <c r="E885" s="97">
        <f t="shared" si="232"/>
        <v>1</v>
      </c>
      <c r="F885" s="97"/>
      <c r="G885" s="97"/>
      <c r="H885" s="104" t="str">
        <f t="shared" si="226"/>
        <v/>
      </c>
      <c r="I885" s="105" t="str">
        <f>IF(D885="","",VLOOKUP(D885,ENTRANTS!$A$1:$H$1000,2,0))</f>
        <v/>
      </c>
      <c r="J885" s="105" t="str">
        <f>IF(D885="","",VLOOKUP(D885,ENTRANTS!$A$1:$H$1000,3,0))</f>
        <v/>
      </c>
      <c r="K885" s="100" t="str">
        <f>IF(D885="","",LEFT(VLOOKUP(D885,ENTRANTS!$A$1:$H$1000,5,0),1))</f>
        <v/>
      </c>
      <c r="L885" s="100" t="str">
        <f>IF(D885="","",COUNTIF($K$2:K885,K885))</f>
        <v/>
      </c>
      <c r="M885" s="100" t="str">
        <f>IF(D885="","",VLOOKUP(D885,ENTRANTS!$A$1:$H$1000,4,0))</f>
        <v/>
      </c>
      <c r="N885" s="100" t="str">
        <f>IF(D885="","",COUNTIF($M$2:M885,M885))</f>
        <v/>
      </c>
      <c r="O885" s="105" t="str">
        <f>IF(D885="","",VLOOKUP(D885,ENTRANTS!$A$1:$H$1000,6,0))</f>
        <v/>
      </c>
      <c r="P885" s="83" t="str">
        <f t="shared" si="227"/>
        <v/>
      </c>
      <c r="Q885" s="30"/>
      <c r="R885" s="2" t="str">
        <f t="shared" si="228"/>
        <v/>
      </c>
      <c r="S885" s="3" t="str">
        <f>IF(D885="","",COUNTIF($R$2:R885,R885))</f>
        <v/>
      </c>
      <c r="T885" s="4" t="str">
        <f t="shared" si="233"/>
        <v/>
      </c>
      <c r="U885" s="34" t="str">
        <f>IF(AND(S885=4,K885="M",NOT(O885="Unattached")),SUMIF(R$2:R885,R885,L$2:L885),"")</f>
        <v/>
      </c>
      <c r="V885" s="4" t="str">
        <f t="shared" si="234"/>
        <v/>
      </c>
      <c r="W885" s="34" t="str">
        <f>IF(AND(S885=3,K885="F",NOT(O885="Unattached")),SUMIF(R$2:R885,R885,L$2:L885),"")</f>
        <v/>
      </c>
      <c r="X885" s="5" t="str">
        <f t="shared" si="221"/>
        <v/>
      </c>
      <c r="Y885" s="5" t="str">
        <f t="shared" si="229"/>
        <v/>
      </c>
      <c r="Z885" s="32" t="str">
        <f t="shared" si="222"/>
        <v xml:space="preserve"> </v>
      </c>
      <c r="AA885" s="32" t="str">
        <f>IF(K885="M",IF(S885&lt;&gt;4,"",VLOOKUP(CONCATENATE(R885," ",(S885-3)),$Z$2:AD885,5,0)),IF(S885&lt;&gt;3,"",VLOOKUP(CONCATENATE(R885," ",(S885-2)),$Z$2:AD885,5,0)))</f>
        <v/>
      </c>
      <c r="AB885" s="32" t="str">
        <f>IF(K885="M",IF(S885&lt;&gt;4,"",VLOOKUP(CONCATENATE(R885," ",(S885-2)),$Z$2:AD885,5,0)),IF(S885&lt;&gt;3,"",VLOOKUP(CONCATENATE(R885," ",(S885-1)),$Z$2:AD885,5,0)))</f>
        <v/>
      </c>
      <c r="AC885" s="32" t="str">
        <f>IF(K885="M",IF(S885&lt;&gt;4,"",VLOOKUP(CONCATENATE(R885," ",(S885-1)),$Z$2:AD885,5,0)),IF(S885&lt;&gt;3,"",VLOOKUP(CONCATENATE(R885," ",(S885)),$Z$2:AD885,5,0)))</f>
        <v/>
      </c>
      <c r="AD885" s="32" t="str">
        <f t="shared" si="230"/>
        <v/>
      </c>
      <c r="AE885" s="32" t="str">
        <f t="shared" si="231"/>
        <v xml:space="preserve"> </v>
      </c>
      <c r="AF885" s="109">
        <f>IF($K885="M",IF($L885&gt;Params!D$3,0,Params!F$3-$L885+1)+IF($L885=1,2,0),IF($L885&gt;Params!E$3,0,Params!G$3-$L885+1)+IF($L885=1,2,0))</f>
        <v>0</v>
      </c>
      <c r="AG885" s="109">
        <f t="shared" si="223"/>
        <v>0</v>
      </c>
      <c r="AH885" s="109">
        <f>IF(LEN(M885)&gt;1,MATCH(MID(M885,2,3),Params!$A$4:$A$14,0),0)</f>
        <v>0</v>
      </c>
      <c r="AI885" s="109" cm="1">
        <f t="array" ref="AI885">IF(AH885=0,0,INDEX(Params!F$4:F$14,RESULTS!$AH885))</f>
        <v>0</v>
      </c>
      <c r="AJ885" s="109" cm="1">
        <f t="array" ref="AJ885">IF(AI885=0,0,INDEX(Params!G$4:G$14,RESULTS!$AH885))</f>
        <v>0</v>
      </c>
      <c r="AK885" s="109">
        <f t="shared" si="224"/>
        <v>0</v>
      </c>
      <c r="AL885" s="109">
        <f t="shared" si="225"/>
        <v>0</v>
      </c>
    </row>
    <row r="886" spans="1:38" x14ac:dyDescent="0.3">
      <c r="A886" s="64" t="str">
        <f t="shared" si="219"/>
        <v/>
      </c>
      <c r="B886" s="64" t="str">
        <f t="shared" si="220"/>
        <v/>
      </c>
      <c r="C886" s="100">
        <v>885</v>
      </c>
      <c r="D886" s="96"/>
      <c r="E886" s="97">
        <f t="shared" si="232"/>
        <v>1</v>
      </c>
      <c r="F886" s="97"/>
      <c r="G886" s="97"/>
      <c r="H886" s="104" t="str">
        <f t="shared" si="226"/>
        <v/>
      </c>
      <c r="I886" s="105" t="str">
        <f>IF(D886="","",VLOOKUP(D886,ENTRANTS!$A$1:$H$1000,2,0))</f>
        <v/>
      </c>
      <c r="J886" s="105" t="str">
        <f>IF(D886="","",VLOOKUP(D886,ENTRANTS!$A$1:$H$1000,3,0))</f>
        <v/>
      </c>
      <c r="K886" s="100" t="str">
        <f>IF(D886="","",LEFT(VLOOKUP(D886,ENTRANTS!$A$1:$H$1000,5,0),1))</f>
        <v/>
      </c>
      <c r="L886" s="100" t="str">
        <f>IF(D886="","",COUNTIF($K$2:K886,K886))</f>
        <v/>
      </c>
      <c r="M886" s="100" t="str">
        <f>IF(D886="","",VLOOKUP(D886,ENTRANTS!$A$1:$H$1000,4,0))</f>
        <v/>
      </c>
      <c r="N886" s="100" t="str">
        <f>IF(D886="","",COUNTIF($M$2:M886,M886))</f>
        <v/>
      </c>
      <c r="O886" s="105" t="str">
        <f>IF(D886="","",VLOOKUP(D886,ENTRANTS!$A$1:$H$1000,6,0))</f>
        <v/>
      </c>
      <c r="P886" s="83" t="str">
        <f t="shared" si="227"/>
        <v/>
      </c>
      <c r="Q886" s="30"/>
      <c r="R886" s="2" t="str">
        <f t="shared" si="228"/>
        <v/>
      </c>
      <c r="S886" s="3" t="str">
        <f>IF(D886="","",COUNTIF($R$2:R886,R886))</f>
        <v/>
      </c>
      <c r="T886" s="4" t="str">
        <f t="shared" si="233"/>
        <v/>
      </c>
      <c r="U886" s="34" t="str">
        <f>IF(AND(S886=4,K886="M",NOT(O886="Unattached")),SUMIF(R$2:R886,R886,L$2:L886),"")</f>
        <v/>
      </c>
      <c r="V886" s="4" t="str">
        <f t="shared" si="234"/>
        <v/>
      </c>
      <c r="W886" s="34" t="str">
        <f>IF(AND(S886=3,K886="F",NOT(O886="Unattached")),SUMIF(R$2:R886,R886,L$2:L886),"")</f>
        <v/>
      </c>
      <c r="X886" s="5" t="str">
        <f t="shared" si="221"/>
        <v/>
      </c>
      <c r="Y886" s="5" t="str">
        <f t="shared" si="229"/>
        <v/>
      </c>
      <c r="Z886" s="32" t="str">
        <f t="shared" si="222"/>
        <v xml:space="preserve"> </v>
      </c>
      <c r="AA886" s="32" t="str">
        <f>IF(K886="M",IF(S886&lt;&gt;4,"",VLOOKUP(CONCATENATE(R886," ",(S886-3)),$Z$2:AD886,5,0)),IF(S886&lt;&gt;3,"",VLOOKUP(CONCATENATE(R886," ",(S886-2)),$Z$2:AD886,5,0)))</f>
        <v/>
      </c>
      <c r="AB886" s="32" t="str">
        <f>IF(K886="M",IF(S886&lt;&gt;4,"",VLOOKUP(CONCATENATE(R886," ",(S886-2)),$Z$2:AD886,5,0)),IF(S886&lt;&gt;3,"",VLOOKUP(CONCATENATE(R886," ",(S886-1)),$Z$2:AD886,5,0)))</f>
        <v/>
      </c>
      <c r="AC886" s="32" t="str">
        <f>IF(K886="M",IF(S886&lt;&gt;4,"",VLOOKUP(CONCATENATE(R886," ",(S886-1)),$Z$2:AD886,5,0)),IF(S886&lt;&gt;3,"",VLOOKUP(CONCATENATE(R886," ",(S886)),$Z$2:AD886,5,0)))</f>
        <v/>
      </c>
      <c r="AD886" s="32" t="str">
        <f t="shared" si="230"/>
        <v/>
      </c>
      <c r="AE886" s="32" t="str">
        <f t="shared" si="231"/>
        <v xml:space="preserve"> </v>
      </c>
      <c r="AF886" s="109">
        <f>IF($K886="M",IF($L886&gt;Params!D$3,0,Params!F$3-$L886+1)+IF($L886=1,2,0),IF($L886&gt;Params!E$3,0,Params!G$3-$L886+1)+IF($L886=1,2,0))</f>
        <v>0</v>
      </c>
      <c r="AG886" s="109">
        <f t="shared" si="223"/>
        <v>0</v>
      </c>
      <c r="AH886" s="109">
        <f>IF(LEN(M886)&gt;1,MATCH(MID(M886,2,3),Params!$A$4:$A$14,0),0)</f>
        <v>0</v>
      </c>
      <c r="AI886" s="109" cm="1">
        <f t="array" ref="AI886">IF(AH886=0,0,INDEX(Params!F$4:F$14,RESULTS!$AH886))</f>
        <v>0</v>
      </c>
      <c r="AJ886" s="109" cm="1">
        <f t="array" ref="AJ886">IF(AI886=0,0,INDEX(Params!G$4:G$14,RESULTS!$AH886))</f>
        <v>0</v>
      </c>
      <c r="AK886" s="109">
        <f t="shared" si="224"/>
        <v>0</v>
      </c>
      <c r="AL886" s="109">
        <f t="shared" si="225"/>
        <v>0</v>
      </c>
    </row>
    <row r="887" spans="1:38" x14ac:dyDescent="0.3">
      <c r="A887" s="64" t="str">
        <f t="shared" si="219"/>
        <v/>
      </c>
      <c r="B887" s="64" t="str">
        <f t="shared" si="220"/>
        <v/>
      </c>
      <c r="C887" s="100">
        <v>886</v>
      </c>
      <c r="D887" s="96"/>
      <c r="E887" s="97">
        <f t="shared" si="232"/>
        <v>1</v>
      </c>
      <c r="F887" s="97"/>
      <c r="G887" s="97"/>
      <c r="H887" s="104" t="str">
        <f t="shared" si="226"/>
        <v/>
      </c>
      <c r="I887" s="105" t="str">
        <f>IF(D887="","",VLOOKUP(D887,ENTRANTS!$A$1:$H$1000,2,0))</f>
        <v/>
      </c>
      <c r="J887" s="105" t="str">
        <f>IF(D887="","",VLOOKUP(D887,ENTRANTS!$A$1:$H$1000,3,0))</f>
        <v/>
      </c>
      <c r="K887" s="100" t="str">
        <f>IF(D887="","",LEFT(VLOOKUP(D887,ENTRANTS!$A$1:$H$1000,5,0),1))</f>
        <v/>
      </c>
      <c r="L887" s="100" t="str">
        <f>IF(D887="","",COUNTIF($K$2:K887,K887))</f>
        <v/>
      </c>
      <c r="M887" s="100" t="str">
        <f>IF(D887="","",VLOOKUP(D887,ENTRANTS!$A$1:$H$1000,4,0))</f>
        <v/>
      </c>
      <c r="N887" s="100" t="str">
        <f>IF(D887="","",COUNTIF($M$2:M887,M887))</f>
        <v/>
      </c>
      <c r="O887" s="105" t="str">
        <f>IF(D887="","",VLOOKUP(D887,ENTRANTS!$A$1:$H$1000,6,0))</f>
        <v/>
      </c>
      <c r="P887" s="83" t="str">
        <f t="shared" si="227"/>
        <v/>
      </c>
      <c r="Q887" s="30"/>
      <c r="R887" s="2" t="str">
        <f t="shared" si="228"/>
        <v/>
      </c>
      <c r="S887" s="3" t="str">
        <f>IF(D887="","",COUNTIF($R$2:R887,R887))</f>
        <v/>
      </c>
      <c r="T887" s="4" t="str">
        <f t="shared" si="233"/>
        <v/>
      </c>
      <c r="U887" s="34" t="str">
        <f>IF(AND(S887=4,K887="M",NOT(O887="Unattached")),SUMIF(R$2:R887,R887,L$2:L887),"")</f>
        <v/>
      </c>
      <c r="V887" s="4" t="str">
        <f t="shared" si="234"/>
        <v/>
      </c>
      <c r="W887" s="34" t="str">
        <f>IF(AND(S887=3,K887="F",NOT(O887="Unattached")),SUMIF(R$2:R887,R887,L$2:L887),"")</f>
        <v/>
      </c>
      <c r="X887" s="5" t="str">
        <f t="shared" si="221"/>
        <v/>
      </c>
      <c r="Y887" s="5" t="str">
        <f t="shared" si="229"/>
        <v/>
      </c>
      <c r="Z887" s="32" t="str">
        <f t="shared" si="222"/>
        <v xml:space="preserve"> </v>
      </c>
      <c r="AA887" s="32" t="str">
        <f>IF(K887="M",IF(S887&lt;&gt;4,"",VLOOKUP(CONCATENATE(R887," ",(S887-3)),$Z$2:AD887,5,0)),IF(S887&lt;&gt;3,"",VLOOKUP(CONCATENATE(R887," ",(S887-2)),$Z$2:AD887,5,0)))</f>
        <v/>
      </c>
      <c r="AB887" s="32" t="str">
        <f>IF(K887="M",IF(S887&lt;&gt;4,"",VLOOKUP(CONCATENATE(R887," ",(S887-2)),$Z$2:AD887,5,0)),IF(S887&lt;&gt;3,"",VLOOKUP(CONCATENATE(R887," ",(S887-1)),$Z$2:AD887,5,0)))</f>
        <v/>
      </c>
      <c r="AC887" s="32" t="str">
        <f>IF(K887="M",IF(S887&lt;&gt;4,"",VLOOKUP(CONCATENATE(R887," ",(S887-1)),$Z$2:AD887,5,0)),IF(S887&lt;&gt;3,"",VLOOKUP(CONCATENATE(R887," ",(S887)),$Z$2:AD887,5,0)))</f>
        <v/>
      </c>
      <c r="AD887" s="32" t="str">
        <f t="shared" si="230"/>
        <v/>
      </c>
      <c r="AE887" s="32" t="str">
        <f t="shared" si="231"/>
        <v xml:space="preserve"> </v>
      </c>
      <c r="AF887" s="109">
        <f>IF($K887="M",IF($L887&gt;Params!D$3,0,Params!F$3-$L887+1)+IF($L887=1,2,0),IF($L887&gt;Params!E$3,0,Params!G$3-$L887+1)+IF($L887=1,2,0))</f>
        <v>0</v>
      </c>
      <c r="AG887" s="109">
        <f t="shared" si="223"/>
        <v>0</v>
      </c>
      <c r="AH887" s="109">
        <f>IF(LEN(M887)&gt;1,MATCH(MID(M887,2,3),Params!$A$4:$A$14,0),0)</f>
        <v>0</v>
      </c>
      <c r="AI887" s="109" cm="1">
        <f t="array" ref="AI887">IF(AH887=0,0,INDEX(Params!F$4:F$14,RESULTS!$AH887))</f>
        <v>0</v>
      </c>
      <c r="AJ887" s="109" cm="1">
        <f t="array" ref="AJ887">IF(AI887=0,0,INDEX(Params!G$4:G$14,RESULTS!$AH887))</f>
        <v>0</v>
      </c>
      <c r="AK887" s="109">
        <f t="shared" si="224"/>
        <v>0</v>
      </c>
      <c r="AL887" s="109">
        <f t="shared" si="225"/>
        <v>0</v>
      </c>
    </row>
    <row r="888" spans="1:38" x14ac:dyDescent="0.3">
      <c r="A888" s="64" t="str">
        <f t="shared" si="219"/>
        <v/>
      </c>
      <c r="B888" s="64" t="str">
        <f t="shared" si="220"/>
        <v/>
      </c>
      <c r="C888" s="100">
        <v>887</v>
      </c>
      <c r="D888" s="96"/>
      <c r="E888" s="97">
        <f t="shared" si="232"/>
        <v>1</v>
      </c>
      <c r="F888" s="97"/>
      <c r="G888" s="97"/>
      <c r="H888" s="104" t="str">
        <f t="shared" si="226"/>
        <v/>
      </c>
      <c r="I888" s="105" t="str">
        <f>IF(D888="","",VLOOKUP(D888,ENTRANTS!$A$1:$H$1000,2,0))</f>
        <v/>
      </c>
      <c r="J888" s="105" t="str">
        <f>IF(D888="","",VLOOKUP(D888,ENTRANTS!$A$1:$H$1000,3,0))</f>
        <v/>
      </c>
      <c r="K888" s="100" t="str">
        <f>IF(D888="","",LEFT(VLOOKUP(D888,ENTRANTS!$A$1:$H$1000,5,0),1))</f>
        <v/>
      </c>
      <c r="L888" s="100" t="str">
        <f>IF(D888="","",COUNTIF($K$2:K888,K888))</f>
        <v/>
      </c>
      <c r="M888" s="100" t="str">
        <f>IF(D888="","",VLOOKUP(D888,ENTRANTS!$A$1:$H$1000,4,0))</f>
        <v/>
      </c>
      <c r="N888" s="100" t="str">
        <f>IF(D888="","",COUNTIF($M$2:M888,M888))</f>
        <v/>
      </c>
      <c r="O888" s="105" t="str">
        <f>IF(D888="","",VLOOKUP(D888,ENTRANTS!$A$1:$H$1000,6,0))</f>
        <v/>
      </c>
      <c r="P888" s="83" t="str">
        <f t="shared" si="227"/>
        <v/>
      </c>
      <c r="Q888" s="30"/>
      <c r="R888" s="2" t="str">
        <f t="shared" si="228"/>
        <v/>
      </c>
      <c r="S888" s="3" t="str">
        <f>IF(D888="","",COUNTIF($R$2:R888,R888))</f>
        <v/>
      </c>
      <c r="T888" s="4" t="str">
        <f t="shared" si="233"/>
        <v/>
      </c>
      <c r="U888" s="34" t="str">
        <f>IF(AND(S888=4,K888="M",NOT(O888="Unattached")),SUMIF(R$2:R888,R888,L$2:L888),"")</f>
        <v/>
      </c>
      <c r="V888" s="4" t="str">
        <f t="shared" si="234"/>
        <v/>
      </c>
      <c r="W888" s="34" t="str">
        <f>IF(AND(S888=3,K888="F",NOT(O888="Unattached")),SUMIF(R$2:R888,R888,L$2:L888),"")</f>
        <v/>
      </c>
      <c r="X888" s="5" t="str">
        <f t="shared" si="221"/>
        <v/>
      </c>
      <c r="Y888" s="5" t="str">
        <f t="shared" si="229"/>
        <v/>
      </c>
      <c r="Z888" s="32" t="str">
        <f t="shared" si="222"/>
        <v xml:space="preserve"> </v>
      </c>
      <c r="AA888" s="32" t="str">
        <f>IF(K888="M",IF(S888&lt;&gt;4,"",VLOOKUP(CONCATENATE(R888," ",(S888-3)),$Z$2:AD888,5,0)),IF(S888&lt;&gt;3,"",VLOOKUP(CONCATENATE(R888," ",(S888-2)),$Z$2:AD888,5,0)))</f>
        <v/>
      </c>
      <c r="AB888" s="32" t="str">
        <f>IF(K888="M",IF(S888&lt;&gt;4,"",VLOOKUP(CONCATENATE(R888," ",(S888-2)),$Z$2:AD888,5,0)),IF(S888&lt;&gt;3,"",VLOOKUP(CONCATENATE(R888," ",(S888-1)),$Z$2:AD888,5,0)))</f>
        <v/>
      </c>
      <c r="AC888" s="32" t="str">
        <f>IF(K888="M",IF(S888&lt;&gt;4,"",VLOOKUP(CONCATENATE(R888," ",(S888-1)),$Z$2:AD888,5,0)),IF(S888&lt;&gt;3,"",VLOOKUP(CONCATENATE(R888," ",(S888)),$Z$2:AD888,5,0)))</f>
        <v/>
      </c>
      <c r="AD888" s="32" t="str">
        <f t="shared" si="230"/>
        <v/>
      </c>
      <c r="AE888" s="32" t="str">
        <f t="shared" si="231"/>
        <v xml:space="preserve"> </v>
      </c>
      <c r="AF888" s="109">
        <f>IF($K888="M",IF($L888&gt;Params!D$3,0,Params!F$3-$L888+1)+IF($L888=1,2,0),IF($L888&gt;Params!E$3,0,Params!G$3-$L888+1)+IF($L888=1,2,0))</f>
        <v>0</v>
      </c>
      <c r="AG888" s="109">
        <f t="shared" si="223"/>
        <v>0</v>
      </c>
      <c r="AH888" s="109">
        <f>IF(LEN(M888)&gt;1,MATCH(MID(M888,2,3),Params!$A$4:$A$14,0),0)</f>
        <v>0</v>
      </c>
      <c r="AI888" s="109" cm="1">
        <f t="array" ref="AI888">IF(AH888=0,0,INDEX(Params!F$4:F$14,RESULTS!$AH888))</f>
        <v>0</v>
      </c>
      <c r="AJ888" s="109" cm="1">
        <f t="array" ref="AJ888">IF(AI888=0,0,INDEX(Params!G$4:G$14,RESULTS!$AH888))</f>
        <v>0</v>
      </c>
      <c r="AK888" s="109">
        <f t="shared" si="224"/>
        <v>0</v>
      </c>
      <c r="AL888" s="109">
        <f t="shared" si="225"/>
        <v>0</v>
      </c>
    </row>
    <row r="889" spans="1:38" x14ac:dyDescent="0.3">
      <c r="A889" s="64" t="str">
        <f t="shared" si="219"/>
        <v/>
      </c>
      <c r="B889" s="64" t="str">
        <f t="shared" si="220"/>
        <v/>
      </c>
      <c r="C889" s="100">
        <v>888</v>
      </c>
      <c r="D889" s="96"/>
      <c r="E889" s="97">
        <f t="shared" si="232"/>
        <v>1</v>
      </c>
      <c r="F889" s="97"/>
      <c r="G889" s="97"/>
      <c r="H889" s="104" t="str">
        <f t="shared" si="226"/>
        <v/>
      </c>
      <c r="I889" s="105" t="str">
        <f>IF(D889="","",VLOOKUP(D889,ENTRANTS!$A$1:$H$1000,2,0))</f>
        <v/>
      </c>
      <c r="J889" s="105" t="str">
        <f>IF(D889="","",VLOOKUP(D889,ENTRANTS!$A$1:$H$1000,3,0))</f>
        <v/>
      </c>
      <c r="K889" s="100" t="str">
        <f>IF(D889="","",LEFT(VLOOKUP(D889,ENTRANTS!$A$1:$H$1000,5,0),1))</f>
        <v/>
      </c>
      <c r="L889" s="100" t="str">
        <f>IF(D889="","",COUNTIF($K$2:K889,K889))</f>
        <v/>
      </c>
      <c r="M889" s="100" t="str">
        <f>IF(D889="","",VLOOKUP(D889,ENTRANTS!$A$1:$H$1000,4,0))</f>
        <v/>
      </c>
      <c r="N889" s="100" t="str">
        <f>IF(D889="","",COUNTIF($M$2:M889,M889))</f>
        <v/>
      </c>
      <c r="O889" s="105" t="str">
        <f>IF(D889="","",VLOOKUP(D889,ENTRANTS!$A$1:$H$1000,6,0))</f>
        <v/>
      </c>
      <c r="P889" s="83" t="str">
        <f t="shared" si="227"/>
        <v/>
      </c>
      <c r="Q889" s="30"/>
      <c r="R889" s="2" t="str">
        <f t="shared" si="228"/>
        <v/>
      </c>
      <c r="S889" s="3" t="str">
        <f>IF(D889="","",COUNTIF($R$2:R889,R889))</f>
        <v/>
      </c>
      <c r="T889" s="4" t="str">
        <f t="shared" si="233"/>
        <v/>
      </c>
      <c r="U889" s="34" t="str">
        <f>IF(AND(S889=4,K889="M",NOT(O889="Unattached")),SUMIF(R$2:R889,R889,L$2:L889),"")</f>
        <v/>
      </c>
      <c r="V889" s="4" t="str">
        <f t="shared" si="234"/>
        <v/>
      </c>
      <c r="W889" s="34" t="str">
        <f>IF(AND(S889=3,K889="F",NOT(O889="Unattached")),SUMIF(R$2:R889,R889,L$2:L889),"")</f>
        <v/>
      </c>
      <c r="X889" s="5" t="str">
        <f t="shared" si="221"/>
        <v/>
      </c>
      <c r="Y889" s="5" t="str">
        <f t="shared" si="229"/>
        <v/>
      </c>
      <c r="Z889" s="32" t="str">
        <f t="shared" si="222"/>
        <v xml:space="preserve"> </v>
      </c>
      <c r="AA889" s="32" t="str">
        <f>IF(K889="M",IF(S889&lt;&gt;4,"",VLOOKUP(CONCATENATE(R889," ",(S889-3)),$Z$2:AD889,5,0)),IF(S889&lt;&gt;3,"",VLOOKUP(CONCATENATE(R889," ",(S889-2)),$Z$2:AD889,5,0)))</f>
        <v/>
      </c>
      <c r="AB889" s="32" t="str">
        <f>IF(K889="M",IF(S889&lt;&gt;4,"",VLOOKUP(CONCATENATE(R889," ",(S889-2)),$Z$2:AD889,5,0)),IF(S889&lt;&gt;3,"",VLOOKUP(CONCATENATE(R889," ",(S889-1)),$Z$2:AD889,5,0)))</f>
        <v/>
      </c>
      <c r="AC889" s="32" t="str">
        <f>IF(K889="M",IF(S889&lt;&gt;4,"",VLOOKUP(CONCATENATE(R889," ",(S889-1)),$Z$2:AD889,5,0)),IF(S889&lt;&gt;3,"",VLOOKUP(CONCATENATE(R889," ",(S889)),$Z$2:AD889,5,0)))</f>
        <v/>
      </c>
      <c r="AD889" s="32" t="str">
        <f t="shared" si="230"/>
        <v/>
      </c>
      <c r="AE889" s="32" t="str">
        <f t="shared" si="231"/>
        <v xml:space="preserve"> </v>
      </c>
      <c r="AF889" s="109">
        <f>IF($K889="M",IF($L889&gt;Params!D$3,0,Params!F$3-$L889+1)+IF($L889=1,2,0),IF($L889&gt;Params!E$3,0,Params!G$3-$L889+1)+IF($L889=1,2,0))</f>
        <v>0</v>
      </c>
      <c r="AG889" s="109">
        <f t="shared" si="223"/>
        <v>0</v>
      </c>
      <c r="AH889" s="109">
        <f>IF(LEN(M889)&gt;1,MATCH(MID(M889,2,3),Params!$A$4:$A$14,0),0)</f>
        <v>0</v>
      </c>
      <c r="AI889" s="109" cm="1">
        <f t="array" ref="AI889">IF(AH889=0,0,INDEX(Params!F$4:F$14,RESULTS!$AH889))</f>
        <v>0</v>
      </c>
      <c r="AJ889" s="109" cm="1">
        <f t="array" ref="AJ889">IF(AI889=0,0,INDEX(Params!G$4:G$14,RESULTS!$AH889))</f>
        <v>0</v>
      </c>
      <c r="AK889" s="109">
        <f t="shared" si="224"/>
        <v>0</v>
      </c>
      <c r="AL889" s="109">
        <f t="shared" si="225"/>
        <v>0</v>
      </c>
    </row>
    <row r="890" spans="1:38" x14ac:dyDescent="0.3">
      <c r="A890" s="64" t="str">
        <f t="shared" si="219"/>
        <v/>
      </c>
      <c r="B890" s="64" t="str">
        <f t="shared" si="220"/>
        <v/>
      </c>
      <c r="C890" s="100">
        <v>889</v>
      </c>
      <c r="D890" s="96"/>
      <c r="E890" s="97">
        <f t="shared" si="232"/>
        <v>1</v>
      </c>
      <c r="F890" s="97"/>
      <c r="G890" s="97"/>
      <c r="H890" s="104" t="str">
        <f t="shared" si="226"/>
        <v/>
      </c>
      <c r="I890" s="105" t="str">
        <f>IF(D890="","",VLOOKUP(D890,ENTRANTS!$A$1:$H$1000,2,0))</f>
        <v/>
      </c>
      <c r="J890" s="105" t="str">
        <f>IF(D890="","",VLOOKUP(D890,ENTRANTS!$A$1:$H$1000,3,0))</f>
        <v/>
      </c>
      <c r="K890" s="100" t="str">
        <f>IF(D890="","",LEFT(VLOOKUP(D890,ENTRANTS!$A$1:$H$1000,5,0),1))</f>
        <v/>
      </c>
      <c r="L890" s="100" t="str">
        <f>IF(D890="","",COUNTIF($K$2:K890,K890))</f>
        <v/>
      </c>
      <c r="M890" s="100" t="str">
        <f>IF(D890="","",VLOOKUP(D890,ENTRANTS!$A$1:$H$1000,4,0))</f>
        <v/>
      </c>
      <c r="N890" s="100" t="str">
        <f>IF(D890="","",COUNTIF($M$2:M890,M890))</f>
        <v/>
      </c>
      <c r="O890" s="105" t="str">
        <f>IF(D890="","",VLOOKUP(D890,ENTRANTS!$A$1:$H$1000,6,0))</f>
        <v/>
      </c>
      <c r="P890" s="83" t="str">
        <f t="shared" si="227"/>
        <v/>
      </c>
      <c r="Q890" s="30"/>
      <c r="R890" s="2" t="str">
        <f t="shared" si="228"/>
        <v/>
      </c>
      <c r="S890" s="3" t="str">
        <f>IF(D890="","",COUNTIF($R$2:R890,R890))</f>
        <v/>
      </c>
      <c r="T890" s="4" t="str">
        <f t="shared" si="233"/>
        <v/>
      </c>
      <c r="U890" s="34" t="str">
        <f>IF(AND(S890=4,K890="M",NOT(O890="Unattached")),SUMIF(R$2:R890,R890,L$2:L890),"")</f>
        <v/>
      </c>
      <c r="V890" s="4" t="str">
        <f t="shared" si="234"/>
        <v/>
      </c>
      <c r="W890" s="34" t="str">
        <f>IF(AND(S890=3,K890="F",NOT(O890="Unattached")),SUMIF(R$2:R890,R890,L$2:L890),"")</f>
        <v/>
      </c>
      <c r="X890" s="5" t="str">
        <f t="shared" si="221"/>
        <v/>
      </c>
      <c r="Y890" s="5" t="str">
        <f t="shared" si="229"/>
        <v/>
      </c>
      <c r="Z890" s="32" t="str">
        <f t="shared" si="222"/>
        <v xml:space="preserve"> </v>
      </c>
      <c r="AA890" s="32" t="str">
        <f>IF(K890="M",IF(S890&lt;&gt;4,"",VLOOKUP(CONCATENATE(R890," ",(S890-3)),$Z$2:AD890,5,0)),IF(S890&lt;&gt;3,"",VLOOKUP(CONCATENATE(R890," ",(S890-2)),$Z$2:AD890,5,0)))</f>
        <v/>
      </c>
      <c r="AB890" s="32" t="str">
        <f>IF(K890="M",IF(S890&lt;&gt;4,"",VLOOKUP(CONCATENATE(R890," ",(S890-2)),$Z$2:AD890,5,0)),IF(S890&lt;&gt;3,"",VLOOKUP(CONCATENATE(R890," ",(S890-1)),$Z$2:AD890,5,0)))</f>
        <v/>
      </c>
      <c r="AC890" s="32" t="str">
        <f>IF(K890="M",IF(S890&lt;&gt;4,"",VLOOKUP(CONCATENATE(R890," ",(S890-1)),$Z$2:AD890,5,0)),IF(S890&lt;&gt;3,"",VLOOKUP(CONCATENATE(R890," ",(S890)),$Z$2:AD890,5,0)))</f>
        <v/>
      </c>
      <c r="AD890" s="32" t="str">
        <f t="shared" si="230"/>
        <v/>
      </c>
      <c r="AE890" s="32" t="str">
        <f t="shared" si="231"/>
        <v xml:space="preserve"> </v>
      </c>
      <c r="AF890" s="109">
        <f>IF($K890="M",IF($L890&gt;Params!D$3,0,Params!F$3-$L890+1)+IF($L890=1,2,0),IF($L890&gt;Params!E$3,0,Params!G$3-$L890+1)+IF($L890=1,2,0))</f>
        <v>0</v>
      </c>
      <c r="AG890" s="109">
        <f t="shared" si="223"/>
        <v>0</v>
      </c>
      <c r="AH890" s="109">
        <f>IF(LEN(M890)&gt;1,MATCH(MID(M890,2,3),Params!$A$4:$A$14,0),0)</f>
        <v>0</v>
      </c>
      <c r="AI890" s="109" cm="1">
        <f t="array" ref="AI890">IF(AH890=0,0,INDEX(Params!F$4:F$14,RESULTS!$AH890))</f>
        <v>0</v>
      </c>
      <c r="AJ890" s="109" cm="1">
        <f t="array" ref="AJ890">IF(AI890=0,0,INDEX(Params!G$4:G$14,RESULTS!$AH890))</f>
        <v>0</v>
      </c>
      <c r="AK890" s="109">
        <f t="shared" si="224"/>
        <v>0</v>
      </c>
      <c r="AL890" s="109">
        <f t="shared" si="225"/>
        <v>0</v>
      </c>
    </row>
    <row r="891" spans="1:38" x14ac:dyDescent="0.3">
      <c r="A891" s="64" t="str">
        <f t="shared" si="219"/>
        <v/>
      </c>
      <c r="B891" s="64" t="str">
        <f t="shared" si="220"/>
        <v/>
      </c>
      <c r="C891" s="100">
        <v>890</v>
      </c>
      <c r="D891" s="96"/>
      <c r="E891" s="97">
        <f t="shared" si="232"/>
        <v>1</v>
      </c>
      <c r="F891" s="97"/>
      <c r="G891" s="97"/>
      <c r="H891" s="104" t="str">
        <f t="shared" si="226"/>
        <v/>
      </c>
      <c r="I891" s="105" t="str">
        <f>IF(D891="","",VLOOKUP(D891,ENTRANTS!$A$1:$H$1000,2,0))</f>
        <v/>
      </c>
      <c r="J891" s="105" t="str">
        <f>IF(D891="","",VLOOKUP(D891,ENTRANTS!$A$1:$H$1000,3,0))</f>
        <v/>
      </c>
      <c r="K891" s="100" t="str">
        <f>IF(D891="","",LEFT(VLOOKUP(D891,ENTRANTS!$A$1:$H$1000,5,0),1))</f>
        <v/>
      </c>
      <c r="L891" s="100" t="str">
        <f>IF(D891="","",COUNTIF($K$2:K891,K891))</f>
        <v/>
      </c>
      <c r="M891" s="100" t="str">
        <f>IF(D891="","",VLOOKUP(D891,ENTRANTS!$A$1:$H$1000,4,0))</f>
        <v/>
      </c>
      <c r="N891" s="100" t="str">
        <f>IF(D891="","",COUNTIF($M$2:M891,M891))</f>
        <v/>
      </c>
      <c r="O891" s="105" t="str">
        <f>IF(D891="","",VLOOKUP(D891,ENTRANTS!$A$1:$H$1000,6,0))</f>
        <v/>
      </c>
      <c r="P891" s="83" t="str">
        <f t="shared" si="227"/>
        <v/>
      </c>
      <c r="Q891" s="30"/>
      <c r="R891" s="2" t="str">
        <f t="shared" si="228"/>
        <v/>
      </c>
      <c r="S891" s="3" t="str">
        <f>IF(D891="","",COUNTIF($R$2:R891,R891))</f>
        <v/>
      </c>
      <c r="T891" s="4" t="str">
        <f t="shared" si="233"/>
        <v/>
      </c>
      <c r="U891" s="34" t="str">
        <f>IF(AND(S891=4,K891="M",NOT(O891="Unattached")),SUMIF(R$2:R891,R891,L$2:L891),"")</f>
        <v/>
      </c>
      <c r="V891" s="4" t="str">
        <f t="shared" si="234"/>
        <v/>
      </c>
      <c r="W891" s="34" t="str">
        <f>IF(AND(S891=3,K891="F",NOT(O891="Unattached")),SUMIF(R$2:R891,R891,L$2:L891),"")</f>
        <v/>
      </c>
      <c r="X891" s="5" t="str">
        <f t="shared" si="221"/>
        <v/>
      </c>
      <c r="Y891" s="5" t="str">
        <f t="shared" si="229"/>
        <v/>
      </c>
      <c r="Z891" s="32" t="str">
        <f t="shared" si="222"/>
        <v xml:space="preserve"> </v>
      </c>
      <c r="AA891" s="32" t="str">
        <f>IF(K891="M",IF(S891&lt;&gt;4,"",VLOOKUP(CONCATENATE(R891," ",(S891-3)),$Z$2:AD891,5,0)),IF(S891&lt;&gt;3,"",VLOOKUP(CONCATENATE(R891," ",(S891-2)),$Z$2:AD891,5,0)))</f>
        <v/>
      </c>
      <c r="AB891" s="32" t="str">
        <f>IF(K891="M",IF(S891&lt;&gt;4,"",VLOOKUP(CONCATENATE(R891," ",(S891-2)),$Z$2:AD891,5,0)),IF(S891&lt;&gt;3,"",VLOOKUP(CONCATENATE(R891," ",(S891-1)),$Z$2:AD891,5,0)))</f>
        <v/>
      </c>
      <c r="AC891" s="32" t="str">
        <f>IF(K891="M",IF(S891&lt;&gt;4,"",VLOOKUP(CONCATENATE(R891," ",(S891-1)),$Z$2:AD891,5,0)),IF(S891&lt;&gt;3,"",VLOOKUP(CONCATENATE(R891," ",(S891)),$Z$2:AD891,5,0)))</f>
        <v/>
      </c>
      <c r="AD891" s="32" t="str">
        <f t="shared" si="230"/>
        <v/>
      </c>
      <c r="AE891" s="32" t="str">
        <f t="shared" si="231"/>
        <v xml:space="preserve"> </v>
      </c>
      <c r="AF891" s="109">
        <f>IF($K891="M",IF($L891&gt;Params!D$3,0,Params!F$3-$L891+1)+IF($L891=1,2,0),IF($L891&gt;Params!E$3,0,Params!G$3-$L891+1)+IF($L891=1,2,0))</f>
        <v>0</v>
      </c>
      <c r="AG891" s="109">
        <f t="shared" si="223"/>
        <v>0</v>
      </c>
      <c r="AH891" s="109">
        <f>IF(LEN(M891)&gt;1,MATCH(MID(M891,2,3),Params!$A$4:$A$14,0),0)</f>
        <v>0</v>
      </c>
      <c r="AI891" s="109" cm="1">
        <f t="array" ref="AI891">IF(AH891=0,0,INDEX(Params!F$4:F$14,RESULTS!$AH891))</f>
        <v>0</v>
      </c>
      <c r="AJ891" s="109" cm="1">
        <f t="array" ref="AJ891">IF(AI891=0,0,INDEX(Params!G$4:G$14,RESULTS!$AH891))</f>
        <v>0</v>
      </c>
      <c r="AK891" s="109">
        <f t="shared" si="224"/>
        <v>0</v>
      </c>
      <c r="AL891" s="109">
        <f t="shared" si="225"/>
        <v>0</v>
      </c>
    </row>
    <row r="892" spans="1:38" x14ac:dyDescent="0.3">
      <c r="A892" s="64" t="str">
        <f t="shared" si="219"/>
        <v/>
      </c>
      <c r="B892" s="64" t="str">
        <f t="shared" si="220"/>
        <v/>
      </c>
      <c r="C892" s="100">
        <v>891</v>
      </c>
      <c r="D892" s="96"/>
      <c r="E892" s="97">
        <f t="shared" si="232"/>
        <v>1</v>
      </c>
      <c r="F892" s="97"/>
      <c r="G892" s="97"/>
      <c r="H892" s="104" t="str">
        <f t="shared" si="226"/>
        <v/>
      </c>
      <c r="I892" s="105" t="str">
        <f>IF(D892="","",VLOOKUP(D892,ENTRANTS!$A$1:$H$1000,2,0))</f>
        <v/>
      </c>
      <c r="J892" s="105" t="str">
        <f>IF(D892="","",VLOOKUP(D892,ENTRANTS!$A$1:$H$1000,3,0))</f>
        <v/>
      </c>
      <c r="K892" s="100" t="str">
        <f>IF(D892="","",LEFT(VLOOKUP(D892,ENTRANTS!$A$1:$H$1000,5,0),1))</f>
        <v/>
      </c>
      <c r="L892" s="100" t="str">
        <f>IF(D892="","",COUNTIF($K$2:K892,K892))</f>
        <v/>
      </c>
      <c r="M892" s="100" t="str">
        <f>IF(D892="","",VLOOKUP(D892,ENTRANTS!$A$1:$H$1000,4,0))</f>
        <v/>
      </c>
      <c r="N892" s="100" t="str">
        <f>IF(D892="","",COUNTIF($M$2:M892,M892))</f>
        <v/>
      </c>
      <c r="O892" s="105" t="str">
        <f>IF(D892="","",VLOOKUP(D892,ENTRANTS!$A$1:$H$1000,6,0))</f>
        <v/>
      </c>
      <c r="P892" s="83" t="str">
        <f t="shared" si="227"/>
        <v/>
      </c>
      <c r="Q892" s="30"/>
      <c r="R892" s="2" t="str">
        <f t="shared" si="228"/>
        <v/>
      </c>
      <c r="S892" s="3" t="str">
        <f>IF(D892="","",COUNTIF($R$2:R892,R892))</f>
        <v/>
      </c>
      <c r="T892" s="4" t="str">
        <f t="shared" si="233"/>
        <v/>
      </c>
      <c r="U892" s="34" t="str">
        <f>IF(AND(S892=4,K892="M",NOT(O892="Unattached")),SUMIF(R$2:R892,R892,L$2:L892),"")</f>
        <v/>
      </c>
      <c r="V892" s="4" t="str">
        <f t="shared" si="234"/>
        <v/>
      </c>
      <c r="W892" s="34" t="str">
        <f>IF(AND(S892=3,K892="F",NOT(O892="Unattached")),SUMIF(R$2:R892,R892,L$2:L892),"")</f>
        <v/>
      </c>
      <c r="X892" s="5" t="str">
        <f t="shared" si="221"/>
        <v/>
      </c>
      <c r="Y892" s="5" t="str">
        <f t="shared" si="229"/>
        <v/>
      </c>
      <c r="Z892" s="32" t="str">
        <f t="shared" si="222"/>
        <v xml:space="preserve"> </v>
      </c>
      <c r="AA892" s="32" t="str">
        <f>IF(K892="M",IF(S892&lt;&gt;4,"",VLOOKUP(CONCATENATE(R892," ",(S892-3)),$Z$2:AD892,5,0)),IF(S892&lt;&gt;3,"",VLOOKUP(CONCATENATE(R892," ",(S892-2)),$Z$2:AD892,5,0)))</f>
        <v/>
      </c>
      <c r="AB892" s="32" t="str">
        <f>IF(K892="M",IF(S892&lt;&gt;4,"",VLOOKUP(CONCATENATE(R892," ",(S892-2)),$Z$2:AD892,5,0)),IF(S892&lt;&gt;3,"",VLOOKUP(CONCATENATE(R892," ",(S892-1)),$Z$2:AD892,5,0)))</f>
        <v/>
      </c>
      <c r="AC892" s="32" t="str">
        <f>IF(K892="M",IF(S892&lt;&gt;4,"",VLOOKUP(CONCATENATE(R892," ",(S892-1)),$Z$2:AD892,5,0)),IF(S892&lt;&gt;3,"",VLOOKUP(CONCATENATE(R892," ",(S892)),$Z$2:AD892,5,0)))</f>
        <v/>
      </c>
      <c r="AD892" s="32" t="str">
        <f t="shared" si="230"/>
        <v/>
      </c>
      <c r="AE892" s="32" t="str">
        <f t="shared" si="231"/>
        <v xml:space="preserve"> </v>
      </c>
      <c r="AF892" s="109">
        <f>IF($K892="M",IF($L892&gt;Params!D$3,0,Params!F$3-$L892+1)+IF($L892=1,2,0),IF($L892&gt;Params!E$3,0,Params!G$3-$L892+1)+IF($L892=1,2,0))</f>
        <v>0</v>
      </c>
      <c r="AG892" s="109">
        <f t="shared" si="223"/>
        <v>0</v>
      </c>
      <c r="AH892" s="109">
        <f>IF(LEN(M892)&gt;1,MATCH(MID(M892,2,3),Params!$A$4:$A$14,0),0)</f>
        <v>0</v>
      </c>
      <c r="AI892" s="109" cm="1">
        <f t="array" ref="AI892">IF(AH892=0,0,INDEX(Params!F$4:F$14,RESULTS!$AH892))</f>
        <v>0</v>
      </c>
      <c r="AJ892" s="109" cm="1">
        <f t="array" ref="AJ892">IF(AI892=0,0,INDEX(Params!G$4:G$14,RESULTS!$AH892))</f>
        <v>0</v>
      </c>
      <c r="AK892" s="109">
        <f t="shared" si="224"/>
        <v>0</v>
      </c>
      <c r="AL892" s="109">
        <f t="shared" si="225"/>
        <v>0</v>
      </c>
    </row>
    <row r="893" spans="1:38" x14ac:dyDescent="0.3">
      <c r="A893" s="64" t="str">
        <f t="shared" si="219"/>
        <v/>
      </c>
      <c r="B893" s="64" t="str">
        <f t="shared" si="220"/>
        <v/>
      </c>
      <c r="C893" s="100">
        <v>892</v>
      </c>
      <c r="D893" s="96"/>
      <c r="E893" s="97">
        <f t="shared" si="232"/>
        <v>1</v>
      </c>
      <c r="F893" s="97"/>
      <c r="G893" s="97"/>
      <c r="H893" s="104" t="str">
        <f t="shared" si="226"/>
        <v/>
      </c>
      <c r="I893" s="105" t="str">
        <f>IF(D893="","",VLOOKUP(D893,ENTRANTS!$A$1:$H$1000,2,0))</f>
        <v/>
      </c>
      <c r="J893" s="105" t="str">
        <f>IF(D893="","",VLOOKUP(D893,ENTRANTS!$A$1:$H$1000,3,0))</f>
        <v/>
      </c>
      <c r="K893" s="100" t="str">
        <f>IF(D893="","",LEFT(VLOOKUP(D893,ENTRANTS!$A$1:$H$1000,5,0),1))</f>
        <v/>
      </c>
      <c r="L893" s="100" t="str">
        <f>IF(D893="","",COUNTIF($K$2:K893,K893))</f>
        <v/>
      </c>
      <c r="M893" s="100" t="str">
        <f>IF(D893="","",VLOOKUP(D893,ENTRANTS!$A$1:$H$1000,4,0))</f>
        <v/>
      </c>
      <c r="N893" s="100" t="str">
        <f>IF(D893="","",COUNTIF($M$2:M893,M893))</f>
        <v/>
      </c>
      <c r="O893" s="105" t="str">
        <f>IF(D893="","",VLOOKUP(D893,ENTRANTS!$A$1:$H$1000,6,0))</f>
        <v/>
      </c>
      <c r="P893" s="83" t="str">
        <f t="shared" si="227"/>
        <v/>
      </c>
      <c r="Q893" s="30"/>
      <c r="R893" s="2" t="str">
        <f t="shared" si="228"/>
        <v/>
      </c>
      <c r="S893" s="3" t="str">
        <f>IF(D893="","",COUNTIF($R$2:R893,R893))</f>
        <v/>
      </c>
      <c r="T893" s="4" t="str">
        <f t="shared" si="233"/>
        <v/>
      </c>
      <c r="U893" s="34" t="str">
        <f>IF(AND(S893=4,K893="M",NOT(O893="Unattached")),SUMIF(R$2:R893,R893,L$2:L893),"")</f>
        <v/>
      </c>
      <c r="V893" s="4" t="str">
        <f t="shared" si="234"/>
        <v/>
      </c>
      <c r="W893" s="34" t="str">
        <f>IF(AND(S893=3,K893="F",NOT(O893="Unattached")),SUMIF(R$2:R893,R893,L$2:L893),"")</f>
        <v/>
      </c>
      <c r="X893" s="5" t="str">
        <f t="shared" si="221"/>
        <v/>
      </c>
      <c r="Y893" s="5" t="str">
        <f t="shared" si="229"/>
        <v/>
      </c>
      <c r="Z893" s="32" t="str">
        <f t="shared" si="222"/>
        <v xml:space="preserve"> </v>
      </c>
      <c r="AA893" s="32" t="str">
        <f>IF(K893="M",IF(S893&lt;&gt;4,"",VLOOKUP(CONCATENATE(R893," ",(S893-3)),$Z$2:AD893,5,0)),IF(S893&lt;&gt;3,"",VLOOKUP(CONCATENATE(R893," ",(S893-2)),$Z$2:AD893,5,0)))</f>
        <v/>
      </c>
      <c r="AB893" s="32" t="str">
        <f>IF(K893="M",IF(S893&lt;&gt;4,"",VLOOKUP(CONCATENATE(R893," ",(S893-2)),$Z$2:AD893,5,0)),IF(S893&lt;&gt;3,"",VLOOKUP(CONCATENATE(R893," ",(S893-1)),$Z$2:AD893,5,0)))</f>
        <v/>
      </c>
      <c r="AC893" s="32" t="str">
        <f>IF(K893="M",IF(S893&lt;&gt;4,"",VLOOKUP(CONCATENATE(R893," ",(S893-1)),$Z$2:AD893,5,0)),IF(S893&lt;&gt;3,"",VLOOKUP(CONCATENATE(R893," ",(S893)),$Z$2:AD893,5,0)))</f>
        <v/>
      </c>
      <c r="AD893" s="32" t="str">
        <f t="shared" si="230"/>
        <v/>
      </c>
      <c r="AE893" s="32" t="str">
        <f t="shared" si="231"/>
        <v xml:space="preserve"> </v>
      </c>
      <c r="AF893" s="109">
        <f>IF($K893="M",IF($L893&gt;Params!D$3,0,Params!F$3-$L893+1)+IF($L893=1,2,0),IF($L893&gt;Params!E$3,0,Params!G$3-$L893+1)+IF($L893=1,2,0))</f>
        <v>0</v>
      </c>
      <c r="AG893" s="109">
        <f t="shared" si="223"/>
        <v>0</v>
      </c>
      <c r="AH893" s="109">
        <f>IF(LEN(M893)&gt;1,MATCH(MID(M893,2,3),Params!$A$4:$A$14,0),0)</f>
        <v>0</v>
      </c>
      <c r="AI893" s="109" cm="1">
        <f t="array" ref="AI893">IF(AH893=0,0,INDEX(Params!F$4:F$14,RESULTS!$AH893))</f>
        <v>0</v>
      </c>
      <c r="AJ893" s="109" cm="1">
        <f t="array" ref="AJ893">IF(AI893=0,0,INDEX(Params!G$4:G$14,RESULTS!$AH893))</f>
        <v>0</v>
      </c>
      <c r="AK893" s="109">
        <f t="shared" si="224"/>
        <v>0</v>
      </c>
      <c r="AL893" s="109">
        <f t="shared" si="225"/>
        <v>0</v>
      </c>
    </row>
    <row r="894" spans="1:38" x14ac:dyDescent="0.3">
      <c r="A894" s="64" t="str">
        <f t="shared" si="219"/>
        <v/>
      </c>
      <c r="B894" s="64" t="str">
        <f t="shared" si="220"/>
        <v/>
      </c>
      <c r="C894" s="100">
        <v>893</v>
      </c>
      <c r="D894" s="96"/>
      <c r="E894" s="97">
        <f t="shared" si="232"/>
        <v>1</v>
      </c>
      <c r="F894" s="97"/>
      <c r="G894" s="97"/>
      <c r="H894" s="104" t="str">
        <f t="shared" si="226"/>
        <v/>
      </c>
      <c r="I894" s="105" t="str">
        <f>IF(D894="","",VLOOKUP(D894,ENTRANTS!$A$1:$H$1000,2,0))</f>
        <v/>
      </c>
      <c r="J894" s="105" t="str">
        <f>IF(D894="","",VLOOKUP(D894,ENTRANTS!$A$1:$H$1000,3,0))</f>
        <v/>
      </c>
      <c r="K894" s="100" t="str">
        <f>IF(D894="","",LEFT(VLOOKUP(D894,ENTRANTS!$A$1:$H$1000,5,0),1))</f>
        <v/>
      </c>
      <c r="L894" s="100" t="str">
        <f>IF(D894="","",COUNTIF($K$2:K894,K894))</f>
        <v/>
      </c>
      <c r="M894" s="100" t="str">
        <f>IF(D894="","",VLOOKUP(D894,ENTRANTS!$A$1:$H$1000,4,0))</f>
        <v/>
      </c>
      <c r="N894" s="100" t="str">
        <f>IF(D894="","",COUNTIF($M$2:M894,M894))</f>
        <v/>
      </c>
      <c r="O894" s="105" t="str">
        <f>IF(D894="","",VLOOKUP(D894,ENTRANTS!$A$1:$H$1000,6,0))</f>
        <v/>
      </c>
      <c r="P894" s="83" t="str">
        <f t="shared" si="227"/>
        <v/>
      </c>
      <c r="Q894" s="30"/>
      <c r="R894" s="2" t="str">
        <f t="shared" si="228"/>
        <v/>
      </c>
      <c r="S894" s="3" t="str">
        <f>IF(D894="","",COUNTIF($R$2:R894,R894))</f>
        <v/>
      </c>
      <c r="T894" s="4" t="str">
        <f t="shared" si="233"/>
        <v/>
      </c>
      <c r="U894" s="34" t="str">
        <f>IF(AND(S894=4,K894="M",NOT(O894="Unattached")),SUMIF(R$2:R894,R894,L$2:L894),"")</f>
        <v/>
      </c>
      <c r="V894" s="4" t="str">
        <f t="shared" si="234"/>
        <v/>
      </c>
      <c r="W894" s="34" t="str">
        <f>IF(AND(S894=3,K894="F",NOT(O894="Unattached")),SUMIF(R$2:R894,R894,L$2:L894),"")</f>
        <v/>
      </c>
      <c r="X894" s="5" t="str">
        <f t="shared" si="221"/>
        <v/>
      </c>
      <c r="Y894" s="5" t="str">
        <f t="shared" si="229"/>
        <v/>
      </c>
      <c r="Z894" s="32" t="str">
        <f t="shared" si="222"/>
        <v xml:space="preserve"> </v>
      </c>
      <c r="AA894" s="32" t="str">
        <f>IF(K894="M",IF(S894&lt;&gt;4,"",VLOOKUP(CONCATENATE(R894," ",(S894-3)),$Z$2:AD894,5,0)),IF(S894&lt;&gt;3,"",VLOOKUP(CONCATENATE(R894," ",(S894-2)),$Z$2:AD894,5,0)))</f>
        <v/>
      </c>
      <c r="AB894" s="32" t="str">
        <f>IF(K894="M",IF(S894&lt;&gt;4,"",VLOOKUP(CONCATENATE(R894," ",(S894-2)),$Z$2:AD894,5,0)),IF(S894&lt;&gt;3,"",VLOOKUP(CONCATENATE(R894," ",(S894-1)),$Z$2:AD894,5,0)))</f>
        <v/>
      </c>
      <c r="AC894" s="32" t="str">
        <f>IF(K894="M",IF(S894&lt;&gt;4,"",VLOOKUP(CONCATENATE(R894," ",(S894-1)),$Z$2:AD894,5,0)),IF(S894&lt;&gt;3,"",VLOOKUP(CONCATENATE(R894," ",(S894)),$Z$2:AD894,5,0)))</f>
        <v/>
      </c>
      <c r="AD894" s="32" t="str">
        <f t="shared" si="230"/>
        <v/>
      </c>
      <c r="AE894" s="32" t="str">
        <f t="shared" si="231"/>
        <v xml:space="preserve"> </v>
      </c>
      <c r="AF894" s="109">
        <f>IF($K894="M",IF($L894&gt;Params!D$3,0,Params!F$3-$L894+1)+IF($L894=1,2,0),IF($L894&gt;Params!E$3,0,Params!G$3-$L894+1)+IF($L894=1,2,0))</f>
        <v>0</v>
      </c>
      <c r="AG894" s="109">
        <f t="shared" si="223"/>
        <v>0</v>
      </c>
      <c r="AH894" s="109">
        <f>IF(LEN(M894)&gt;1,MATCH(MID(M894,2,3),Params!$A$4:$A$14,0),0)</f>
        <v>0</v>
      </c>
      <c r="AI894" s="109" cm="1">
        <f t="array" ref="AI894">IF(AH894=0,0,INDEX(Params!F$4:F$14,RESULTS!$AH894))</f>
        <v>0</v>
      </c>
      <c r="AJ894" s="109" cm="1">
        <f t="array" ref="AJ894">IF(AI894=0,0,INDEX(Params!G$4:G$14,RESULTS!$AH894))</f>
        <v>0</v>
      </c>
      <c r="AK894" s="109">
        <f t="shared" si="224"/>
        <v>0</v>
      </c>
      <c r="AL894" s="109">
        <f t="shared" si="225"/>
        <v>0</v>
      </c>
    </row>
    <row r="895" spans="1:38" x14ac:dyDescent="0.3">
      <c r="A895" s="64" t="str">
        <f t="shared" si="219"/>
        <v/>
      </c>
      <c r="B895" s="64" t="str">
        <f t="shared" si="220"/>
        <v/>
      </c>
      <c r="C895" s="100">
        <v>894</v>
      </c>
      <c r="D895" s="96"/>
      <c r="E895" s="97">
        <f t="shared" si="232"/>
        <v>1</v>
      </c>
      <c r="F895" s="97"/>
      <c r="G895" s="97"/>
      <c r="H895" s="104" t="str">
        <f t="shared" si="226"/>
        <v/>
      </c>
      <c r="I895" s="105" t="str">
        <f>IF(D895="","",VLOOKUP(D895,ENTRANTS!$A$1:$H$1000,2,0))</f>
        <v/>
      </c>
      <c r="J895" s="105" t="str">
        <f>IF(D895="","",VLOOKUP(D895,ENTRANTS!$A$1:$H$1000,3,0))</f>
        <v/>
      </c>
      <c r="K895" s="100" t="str">
        <f>IF(D895="","",LEFT(VLOOKUP(D895,ENTRANTS!$A$1:$H$1000,5,0),1))</f>
        <v/>
      </c>
      <c r="L895" s="100" t="str">
        <f>IF(D895="","",COUNTIF($K$2:K895,K895))</f>
        <v/>
      </c>
      <c r="M895" s="100" t="str">
        <f>IF(D895="","",VLOOKUP(D895,ENTRANTS!$A$1:$H$1000,4,0))</f>
        <v/>
      </c>
      <c r="N895" s="100" t="str">
        <f>IF(D895="","",COUNTIF($M$2:M895,M895))</f>
        <v/>
      </c>
      <c r="O895" s="105" t="str">
        <f>IF(D895="","",VLOOKUP(D895,ENTRANTS!$A$1:$H$1000,6,0))</f>
        <v/>
      </c>
      <c r="P895" s="83" t="str">
        <f t="shared" si="227"/>
        <v/>
      </c>
      <c r="Q895" s="30"/>
      <c r="R895" s="2" t="str">
        <f t="shared" si="228"/>
        <v/>
      </c>
      <c r="S895" s="3" t="str">
        <f>IF(D895="","",COUNTIF($R$2:R895,R895))</f>
        <v/>
      </c>
      <c r="T895" s="4" t="str">
        <f t="shared" si="233"/>
        <v/>
      </c>
      <c r="U895" s="34" t="str">
        <f>IF(AND(S895=4,K895="M",NOT(O895="Unattached")),SUMIF(R$2:R895,R895,L$2:L895),"")</f>
        <v/>
      </c>
      <c r="V895" s="4" t="str">
        <f t="shared" si="234"/>
        <v/>
      </c>
      <c r="W895" s="34" t="str">
        <f>IF(AND(S895=3,K895="F",NOT(O895="Unattached")),SUMIF(R$2:R895,R895,L$2:L895),"")</f>
        <v/>
      </c>
      <c r="X895" s="5" t="str">
        <f t="shared" si="221"/>
        <v/>
      </c>
      <c r="Y895" s="5" t="str">
        <f t="shared" si="229"/>
        <v/>
      </c>
      <c r="Z895" s="32" t="str">
        <f t="shared" si="222"/>
        <v xml:space="preserve"> </v>
      </c>
      <c r="AA895" s="32" t="str">
        <f>IF(K895="M",IF(S895&lt;&gt;4,"",VLOOKUP(CONCATENATE(R895," ",(S895-3)),$Z$2:AD895,5,0)),IF(S895&lt;&gt;3,"",VLOOKUP(CONCATENATE(R895," ",(S895-2)),$Z$2:AD895,5,0)))</f>
        <v/>
      </c>
      <c r="AB895" s="32" t="str">
        <f>IF(K895="M",IF(S895&lt;&gt;4,"",VLOOKUP(CONCATENATE(R895," ",(S895-2)),$Z$2:AD895,5,0)),IF(S895&lt;&gt;3,"",VLOOKUP(CONCATENATE(R895," ",(S895-1)),$Z$2:AD895,5,0)))</f>
        <v/>
      </c>
      <c r="AC895" s="32" t="str">
        <f>IF(K895="M",IF(S895&lt;&gt;4,"",VLOOKUP(CONCATENATE(R895," ",(S895-1)),$Z$2:AD895,5,0)),IF(S895&lt;&gt;3,"",VLOOKUP(CONCATENATE(R895," ",(S895)),$Z$2:AD895,5,0)))</f>
        <v/>
      </c>
      <c r="AD895" s="32" t="str">
        <f t="shared" si="230"/>
        <v/>
      </c>
      <c r="AE895" s="32" t="str">
        <f t="shared" si="231"/>
        <v xml:space="preserve"> </v>
      </c>
      <c r="AF895" s="109">
        <f>IF($K895="M",IF($L895&gt;Params!D$3,0,Params!F$3-$L895+1)+IF($L895=1,2,0),IF($L895&gt;Params!E$3,0,Params!G$3-$L895+1)+IF($L895=1,2,0))</f>
        <v>0</v>
      </c>
      <c r="AG895" s="109">
        <f t="shared" si="223"/>
        <v>0</v>
      </c>
      <c r="AH895" s="109">
        <f>IF(LEN(M895)&gt;1,MATCH(MID(M895,2,3),Params!$A$4:$A$14,0),0)</f>
        <v>0</v>
      </c>
      <c r="AI895" s="109" cm="1">
        <f t="array" ref="AI895">IF(AH895=0,0,INDEX(Params!F$4:F$14,RESULTS!$AH895))</f>
        <v>0</v>
      </c>
      <c r="AJ895" s="109" cm="1">
        <f t="array" ref="AJ895">IF(AI895=0,0,INDEX(Params!G$4:G$14,RESULTS!$AH895))</f>
        <v>0</v>
      </c>
      <c r="AK895" s="109">
        <f t="shared" si="224"/>
        <v>0</v>
      </c>
      <c r="AL895" s="109">
        <f t="shared" si="225"/>
        <v>0</v>
      </c>
    </row>
    <row r="896" spans="1:38" x14ac:dyDescent="0.3">
      <c r="A896" s="64" t="str">
        <f t="shared" si="219"/>
        <v/>
      </c>
      <c r="B896" s="64" t="str">
        <f t="shared" si="220"/>
        <v/>
      </c>
      <c r="C896" s="100">
        <v>895</v>
      </c>
      <c r="D896" s="96"/>
      <c r="E896" s="97">
        <f t="shared" si="232"/>
        <v>1</v>
      </c>
      <c r="F896" s="97"/>
      <c r="G896" s="97"/>
      <c r="H896" s="104" t="str">
        <f t="shared" si="226"/>
        <v/>
      </c>
      <c r="I896" s="105" t="str">
        <f>IF(D896="","",VLOOKUP(D896,ENTRANTS!$A$1:$H$1000,2,0))</f>
        <v/>
      </c>
      <c r="J896" s="105" t="str">
        <f>IF(D896="","",VLOOKUP(D896,ENTRANTS!$A$1:$H$1000,3,0))</f>
        <v/>
      </c>
      <c r="K896" s="100" t="str">
        <f>IF(D896="","",LEFT(VLOOKUP(D896,ENTRANTS!$A$1:$H$1000,5,0),1))</f>
        <v/>
      </c>
      <c r="L896" s="100" t="str">
        <f>IF(D896="","",COUNTIF($K$2:K896,K896))</f>
        <v/>
      </c>
      <c r="M896" s="100" t="str">
        <f>IF(D896="","",VLOOKUP(D896,ENTRANTS!$A$1:$H$1000,4,0))</f>
        <v/>
      </c>
      <c r="N896" s="100" t="str">
        <f>IF(D896="","",COUNTIF($M$2:M896,M896))</f>
        <v/>
      </c>
      <c r="O896" s="105" t="str">
        <f>IF(D896="","",VLOOKUP(D896,ENTRANTS!$A$1:$H$1000,6,0))</f>
        <v/>
      </c>
      <c r="P896" s="83" t="str">
        <f t="shared" si="227"/>
        <v/>
      </c>
      <c r="Q896" s="30"/>
      <c r="R896" s="2" t="str">
        <f t="shared" si="228"/>
        <v/>
      </c>
      <c r="S896" s="3" t="str">
        <f>IF(D896="","",COUNTIF($R$2:R896,R896))</f>
        <v/>
      </c>
      <c r="T896" s="4" t="str">
        <f t="shared" si="233"/>
        <v/>
      </c>
      <c r="U896" s="34" t="str">
        <f>IF(AND(S896=4,K896="M",NOT(O896="Unattached")),SUMIF(R$2:R896,R896,L$2:L896),"")</f>
        <v/>
      </c>
      <c r="V896" s="4" t="str">
        <f t="shared" si="234"/>
        <v/>
      </c>
      <c r="W896" s="34" t="str">
        <f>IF(AND(S896=3,K896="F",NOT(O896="Unattached")),SUMIF(R$2:R896,R896,L$2:L896),"")</f>
        <v/>
      </c>
      <c r="X896" s="5" t="str">
        <f t="shared" si="221"/>
        <v/>
      </c>
      <c r="Y896" s="5" t="str">
        <f t="shared" si="229"/>
        <v/>
      </c>
      <c r="Z896" s="32" t="str">
        <f t="shared" si="222"/>
        <v xml:space="preserve"> </v>
      </c>
      <c r="AA896" s="32" t="str">
        <f>IF(K896="M",IF(S896&lt;&gt;4,"",VLOOKUP(CONCATENATE(R896," ",(S896-3)),$Z$2:AD896,5,0)),IF(S896&lt;&gt;3,"",VLOOKUP(CONCATENATE(R896," ",(S896-2)),$Z$2:AD896,5,0)))</f>
        <v/>
      </c>
      <c r="AB896" s="32" t="str">
        <f>IF(K896="M",IF(S896&lt;&gt;4,"",VLOOKUP(CONCATENATE(R896," ",(S896-2)),$Z$2:AD896,5,0)),IF(S896&lt;&gt;3,"",VLOOKUP(CONCATENATE(R896," ",(S896-1)),$Z$2:AD896,5,0)))</f>
        <v/>
      </c>
      <c r="AC896" s="32" t="str">
        <f>IF(K896="M",IF(S896&lt;&gt;4,"",VLOOKUP(CONCATENATE(R896," ",(S896-1)),$Z$2:AD896,5,0)),IF(S896&lt;&gt;3,"",VLOOKUP(CONCATENATE(R896," ",(S896)),$Z$2:AD896,5,0)))</f>
        <v/>
      </c>
      <c r="AD896" s="32" t="str">
        <f t="shared" si="230"/>
        <v/>
      </c>
      <c r="AE896" s="32" t="str">
        <f t="shared" si="231"/>
        <v xml:space="preserve"> </v>
      </c>
      <c r="AF896" s="109">
        <f>IF($K896="M",IF($L896&gt;Params!D$3,0,Params!F$3-$L896+1)+IF($L896=1,2,0),IF($L896&gt;Params!E$3,0,Params!G$3-$L896+1)+IF($L896=1,2,0))</f>
        <v>0</v>
      </c>
      <c r="AG896" s="109">
        <f t="shared" si="223"/>
        <v>0</v>
      </c>
      <c r="AH896" s="109">
        <f>IF(LEN(M896)&gt;1,MATCH(MID(M896,2,3),Params!$A$4:$A$14,0),0)</f>
        <v>0</v>
      </c>
      <c r="AI896" s="109" cm="1">
        <f t="array" ref="AI896">IF(AH896=0,0,INDEX(Params!F$4:F$14,RESULTS!$AH896))</f>
        <v>0</v>
      </c>
      <c r="AJ896" s="109" cm="1">
        <f t="array" ref="AJ896">IF(AI896=0,0,INDEX(Params!G$4:G$14,RESULTS!$AH896))</f>
        <v>0</v>
      </c>
      <c r="AK896" s="109">
        <f t="shared" si="224"/>
        <v>0</v>
      </c>
      <c r="AL896" s="109">
        <f t="shared" si="225"/>
        <v>0</v>
      </c>
    </row>
    <row r="897" spans="1:38" x14ac:dyDescent="0.3">
      <c r="A897" s="64" t="str">
        <f t="shared" si="219"/>
        <v/>
      </c>
      <c r="B897" s="64" t="str">
        <f t="shared" si="220"/>
        <v/>
      </c>
      <c r="C897" s="100">
        <v>896</v>
      </c>
      <c r="D897" s="96"/>
      <c r="E897" s="97">
        <f t="shared" si="232"/>
        <v>1</v>
      </c>
      <c r="F897" s="97"/>
      <c r="G897" s="97"/>
      <c r="H897" s="104" t="str">
        <f t="shared" si="226"/>
        <v/>
      </c>
      <c r="I897" s="105" t="str">
        <f>IF(D897="","",VLOOKUP(D897,ENTRANTS!$A$1:$H$1000,2,0))</f>
        <v/>
      </c>
      <c r="J897" s="105" t="str">
        <f>IF(D897="","",VLOOKUP(D897,ENTRANTS!$A$1:$H$1000,3,0))</f>
        <v/>
      </c>
      <c r="K897" s="100" t="str">
        <f>IF(D897="","",LEFT(VLOOKUP(D897,ENTRANTS!$A$1:$H$1000,5,0),1))</f>
        <v/>
      </c>
      <c r="L897" s="100" t="str">
        <f>IF(D897="","",COUNTIF($K$2:K897,K897))</f>
        <v/>
      </c>
      <c r="M897" s="100" t="str">
        <f>IF(D897="","",VLOOKUP(D897,ENTRANTS!$A$1:$H$1000,4,0))</f>
        <v/>
      </c>
      <c r="N897" s="100" t="str">
        <f>IF(D897="","",COUNTIF($M$2:M897,M897))</f>
        <v/>
      </c>
      <c r="O897" s="105" t="str">
        <f>IF(D897="","",VLOOKUP(D897,ENTRANTS!$A$1:$H$1000,6,0))</f>
        <v/>
      </c>
      <c r="P897" s="83" t="str">
        <f t="shared" si="227"/>
        <v/>
      </c>
      <c r="Q897" s="30"/>
      <c r="R897" s="2" t="str">
        <f t="shared" si="228"/>
        <v/>
      </c>
      <c r="S897" s="3" t="str">
        <f>IF(D897="","",COUNTIF($R$2:R897,R897))</f>
        <v/>
      </c>
      <c r="T897" s="4" t="str">
        <f t="shared" si="233"/>
        <v/>
      </c>
      <c r="U897" s="34" t="str">
        <f>IF(AND(S897=4,K897="M",NOT(O897="Unattached")),SUMIF(R$2:R897,R897,L$2:L897),"")</f>
        <v/>
      </c>
      <c r="V897" s="4" t="str">
        <f t="shared" si="234"/>
        <v/>
      </c>
      <c r="W897" s="34" t="str">
        <f>IF(AND(S897=3,K897="F",NOT(O897="Unattached")),SUMIF(R$2:R897,R897,L$2:L897),"")</f>
        <v/>
      </c>
      <c r="X897" s="5" t="str">
        <f t="shared" si="221"/>
        <v/>
      </c>
      <c r="Y897" s="5" t="str">
        <f t="shared" si="229"/>
        <v/>
      </c>
      <c r="Z897" s="32" t="str">
        <f t="shared" si="222"/>
        <v xml:space="preserve"> </v>
      </c>
      <c r="AA897" s="32" t="str">
        <f>IF(K897="M",IF(S897&lt;&gt;4,"",VLOOKUP(CONCATENATE(R897," ",(S897-3)),$Z$2:AD897,5,0)),IF(S897&lt;&gt;3,"",VLOOKUP(CONCATENATE(R897," ",(S897-2)),$Z$2:AD897,5,0)))</f>
        <v/>
      </c>
      <c r="AB897" s="32" t="str">
        <f>IF(K897="M",IF(S897&lt;&gt;4,"",VLOOKUP(CONCATENATE(R897," ",(S897-2)),$Z$2:AD897,5,0)),IF(S897&lt;&gt;3,"",VLOOKUP(CONCATENATE(R897," ",(S897-1)),$Z$2:AD897,5,0)))</f>
        <v/>
      </c>
      <c r="AC897" s="32" t="str">
        <f>IF(K897="M",IF(S897&lt;&gt;4,"",VLOOKUP(CONCATENATE(R897," ",(S897-1)),$Z$2:AD897,5,0)),IF(S897&lt;&gt;3,"",VLOOKUP(CONCATENATE(R897," ",(S897)),$Z$2:AD897,5,0)))</f>
        <v/>
      </c>
      <c r="AD897" s="32" t="str">
        <f t="shared" si="230"/>
        <v/>
      </c>
      <c r="AE897" s="32" t="str">
        <f t="shared" si="231"/>
        <v xml:space="preserve"> </v>
      </c>
      <c r="AF897" s="109">
        <f>IF($K897="M",IF($L897&gt;Params!D$3,0,Params!F$3-$L897+1)+IF($L897=1,2,0),IF($L897&gt;Params!E$3,0,Params!G$3-$L897+1)+IF($L897=1,2,0))</f>
        <v>0</v>
      </c>
      <c r="AG897" s="109">
        <f t="shared" si="223"/>
        <v>0</v>
      </c>
      <c r="AH897" s="109">
        <f>IF(LEN(M897)&gt;1,MATCH(MID(M897,2,3),Params!$A$4:$A$14,0),0)</f>
        <v>0</v>
      </c>
      <c r="AI897" s="109" cm="1">
        <f t="array" ref="AI897">IF(AH897=0,0,INDEX(Params!F$4:F$14,RESULTS!$AH897))</f>
        <v>0</v>
      </c>
      <c r="AJ897" s="109" cm="1">
        <f t="array" ref="AJ897">IF(AI897=0,0,INDEX(Params!G$4:G$14,RESULTS!$AH897))</f>
        <v>0</v>
      </c>
      <c r="AK897" s="109">
        <f t="shared" si="224"/>
        <v>0</v>
      </c>
      <c r="AL897" s="109">
        <f t="shared" si="225"/>
        <v>0</v>
      </c>
    </row>
    <row r="898" spans="1:38" x14ac:dyDescent="0.3">
      <c r="A898" s="64" t="str">
        <f t="shared" ref="A898:A961" si="235">IF(C898&lt;1,"",CONCATENATE(K898,L898))</f>
        <v/>
      </c>
      <c r="B898" s="64" t="str">
        <f t="shared" ref="B898:B961" si="236">IF(C898&lt;1,"",CONCATENATE(M898,N898))</f>
        <v/>
      </c>
      <c r="C898" s="100">
        <v>897</v>
      </c>
      <c r="D898" s="96"/>
      <c r="E898" s="97">
        <f t="shared" si="232"/>
        <v>1</v>
      </c>
      <c r="F898" s="97"/>
      <c r="G898" s="97"/>
      <c r="H898" s="104" t="str">
        <f t="shared" si="226"/>
        <v/>
      </c>
      <c r="I898" s="105" t="str">
        <f>IF(D898="","",VLOOKUP(D898,ENTRANTS!$A$1:$H$1000,2,0))</f>
        <v/>
      </c>
      <c r="J898" s="105" t="str">
        <f>IF(D898="","",VLOOKUP(D898,ENTRANTS!$A$1:$H$1000,3,0))</f>
        <v/>
      </c>
      <c r="K898" s="100" t="str">
        <f>IF(D898="","",LEFT(VLOOKUP(D898,ENTRANTS!$A$1:$H$1000,5,0),1))</f>
        <v/>
      </c>
      <c r="L898" s="100" t="str">
        <f>IF(D898="","",COUNTIF($K$2:K898,K898))</f>
        <v/>
      </c>
      <c r="M898" s="100" t="str">
        <f>IF(D898="","",VLOOKUP(D898,ENTRANTS!$A$1:$H$1000,4,0))</f>
        <v/>
      </c>
      <c r="N898" s="100" t="str">
        <f>IF(D898="","",COUNTIF($M$2:M898,M898))</f>
        <v/>
      </c>
      <c r="O898" s="105" t="str">
        <f>IF(D898="","",VLOOKUP(D898,ENTRANTS!$A$1:$H$1000,6,0))</f>
        <v/>
      </c>
      <c r="P898" s="83" t="str">
        <f t="shared" si="227"/>
        <v/>
      </c>
      <c r="Q898" s="30"/>
      <c r="R898" s="2" t="str">
        <f t="shared" si="228"/>
        <v/>
      </c>
      <c r="S898" s="3" t="str">
        <f>IF(D898="","",COUNTIF($R$2:R898,R898))</f>
        <v/>
      </c>
      <c r="T898" s="4" t="str">
        <f t="shared" si="233"/>
        <v/>
      </c>
      <c r="U898" s="34" t="str">
        <f>IF(AND(S898=4,K898="M",NOT(O898="Unattached")),SUMIF(R$2:R898,R898,L$2:L898),"")</f>
        <v/>
      </c>
      <c r="V898" s="4" t="str">
        <f t="shared" si="234"/>
        <v/>
      </c>
      <c r="W898" s="34" t="str">
        <f>IF(AND(S898=3,K898="F",NOT(O898="Unattached")),SUMIF(R$2:R898,R898,L$2:L898),"")</f>
        <v/>
      </c>
      <c r="X898" s="5" t="str">
        <f t="shared" ref="X898:X961" si="237">IF(AND(O898&lt;&gt;"Unattached",OR(T898&lt;&gt;"",V898&lt;&gt;"")),O898,"")</f>
        <v/>
      </c>
      <c r="Y898" s="5" t="str">
        <f t="shared" si="229"/>
        <v/>
      </c>
      <c r="Z898" s="32" t="str">
        <f t="shared" ref="Z898:Z961" si="238">CONCATENATE(R898," ",S898)</f>
        <v xml:space="preserve"> </v>
      </c>
      <c r="AA898" s="32" t="str">
        <f>IF(K898="M",IF(S898&lt;&gt;4,"",VLOOKUP(CONCATENATE(R898," ",(S898-3)),$Z$2:AD898,5,0)),IF(S898&lt;&gt;3,"",VLOOKUP(CONCATENATE(R898," ",(S898-2)),$Z$2:AD898,5,0)))</f>
        <v/>
      </c>
      <c r="AB898" s="32" t="str">
        <f>IF(K898="M",IF(S898&lt;&gt;4,"",VLOOKUP(CONCATENATE(R898," ",(S898-2)),$Z$2:AD898,5,0)),IF(S898&lt;&gt;3,"",VLOOKUP(CONCATENATE(R898," ",(S898-1)),$Z$2:AD898,5,0)))</f>
        <v/>
      </c>
      <c r="AC898" s="32" t="str">
        <f>IF(K898="M",IF(S898&lt;&gt;4,"",VLOOKUP(CONCATENATE(R898," ",(S898-1)),$Z$2:AD898,5,0)),IF(S898&lt;&gt;3,"",VLOOKUP(CONCATENATE(R898," ",(S898)),$Z$2:AD898,5,0)))</f>
        <v/>
      </c>
      <c r="AD898" s="32" t="str">
        <f t="shared" si="230"/>
        <v/>
      </c>
      <c r="AE898" s="32" t="str">
        <f t="shared" si="231"/>
        <v xml:space="preserve"> </v>
      </c>
      <c r="AF898" s="109">
        <f>IF($K898="M",IF($L898&gt;Params!D$3,0,Params!F$3-$L898+1)+IF($L898=1,2,0),IF($L898&gt;Params!E$3,0,Params!G$3-$L898+1)+IF($L898=1,2,0))</f>
        <v>0</v>
      </c>
      <c r="AG898" s="109">
        <f t="shared" ref="AG898:AG961" si="239">IF(AH898=0,0,IF($K898="M",IF($N898&gt;AI898,0,AI898-$N898+1)+IF($N898=1,2,0),IF($N898&gt;AJ898,0,AJ898-$N898+1)+IF($N898=1,2,0)))</f>
        <v>0</v>
      </c>
      <c r="AH898" s="109">
        <f>IF(LEN(M898)&gt;1,MATCH(MID(M898,2,3),Params!$A$4:$A$14,0),0)</f>
        <v>0</v>
      </c>
      <c r="AI898" s="109" cm="1">
        <f t="array" ref="AI898">IF(AH898=0,0,INDEX(Params!F$4:F$14,RESULTS!$AH898))</f>
        <v>0</v>
      </c>
      <c r="AJ898" s="109" cm="1">
        <f t="array" ref="AJ898">IF(AI898=0,0,INDEX(Params!G$4:G$14,RESULTS!$AH898))</f>
        <v>0</v>
      </c>
      <c r="AK898" s="109">
        <f t="shared" ref="AK898:AK962" si="240">IF(O898="Unattached",0,IF(Z898="M "&amp;O898&amp;" 1",1,0))</f>
        <v>0</v>
      </c>
      <c r="AL898" s="109">
        <f t="shared" ref="AL898:AL962" si="241">IF(O898="Unattached",0,IF(Z898="F "&amp;O898&amp;" 1",1,0))</f>
        <v>0</v>
      </c>
    </row>
    <row r="899" spans="1:38" x14ac:dyDescent="0.3">
      <c r="A899" s="64" t="str">
        <f t="shared" si="235"/>
        <v/>
      </c>
      <c r="B899" s="64" t="str">
        <f t="shared" si="236"/>
        <v/>
      </c>
      <c r="C899" s="100">
        <v>898</v>
      </c>
      <c r="D899" s="96"/>
      <c r="E899" s="97">
        <f t="shared" si="232"/>
        <v>1</v>
      </c>
      <c r="F899" s="97"/>
      <c r="G899" s="97"/>
      <c r="H899" s="104" t="str">
        <f t="shared" ref="H899:H962" si="242">IF(D899="","",($E899+$F899/60+$G899/3600)/24)</f>
        <v/>
      </c>
      <c r="I899" s="105" t="str">
        <f>IF(D899="","",VLOOKUP(D899,ENTRANTS!$A$1:$H$1000,2,0))</f>
        <v/>
      </c>
      <c r="J899" s="105" t="str">
        <f>IF(D899="","",VLOOKUP(D899,ENTRANTS!$A$1:$H$1000,3,0))</f>
        <v/>
      </c>
      <c r="K899" s="100" t="str">
        <f>IF(D899="","",LEFT(VLOOKUP(D899,ENTRANTS!$A$1:$H$1000,5,0),1))</f>
        <v/>
      </c>
      <c r="L899" s="100" t="str">
        <f>IF(D899="","",COUNTIF($K$2:K899,K899))</f>
        <v/>
      </c>
      <c r="M899" s="100" t="str">
        <f>IF(D899="","",VLOOKUP(D899,ENTRANTS!$A$1:$H$1000,4,0))</f>
        <v/>
      </c>
      <c r="N899" s="100" t="str">
        <f>IF(D899="","",COUNTIF($M$2:M899,M899))</f>
        <v/>
      </c>
      <c r="O899" s="105" t="str">
        <f>IF(D899="","",VLOOKUP(D899,ENTRANTS!$A$1:$H$1000,6,0))</f>
        <v/>
      </c>
      <c r="P899" s="83" t="str">
        <f t="shared" ref="P899:P962" si="243">IF(D899&lt;1,"",IF(COUNTIF($D$2:$D$501,D899)=1,"","DUPLICATE"))</f>
        <v/>
      </c>
      <c r="Q899" s="30"/>
      <c r="R899" s="2" t="str">
        <f t="shared" ref="R899:R962" si="244">IF(D899="","",CONCATENATE(K899," ",O899))</f>
        <v/>
      </c>
      <c r="S899" s="3" t="str">
        <f>IF(D899="","",COUNTIF($R$2:R899,R899))</f>
        <v/>
      </c>
      <c r="T899" s="4" t="str">
        <f t="shared" si="233"/>
        <v/>
      </c>
      <c r="U899" s="34" t="str">
        <f>IF(AND(S899=4,K899="M",NOT(O899="Unattached")),SUMIF(R$2:R899,R899,L$2:L899),"")</f>
        <v/>
      </c>
      <c r="V899" s="4" t="str">
        <f t="shared" si="234"/>
        <v/>
      </c>
      <c r="W899" s="34" t="str">
        <f>IF(AND(S899=3,K899="F",NOT(O899="Unattached")),SUMIF(R$2:R899,R899,L$2:L899),"")</f>
        <v/>
      </c>
      <c r="X899" s="5" t="str">
        <f t="shared" si="237"/>
        <v/>
      </c>
      <c r="Y899" s="5" t="str">
        <f t="shared" ref="Y899:Y962" si="245">IF(X899="","",IF(K899="M",CONCATENATE(X899," (",AA899,", ",AB899,", ",AC899,", ",AD899,")"),CONCATENATE(X899," (",AA899,", ",AB899,", ",AC899,")")))</f>
        <v/>
      </c>
      <c r="Z899" s="32" t="str">
        <f t="shared" si="238"/>
        <v xml:space="preserve"> </v>
      </c>
      <c r="AA899" s="32" t="str">
        <f>IF(K899="M",IF(S899&lt;&gt;4,"",VLOOKUP(CONCATENATE(R899," ",(S899-3)),$Z$2:AD899,5,0)),IF(S899&lt;&gt;3,"",VLOOKUP(CONCATENATE(R899," ",(S899-2)),$Z$2:AD899,5,0)))</f>
        <v/>
      </c>
      <c r="AB899" s="32" t="str">
        <f>IF(K899="M",IF(S899&lt;&gt;4,"",VLOOKUP(CONCATENATE(R899," ",(S899-2)),$Z$2:AD899,5,0)),IF(S899&lt;&gt;3,"",VLOOKUP(CONCATENATE(R899," ",(S899-1)),$Z$2:AD899,5,0)))</f>
        <v/>
      </c>
      <c r="AC899" s="32" t="str">
        <f>IF(K899="M",IF(S899&lt;&gt;4,"",VLOOKUP(CONCATENATE(R899," ",(S899-1)),$Z$2:AD899,5,0)),IF(S899&lt;&gt;3,"",VLOOKUP(CONCATENATE(R899," ",(S899)),$Z$2:AD899,5,0)))</f>
        <v/>
      </c>
      <c r="AD899" s="32" t="str">
        <f t="shared" ref="AD899:AD962" si="246">IF(AND(O899&lt;&gt;"Unattached",S899&lt;=4),CONCATENATE(I899," ",J899),"")</f>
        <v/>
      </c>
      <c r="AE899" s="32" t="str">
        <f t="shared" ref="AE899:AE962" si="247">TRIM(I899)&amp;" "&amp;TRIM(J899)</f>
        <v xml:space="preserve"> </v>
      </c>
      <c r="AF899" s="109">
        <f>IF($K899="M",IF($L899&gt;Params!D$3,0,Params!F$3-$L899+1)+IF($L899=1,2,0),IF($L899&gt;Params!E$3,0,Params!G$3-$L899+1)+IF($L899=1,2,0))</f>
        <v>0</v>
      </c>
      <c r="AG899" s="109">
        <f t="shared" si="239"/>
        <v>0</v>
      </c>
      <c r="AH899" s="109">
        <f>IF(LEN(M899)&gt;1,MATCH(MID(M899,2,3),Params!$A$4:$A$14,0),0)</f>
        <v>0</v>
      </c>
      <c r="AI899" s="109" cm="1">
        <f t="array" ref="AI899">IF(AH899=0,0,INDEX(Params!F$4:F$14,RESULTS!$AH899))</f>
        <v>0</v>
      </c>
      <c r="AJ899" s="109" cm="1">
        <f t="array" ref="AJ899">IF(AI899=0,0,INDEX(Params!G$4:G$14,RESULTS!$AH899))</f>
        <v>0</v>
      </c>
      <c r="AK899" s="109">
        <f t="shared" si="240"/>
        <v>0</v>
      </c>
      <c r="AL899" s="109">
        <f t="shared" si="241"/>
        <v>0</v>
      </c>
    </row>
    <row r="900" spans="1:38" x14ac:dyDescent="0.3">
      <c r="A900" s="64" t="str">
        <f t="shared" si="235"/>
        <v/>
      </c>
      <c r="B900" s="64" t="str">
        <f t="shared" si="236"/>
        <v/>
      </c>
      <c r="C900" s="100">
        <v>899</v>
      </c>
      <c r="D900" s="96"/>
      <c r="E900" s="97">
        <f t="shared" ref="E900:E963" si="248">E899</f>
        <v>1</v>
      </c>
      <c r="F900" s="97"/>
      <c r="G900" s="97"/>
      <c r="H900" s="104" t="str">
        <f t="shared" si="242"/>
        <v/>
      </c>
      <c r="I900" s="105" t="str">
        <f>IF(D900="","",VLOOKUP(D900,ENTRANTS!$A$1:$H$1000,2,0))</f>
        <v/>
      </c>
      <c r="J900" s="105" t="str">
        <f>IF(D900="","",VLOOKUP(D900,ENTRANTS!$A$1:$H$1000,3,0))</f>
        <v/>
      </c>
      <c r="K900" s="100" t="str">
        <f>IF(D900="","",LEFT(VLOOKUP(D900,ENTRANTS!$A$1:$H$1000,5,0),1))</f>
        <v/>
      </c>
      <c r="L900" s="100" t="str">
        <f>IF(D900="","",COUNTIF($K$2:K900,K900))</f>
        <v/>
      </c>
      <c r="M900" s="100" t="str">
        <f>IF(D900="","",VLOOKUP(D900,ENTRANTS!$A$1:$H$1000,4,0))</f>
        <v/>
      </c>
      <c r="N900" s="100" t="str">
        <f>IF(D900="","",COUNTIF($M$2:M900,M900))</f>
        <v/>
      </c>
      <c r="O900" s="105" t="str">
        <f>IF(D900="","",VLOOKUP(D900,ENTRANTS!$A$1:$H$1000,6,0))</f>
        <v/>
      </c>
      <c r="P900" s="83" t="str">
        <f t="shared" si="243"/>
        <v/>
      </c>
      <c r="Q900" s="30"/>
      <c r="R900" s="2" t="str">
        <f t="shared" si="244"/>
        <v/>
      </c>
      <c r="S900" s="3" t="str">
        <f>IF(D900="","",COUNTIF($R$2:R900,R900))</f>
        <v/>
      </c>
      <c r="T900" s="4" t="str">
        <f t="shared" si="233"/>
        <v/>
      </c>
      <c r="U900" s="34" t="str">
        <f>IF(AND(S900=4,K900="M",NOT(O900="Unattached")),SUMIF(R$2:R900,R900,L$2:L900),"")</f>
        <v/>
      </c>
      <c r="V900" s="4" t="str">
        <f t="shared" si="234"/>
        <v/>
      </c>
      <c r="W900" s="34" t="str">
        <f>IF(AND(S900=3,K900="F",NOT(O900="Unattached")),SUMIF(R$2:R900,R900,L$2:L900),"")</f>
        <v/>
      </c>
      <c r="X900" s="5" t="str">
        <f t="shared" si="237"/>
        <v/>
      </c>
      <c r="Y900" s="5" t="str">
        <f t="shared" si="245"/>
        <v/>
      </c>
      <c r="Z900" s="32" t="str">
        <f t="shared" si="238"/>
        <v xml:space="preserve"> </v>
      </c>
      <c r="AA900" s="32" t="str">
        <f>IF(K900="M",IF(S900&lt;&gt;4,"",VLOOKUP(CONCATENATE(R900," ",(S900-3)),$Z$2:AD900,5,0)),IF(S900&lt;&gt;3,"",VLOOKUP(CONCATENATE(R900," ",(S900-2)),$Z$2:AD900,5,0)))</f>
        <v/>
      </c>
      <c r="AB900" s="32" t="str">
        <f>IF(K900="M",IF(S900&lt;&gt;4,"",VLOOKUP(CONCATENATE(R900," ",(S900-2)),$Z$2:AD900,5,0)),IF(S900&lt;&gt;3,"",VLOOKUP(CONCATENATE(R900," ",(S900-1)),$Z$2:AD900,5,0)))</f>
        <v/>
      </c>
      <c r="AC900" s="32" t="str">
        <f>IF(K900="M",IF(S900&lt;&gt;4,"",VLOOKUP(CONCATENATE(R900," ",(S900-1)),$Z$2:AD900,5,0)),IF(S900&lt;&gt;3,"",VLOOKUP(CONCATENATE(R900," ",(S900)),$Z$2:AD900,5,0)))</f>
        <v/>
      </c>
      <c r="AD900" s="32" t="str">
        <f t="shared" si="246"/>
        <v/>
      </c>
      <c r="AE900" s="32" t="str">
        <f t="shared" si="247"/>
        <v xml:space="preserve"> </v>
      </c>
      <c r="AF900" s="109">
        <f>IF($K900="M",IF($L900&gt;Params!D$3,0,Params!F$3-$L900+1)+IF($L900=1,2,0),IF($L900&gt;Params!E$3,0,Params!G$3-$L900+1)+IF($L900=1,2,0))</f>
        <v>0</v>
      </c>
      <c r="AG900" s="109">
        <f t="shared" si="239"/>
        <v>0</v>
      </c>
      <c r="AH900" s="109">
        <f>IF(LEN(M900)&gt;1,MATCH(MID(M900,2,3),Params!$A$4:$A$14,0),0)</f>
        <v>0</v>
      </c>
      <c r="AI900" s="109" cm="1">
        <f t="array" ref="AI900">IF(AH900=0,0,INDEX(Params!F$4:F$14,RESULTS!$AH900))</f>
        <v>0</v>
      </c>
      <c r="AJ900" s="109" cm="1">
        <f t="array" ref="AJ900">IF(AI900=0,0,INDEX(Params!G$4:G$14,RESULTS!$AH900))</f>
        <v>0</v>
      </c>
      <c r="AK900" s="109">
        <f t="shared" si="240"/>
        <v>0</v>
      </c>
      <c r="AL900" s="109">
        <f t="shared" si="241"/>
        <v>0</v>
      </c>
    </row>
    <row r="901" spans="1:38" x14ac:dyDescent="0.3">
      <c r="A901" s="64" t="str">
        <f t="shared" si="235"/>
        <v/>
      </c>
      <c r="B901" s="64" t="str">
        <f t="shared" si="236"/>
        <v/>
      </c>
      <c r="C901" s="100">
        <v>900</v>
      </c>
      <c r="D901" s="96"/>
      <c r="E901" s="97">
        <f t="shared" si="248"/>
        <v>1</v>
      </c>
      <c r="F901" s="97"/>
      <c r="G901" s="97"/>
      <c r="H901" s="104" t="str">
        <f t="shared" si="242"/>
        <v/>
      </c>
      <c r="I901" s="105" t="str">
        <f>IF(D901="","",VLOOKUP(D901,ENTRANTS!$A$1:$H$1000,2,0))</f>
        <v/>
      </c>
      <c r="J901" s="105" t="str">
        <f>IF(D901="","",VLOOKUP(D901,ENTRANTS!$A$1:$H$1000,3,0))</f>
        <v/>
      </c>
      <c r="K901" s="100" t="str">
        <f>IF(D901="","",LEFT(VLOOKUP(D901,ENTRANTS!$A$1:$H$1000,5,0),1))</f>
        <v/>
      </c>
      <c r="L901" s="100" t="str">
        <f>IF(D901="","",COUNTIF($K$2:K901,K901))</f>
        <v/>
      </c>
      <c r="M901" s="100" t="str">
        <f>IF(D901="","",VLOOKUP(D901,ENTRANTS!$A$1:$H$1000,4,0))</f>
        <v/>
      </c>
      <c r="N901" s="100" t="str">
        <f>IF(D901="","",COUNTIF($M$2:M901,M901))</f>
        <v/>
      </c>
      <c r="O901" s="105" t="str">
        <f>IF(D901="","",VLOOKUP(D901,ENTRANTS!$A$1:$H$1000,6,0))</f>
        <v/>
      </c>
      <c r="P901" s="83" t="str">
        <f t="shared" si="243"/>
        <v/>
      </c>
      <c r="Q901" s="30"/>
      <c r="R901" s="2" t="str">
        <f t="shared" si="244"/>
        <v/>
      </c>
      <c r="S901" s="3" t="str">
        <f>IF(D901="","",COUNTIF($R$2:R901,R901))</f>
        <v/>
      </c>
      <c r="T901" s="4" t="str">
        <f t="shared" si="233"/>
        <v/>
      </c>
      <c r="U901" s="34" t="str">
        <f>IF(AND(S901=4,K901="M",NOT(O901="Unattached")),SUMIF(R$2:R901,R901,L$2:L901),"")</f>
        <v/>
      </c>
      <c r="V901" s="4" t="str">
        <f t="shared" si="234"/>
        <v/>
      </c>
      <c r="W901" s="34" t="str">
        <f>IF(AND(S901=3,K901="F",NOT(O901="Unattached")),SUMIF(R$2:R901,R901,L$2:L901),"")</f>
        <v/>
      </c>
      <c r="X901" s="5" t="str">
        <f t="shared" si="237"/>
        <v/>
      </c>
      <c r="Y901" s="5" t="str">
        <f t="shared" si="245"/>
        <v/>
      </c>
      <c r="Z901" s="32" t="str">
        <f t="shared" si="238"/>
        <v xml:space="preserve"> </v>
      </c>
      <c r="AA901" s="32" t="str">
        <f>IF(K901="M",IF(S901&lt;&gt;4,"",VLOOKUP(CONCATENATE(R901," ",(S901-3)),$Z$2:AD901,5,0)),IF(S901&lt;&gt;3,"",VLOOKUP(CONCATENATE(R901," ",(S901-2)),$Z$2:AD901,5,0)))</f>
        <v/>
      </c>
      <c r="AB901" s="32" t="str">
        <f>IF(K901="M",IF(S901&lt;&gt;4,"",VLOOKUP(CONCATENATE(R901," ",(S901-2)),$Z$2:AD901,5,0)),IF(S901&lt;&gt;3,"",VLOOKUP(CONCATENATE(R901," ",(S901-1)),$Z$2:AD901,5,0)))</f>
        <v/>
      </c>
      <c r="AC901" s="32" t="str">
        <f>IF(K901="M",IF(S901&lt;&gt;4,"",VLOOKUP(CONCATENATE(R901," ",(S901-1)),$Z$2:AD901,5,0)),IF(S901&lt;&gt;3,"",VLOOKUP(CONCATENATE(R901," ",(S901)),$Z$2:AD901,5,0)))</f>
        <v/>
      </c>
      <c r="AD901" s="32" t="str">
        <f t="shared" si="246"/>
        <v/>
      </c>
      <c r="AE901" s="32" t="str">
        <f t="shared" si="247"/>
        <v xml:space="preserve"> </v>
      </c>
      <c r="AF901" s="109">
        <f>IF($K901="M",IF($L901&gt;Params!D$3,0,Params!F$3-$L901+1)+IF($L901=1,2,0),IF($L901&gt;Params!E$3,0,Params!G$3-$L901+1)+IF($L901=1,2,0))</f>
        <v>0</v>
      </c>
      <c r="AG901" s="109">
        <f t="shared" si="239"/>
        <v>0</v>
      </c>
      <c r="AH901" s="109">
        <f>IF(LEN(M901)&gt;1,MATCH(MID(M901,2,3),Params!$A$4:$A$14,0),0)</f>
        <v>0</v>
      </c>
      <c r="AI901" s="109" cm="1">
        <f t="array" ref="AI901">IF(AH901=0,0,INDEX(Params!F$4:F$14,RESULTS!$AH901))</f>
        <v>0</v>
      </c>
      <c r="AJ901" s="109" cm="1">
        <f t="array" ref="AJ901">IF(AI901=0,0,INDEX(Params!G$4:G$14,RESULTS!$AH901))</f>
        <v>0</v>
      </c>
      <c r="AK901" s="109">
        <f t="shared" si="240"/>
        <v>0</v>
      </c>
      <c r="AL901" s="109">
        <f t="shared" si="241"/>
        <v>0</v>
      </c>
    </row>
    <row r="902" spans="1:38" x14ac:dyDescent="0.3">
      <c r="A902" s="64" t="str">
        <f t="shared" si="235"/>
        <v/>
      </c>
      <c r="B902" s="64" t="str">
        <f t="shared" si="236"/>
        <v/>
      </c>
      <c r="C902" s="100">
        <v>901</v>
      </c>
      <c r="D902" s="96"/>
      <c r="E902" s="97">
        <f t="shared" si="248"/>
        <v>1</v>
      </c>
      <c r="F902" s="97"/>
      <c r="G902" s="97"/>
      <c r="H902" s="104" t="str">
        <f t="shared" si="242"/>
        <v/>
      </c>
      <c r="I902" s="105" t="str">
        <f>IF(D902="","",VLOOKUP(D902,ENTRANTS!$A$1:$H$1000,2,0))</f>
        <v/>
      </c>
      <c r="J902" s="105" t="str">
        <f>IF(D902="","",VLOOKUP(D902,ENTRANTS!$A$1:$H$1000,3,0))</f>
        <v/>
      </c>
      <c r="K902" s="100" t="str">
        <f>IF(D902="","",LEFT(VLOOKUP(D902,ENTRANTS!$A$1:$H$1000,5,0),1))</f>
        <v/>
      </c>
      <c r="L902" s="100" t="str">
        <f>IF(D902="","",COUNTIF($K$2:K902,K902))</f>
        <v/>
      </c>
      <c r="M902" s="100" t="str">
        <f>IF(D902="","",VLOOKUP(D902,ENTRANTS!$A$1:$H$1000,4,0))</f>
        <v/>
      </c>
      <c r="N902" s="100" t="str">
        <f>IF(D902="","",COUNTIF($M$2:M902,M902))</f>
        <v/>
      </c>
      <c r="O902" s="105" t="str">
        <f>IF(D902="","",VLOOKUP(D902,ENTRANTS!$A$1:$H$1000,6,0))</f>
        <v/>
      </c>
      <c r="P902" s="83" t="str">
        <f t="shared" si="243"/>
        <v/>
      </c>
      <c r="Q902" s="30"/>
      <c r="R902" s="2" t="str">
        <f t="shared" si="244"/>
        <v/>
      </c>
      <c r="S902" s="3" t="str">
        <f>IF(D902="","",COUNTIF($R$2:R902,R902))</f>
        <v/>
      </c>
      <c r="T902" s="4" t="str">
        <f t="shared" si="233"/>
        <v/>
      </c>
      <c r="U902" s="34" t="str">
        <f>IF(AND(S902=4,K902="M",NOT(O902="Unattached")),SUMIF(R$2:R902,R902,L$2:L902),"")</f>
        <v/>
      </c>
      <c r="V902" s="4" t="str">
        <f t="shared" si="234"/>
        <v/>
      </c>
      <c r="W902" s="34" t="str">
        <f>IF(AND(S902=3,K902="F",NOT(O902="Unattached")),SUMIF(R$2:R902,R902,L$2:L902),"")</f>
        <v/>
      </c>
      <c r="X902" s="5" t="str">
        <f t="shared" si="237"/>
        <v/>
      </c>
      <c r="Y902" s="5" t="str">
        <f t="shared" si="245"/>
        <v/>
      </c>
      <c r="Z902" s="32" t="str">
        <f t="shared" si="238"/>
        <v xml:space="preserve"> </v>
      </c>
      <c r="AA902" s="32" t="str">
        <f>IF(K902="M",IF(S902&lt;&gt;4,"",VLOOKUP(CONCATENATE(R902," ",(S902-3)),$Z$2:AD902,5,0)),IF(S902&lt;&gt;3,"",VLOOKUP(CONCATENATE(R902," ",(S902-2)),$Z$2:AD902,5,0)))</f>
        <v/>
      </c>
      <c r="AB902" s="32" t="str">
        <f>IF(K902="M",IF(S902&lt;&gt;4,"",VLOOKUP(CONCATENATE(R902," ",(S902-2)),$Z$2:AD902,5,0)),IF(S902&lt;&gt;3,"",VLOOKUP(CONCATENATE(R902," ",(S902-1)),$Z$2:AD902,5,0)))</f>
        <v/>
      </c>
      <c r="AC902" s="32" t="str">
        <f>IF(K902="M",IF(S902&lt;&gt;4,"",VLOOKUP(CONCATENATE(R902," ",(S902-1)),$Z$2:AD902,5,0)),IF(S902&lt;&gt;3,"",VLOOKUP(CONCATENATE(R902," ",(S902)),$Z$2:AD902,5,0)))</f>
        <v/>
      </c>
      <c r="AD902" s="32" t="str">
        <f t="shared" si="246"/>
        <v/>
      </c>
      <c r="AE902" s="32" t="str">
        <f t="shared" si="247"/>
        <v xml:space="preserve"> </v>
      </c>
      <c r="AF902" s="109">
        <f>IF($K902="M",IF($L902&gt;Params!D$3,0,Params!F$3-$L902+1)+IF($L902=1,2,0),IF($L902&gt;Params!E$3,0,Params!G$3-$L902+1)+IF($L902=1,2,0))</f>
        <v>0</v>
      </c>
      <c r="AG902" s="109">
        <f t="shared" si="239"/>
        <v>0</v>
      </c>
      <c r="AH902" s="109">
        <f>IF(LEN(M902)&gt;1,MATCH(MID(M902,2,3),Params!$A$4:$A$14,0),0)</f>
        <v>0</v>
      </c>
      <c r="AI902" s="109" cm="1">
        <f t="array" ref="AI902">IF(AH902=0,0,INDEX(Params!F$4:F$14,RESULTS!$AH902))</f>
        <v>0</v>
      </c>
      <c r="AJ902" s="109" cm="1">
        <f t="array" ref="AJ902">IF(AI902=0,0,INDEX(Params!G$4:G$14,RESULTS!$AH902))</f>
        <v>0</v>
      </c>
      <c r="AK902" s="109">
        <f t="shared" si="240"/>
        <v>0</v>
      </c>
      <c r="AL902" s="109">
        <f t="shared" si="241"/>
        <v>0</v>
      </c>
    </row>
    <row r="903" spans="1:38" x14ac:dyDescent="0.3">
      <c r="A903" s="64" t="str">
        <f t="shared" si="235"/>
        <v/>
      </c>
      <c r="B903" s="64" t="str">
        <f t="shared" si="236"/>
        <v/>
      </c>
      <c r="C903" s="100">
        <v>902</v>
      </c>
      <c r="D903" s="96"/>
      <c r="E903" s="97">
        <f t="shared" si="248"/>
        <v>1</v>
      </c>
      <c r="F903" s="97"/>
      <c r="G903" s="97"/>
      <c r="H903" s="104" t="str">
        <f t="shared" si="242"/>
        <v/>
      </c>
      <c r="I903" s="105" t="str">
        <f>IF(D903="","",VLOOKUP(D903,ENTRANTS!$A$1:$H$1000,2,0))</f>
        <v/>
      </c>
      <c r="J903" s="105" t="str">
        <f>IF(D903="","",VLOOKUP(D903,ENTRANTS!$A$1:$H$1000,3,0))</f>
        <v/>
      </c>
      <c r="K903" s="100" t="str">
        <f>IF(D903="","",LEFT(VLOOKUP(D903,ENTRANTS!$A$1:$H$1000,5,0),1))</f>
        <v/>
      </c>
      <c r="L903" s="100" t="str">
        <f>IF(D903="","",COUNTIF($K$2:K903,K903))</f>
        <v/>
      </c>
      <c r="M903" s="100" t="str">
        <f>IF(D903="","",VLOOKUP(D903,ENTRANTS!$A$1:$H$1000,4,0))</f>
        <v/>
      </c>
      <c r="N903" s="100" t="str">
        <f>IF(D903="","",COUNTIF($M$2:M903,M903))</f>
        <v/>
      </c>
      <c r="O903" s="105" t="str">
        <f>IF(D903="","",VLOOKUP(D903,ENTRANTS!$A$1:$H$1000,6,0))</f>
        <v/>
      </c>
      <c r="P903" s="83" t="str">
        <f t="shared" si="243"/>
        <v/>
      </c>
      <c r="Q903" s="30"/>
      <c r="R903" s="2" t="str">
        <f t="shared" si="244"/>
        <v/>
      </c>
      <c r="S903" s="3" t="str">
        <f>IF(D903="","",COUNTIF($R$2:R903,R903))</f>
        <v/>
      </c>
      <c r="T903" s="4" t="str">
        <f t="shared" si="233"/>
        <v/>
      </c>
      <c r="U903" s="34" t="str">
        <f>IF(AND(S903=4,K903="M",NOT(O903="Unattached")),SUMIF(R$2:R903,R903,L$2:L903),"")</f>
        <v/>
      </c>
      <c r="V903" s="4" t="str">
        <f t="shared" si="234"/>
        <v/>
      </c>
      <c r="W903" s="34" t="str">
        <f>IF(AND(S903=3,K903="F",NOT(O903="Unattached")),SUMIF(R$2:R903,R903,L$2:L903),"")</f>
        <v/>
      </c>
      <c r="X903" s="5" t="str">
        <f t="shared" si="237"/>
        <v/>
      </c>
      <c r="Y903" s="5" t="str">
        <f t="shared" si="245"/>
        <v/>
      </c>
      <c r="Z903" s="32" t="str">
        <f t="shared" si="238"/>
        <v xml:space="preserve"> </v>
      </c>
      <c r="AA903" s="32" t="str">
        <f>IF(K903="M",IF(S903&lt;&gt;4,"",VLOOKUP(CONCATENATE(R903," ",(S903-3)),$Z$2:AD903,5,0)),IF(S903&lt;&gt;3,"",VLOOKUP(CONCATENATE(R903," ",(S903-2)),$Z$2:AD903,5,0)))</f>
        <v/>
      </c>
      <c r="AB903" s="32" t="str">
        <f>IF(K903="M",IF(S903&lt;&gt;4,"",VLOOKUP(CONCATENATE(R903," ",(S903-2)),$Z$2:AD903,5,0)),IF(S903&lt;&gt;3,"",VLOOKUP(CONCATENATE(R903," ",(S903-1)),$Z$2:AD903,5,0)))</f>
        <v/>
      </c>
      <c r="AC903" s="32" t="str">
        <f>IF(K903="M",IF(S903&lt;&gt;4,"",VLOOKUP(CONCATENATE(R903," ",(S903-1)),$Z$2:AD903,5,0)),IF(S903&lt;&gt;3,"",VLOOKUP(CONCATENATE(R903," ",(S903)),$Z$2:AD903,5,0)))</f>
        <v/>
      </c>
      <c r="AD903" s="32" t="str">
        <f t="shared" si="246"/>
        <v/>
      </c>
      <c r="AE903" s="32" t="str">
        <f t="shared" si="247"/>
        <v xml:space="preserve"> </v>
      </c>
      <c r="AF903" s="109">
        <f>IF($K903="M",IF($L903&gt;Params!D$3,0,Params!F$3-$L903+1)+IF($L903=1,2,0),IF($L903&gt;Params!E$3,0,Params!G$3-$L903+1)+IF($L903=1,2,0))</f>
        <v>0</v>
      </c>
      <c r="AG903" s="109">
        <f t="shared" si="239"/>
        <v>0</v>
      </c>
      <c r="AH903" s="109">
        <f>IF(LEN(M903)&gt;1,MATCH(MID(M903,2,3),Params!$A$4:$A$14,0),0)</f>
        <v>0</v>
      </c>
      <c r="AI903" s="109" cm="1">
        <f t="array" ref="AI903">IF(AH903=0,0,INDEX(Params!F$4:F$14,RESULTS!$AH903))</f>
        <v>0</v>
      </c>
      <c r="AJ903" s="109" cm="1">
        <f t="array" ref="AJ903">IF(AI903=0,0,INDEX(Params!G$4:G$14,RESULTS!$AH903))</f>
        <v>0</v>
      </c>
      <c r="AK903" s="109">
        <f t="shared" si="240"/>
        <v>0</v>
      </c>
      <c r="AL903" s="109">
        <f t="shared" si="241"/>
        <v>0</v>
      </c>
    </row>
    <row r="904" spans="1:38" x14ac:dyDescent="0.3">
      <c r="A904" s="64" t="str">
        <f t="shared" si="235"/>
        <v/>
      </c>
      <c r="B904" s="64" t="str">
        <f t="shared" si="236"/>
        <v/>
      </c>
      <c r="C904" s="100">
        <v>903</v>
      </c>
      <c r="D904" s="96"/>
      <c r="E904" s="97">
        <f t="shared" si="248"/>
        <v>1</v>
      </c>
      <c r="F904" s="97"/>
      <c r="G904" s="97"/>
      <c r="H904" s="104" t="str">
        <f t="shared" si="242"/>
        <v/>
      </c>
      <c r="I904" s="105" t="str">
        <f>IF(D904="","",VLOOKUP(D904,ENTRANTS!$A$1:$H$1000,2,0))</f>
        <v/>
      </c>
      <c r="J904" s="105" t="str">
        <f>IF(D904="","",VLOOKUP(D904,ENTRANTS!$A$1:$H$1000,3,0))</f>
        <v/>
      </c>
      <c r="K904" s="100" t="str">
        <f>IF(D904="","",LEFT(VLOOKUP(D904,ENTRANTS!$A$1:$H$1000,5,0),1))</f>
        <v/>
      </c>
      <c r="L904" s="100" t="str">
        <f>IF(D904="","",COUNTIF($K$2:K904,K904))</f>
        <v/>
      </c>
      <c r="M904" s="100" t="str">
        <f>IF(D904="","",VLOOKUP(D904,ENTRANTS!$A$1:$H$1000,4,0))</f>
        <v/>
      </c>
      <c r="N904" s="100" t="str">
        <f>IF(D904="","",COUNTIF($M$2:M904,M904))</f>
        <v/>
      </c>
      <c r="O904" s="105" t="str">
        <f>IF(D904="","",VLOOKUP(D904,ENTRANTS!$A$1:$H$1000,6,0))</f>
        <v/>
      </c>
      <c r="P904" s="83" t="str">
        <f t="shared" si="243"/>
        <v/>
      </c>
      <c r="Q904" s="30"/>
      <c r="R904" s="2" t="str">
        <f t="shared" si="244"/>
        <v/>
      </c>
      <c r="S904" s="3" t="str">
        <f>IF(D904="","",COUNTIF($R$2:R904,R904))</f>
        <v/>
      </c>
      <c r="T904" s="4" t="str">
        <f t="shared" si="233"/>
        <v/>
      </c>
      <c r="U904" s="34" t="str">
        <f>IF(AND(S904=4,K904="M",NOT(O904="Unattached")),SUMIF(R$2:R904,R904,L$2:L904),"")</f>
        <v/>
      </c>
      <c r="V904" s="4" t="str">
        <f t="shared" si="234"/>
        <v/>
      </c>
      <c r="W904" s="34" t="str">
        <f>IF(AND(S904=3,K904="F",NOT(O904="Unattached")),SUMIF(R$2:R904,R904,L$2:L904),"")</f>
        <v/>
      </c>
      <c r="X904" s="5" t="str">
        <f t="shared" si="237"/>
        <v/>
      </c>
      <c r="Y904" s="5" t="str">
        <f t="shared" si="245"/>
        <v/>
      </c>
      <c r="Z904" s="32" t="str">
        <f t="shared" si="238"/>
        <v xml:space="preserve"> </v>
      </c>
      <c r="AA904" s="32" t="str">
        <f>IF(K904="M",IF(S904&lt;&gt;4,"",VLOOKUP(CONCATENATE(R904," ",(S904-3)),$Z$2:AD904,5,0)),IF(S904&lt;&gt;3,"",VLOOKUP(CONCATENATE(R904," ",(S904-2)),$Z$2:AD904,5,0)))</f>
        <v/>
      </c>
      <c r="AB904" s="32" t="str">
        <f>IF(K904="M",IF(S904&lt;&gt;4,"",VLOOKUP(CONCATENATE(R904," ",(S904-2)),$Z$2:AD904,5,0)),IF(S904&lt;&gt;3,"",VLOOKUP(CONCATENATE(R904," ",(S904-1)),$Z$2:AD904,5,0)))</f>
        <v/>
      </c>
      <c r="AC904" s="32" t="str">
        <f>IF(K904="M",IF(S904&lt;&gt;4,"",VLOOKUP(CONCATENATE(R904," ",(S904-1)),$Z$2:AD904,5,0)),IF(S904&lt;&gt;3,"",VLOOKUP(CONCATENATE(R904," ",(S904)),$Z$2:AD904,5,0)))</f>
        <v/>
      </c>
      <c r="AD904" s="32" t="str">
        <f t="shared" si="246"/>
        <v/>
      </c>
      <c r="AE904" s="32" t="str">
        <f t="shared" si="247"/>
        <v xml:space="preserve"> </v>
      </c>
      <c r="AF904" s="109">
        <f>IF($K904="M",IF($L904&gt;Params!D$3,0,Params!F$3-$L904+1)+IF($L904=1,2,0),IF($L904&gt;Params!E$3,0,Params!G$3-$L904+1)+IF($L904=1,2,0))</f>
        <v>0</v>
      </c>
      <c r="AG904" s="109">
        <f t="shared" si="239"/>
        <v>0</v>
      </c>
      <c r="AH904" s="109">
        <f>IF(LEN(M904)&gt;1,MATCH(MID(M904,2,3),Params!$A$4:$A$14,0),0)</f>
        <v>0</v>
      </c>
      <c r="AI904" s="109" cm="1">
        <f t="array" ref="AI904">IF(AH904=0,0,INDEX(Params!F$4:F$14,RESULTS!$AH904))</f>
        <v>0</v>
      </c>
      <c r="AJ904" s="109" cm="1">
        <f t="array" ref="AJ904">IF(AI904=0,0,INDEX(Params!G$4:G$14,RESULTS!$AH904))</f>
        <v>0</v>
      </c>
      <c r="AK904" s="109">
        <f t="shared" si="240"/>
        <v>0</v>
      </c>
      <c r="AL904" s="109">
        <f t="shared" si="241"/>
        <v>0</v>
      </c>
    </row>
    <row r="905" spans="1:38" x14ac:dyDescent="0.3">
      <c r="A905" s="64" t="str">
        <f t="shared" si="235"/>
        <v/>
      </c>
      <c r="B905" s="64" t="str">
        <f t="shared" si="236"/>
        <v/>
      </c>
      <c r="C905" s="100">
        <v>904</v>
      </c>
      <c r="D905" s="96"/>
      <c r="E905" s="97">
        <f t="shared" si="248"/>
        <v>1</v>
      </c>
      <c r="F905" s="97"/>
      <c r="G905" s="97"/>
      <c r="H905" s="104" t="str">
        <f t="shared" si="242"/>
        <v/>
      </c>
      <c r="I905" s="105" t="str">
        <f>IF(D905="","",VLOOKUP(D905,ENTRANTS!$A$1:$H$1000,2,0))</f>
        <v/>
      </c>
      <c r="J905" s="105" t="str">
        <f>IF(D905="","",VLOOKUP(D905,ENTRANTS!$A$1:$H$1000,3,0))</f>
        <v/>
      </c>
      <c r="K905" s="100" t="str">
        <f>IF(D905="","",LEFT(VLOOKUP(D905,ENTRANTS!$A$1:$H$1000,5,0),1))</f>
        <v/>
      </c>
      <c r="L905" s="100" t="str">
        <f>IF(D905="","",COUNTIF($K$2:K905,K905))</f>
        <v/>
      </c>
      <c r="M905" s="100" t="str">
        <f>IF(D905="","",VLOOKUP(D905,ENTRANTS!$A$1:$H$1000,4,0))</f>
        <v/>
      </c>
      <c r="N905" s="100" t="str">
        <f>IF(D905="","",COUNTIF($M$2:M905,M905))</f>
        <v/>
      </c>
      <c r="O905" s="105" t="str">
        <f>IF(D905="","",VLOOKUP(D905,ENTRANTS!$A$1:$H$1000,6,0))</f>
        <v/>
      </c>
      <c r="P905" s="83" t="str">
        <f t="shared" si="243"/>
        <v/>
      </c>
      <c r="Q905" s="30"/>
      <c r="R905" s="2" t="str">
        <f t="shared" si="244"/>
        <v/>
      </c>
      <c r="S905" s="3" t="str">
        <f>IF(D905="","",COUNTIF($R$2:R905,R905))</f>
        <v/>
      </c>
      <c r="T905" s="4" t="str">
        <f t="shared" si="233"/>
        <v/>
      </c>
      <c r="U905" s="34" t="str">
        <f>IF(AND(S905=4,K905="M",NOT(O905="Unattached")),SUMIF(R$2:R905,R905,L$2:L905),"")</f>
        <v/>
      </c>
      <c r="V905" s="4" t="str">
        <f t="shared" si="234"/>
        <v/>
      </c>
      <c r="W905" s="34" t="str">
        <f>IF(AND(S905=3,K905="F",NOT(O905="Unattached")),SUMIF(R$2:R905,R905,L$2:L905),"")</f>
        <v/>
      </c>
      <c r="X905" s="5" t="str">
        <f t="shared" si="237"/>
        <v/>
      </c>
      <c r="Y905" s="5" t="str">
        <f t="shared" si="245"/>
        <v/>
      </c>
      <c r="Z905" s="32" t="str">
        <f t="shared" si="238"/>
        <v xml:space="preserve"> </v>
      </c>
      <c r="AA905" s="32" t="str">
        <f>IF(K905="M",IF(S905&lt;&gt;4,"",VLOOKUP(CONCATENATE(R905," ",(S905-3)),$Z$2:AD905,5,0)),IF(S905&lt;&gt;3,"",VLOOKUP(CONCATENATE(R905," ",(S905-2)),$Z$2:AD905,5,0)))</f>
        <v/>
      </c>
      <c r="AB905" s="32" t="str">
        <f>IF(K905="M",IF(S905&lt;&gt;4,"",VLOOKUP(CONCATENATE(R905," ",(S905-2)),$Z$2:AD905,5,0)),IF(S905&lt;&gt;3,"",VLOOKUP(CONCATENATE(R905," ",(S905-1)),$Z$2:AD905,5,0)))</f>
        <v/>
      </c>
      <c r="AC905" s="32" t="str">
        <f>IF(K905="M",IF(S905&lt;&gt;4,"",VLOOKUP(CONCATENATE(R905," ",(S905-1)),$Z$2:AD905,5,0)),IF(S905&lt;&gt;3,"",VLOOKUP(CONCATENATE(R905," ",(S905)),$Z$2:AD905,5,0)))</f>
        <v/>
      </c>
      <c r="AD905" s="32" t="str">
        <f t="shared" si="246"/>
        <v/>
      </c>
      <c r="AE905" s="32" t="str">
        <f t="shared" si="247"/>
        <v xml:space="preserve"> </v>
      </c>
      <c r="AF905" s="109">
        <f>IF($K905="M",IF($L905&gt;Params!D$3,0,Params!F$3-$L905+1)+IF($L905=1,2,0),IF($L905&gt;Params!E$3,0,Params!G$3-$L905+1)+IF($L905=1,2,0))</f>
        <v>0</v>
      </c>
      <c r="AG905" s="109">
        <f t="shared" si="239"/>
        <v>0</v>
      </c>
      <c r="AH905" s="109">
        <f>IF(LEN(M905)&gt;1,MATCH(MID(M905,2,3),Params!$A$4:$A$14,0),0)</f>
        <v>0</v>
      </c>
      <c r="AI905" s="109" cm="1">
        <f t="array" ref="AI905">IF(AH905=0,0,INDEX(Params!F$4:F$14,RESULTS!$AH905))</f>
        <v>0</v>
      </c>
      <c r="AJ905" s="109" cm="1">
        <f t="array" ref="AJ905">IF(AI905=0,0,INDEX(Params!G$4:G$14,RESULTS!$AH905))</f>
        <v>0</v>
      </c>
      <c r="AK905" s="109">
        <f t="shared" si="240"/>
        <v>0</v>
      </c>
      <c r="AL905" s="109">
        <f t="shared" si="241"/>
        <v>0</v>
      </c>
    </row>
    <row r="906" spans="1:38" x14ac:dyDescent="0.3">
      <c r="A906" s="64" t="str">
        <f t="shared" si="235"/>
        <v/>
      </c>
      <c r="B906" s="64" t="str">
        <f t="shared" si="236"/>
        <v/>
      </c>
      <c r="C906" s="100">
        <v>905</v>
      </c>
      <c r="D906" s="96"/>
      <c r="E906" s="97">
        <f t="shared" si="248"/>
        <v>1</v>
      </c>
      <c r="F906" s="97"/>
      <c r="G906" s="97"/>
      <c r="H906" s="104" t="str">
        <f t="shared" si="242"/>
        <v/>
      </c>
      <c r="I906" s="105" t="str">
        <f>IF(D906="","",VLOOKUP(D906,ENTRANTS!$A$1:$H$1000,2,0))</f>
        <v/>
      </c>
      <c r="J906" s="105" t="str">
        <f>IF(D906="","",VLOOKUP(D906,ENTRANTS!$A$1:$H$1000,3,0))</f>
        <v/>
      </c>
      <c r="K906" s="100" t="str">
        <f>IF(D906="","",LEFT(VLOOKUP(D906,ENTRANTS!$A$1:$H$1000,5,0),1))</f>
        <v/>
      </c>
      <c r="L906" s="100" t="str">
        <f>IF(D906="","",COUNTIF($K$2:K906,K906))</f>
        <v/>
      </c>
      <c r="M906" s="100" t="str">
        <f>IF(D906="","",VLOOKUP(D906,ENTRANTS!$A$1:$H$1000,4,0))</f>
        <v/>
      </c>
      <c r="N906" s="100" t="str">
        <f>IF(D906="","",COUNTIF($M$2:M906,M906))</f>
        <v/>
      </c>
      <c r="O906" s="105" t="str">
        <f>IF(D906="","",VLOOKUP(D906,ENTRANTS!$A$1:$H$1000,6,0))</f>
        <v/>
      </c>
      <c r="P906" s="83" t="str">
        <f t="shared" si="243"/>
        <v/>
      </c>
      <c r="Q906" s="30"/>
      <c r="R906" s="2" t="str">
        <f t="shared" si="244"/>
        <v/>
      </c>
      <c r="S906" s="3" t="str">
        <f>IF(D906="","",COUNTIF($R$2:R906,R906))</f>
        <v/>
      </c>
      <c r="T906" s="4" t="str">
        <f t="shared" si="233"/>
        <v/>
      </c>
      <c r="U906" s="34" t="str">
        <f>IF(AND(S906=4,K906="M",NOT(O906="Unattached")),SUMIF(R$2:R906,R906,L$2:L906),"")</f>
        <v/>
      </c>
      <c r="V906" s="4" t="str">
        <f t="shared" si="234"/>
        <v/>
      </c>
      <c r="W906" s="34" t="str">
        <f>IF(AND(S906=3,K906="F",NOT(O906="Unattached")),SUMIF(R$2:R906,R906,L$2:L906),"")</f>
        <v/>
      </c>
      <c r="X906" s="5" t="str">
        <f t="shared" si="237"/>
        <v/>
      </c>
      <c r="Y906" s="5" t="str">
        <f t="shared" si="245"/>
        <v/>
      </c>
      <c r="Z906" s="32" t="str">
        <f t="shared" si="238"/>
        <v xml:space="preserve"> </v>
      </c>
      <c r="AA906" s="32" t="str">
        <f>IF(K906="M",IF(S906&lt;&gt;4,"",VLOOKUP(CONCATENATE(R906," ",(S906-3)),$Z$2:AD906,5,0)),IF(S906&lt;&gt;3,"",VLOOKUP(CONCATENATE(R906," ",(S906-2)),$Z$2:AD906,5,0)))</f>
        <v/>
      </c>
      <c r="AB906" s="32" t="str">
        <f>IF(K906="M",IF(S906&lt;&gt;4,"",VLOOKUP(CONCATENATE(R906," ",(S906-2)),$Z$2:AD906,5,0)),IF(S906&lt;&gt;3,"",VLOOKUP(CONCATENATE(R906," ",(S906-1)),$Z$2:AD906,5,0)))</f>
        <v/>
      </c>
      <c r="AC906" s="32" t="str">
        <f>IF(K906="M",IF(S906&lt;&gt;4,"",VLOOKUP(CONCATENATE(R906," ",(S906-1)),$Z$2:AD906,5,0)),IF(S906&lt;&gt;3,"",VLOOKUP(CONCATENATE(R906," ",(S906)),$Z$2:AD906,5,0)))</f>
        <v/>
      </c>
      <c r="AD906" s="32" t="str">
        <f t="shared" si="246"/>
        <v/>
      </c>
      <c r="AE906" s="32" t="str">
        <f t="shared" si="247"/>
        <v xml:space="preserve"> </v>
      </c>
      <c r="AF906" s="109">
        <f>IF($K906="M",IF($L906&gt;Params!D$3,0,Params!F$3-$L906+1)+IF($L906=1,2,0),IF($L906&gt;Params!E$3,0,Params!G$3-$L906+1)+IF($L906=1,2,0))</f>
        <v>0</v>
      </c>
      <c r="AG906" s="109">
        <f t="shared" si="239"/>
        <v>0</v>
      </c>
      <c r="AH906" s="109">
        <f>IF(LEN(M906)&gt;1,MATCH(MID(M906,2,3),Params!$A$4:$A$14,0),0)</f>
        <v>0</v>
      </c>
      <c r="AI906" s="109" cm="1">
        <f t="array" ref="AI906">IF(AH906=0,0,INDEX(Params!F$4:F$14,RESULTS!$AH906))</f>
        <v>0</v>
      </c>
      <c r="AJ906" s="109" cm="1">
        <f t="array" ref="AJ906">IF(AI906=0,0,INDEX(Params!G$4:G$14,RESULTS!$AH906))</f>
        <v>0</v>
      </c>
      <c r="AK906" s="109">
        <f t="shared" si="240"/>
        <v>0</v>
      </c>
      <c r="AL906" s="109">
        <f t="shared" si="241"/>
        <v>0</v>
      </c>
    </row>
    <row r="907" spans="1:38" x14ac:dyDescent="0.3">
      <c r="A907" s="64" t="str">
        <f t="shared" si="235"/>
        <v/>
      </c>
      <c r="B907" s="64" t="str">
        <f t="shared" si="236"/>
        <v/>
      </c>
      <c r="C907" s="100">
        <v>906</v>
      </c>
      <c r="D907" s="96"/>
      <c r="E907" s="97">
        <f t="shared" si="248"/>
        <v>1</v>
      </c>
      <c r="F907" s="97"/>
      <c r="G907" s="97"/>
      <c r="H907" s="104" t="str">
        <f t="shared" si="242"/>
        <v/>
      </c>
      <c r="I907" s="105" t="str">
        <f>IF(D907="","",VLOOKUP(D907,ENTRANTS!$A$1:$H$1000,2,0))</f>
        <v/>
      </c>
      <c r="J907" s="105" t="str">
        <f>IF(D907="","",VLOOKUP(D907,ENTRANTS!$A$1:$H$1000,3,0))</f>
        <v/>
      </c>
      <c r="K907" s="100" t="str">
        <f>IF(D907="","",LEFT(VLOOKUP(D907,ENTRANTS!$A$1:$H$1000,5,0),1))</f>
        <v/>
      </c>
      <c r="L907" s="100" t="str">
        <f>IF(D907="","",COUNTIF($K$2:K907,K907))</f>
        <v/>
      </c>
      <c r="M907" s="100" t="str">
        <f>IF(D907="","",VLOOKUP(D907,ENTRANTS!$A$1:$H$1000,4,0))</f>
        <v/>
      </c>
      <c r="N907" s="100" t="str">
        <f>IF(D907="","",COUNTIF($M$2:M907,M907))</f>
        <v/>
      </c>
      <c r="O907" s="105" t="str">
        <f>IF(D907="","",VLOOKUP(D907,ENTRANTS!$A$1:$H$1000,6,0))</f>
        <v/>
      </c>
      <c r="P907" s="83" t="str">
        <f t="shared" si="243"/>
        <v/>
      </c>
      <c r="Q907" s="30"/>
      <c r="R907" s="2" t="str">
        <f t="shared" si="244"/>
        <v/>
      </c>
      <c r="S907" s="3" t="str">
        <f>IF(D907="","",COUNTIF($R$2:R907,R907))</f>
        <v/>
      </c>
      <c r="T907" s="4" t="str">
        <f t="shared" si="233"/>
        <v/>
      </c>
      <c r="U907" s="34" t="str">
        <f>IF(AND(S907=4,K907="M",NOT(O907="Unattached")),SUMIF(R$2:R907,R907,L$2:L907),"")</f>
        <v/>
      </c>
      <c r="V907" s="4" t="str">
        <f t="shared" si="234"/>
        <v/>
      </c>
      <c r="W907" s="34" t="str">
        <f>IF(AND(S907=3,K907="F",NOT(O907="Unattached")),SUMIF(R$2:R907,R907,L$2:L907),"")</f>
        <v/>
      </c>
      <c r="X907" s="5" t="str">
        <f t="shared" si="237"/>
        <v/>
      </c>
      <c r="Y907" s="5" t="str">
        <f t="shared" si="245"/>
        <v/>
      </c>
      <c r="Z907" s="32" t="str">
        <f t="shared" si="238"/>
        <v xml:space="preserve"> </v>
      </c>
      <c r="AA907" s="32" t="str">
        <f>IF(K907="M",IF(S907&lt;&gt;4,"",VLOOKUP(CONCATENATE(R907," ",(S907-3)),$Z$2:AD907,5,0)),IF(S907&lt;&gt;3,"",VLOOKUP(CONCATENATE(R907," ",(S907-2)),$Z$2:AD907,5,0)))</f>
        <v/>
      </c>
      <c r="AB907" s="32" t="str">
        <f>IF(K907="M",IF(S907&lt;&gt;4,"",VLOOKUP(CONCATENATE(R907," ",(S907-2)),$Z$2:AD907,5,0)),IF(S907&lt;&gt;3,"",VLOOKUP(CONCATENATE(R907," ",(S907-1)),$Z$2:AD907,5,0)))</f>
        <v/>
      </c>
      <c r="AC907" s="32" t="str">
        <f>IF(K907="M",IF(S907&lt;&gt;4,"",VLOOKUP(CONCATENATE(R907," ",(S907-1)),$Z$2:AD907,5,0)),IF(S907&lt;&gt;3,"",VLOOKUP(CONCATENATE(R907," ",(S907)),$Z$2:AD907,5,0)))</f>
        <v/>
      </c>
      <c r="AD907" s="32" t="str">
        <f t="shared" si="246"/>
        <v/>
      </c>
      <c r="AE907" s="32" t="str">
        <f t="shared" si="247"/>
        <v xml:space="preserve"> </v>
      </c>
      <c r="AF907" s="109">
        <f>IF($K907="M",IF($L907&gt;Params!D$3,0,Params!F$3-$L907+1)+IF($L907=1,2,0),IF($L907&gt;Params!E$3,0,Params!G$3-$L907+1)+IF($L907=1,2,0))</f>
        <v>0</v>
      </c>
      <c r="AG907" s="109">
        <f t="shared" si="239"/>
        <v>0</v>
      </c>
      <c r="AH907" s="109">
        <f>IF(LEN(M907)&gt;1,MATCH(MID(M907,2,3),Params!$A$4:$A$14,0),0)</f>
        <v>0</v>
      </c>
      <c r="AI907" s="109" cm="1">
        <f t="array" ref="AI907">IF(AH907=0,0,INDEX(Params!F$4:F$14,RESULTS!$AH907))</f>
        <v>0</v>
      </c>
      <c r="AJ907" s="109" cm="1">
        <f t="array" ref="AJ907">IF(AI907=0,0,INDEX(Params!G$4:G$14,RESULTS!$AH907))</f>
        <v>0</v>
      </c>
      <c r="AK907" s="109">
        <f t="shared" si="240"/>
        <v>0</v>
      </c>
      <c r="AL907" s="109">
        <f t="shared" si="241"/>
        <v>0</v>
      </c>
    </row>
    <row r="908" spans="1:38" x14ac:dyDescent="0.3">
      <c r="A908" s="64" t="str">
        <f t="shared" si="235"/>
        <v/>
      </c>
      <c r="B908" s="64" t="str">
        <f t="shared" si="236"/>
        <v/>
      </c>
      <c r="C908" s="100">
        <v>907</v>
      </c>
      <c r="D908" s="96"/>
      <c r="E908" s="97">
        <f t="shared" si="248"/>
        <v>1</v>
      </c>
      <c r="F908" s="97"/>
      <c r="G908" s="97"/>
      <c r="H908" s="104" t="str">
        <f t="shared" si="242"/>
        <v/>
      </c>
      <c r="I908" s="105" t="str">
        <f>IF(D908="","",VLOOKUP(D908,ENTRANTS!$A$1:$H$1000,2,0))</f>
        <v/>
      </c>
      <c r="J908" s="105" t="str">
        <f>IF(D908="","",VLOOKUP(D908,ENTRANTS!$A$1:$H$1000,3,0))</f>
        <v/>
      </c>
      <c r="K908" s="100" t="str">
        <f>IF(D908="","",LEFT(VLOOKUP(D908,ENTRANTS!$A$1:$H$1000,5,0),1))</f>
        <v/>
      </c>
      <c r="L908" s="100" t="str">
        <f>IF(D908="","",COUNTIF($K$2:K908,K908))</f>
        <v/>
      </c>
      <c r="M908" s="100" t="str">
        <f>IF(D908="","",VLOOKUP(D908,ENTRANTS!$A$1:$H$1000,4,0))</f>
        <v/>
      </c>
      <c r="N908" s="100" t="str">
        <f>IF(D908="","",COUNTIF($M$2:M908,M908))</f>
        <v/>
      </c>
      <c r="O908" s="105" t="str">
        <f>IF(D908="","",VLOOKUP(D908,ENTRANTS!$A$1:$H$1000,6,0))</f>
        <v/>
      </c>
      <c r="P908" s="83" t="str">
        <f t="shared" si="243"/>
        <v/>
      </c>
      <c r="Q908" s="30"/>
      <c r="R908" s="2" t="str">
        <f t="shared" si="244"/>
        <v/>
      </c>
      <c r="S908" s="3" t="str">
        <f>IF(D908="","",COUNTIF($R$2:R908,R908))</f>
        <v/>
      </c>
      <c r="T908" s="4" t="str">
        <f t="shared" si="233"/>
        <v/>
      </c>
      <c r="U908" s="34" t="str">
        <f>IF(AND(S908=4,K908="M",NOT(O908="Unattached")),SUMIF(R$2:R908,R908,L$2:L908),"")</f>
        <v/>
      </c>
      <c r="V908" s="4" t="str">
        <f t="shared" si="234"/>
        <v/>
      </c>
      <c r="W908" s="34" t="str">
        <f>IF(AND(S908=3,K908="F",NOT(O908="Unattached")),SUMIF(R$2:R908,R908,L$2:L908),"")</f>
        <v/>
      </c>
      <c r="X908" s="5" t="str">
        <f t="shared" si="237"/>
        <v/>
      </c>
      <c r="Y908" s="5" t="str">
        <f t="shared" si="245"/>
        <v/>
      </c>
      <c r="Z908" s="32" t="str">
        <f t="shared" si="238"/>
        <v xml:space="preserve"> </v>
      </c>
      <c r="AA908" s="32" t="str">
        <f>IF(K908="M",IF(S908&lt;&gt;4,"",VLOOKUP(CONCATENATE(R908," ",(S908-3)),$Z$2:AD908,5,0)),IF(S908&lt;&gt;3,"",VLOOKUP(CONCATENATE(R908," ",(S908-2)),$Z$2:AD908,5,0)))</f>
        <v/>
      </c>
      <c r="AB908" s="32" t="str">
        <f>IF(K908="M",IF(S908&lt;&gt;4,"",VLOOKUP(CONCATENATE(R908," ",(S908-2)),$Z$2:AD908,5,0)),IF(S908&lt;&gt;3,"",VLOOKUP(CONCATENATE(R908," ",(S908-1)),$Z$2:AD908,5,0)))</f>
        <v/>
      </c>
      <c r="AC908" s="32" t="str">
        <f>IF(K908="M",IF(S908&lt;&gt;4,"",VLOOKUP(CONCATENATE(R908," ",(S908-1)),$Z$2:AD908,5,0)),IF(S908&lt;&gt;3,"",VLOOKUP(CONCATENATE(R908," ",(S908)),$Z$2:AD908,5,0)))</f>
        <v/>
      </c>
      <c r="AD908" s="32" t="str">
        <f t="shared" si="246"/>
        <v/>
      </c>
      <c r="AE908" s="32" t="str">
        <f t="shared" si="247"/>
        <v xml:space="preserve"> </v>
      </c>
      <c r="AF908" s="109">
        <f>IF($K908="M",IF($L908&gt;Params!D$3,0,Params!F$3-$L908+1)+IF($L908=1,2,0),IF($L908&gt;Params!E$3,0,Params!G$3-$L908+1)+IF($L908=1,2,0))</f>
        <v>0</v>
      </c>
      <c r="AG908" s="109">
        <f t="shared" si="239"/>
        <v>0</v>
      </c>
      <c r="AH908" s="109">
        <f>IF(LEN(M908)&gt;1,MATCH(MID(M908,2,3),Params!$A$4:$A$14,0),0)</f>
        <v>0</v>
      </c>
      <c r="AI908" s="109" cm="1">
        <f t="array" ref="AI908">IF(AH908=0,0,INDEX(Params!F$4:F$14,RESULTS!$AH908))</f>
        <v>0</v>
      </c>
      <c r="AJ908" s="109" cm="1">
        <f t="array" ref="AJ908">IF(AI908=0,0,INDEX(Params!G$4:G$14,RESULTS!$AH908))</f>
        <v>0</v>
      </c>
      <c r="AK908" s="109">
        <f t="shared" si="240"/>
        <v>0</v>
      </c>
      <c r="AL908" s="109">
        <f t="shared" si="241"/>
        <v>0</v>
      </c>
    </row>
    <row r="909" spans="1:38" x14ac:dyDescent="0.3">
      <c r="A909" s="64" t="str">
        <f t="shared" si="235"/>
        <v/>
      </c>
      <c r="B909" s="64" t="str">
        <f t="shared" si="236"/>
        <v/>
      </c>
      <c r="C909" s="100">
        <v>908</v>
      </c>
      <c r="D909" s="96"/>
      <c r="E909" s="97">
        <f t="shared" si="248"/>
        <v>1</v>
      </c>
      <c r="F909" s="97"/>
      <c r="G909" s="97"/>
      <c r="H909" s="104" t="str">
        <f t="shared" si="242"/>
        <v/>
      </c>
      <c r="I909" s="105" t="str">
        <f>IF(D909="","",VLOOKUP(D909,ENTRANTS!$A$1:$H$1000,2,0))</f>
        <v/>
      </c>
      <c r="J909" s="105" t="str">
        <f>IF(D909="","",VLOOKUP(D909,ENTRANTS!$A$1:$H$1000,3,0))</f>
        <v/>
      </c>
      <c r="K909" s="100" t="str">
        <f>IF(D909="","",LEFT(VLOOKUP(D909,ENTRANTS!$A$1:$H$1000,5,0),1))</f>
        <v/>
      </c>
      <c r="L909" s="100" t="str">
        <f>IF(D909="","",COUNTIF($K$2:K909,K909))</f>
        <v/>
      </c>
      <c r="M909" s="100" t="str">
        <f>IF(D909="","",VLOOKUP(D909,ENTRANTS!$A$1:$H$1000,4,0))</f>
        <v/>
      </c>
      <c r="N909" s="100" t="str">
        <f>IF(D909="","",COUNTIF($M$2:M909,M909))</f>
        <v/>
      </c>
      <c r="O909" s="105" t="str">
        <f>IF(D909="","",VLOOKUP(D909,ENTRANTS!$A$1:$H$1000,6,0))</f>
        <v/>
      </c>
      <c r="P909" s="83" t="str">
        <f t="shared" si="243"/>
        <v/>
      </c>
      <c r="Q909" s="30"/>
      <c r="R909" s="2" t="str">
        <f t="shared" si="244"/>
        <v/>
      </c>
      <c r="S909" s="3" t="str">
        <f>IF(D909="","",COUNTIF($R$2:R909,R909))</f>
        <v/>
      </c>
      <c r="T909" s="4" t="str">
        <f t="shared" si="233"/>
        <v/>
      </c>
      <c r="U909" s="34" t="str">
        <f>IF(AND(S909=4,K909="M",NOT(O909="Unattached")),SUMIF(R$2:R909,R909,L$2:L909),"")</f>
        <v/>
      </c>
      <c r="V909" s="4" t="str">
        <f t="shared" si="234"/>
        <v/>
      </c>
      <c r="W909" s="34" t="str">
        <f>IF(AND(S909=3,K909="F",NOT(O909="Unattached")),SUMIF(R$2:R909,R909,L$2:L909),"")</f>
        <v/>
      </c>
      <c r="X909" s="5" t="str">
        <f t="shared" si="237"/>
        <v/>
      </c>
      <c r="Y909" s="5" t="str">
        <f t="shared" si="245"/>
        <v/>
      </c>
      <c r="Z909" s="32" t="str">
        <f t="shared" si="238"/>
        <v xml:space="preserve"> </v>
      </c>
      <c r="AA909" s="32" t="str">
        <f>IF(K909="M",IF(S909&lt;&gt;4,"",VLOOKUP(CONCATENATE(R909," ",(S909-3)),$Z$2:AD909,5,0)),IF(S909&lt;&gt;3,"",VLOOKUP(CONCATENATE(R909," ",(S909-2)),$Z$2:AD909,5,0)))</f>
        <v/>
      </c>
      <c r="AB909" s="32" t="str">
        <f>IF(K909="M",IF(S909&lt;&gt;4,"",VLOOKUP(CONCATENATE(R909," ",(S909-2)),$Z$2:AD909,5,0)),IF(S909&lt;&gt;3,"",VLOOKUP(CONCATENATE(R909," ",(S909-1)),$Z$2:AD909,5,0)))</f>
        <v/>
      </c>
      <c r="AC909" s="32" t="str">
        <f>IF(K909="M",IF(S909&lt;&gt;4,"",VLOOKUP(CONCATENATE(R909," ",(S909-1)),$Z$2:AD909,5,0)),IF(S909&lt;&gt;3,"",VLOOKUP(CONCATENATE(R909," ",(S909)),$Z$2:AD909,5,0)))</f>
        <v/>
      </c>
      <c r="AD909" s="32" t="str">
        <f t="shared" si="246"/>
        <v/>
      </c>
      <c r="AE909" s="32" t="str">
        <f t="shared" si="247"/>
        <v xml:space="preserve"> </v>
      </c>
      <c r="AF909" s="109">
        <f>IF($K909="M",IF($L909&gt;Params!D$3,0,Params!F$3-$L909+1)+IF($L909=1,2,0),IF($L909&gt;Params!E$3,0,Params!G$3-$L909+1)+IF($L909=1,2,0))</f>
        <v>0</v>
      </c>
      <c r="AG909" s="109">
        <f t="shared" si="239"/>
        <v>0</v>
      </c>
      <c r="AH909" s="109">
        <f>IF(LEN(M909)&gt;1,MATCH(MID(M909,2,3),Params!$A$4:$A$14,0),0)</f>
        <v>0</v>
      </c>
      <c r="AI909" s="109" cm="1">
        <f t="array" ref="AI909">IF(AH909=0,0,INDEX(Params!F$4:F$14,RESULTS!$AH909))</f>
        <v>0</v>
      </c>
      <c r="AJ909" s="109" cm="1">
        <f t="array" ref="AJ909">IF(AI909=0,0,INDEX(Params!G$4:G$14,RESULTS!$AH909))</f>
        <v>0</v>
      </c>
      <c r="AK909" s="109">
        <f t="shared" si="240"/>
        <v>0</v>
      </c>
      <c r="AL909" s="109">
        <f t="shared" si="241"/>
        <v>0</v>
      </c>
    </row>
    <row r="910" spans="1:38" x14ac:dyDescent="0.3">
      <c r="A910" s="64" t="str">
        <f t="shared" si="235"/>
        <v/>
      </c>
      <c r="B910" s="64" t="str">
        <f t="shared" si="236"/>
        <v/>
      </c>
      <c r="C910" s="100">
        <v>909</v>
      </c>
      <c r="D910" s="96"/>
      <c r="E910" s="97">
        <f t="shared" si="248"/>
        <v>1</v>
      </c>
      <c r="F910" s="97"/>
      <c r="G910" s="97"/>
      <c r="H910" s="104" t="str">
        <f t="shared" si="242"/>
        <v/>
      </c>
      <c r="I910" s="105" t="str">
        <f>IF(D910="","",VLOOKUP(D910,ENTRANTS!$A$1:$H$1000,2,0))</f>
        <v/>
      </c>
      <c r="J910" s="105" t="str">
        <f>IF(D910="","",VLOOKUP(D910,ENTRANTS!$A$1:$H$1000,3,0))</f>
        <v/>
      </c>
      <c r="K910" s="100" t="str">
        <f>IF(D910="","",LEFT(VLOOKUP(D910,ENTRANTS!$A$1:$H$1000,5,0),1))</f>
        <v/>
      </c>
      <c r="L910" s="100" t="str">
        <f>IF(D910="","",COUNTIF($K$2:K910,K910))</f>
        <v/>
      </c>
      <c r="M910" s="100" t="str">
        <f>IF(D910="","",VLOOKUP(D910,ENTRANTS!$A$1:$H$1000,4,0))</f>
        <v/>
      </c>
      <c r="N910" s="100" t="str">
        <f>IF(D910="","",COUNTIF($M$2:M910,M910))</f>
        <v/>
      </c>
      <c r="O910" s="105" t="str">
        <f>IF(D910="","",VLOOKUP(D910,ENTRANTS!$A$1:$H$1000,6,0))</f>
        <v/>
      </c>
      <c r="P910" s="83" t="str">
        <f t="shared" si="243"/>
        <v/>
      </c>
      <c r="Q910" s="30"/>
      <c r="R910" s="2" t="str">
        <f t="shared" si="244"/>
        <v/>
      </c>
      <c r="S910" s="3" t="str">
        <f>IF(D910="","",COUNTIF($R$2:R910,R910))</f>
        <v/>
      </c>
      <c r="T910" s="4" t="str">
        <f t="shared" si="233"/>
        <v/>
      </c>
      <c r="U910" s="34" t="str">
        <f>IF(AND(S910=4,K910="M",NOT(O910="Unattached")),SUMIF(R$2:R910,R910,L$2:L910),"")</f>
        <v/>
      </c>
      <c r="V910" s="4" t="str">
        <f t="shared" si="234"/>
        <v/>
      </c>
      <c r="W910" s="34" t="str">
        <f>IF(AND(S910=3,K910="F",NOT(O910="Unattached")),SUMIF(R$2:R910,R910,L$2:L910),"")</f>
        <v/>
      </c>
      <c r="X910" s="5" t="str">
        <f t="shared" si="237"/>
        <v/>
      </c>
      <c r="Y910" s="5" t="str">
        <f t="shared" si="245"/>
        <v/>
      </c>
      <c r="Z910" s="32" t="str">
        <f t="shared" si="238"/>
        <v xml:space="preserve"> </v>
      </c>
      <c r="AA910" s="32" t="str">
        <f>IF(K910="M",IF(S910&lt;&gt;4,"",VLOOKUP(CONCATENATE(R910," ",(S910-3)),$Z$2:AD910,5,0)),IF(S910&lt;&gt;3,"",VLOOKUP(CONCATENATE(R910," ",(S910-2)),$Z$2:AD910,5,0)))</f>
        <v/>
      </c>
      <c r="AB910" s="32" t="str">
        <f>IF(K910="M",IF(S910&lt;&gt;4,"",VLOOKUP(CONCATENATE(R910," ",(S910-2)),$Z$2:AD910,5,0)),IF(S910&lt;&gt;3,"",VLOOKUP(CONCATENATE(R910," ",(S910-1)),$Z$2:AD910,5,0)))</f>
        <v/>
      </c>
      <c r="AC910" s="32" t="str">
        <f>IF(K910="M",IF(S910&lt;&gt;4,"",VLOOKUP(CONCATENATE(R910," ",(S910-1)),$Z$2:AD910,5,0)),IF(S910&lt;&gt;3,"",VLOOKUP(CONCATENATE(R910," ",(S910)),$Z$2:AD910,5,0)))</f>
        <v/>
      </c>
      <c r="AD910" s="32" t="str">
        <f t="shared" si="246"/>
        <v/>
      </c>
      <c r="AE910" s="32" t="str">
        <f t="shared" si="247"/>
        <v xml:space="preserve"> </v>
      </c>
      <c r="AF910" s="109">
        <f>IF($K910="M",IF($L910&gt;Params!D$3,0,Params!F$3-$L910+1)+IF($L910=1,2,0),IF($L910&gt;Params!E$3,0,Params!G$3-$L910+1)+IF($L910=1,2,0))</f>
        <v>0</v>
      </c>
      <c r="AG910" s="109">
        <f t="shared" si="239"/>
        <v>0</v>
      </c>
      <c r="AH910" s="109">
        <f>IF(LEN(M910)&gt;1,MATCH(MID(M910,2,3),Params!$A$4:$A$14,0),0)</f>
        <v>0</v>
      </c>
      <c r="AI910" s="109" cm="1">
        <f t="array" ref="AI910">IF(AH910=0,0,INDEX(Params!F$4:F$14,RESULTS!$AH910))</f>
        <v>0</v>
      </c>
      <c r="AJ910" s="109" cm="1">
        <f t="array" ref="AJ910">IF(AI910=0,0,INDEX(Params!G$4:G$14,RESULTS!$AH910))</f>
        <v>0</v>
      </c>
      <c r="AK910" s="109">
        <f t="shared" si="240"/>
        <v>0</v>
      </c>
      <c r="AL910" s="109">
        <f t="shared" si="241"/>
        <v>0</v>
      </c>
    </row>
    <row r="911" spans="1:38" x14ac:dyDescent="0.3">
      <c r="A911" s="64" t="str">
        <f t="shared" si="235"/>
        <v/>
      </c>
      <c r="B911" s="64" t="str">
        <f t="shared" si="236"/>
        <v/>
      </c>
      <c r="C911" s="100">
        <v>910</v>
      </c>
      <c r="D911" s="96"/>
      <c r="E911" s="97">
        <f t="shared" si="248"/>
        <v>1</v>
      </c>
      <c r="F911" s="97"/>
      <c r="G911" s="97"/>
      <c r="H911" s="104" t="str">
        <f t="shared" si="242"/>
        <v/>
      </c>
      <c r="I911" s="105" t="str">
        <f>IF(D911="","",VLOOKUP(D911,ENTRANTS!$A$1:$H$1000,2,0))</f>
        <v/>
      </c>
      <c r="J911" s="105" t="str">
        <f>IF(D911="","",VLOOKUP(D911,ENTRANTS!$A$1:$H$1000,3,0))</f>
        <v/>
      </c>
      <c r="K911" s="100" t="str">
        <f>IF(D911="","",LEFT(VLOOKUP(D911,ENTRANTS!$A$1:$H$1000,5,0),1))</f>
        <v/>
      </c>
      <c r="L911" s="100" t="str">
        <f>IF(D911="","",COUNTIF($K$2:K911,K911))</f>
        <v/>
      </c>
      <c r="M911" s="100" t="str">
        <f>IF(D911="","",VLOOKUP(D911,ENTRANTS!$A$1:$H$1000,4,0))</f>
        <v/>
      </c>
      <c r="N911" s="100" t="str">
        <f>IF(D911="","",COUNTIF($M$2:M911,M911))</f>
        <v/>
      </c>
      <c r="O911" s="105" t="str">
        <f>IF(D911="","",VLOOKUP(D911,ENTRANTS!$A$1:$H$1000,6,0))</f>
        <v/>
      </c>
      <c r="P911" s="83" t="str">
        <f t="shared" si="243"/>
        <v/>
      </c>
      <c r="Q911" s="30"/>
      <c r="R911" s="2" t="str">
        <f t="shared" si="244"/>
        <v/>
      </c>
      <c r="S911" s="3" t="str">
        <f>IF(D911="","",COUNTIF($R$2:R911,R911))</f>
        <v/>
      </c>
      <c r="T911" s="4" t="str">
        <f t="shared" si="233"/>
        <v/>
      </c>
      <c r="U911" s="34" t="str">
        <f>IF(AND(S911=4,K911="M",NOT(O911="Unattached")),SUMIF(R$2:R911,R911,L$2:L911),"")</f>
        <v/>
      </c>
      <c r="V911" s="4" t="str">
        <f t="shared" si="234"/>
        <v/>
      </c>
      <c r="W911" s="34" t="str">
        <f>IF(AND(S911=3,K911="F",NOT(O911="Unattached")),SUMIF(R$2:R911,R911,L$2:L911),"")</f>
        <v/>
      </c>
      <c r="X911" s="5" t="str">
        <f t="shared" si="237"/>
        <v/>
      </c>
      <c r="Y911" s="5" t="str">
        <f t="shared" si="245"/>
        <v/>
      </c>
      <c r="Z911" s="32" t="str">
        <f t="shared" si="238"/>
        <v xml:space="preserve"> </v>
      </c>
      <c r="AA911" s="32" t="str">
        <f>IF(K911="M",IF(S911&lt;&gt;4,"",VLOOKUP(CONCATENATE(R911," ",(S911-3)),$Z$2:AD911,5,0)),IF(S911&lt;&gt;3,"",VLOOKUP(CONCATENATE(R911," ",(S911-2)),$Z$2:AD911,5,0)))</f>
        <v/>
      </c>
      <c r="AB911" s="32" t="str">
        <f>IF(K911="M",IF(S911&lt;&gt;4,"",VLOOKUP(CONCATENATE(R911," ",(S911-2)),$Z$2:AD911,5,0)),IF(S911&lt;&gt;3,"",VLOOKUP(CONCATENATE(R911," ",(S911-1)),$Z$2:AD911,5,0)))</f>
        <v/>
      </c>
      <c r="AC911" s="32" t="str">
        <f>IF(K911="M",IF(S911&lt;&gt;4,"",VLOOKUP(CONCATENATE(R911," ",(S911-1)),$Z$2:AD911,5,0)),IF(S911&lt;&gt;3,"",VLOOKUP(CONCATENATE(R911," ",(S911)),$Z$2:AD911,5,0)))</f>
        <v/>
      </c>
      <c r="AD911" s="32" t="str">
        <f t="shared" si="246"/>
        <v/>
      </c>
      <c r="AE911" s="32" t="str">
        <f t="shared" si="247"/>
        <v xml:space="preserve"> </v>
      </c>
      <c r="AF911" s="109">
        <f>IF($K911="M",IF($L911&gt;Params!D$3,0,Params!F$3-$L911+1)+IF($L911=1,2,0),IF($L911&gt;Params!E$3,0,Params!G$3-$L911+1)+IF($L911=1,2,0))</f>
        <v>0</v>
      </c>
      <c r="AG911" s="109">
        <f t="shared" si="239"/>
        <v>0</v>
      </c>
      <c r="AH911" s="109">
        <f>IF(LEN(M911)&gt;1,MATCH(MID(M911,2,3),Params!$A$4:$A$14,0),0)</f>
        <v>0</v>
      </c>
      <c r="AI911" s="109" cm="1">
        <f t="array" ref="AI911">IF(AH911=0,0,INDEX(Params!F$4:F$14,RESULTS!$AH911))</f>
        <v>0</v>
      </c>
      <c r="AJ911" s="109" cm="1">
        <f t="array" ref="AJ911">IF(AI911=0,0,INDEX(Params!G$4:G$14,RESULTS!$AH911))</f>
        <v>0</v>
      </c>
      <c r="AK911" s="109">
        <f t="shared" si="240"/>
        <v>0</v>
      </c>
      <c r="AL911" s="109">
        <f t="shared" si="241"/>
        <v>0</v>
      </c>
    </row>
    <row r="912" spans="1:38" x14ac:dyDescent="0.3">
      <c r="A912" s="64" t="str">
        <f t="shared" si="235"/>
        <v/>
      </c>
      <c r="B912" s="64" t="str">
        <f t="shared" si="236"/>
        <v/>
      </c>
      <c r="C912" s="100">
        <v>911</v>
      </c>
      <c r="D912" s="96"/>
      <c r="E912" s="97">
        <f t="shared" si="248"/>
        <v>1</v>
      </c>
      <c r="F912" s="97"/>
      <c r="G912" s="97"/>
      <c r="H912" s="104" t="str">
        <f t="shared" si="242"/>
        <v/>
      </c>
      <c r="I912" s="105" t="str">
        <f>IF(D912="","",VLOOKUP(D912,ENTRANTS!$A$1:$H$1000,2,0))</f>
        <v/>
      </c>
      <c r="J912" s="105" t="str">
        <f>IF(D912="","",VLOOKUP(D912,ENTRANTS!$A$1:$H$1000,3,0))</f>
        <v/>
      </c>
      <c r="K912" s="100" t="str">
        <f>IF(D912="","",LEFT(VLOOKUP(D912,ENTRANTS!$A$1:$H$1000,5,0),1))</f>
        <v/>
      </c>
      <c r="L912" s="100" t="str">
        <f>IF(D912="","",COUNTIF($K$2:K912,K912))</f>
        <v/>
      </c>
      <c r="M912" s="100" t="str">
        <f>IF(D912="","",VLOOKUP(D912,ENTRANTS!$A$1:$H$1000,4,0))</f>
        <v/>
      </c>
      <c r="N912" s="100" t="str">
        <f>IF(D912="","",COUNTIF($M$2:M912,M912))</f>
        <v/>
      </c>
      <c r="O912" s="105" t="str">
        <f>IF(D912="","",VLOOKUP(D912,ENTRANTS!$A$1:$H$1000,6,0))</f>
        <v/>
      </c>
      <c r="P912" s="83" t="str">
        <f t="shared" si="243"/>
        <v/>
      </c>
      <c r="Q912" s="30"/>
      <c r="R912" s="2" t="str">
        <f t="shared" si="244"/>
        <v/>
      </c>
      <c r="S912" s="3" t="str">
        <f>IF(D912="","",COUNTIF($R$2:R912,R912))</f>
        <v/>
      </c>
      <c r="T912" s="4" t="str">
        <f t="shared" si="233"/>
        <v/>
      </c>
      <c r="U912" s="34" t="str">
        <f>IF(AND(S912=4,K912="M",NOT(O912="Unattached")),SUMIF(R$2:R912,R912,L$2:L912),"")</f>
        <v/>
      </c>
      <c r="V912" s="4" t="str">
        <f t="shared" si="234"/>
        <v/>
      </c>
      <c r="W912" s="34" t="str">
        <f>IF(AND(S912=3,K912="F",NOT(O912="Unattached")),SUMIF(R$2:R912,R912,L$2:L912),"")</f>
        <v/>
      </c>
      <c r="X912" s="5" t="str">
        <f t="shared" si="237"/>
        <v/>
      </c>
      <c r="Y912" s="5" t="str">
        <f t="shared" si="245"/>
        <v/>
      </c>
      <c r="Z912" s="32" t="str">
        <f t="shared" si="238"/>
        <v xml:space="preserve"> </v>
      </c>
      <c r="AA912" s="32" t="str">
        <f>IF(K912="M",IF(S912&lt;&gt;4,"",VLOOKUP(CONCATENATE(R912," ",(S912-3)),$Z$2:AD912,5,0)),IF(S912&lt;&gt;3,"",VLOOKUP(CONCATENATE(R912," ",(S912-2)),$Z$2:AD912,5,0)))</f>
        <v/>
      </c>
      <c r="AB912" s="32" t="str">
        <f>IF(K912="M",IF(S912&lt;&gt;4,"",VLOOKUP(CONCATENATE(R912," ",(S912-2)),$Z$2:AD912,5,0)),IF(S912&lt;&gt;3,"",VLOOKUP(CONCATENATE(R912," ",(S912-1)),$Z$2:AD912,5,0)))</f>
        <v/>
      </c>
      <c r="AC912" s="32" t="str">
        <f>IF(K912="M",IF(S912&lt;&gt;4,"",VLOOKUP(CONCATENATE(R912," ",(S912-1)),$Z$2:AD912,5,0)),IF(S912&lt;&gt;3,"",VLOOKUP(CONCATENATE(R912," ",(S912)),$Z$2:AD912,5,0)))</f>
        <v/>
      </c>
      <c r="AD912" s="32" t="str">
        <f t="shared" si="246"/>
        <v/>
      </c>
      <c r="AE912" s="32" t="str">
        <f t="shared" si="247"/>
        <v xml:space="preserve"> </v>
      </c>
      <c r="AF912" s="109">
        <f>IF($K912="M",IF($L912&gt;Params!D$3,0,Params!F$3-$L912+1)+IF($L912=1,2,0),IF($L912&gt;Params!E$3,0,Params!G$3-$L912+1)+IF($L912=1,2,0))</f>
        <v>0</v>
      </c>
      <c r="AG912" s="109">
        <f t="shared" si="239"/>
        <v>0</v>
      </c>
      <c r="AH912" s="109">
        <f>IF(LEN(M912)&gt;1,MATCH(MID(M912,2,3),Params!$A$4:$A$14,0),0)</f>
        <v>0</v>
      </c>
      <c r="AI912" s="109" cm="1">
        <f t="array" ref="AI912">IF(AH912=0,0,INDEX(Params!F$4:F$14,RESULTS!$AH912))</f>
        <v>0</v>
      </c>
      <c r="AJ912" s="109" cm="1">
        <f t="array" ref="AJ912">IF(AI912=0,0,INDEX(Params!G$4:G$14,RESULTS!$AH912))</f>
        <v>0</v>
      </c>
      <c r="AK912" s="109">
        <f t="shared" si="240"/>
        <v>0</v>
      </c>
      <c r="AL912" s="109">
        <f t="shared" si="241"/>
        <v>0</v>
      </c>
    </row>
    <row r="913" spans="1:38" x14ac:dyDescent="0.3">
      <c r="A913" s="64" t="str">
        <f t="shared" si="235"/>
        <v/>
      </c>
      <c r="B913" s="64" t="str">
        <f t="shared" si="236"/>
        <v/>
      </c>
      <c r="C913" s="100">
        <v>912</v>
      </c>
      <c r="D913" s="96"/>
      <c r="E913" s="97">
        <f t="shared" si="248"/>
        <v>1</v>
      </c>
      <c r="F913" s="97"/>
      <c r="G913" s="97"/>
      <c r="H913" s="104" t="str">
        <f t="shared" si="242"/>
        <v/>
      </c>
      <c r="I913" s="105" t="str">
        <f>IF(D913="","",VLOOKUP(D913,ENTRANTS!$A$1:$H$1000,2,0))</f>
        <v/>
      </c>
      <c r="J913" s="105" t="str">
        <f>IF(D913="","",VLOOKUP(D913,ENTRANTS!$A$1:$H$1000,3,0))</f>
        <v/>
      </c>
      <c r="K913" s="100" t="str">
        <f>IF(D913="","",LEFT(VLOOKUP(D913,ENTRANTS!$A$1:$H$1000,5,0),1))</f>
        <v/>
      </c>
      <c r="L913" s="100" t="str">
        <f>IF(D913="","",COUNTIF($K$2:K913,K913))</f>
        <v/>
      </c>
      <c r="M913" s="100" t="str">
        <f>IF(D913="","",VLOOKUP(D913,ENTRANTS!$A$1:$H$1000,4,0))</f>
        <v/>
      </c>
      <c r="N913" s="100" t="str">
        <f>IF(D913="","",COUNTIF($M$2:M913,M913))</f>
        <v/>
      </c>
      <c r="O913" s="105" t="str">
        <f>IF(D913="","",VLOOKUP(D913,ENTRANTS!$A$1:$H$1000,6,0))</f>
        <v/>
      </c>
      <c r="P913" s="83" t="str">
        <f t="shared" si="243"/>
        <v/>
      </c>
      <c r="Q913" s="30"/>
      <c r="R913" s="2" t="str">
        <f t="shared" si="244"/>
        <v/>
      </c>
      <c r="S913" s="3" t="str">
        <f>IF(D913="","",COUNTIF($R$2:R913,R913))</f>
        <v/>
      </c>
      <c r="T913" s="4" t="str">
        <f t="shared" si="233"/>
        <v/>
      </c>
      <c r="U913" s="34" t="str">
        <f>IF(AND(S913=4,K913="M",NOT(O913="Unattached")),SUMIF(R$2:R913,R913,L$2:L913),"")</f>
        <v/>
      </c>
      <c r="V913" s="4" t="str">
        <f t="shared" si="234"/>
        <v/>
      </c>
      <c r="W913" s="34" t="str">
        <f>IF(AND(S913=3,K913="F",NOT(O913="Unattached")),SUMIF(R$2:R913,R913,L$2:L913),"")</f>
        <v/>
      </c>
      <c r="X913" s="5" t="str">
        <f t="shared" si="237"/>
        <v/>
      </c>
      <c r="Y913" s="5" t="str">
        <f t="shared" si="245"/>
        <v/>
      </c>
      <c r="Z913" s="32" t="str">
        <f t="shared" si="238"/>
        <v xml:space="preserve"> </v>
      </c>
      <c r="AA913" s="32" t="str">
        <f>IF(K913="M",IF(S913&lt;&gt;4,"",VLOOKUP(CONCATENATE(R913," ",(S913-3)),$Z$2:AD913,5,0)),IF(S913&lt;&gt;3,"",VLOOKUP(CONCATENATE(R913," ",(S913-2)),$Z$2:AD913,5,0)))</f>
        <v/>
      </c>
      <c r="AB913" s="32" t="str">
        <f>IF(K913="M",IF(S913&lt;&gt;4,"",VLOOKUP(CONCATENATE(R913," ",(S913-2)),$Z$2:AD913,5,0)),IF(S913&lt;&gt;3,"",VLOOKUP(CONCATENATE(R913," ",(S913-1)),$Z$2:AD913,5,0)))</f>
        <v/>
      </c>
      <c r="AC913" s="32" t="str">
        <f>IF(K913="M",IF(S913&lt;&gt;4,"",VLOOKUP(CONCATENATE(R913," ",(S913-1)),$Z$2:AD913,5,0)),IF(S913&lt;&gt;3,"",VLOOKUP(CONCATENATE(R913," ",(S913)),$Z$2:AD913,5,0)))</f>
        <v/>
      </c>
      <c r="AD913" s="32" t="str">
        <f t="shared" si="246"/>
        <v/>
      </c>
      <c r="AE913" s="32" t="str">
        <f t="shared" si="247"/>
        <v xml:space="preserve"> </v>
      </c>
      <c r="AF913" s="109">
        <f>IF($K913="M",IF($L913&gt;Params!D$3,0,Params!F$3-$L913+1)+IF($L913=1,2,0),IF($L913&gt;Params!E$3,0,Params!G$3-$L913+1)+IF($L913=1,2,0))</f>
        <v>0</v>
      </c>
      <c r="AG913" s="109">
        <f t="shared" si="239"/>
        <v>0</v>
      </c>
      <c r="AH913" s="109">
        <f>IF(LEN(M913)&gt;1,MATCH(MID(M913,2,3),Params!$A$4:$A$14,0),0)</f>
        <v>0</v>
      </c>
      <c r="AI913" s="109" cm="1">
        <f t="array" ref="AI913">IF(AH913=0,0,INDEX(Params!F$4:F$14,RESULTS!$AH913))</f>
        <v>0</v>
      </c>
      <c r="AJ913" s="109" cm="1">
        <f t="array" ref="AJ913">IF(AI913=0,0,INDEX(Params!G$4:G$14,RESULTS!$AH913))</f>
        <v>0</v>
      </c>
      <c r="AK913" s="109">
        <f t="shared" si="240"/>
        <v>0</v>
      </c>
      <c r="AL913" s="109">
        <f t="shared" si="241"/>
        <v>0</v>
      </c>
    </row>
    <row r="914" spans="1:38" x14ac:dyDescent="0.3">
      <c r="A914" s="64" t="str">
        <f t="shared" si="235"/>
        <v/>
      </c>
      <c r="B914" s="64" t="str">
        <f t="shared" si="236"/>
        <v/>
      </c>
      <c r="C914" s="100">
        <v>913</v>
      </c>
      <c r="D914" s="96"/>
      <c r="E914" s="97">
        <f t="shared" si="248"/>
        <v>1</v>
      </c>
      <c r="F914" s="97"/>
      <c r="G914" s="97"/>
      <c r="H914" s="104" t="str">
        <f t="shared" si="242"/>
        <v/>
      </c>
      <c r="I914" s="105" t="str">
        <f>IF(D914="","",VLOOKUP(D914,ENTRANTS!$A$1:$H$1000,2,0))</f>
        <v/>
      </c>
      <c r="J914" s="105" t="str">
        <f>IF(D914="","",VLOOKUP(D914,ENTRANTS!$A$1:$H$1000,3,0))</f>
        <v/>
      </c>
      <c r="K914" s="100" t="str">
        <f>IF(D914="","",LEFT(VLOOKUP(D914,ENTRANTS!$A$1:$H$1000,5,0),1))</f>
        <v/>
      </c>
      <c r="L914" s="100" t="str">
        <f>IF(D914="","",COUNTIF($K$2:K914,K914))</f>
        <v/>
      </c>
      <c r="M914" s="100" t="str">
        <f>IF(D914="","",VLOOKUP(D914,ENTRANTS!$A$1:$H$1000,4,0))</f>
        <v/>
      </c>
      <c r="N914" s="100" t="str">
        <f>IF(D914="","",COUNTIF($M$2:M914,M914))</f>
        <v/>
      </c>
      <c r="O914" s="105" t="str">
        <f>IF(D914="","",VLOOKUP(D914,ENTRANTS!$A$1:$H$1000,6,0))</f>
        <v/>
      </c>
      <c r="P914" s="83" t="str">
        <f t="shared" si="243"/>
        <v/>
      </c>
      <c r="Q914" s="30"/>
      <c r="R914" s="2" t="str">
        <f t="shared" si="244"/>
        <v/>
      </c>
      <c r="S914" s="3" t="str">
        <f>IF(D914="","",COUNTIF($R$2:R914,R914))</f>
        <v/>
      </c>
      <c r="T914" s="4" t="str">
        <f t="shared" si="233"/>
        <v/>
      </c>
      <c r="U914" s="34" t="str">
        <f>IF(AND(S914=4,K914="M",NOT(O914="Unattached")),SUMIF(R$2:R914,R914,L$2:L914),"")</f>
        <v/>
      </c>
      <c r="V914" s="4" t="str">
        <f t="shared" si="234"/>
        <v/>
      </c>
      <c r="W914" s="34" t="str">
        <f>IF(AND(S914=3,K914="F",NOT(O914="Unattached")),SUMIF(R$2:R914,R914,L$2:L914),"")</f>
        <v/>
      </c>
      <c r="X914" s="5" t="str">
        <f t="shared" si="237"/>
        <v/>
      </c>
      <c r="Y914" s="5" t="str">
        <f t="shared" si="245"/>
        <v/>
      </c>
      <c r="Z914" s="32" t="str">
        <f t="shared" si="238"/>
        <v xml:space="preserve"> </v>
      </c>
      <c r="AA914" s="32" t="str">
        <f>IF(K914="M",IF(S914&lt;&gt;4,"",VLOOKUP(CONCATENATE(R914," ",(S914-3)),$Z$2:AD914,5,0)),IF(S914&lt;&gt;3,"",VLOOKUP(CONCATENATE(R914," ",(S914-2)),$Z$2:AD914,5,0)))</f>
        <v/>
      </c>
      <c r="AB914" s="32" t="str">
        <f>IF(K914="M",IF(S914&lt;&gt;4,"",VLOOKUP(CONCATENATE(R914," ",(S914-2)),$Z$2:AD914,5,0)),IF(S914&lt;&gt;3,"",VLOOKUP(CONCATENATE(R914," ",(S914-1)),$Z$2:AD914,5,0)))</f>
        <v/>
      </c>
      <c r="AC914" s="32" t="str">
        <f>IF(K914="M",IF(S914&lt;&gt;4,"",VLOOKUP(CONCATENATE(R914," ",(S914-1)),$Z$2:AD914,5,0)),IF(S914&lt;&gt;3,"",VLOOKUP(CONCATENATE(R914," ",(S914)),$Z$2:AD914,5,0)))</f>
        <v/>
      </c>
      <c r="AD914" s="32" t="str">
        <f t="shared" si="246"/>
        <v/>
      </c>
      <c r="AE914" s="32" t="str">
        <f t="shared" si="247"/>
        <v xml:space="preserve"> </v>
      </c>
      <c r="AF914" s="109">
        <f>IF($K914="M",IF($L914&gt;Params!D$3,0,Params!F$3-$L914+1)+IF($L914=1,2,0),IF($L914&gt;Params!E$3,0,Params!G$3-$L914+1)+IF($L914=1,2,0))</f>
        <v>0</v>
      </c>
      <c r="AG914" s="109">
        <f t="shared" si="239"/>
        <v>0</v>
      </c>
      <c r="AH914" s="109">
        <f>IF(LEN(M914)&gt;1,MATCH(MID(M914,2,3),Params!$A$4:$A$14,0),0)</f>
        <v>0</v>
      </c>
      <c r="AI914" s="109" cm="1">
        <f t="array" ref="AI914">IF(AH914=0,0,INDEX(Params!F$4:F$14,RESULTS!$AH914))</f>
        <v>0</v>
      </c>
      <c r="AJ914" s="109" cm="1">
        <f t="array" ref="AJ914">IF(AI914=0,0,INDEX(Params!G$4:G$14,RESULTS!$AH914))</f>
        <v>0</v>
      </c>
      <c r="AK914" s="109">
        <f t="shared" si="240"/>
        <v>0</v>
      </c>
      <c r="AL914" s="109">
        <f t="shared" si="241"/>
        <v>0</v>
      </c>
    </row>
    <row r="915" spans="1:38" x14ac:dyDescent="0.3">
      <c r="A915" s="64" t="str">
        <f t="shared" si="235"/>
        <v/>
      </c>
      <c r="B915" s="64" t="str">
        <f t="shared" si="236"/>
        <v/>
      </c>
      <c r="C915" s="100">
        <v>914</v>
      </c>
      <c r="D915" s="96"/>
      <c r="E915" s="97">
        <f t="shared" si="248"/>
        <v>1</v>
      </c>
      <c r="F915" s="97"/>
      <c r="G915" s="97"/>
      <c r="H915" s="104" t="str">
        <f t="shared" si="242"/>
        <v/>
      </c>
      <c r="I915" s="105" t="str">
        <f>IF(D915="","",VLOOKUP(D915,ENTRANTS!$A$1:$H$1000,2,0))</f>
        <v/>
      </c>
      <c r="J915" s="105" t="str">
        <f>IF(D915="","",VLOOKUP(D915,ENTRANTS!$A$1:$H$1000,3,0))</f>
        <v/>
      </c>
      <c r="K915" s="100" t="str">
        <f>IF(D915="","",LEFT(VLOOKUP(D915,ENTRANTS!$A$1:$H$1000,5,0),1))</f>
        <v/>
      </c>
      <c r="L915" s="100" t="str">
        <f>IF(D915="","",COUNTIF($K$2:K915,K915))</f>
        <v/>
      </c>
      <c r="M915" s="100" t="str">
        <f>IF(D915="","",VLOOKUP(D915,ENTRANTS!$A$1:$H$1000,4,0))</f>
        <v/>
      </c>
      <c r="N915" s="100" t="str">
        <f>IF(D915="","",COUNTIF($M$2:M915,M915))</f>
        <v/>
      </c>
      <c r="O915" s="105" t="str">
        <f>IF(D915="","",VLOOKUP(D915,ENTRANTS!$A$1:$H$1000,6,0))</f>
        <v/>
      </c>
      <c r="P915" s="83" t="str">
        <f t="shared" si="243"/>
        <v/>
      </c>
      <c r="Q915" s="30"/>
      <c r="R915" s="2" t="str">
        <f t="shared" si="244"/>
        <v/>
      </c>
      <c r="S915" s="3" t="str">
        <f>IF(D915="","",COUNTIF($R$2:R915,R915))</f>
        <v/>
      </c>
      <c r="T915" s="4" t="str">
        <f t="shared" si="233"/>
        <v/>
      </c>
      <c r="U915" s="34" t="str">
        <f>IF(AND(S915=4,K915="M",NOT(O915="Unattached")),SUMIF(R$2:R915,R915,L$2:L915),"")</f>
        <v/>
      </c>
      <c r="V915" s="4" t="str">
        <f t="shared" si="234"/>
        <v/>
      </c>
      <c r="W915" s="34" t="str">
        <f>IF(AND(S915=3,K915="F",NOT(O915="Unattached")),SUMIF(R$2:R915,R915,L$2:L915),"")</f>
        <v/>
      </c>
      <c r="X915" s="5" t="str">
        <f t="shared" si="237"/>
        <v/>
      </c>
      <c r="Y915" s="5" t="str">
        <f t="shared" si="245"/>
        <v/>
      </c>
      <c r="Z915" s="32" t="str">
        <f t="shared" si="238"/>
        <v xml:space="preserve"> </v>
      </c>
      <c r="AA915" s="32" t="str">
        <f>IF(K915="M",IF(S915&lt;&gt;4,"",VLOOKUP(CONCATENATE(R915," ",(S915-3)),$Z$2:AD915,5,0)),IF(S915&lt;&gt;3,"",VLOOKUP(CONCATENATE(R915," ",(S915-2)),$Z$2:AD915,5,0)))</f>
        <v/>
      </c>
      <c r="AB915" s="32" t="str">
        <f>IF(K915="M",IF(S915&lt;&gt;4,"",VLOOKUP(CONCATENATE(R915," ",(S915-2)),$Z$2:AD915,5,0)),IF(S915&lt;&gt;3,"",VLOOKUP(CONCATENATE(R915," ",(S915-1)),$Z$2:AD915,5,0)))</f>
        <v/>
      </c>
      <c r="AC915" s="32" t="str">
        <f>IF(K915="M",IF(S915&lt;&gt;4,"",VLOOKUP(CONCATENATE(R915," ",(S915-1)),$Z$2:AD915,5,0)),IF(S915&lt;&gt;3,"",VLOOKUP(CONCATENATE(R915," ",(S915)),$Z$2:AD915,5,0)))</f>
        <v/>
      </c>
      <c r="AD915" s="32" t="str">
        <f t="shared" si="246"/>
        <v/>
      </c>
      <c r="AE915" s="32" t="str">
        <f t="shared" si="247"/>
        <v xml:space="preserve"> </v>
      </c>
      <c r="AF915" s="109">
        <f>IF($K915="M",IF($L915&gt;Params!D$3,0,Params!F$3-$L915+1)+IF($L915=1,2,0),IF($L915&gt;Params!E$3,0,Params!G$3-$L915+1)+IF($L915=1,2,0))</f>
        <v>0</v>
      </c>
      <c r="AG915" s="109">
        <f t="shared" si="239"/>
        <v>0</v>
      </c>
      <c r="AH915" s="109">
        <f>IF(LEN(M915)&gt;1,MATCH(MID(M915,2,3),Params!$A$4:$A$14,0),0)</f>
        <v>0</v>
      </c>
      <c r="AI915" s="109" cm="1">
        <f t="array" ref="AI915">IF(AH915=0,0,INDEX(Params!F$4:F$14,RESULTS!$AH915))</f>
        <v>0</v>
      </c>
      <c r="AJ915" s="109" cm="1">
        <f t="array" ref="AJ915">IF(AI915=0,0,INDEX(Params!G$4:G$14,RESULTS!$AH915))</f>
        <v>0</v>
      </c>
      <c r="AK915" s="109">
        <f t="shared" si="240"/>
        <v>0</v>
      </c>
      <c r="AL915" s="109">
        <f t="shared" si="241"/>
        <v>0</v>
      </c>
    </row>
    <row r="916" spans="1:38" x14ac:dyDescent="0.3">
      <c r="A916" s="64" t="str">
        <f t="shared" si="235"/>
        <v/>
      </c>
      <c r="B916" s="64" t="str">
        <f t="shared" si="236"/>
        <v/>
      </c>
      <c r="C916" s="100">
        <v>915</v>
      </c>
      <c r="D916" s="96"/>
      <c r="E916" s="97">
        <f t="shared" si="248"/>
        <v>1</v>
      </c>
      <c r="F916" s="97"/>
      <c r="G916" s="97"/>
      <c r="H916" s="104" t="str">
        <f t="shared" si="242"/>
        <v/>
      </c>
      <c r="I916" s="105" t="str">
        <f>IF(D916="","",VLOOKUP(D916,ENTRANTS!$A$1:$H$1000,2,0))</f>
        <v/>
      </c>
      <c r="J916" s="105" t="str">
        <f>IF(D916="","",VLOOKUP(D916,ENTRANTS!$A$1:$H$1000,3,0))</f>
        <v/>
      </c>
      <c r="K916" s="100" t="str">
        <f>IF(D916="","",LEFT(VLOOKUP(D916,ENTRANTS!$A$1:$H$1000,5,0),1))</f>
        <v/>
      </c>
      <c r="L916" s="100" t="str">
        <f>IF(D916="","",COUNTIF($K$2:K916,K916))</f>
        <v/>
      </c>
      <c r="M916" s="100" t="str">
        <f>IF(D916="","",VLOOKUP(D916,ENTRANTS!$A$1:$H$1000,4,0))</f>
        <v/>
      </c>
      <c r="N916" s="100" t="str">
        <f>IF(D916="","",COUNTIF($M$2:M916,M916))</f>
        <v/>
      </c>
      <c r="O916" s="105" t="str">
        <f>IF(D916="","",VLOOKUP(D916,ENTRANTS!$A$1:$H$1000,6,0))</f>
        <v/>
      </c>
      <c r="P916" s="83" t="str">
        <f t="shared" si="243"/>
        <v/>
      </c>
      <c r="Q916" s="30"/>
      <c r="R916" s="2" t="str">
        <f t="shared" si="244"/>
        <v/>
      </c>
      <c r="S916" s="3" t="str">
        <f>IF(D916="","",COUNTIF($R$2:R916,R916))</f>
        <v/>
      </c>
      <c r="T916" s="4" t="str">
        <f t="shared" si="233"/>
        <v/>
      </c>
      <c r="U916" s="34" t="str">
        <f>IF(AND(S916=4,K916="M",NOT(O916="Unattached")),SUMIF(R$2:R916,R916,L$2:L916),"")</f>
        <v/>
      </c>
      <c r="V916" s="4" t="str">
        <f t="shared" si="234"/>
        <v/>
      </c>
      <c r="W916" s="34" t="str">
        <f>IF(AND(S916=3,K916="F",NOT(O916="Unattached")),SUMIF(R$2:R916,R916,L$2:L916),"")</f>
        <v/>
      </c>
      <c r="X916" s="5" t="str">
        <f t="shared" si="237"/>
        <v/>
      </c>
      <c r="Y916" s="5" t="str">
        <f t="shared" si="245"/>
        <v/>
      </c>
      <c r="Z916" s="32" t="str">
        <f t="shared" si="238"/>
        <v xml:space="preserve"> </v>
      </c>
      <c r="AA916" s="32" t="str">
        <f>IF(K916="M",IF(S916&lt;&gt;4,"",VLOOKUP(CONCATENATE(R916," ",(S916-3)),$Z$2:AD916,5,0)),IF(S916&lt;&gt;3,"",VLOOKUP(CONCATENATE(R916," ",(S916-2)),$Z$2:AD916,5,0)))</f>
        <v/>
      </c>
      <c r="AB916" s="32" t="str">
        <f>IF(K916="M",IF(S916&lt;&gt;4,"",VLOOKUP(CONCATENATE(R916," ",(S916-2)),$Z$2:AD916,5,0)),IF(S916&lt;&gt;3,"",VLOOKUP(CONCATENATE(R916," ",(S916-1)),$Z$2:AD916,5,0)))</f>
        <v/>
      </c>
      <c r="AC916" s="32" t="str">
        <f>IF(K916="M",IF(S916&lt;&gt;4,"",VLOOKUP(CONCATENATE(R916," ",(S916-1)),$Z$2:AD916,5,0)),IF(S916&lt;&gt;3,"",VLOOKUP(CONCATENATE(R916," ",(S916)),$Z$2:AD916,5,0)))</f>
        <v/>
      </c>
      <c r="AD916" s="32" t="str">
        <f t="shared" si="246"/>
        <v/>
      </c>
      <c r="AE916" s="32" t="str">
        <f t="shared" si="247"/>
        <v xml:space="preserve"> </v>
      </c>
      <c r="AF916" s="109">
        <f>IF($K916="M",IF($L916&gt;Params!D$3,0,Params!F$3-$L916+1)+IF($L916=1,2,0),IF($L916&gt;Params!E$3,0,Params!G$3-$L916+1)+IF($L916=1,2,0))</f>
        <v>0</v>
      </c>
      <c r="AG916" s="109">
        <f t="shared" si="239"/>
        <v>0</v>
      </c>
      <c r="AH916" s="109">
        <f>IF(LEN(M916)&gt;1,MATCH(MID(M916,2,3),Params!$A$4:$A$14,0),0)</f>
        <v>0</v>
      </c>
      <c r="AI916" s="109" cm="1">
        <f t="array" ref="AI916">IF(AH916=0,0,INDEX(Params!F$4:F$14,RESULTS!$AH916))</f>
        <v>0</v>
      </c>
      <c r="AJ916" s="109" cm="1">
        <f t="array" ref="AJ916">IF(AI916=0,0,INDEX(Params!G$4:G$14,RESULTS!$AH916))</f>
        <v>0</v>
      </c>
      <c r="AK916" s="109">
        <f t="shared" si="240"/>
        <v>0</v>
      </c>
      <c r="AL916" s="109">
        <f t="shared" si="241"/>
        <v>0</v>
      </c>
    </row>
    <row r="917" spans="1:38" x14ac:dyDescent="0.3">
      <c r="A917" s="64" t="str">
        <f t="shared" si="235"/>
        <v/>
      </c>
      <c r="B917" s="64" t="str">
        <f t="shared" si="236"/>
        <v/>
      </c>
      <c r="C917" s="100">
        <v>916</v>
      </c>
      <c r="D917" s="96"/>
      <c r="E917" s="97">
        <f t="shared" si="248"/>
        <v>1</v>
      </c>
      <c r="F917" s="97"/>
      <c r="G917" s="97"/>
      <c r="H917" s="104" t="str">
        <f t="shared" si="242"/>
        <v/>
      </c>
      <c r="I917" s="105" t="str">
        <f>IF(D917="","",VLOOKUP(D917,ENTRANTS!$A$1:$H$1000,2,0))</f>
        <v/>
      </c>
      <c r="J917" s="105" t="str">
        <f>IF(D917="","",VLOOKUP(D917,ENTRANTS!$A$1:$H$1000,3,0))</f>
        <v/>
      </c>
      <c r="K917" s="100" t="str">
        <f>IF(D917="","",LEFT(VLOOKUP(D917,ENTRANTS!$A$1:$H$1000,5,0),1))</f>
        <v/>
      </c>
      <c r="L917" s="100" t="str">
        <f>IF(D917="","",COUNTIF($K$2:K917,K917))</f>
        <v/>
      </c>
      <c r="M917" s="100" t="str">
        <f>IF(D917="","",VLOOKUP(D917,ENTRANTS!$A$1:$H$1000,4,0))</f>
        <v/>
      </c>
      <c r="N917" s="100" t="str">
        <f>IF(D917="","",COUNTIF($M$2:M917,M917))</f>
        <v/>
      </c>
      <c r="O917" s="105" t="str">
        <f>IF(D917="","",VLOOKUP(D917,ENTRANTS!$A$1:$H$1000,6,0))</f>
        <v/>
      </c>
      <c r="P917" s="83" t="str">
        <f t="shared" si="243"/>
        <v/>
      </c>
      <c r="Q917" s="30"/>
      <c r="R917" s="2" t="str">
        <f t="shared" si="244"/>
        <v/>
      </c>
      <c r="S917" s="3" t="str">
        <f>IF(D917="","",COUNTIF($R$2:R917,R917))</f>
        <v/>
      </c>
      <c r="T917" s="4" t="str">
        <f t="shared" si="233"/>
        <v/>
      </c>
      <c r="U917" s="34" t="str">
        <f>IF(AND(S917=4,K917="M",NOT(O917="Unattached")),SUMIF(R$2:R917,R917,L$2:L917),"")</f>
        <v/>
      </c>
      <c r="V917" s="4" t="str">
        <f t="shared" si="234"/>
        <v/>
      </c>
      <c r="W917" s="34" t="str">
        <f>IF(AND(S917=3,K917="F",NOT(O917="Unattached")),SUMIF(R$2:R917,R917,L$2:L917),"")</f>
        <v/>
      </c>
      <c r="X917" s="5" t="str">
        <f t="shared" si="237"/>
        <v/>
      </c>
      <c r="Y917" s="5" t="str">
        <f t="shared" si="245"/>
        <v/>
      </c>
      <c r="Z917" s="32" t="str">
        <f t="shared" si="238"/>
        <v xml:space="preserve"> </v>
      </c>
      <c r="AA917" s="32" t="str">
        <f>IF(K917="M",IF(S917&lt;&gt;4,"",VLOOKUP(CONCATENATE(R917," ",(S917-3)),$Z$2:AD917,5,0)),IF(S917&lt;&gt;3,"",VLOOKUP(CONCATENATE(R917," ",(S917-2)),$Z$2:AD917,5,0)))</f>
        <v/>
      </c>
      <c r="AB917" s="32" t="str">
        <f>IF(K917="M",IF(S917&lt;&gt;4,"",VLOOKUP(CONCATENATE(R917," ",(S917-2)),$Z$2:AD917,5,0)),IF(S917&lt;&gt;3,"",VLOOKUP(CONCATENATE(R917," ",(S917-1)),$Z$2:AD917,5,0)))</f>
        <v/>
      </c>
      <c r="AC917" s="32" t="str">
        <f>IF(K917="M",IF(S917&lt;&gt;4,"",VLOOKUP(CONCATENATE(R917," ",(S917-1)),$Z$2:AD917,5,0)),IF(S917&lt;&gt;3,"",VLOOKUP(CONCATENATE(R917," ",(S917)),$Z$2:AD917,5,0)))</f>
        <v/>
      </c>
      <c r="AD917" s="32" t="str">
        <f t="shared" si="246"/>
        <v/>
      </c>
      <c r="AE917" s="32" t="str">
        <f t="shared" si="247"/>
        <v xml:space="preserve"> </v>
      </c>
      <c r="AF917" s="109">
        <f>IF($K917="M",IF($L917&gt;Params!D$3,0,Params!F$3-$L917+1)+IF($L917=1,2,0),IF($L917&gt;Params!E$3,0,Params!G$3-$L917+1)+IF($L917=1,2,0))</f>
        <v>0</v>
      </c>
      <c r="AG917" s="109">
        <f t="shared" si="239"/>
        <v>0</v>
      </c>
      <c r="AH917" s="109">
        <f>IF(LEN(M917)&gt;1,MATCH(MID(M917,2,3),Params!$A$4:$A$14,0),0)</f>
        <v>0</v>
      </c>
      <c r="AI917" s="109" cm="1">
        <f t="array" ref="AI917">IF(AH917=0,0,INDEX(Params!F$4:F$14,RESULTS!$AH917))</f>
        <v>0</v>
      </c>
      <c r="AJ917" s="109" cm="1">
        <f t="array" ref="AJ917">IF(AI917=0,0,INDEX(Params!G$4:G$14,RESULTS!$AH917))</f>
        <v>0</v>
      </c>
      <c r="AK917" s="109">
        <f t="shared" si="240"/>
        <v>0</v>
      </c>
      <c r="AL917" s="109">
        <f t="shared" si="241"/>
        <v>0</v>
      </c>
    </row>
    <row r="918" spans="1:38" x14ac:dyDescent="0.3">
      <c r="A918" s="64" t="str">
        <f t="shared" si="235"/>
        <v/>
      </c>
      <c r="B918" s="64" t="str">
        <f t="shared" si="236"/>
        <v/>
      </c>
      <c r="C918" s="100">
        <v>917</v>
      </c>
      <c r="D918" s="96"/>
      <c r="E918" s="97">
        <f t="shared" si="248"/>
        <v>1</v>
      </c>
      <c r="F918" s="97"/>
      <c r="G918" s="97"/>
      <c r="H918" s="104" t="str">
        <f t="shared" si="242"/>
        <v/>
      </c>
      <c r="I918" s="105" t="str">
        <f>IF(D918="","",VLOOKUP(D918,ENTRANTS!$A$1:$H$1000,2,0))</f>
        <v/>
      </c>
      <c r="J918" s="105" t="str">
        <f>IF(D918="","",VLOOKUP(D918,ENTRANTS!$A$1:$H$1000,3,0))</f>
        <v/>
      </c>
      <c r="K918" s="100" t="str">
        <f>IF(D918="","",LEFT(VLOOKUP(D918,ENTRANTS!$A$1:$H$1000,5,0),1))</f>
        <v/>
      </c>
      <c r="L918" s="100" t="str">
        <f>IF(D918="","",COUNTIF($K$2:K918,K918))</f>
        <v/>
      </c>
      <c r="M918" s="100" t="str">
        <f>IF(D918="","",VLOOKUP(D918,ENTRANTS!$A$1:$H$1000,4,0))</f>
        <v/>
      </c>
      <c r="N918" s="100" t="str">
        <f>IF(D918="","",COUNTIF($M$2:M918,M918))</f>
        <v/>
      </c>
      <c r="O918" s="105" t="str">
        <f>IF(D918="","",VLOOKUP(D918,ENTRANTS!$A$1:$H$1000,6,0))</f>
        <v/>
      </c>
      <c r="P918" s="83" t="str">
        <f t="shared" si="243"/>
        <v/>
      </c>
      <c r="Q918" s="30"/>
      <c r="R918" s="2" t="str">
        <f t="shared" si="244"/>
        <v/>
      </c>
      <c r="S918" s="3" t="str">
        <f>IF(D918="","",COUNTIF($R$2:R918,R918))</f>
        <v/>
      </c>
      <c r="T918" s="4" t="str">
        <f t="shared" ref="T918:T981" si="249">IF(U918="","",RANK(U918,$U$2:$U$1000,1))</f>
        <v/>
      </c>
      <c r="U918" s="34" t="str">
        <f>IF(AND(S918=4,K918="M",NOT(O918="Unattached")),SUMIF(R$2:R918,R918,L$2:L918),"")</f>
        <v/>
      </c>
      <c r="V918" s="4" t="str">
        <f t="shared" ref="V918:V981" si="250">IF(W918="","",RANK(W918,$W$2:$W$1000,1))</f>
        <v/>
      </c>
      <c r="W918" s="34" t="str">
        <f>IF(AND(S918=3,K918="F",NOT(O918="Unattached")),SUMIF(R$2:R918,R918,L$2:L918),"")</f>
        <v/>
      </c>
      <c r="X918" s="5" t="str">
        <f t="shared" si="237"/>
        <v/>
      </c>
      <c r="Y918" s="5" t="str">
        <f t="shared" si="245"/>
        <v/>
      </c>
      <c r="Z918" s="32" t="str">
        <f t="shared" si="238"/>
        <v xml:space="preserve"> </v>
      </c>
      <c r="AA918" s="32" t="str">
        <f>IF(K918="M",IF(S918&lt;&gt;4,"",VLOOKUP(CONCATENATE(R918," ",(S918-3)),$Z$2:AD918,5,0)),IF(S918&lt;&gt;3,"",VLOOKUP(CONCATENATE(R918," ",(S918-2)),$Z$2:AD918,5,0)))</f>
        <v/>
      </c>
      <c r="AB918" s="32" t="str">
        <f>IF(K918="M",IF(S918&lt;&gt;4,"",VLOOKUP(CONCATENATE(R918," ",(S918-2)),$Z$2:AD918,5,0)),IF(S918&lt;&gt;3,"",VLOOKUP(CONCATENATE(R918," ",(S918-1)),$Z$2:AD918,5,0)))</f>
        <v/>
      </c>
      <c r="AC918" s="32" t="str">
        <f>IF(K918="M",IF(S918&lt;&gt;4,"",VLOOKUP(CONCATENATE(R918," ",(S918-1)),$Z$2:AD918,5,0)),IF(S918&lt;&gt;3,"",VLOOKUP(CONCATENATE(R918," ",(S918)),$Z$2:AD918,5,0)))</f>
        <v/>
      </c>
      <c r="AD918" s="32" t="str">
        <f t="shared" si="246"/>
        <v/>
      </c>
      <c r="AE918" s="32" t="str">
        <f t="shared" si="247"/>
        <v xml:space="preserve"> </v>
      </c>
      <c r="AF918" s="109">
        <f>IF($K918="M",IF($L918&gt;Params!D$3,0,Params!F$3-$L918+1)+IF($L918=1,2,0),IF($L918&gt;Params!E$3,0,Params!G$3-$L918+1)+IF($L918=1,2,0))</f>
        <v>0</v>
      </c>
      <c r="AG918" s="109">
        <f t="shared" si="239"/>
        <v>0</v>
      </c>
      <c r="AH918" s="109">
        <f>IF(LEN(M918)&gt;1,MATCH(MID(M918,2,3),Params!$A$4:$A$14,0),0)</f>
        <v>0</v>
      </c>
      <c r="AI918" s="109" cm="1">
        <f t="array" ref="AI918">IF(AH918=0,0,INDEX(Params!F$4:F$14,RESULTS!$AH918))</f>
        <v>0</v>
      </c>
      <c r="AJ918" s="109" cm="1">
        <f t="array" ref="AJ918">IF(AI918=0,0,INDEX(Params!G$4:G$14,RESULTS!$AH918))</f>
        <v>0</v>
      </c>
      <c r="AK918" s="109">
        <f t="shared" si="240"/>
        <v>0</v>
      </c>
      <c r="AL918" s="109">
        <f t="shared" si="241"/>
        <v>0</v>
      </c>
    </row>
    <row r="919" spans="1:38" x14ac:dyDescent="0.3">
      <c r="A919" s="64" t="str">
        <f t="shared" si="235"/>
        <v/>
      </c>
      <c r="B919" s="64" t="str">
        <f t="shared" si="236"/>
        <v/>
      </c>
      <c r="C919" s="100">
        <v>918</v>
      </c>
      <c r="D919" s="96"/>
      <c r="E919" s="97">
        <f t="shared" si="248"/>
        <v>1</v>
      </c>
      <c r="F919" s="97"/>
      <c r="G919" s="97"/>
      <c r="H919" s="104" t="str">
        <f t="shared" si="242"/>
        <v/>
      </c>
      <c r="I919" s="105" t="str">
        <f>IF(D919="","",VLOOKUP(D919,ENTRANTS!$A$1:$H$1000,2,0))</f>
        <v/>
      </c>
      <c r="J919" s="105" t="str">
        <f>IF(D919="","",VLOOKUP(D919,ENTRANTS!$A$1:$H$1000,3,0))</f>
        <v/>
      </c>
      <c r="K919" s="100" t="str">
        <f>IF(D919="","",LEFT(VLOOKUP(D919,ENTRANTS!$A$1:$H$1000,5,0),1))</f>
        <v/>
      </c>
      <c r="L919" s="100" t="str">
        <f>IF(D919="","",COUNTIF($K$2:K919,K919))</f>
        <v/>
      </c>
      <c r="M919" s="100" t="str">
        <f>IF(D919="","",VLOOKUP(D919,ENTRANTS!$A$1:$H$1000,4,0))</f>
        <v/>
      </c>
      <c r="N919" s="100" t="str">
        <f>IF(D919="","",COUNTIF($M$2:M919,M919))</f>
        <v/>
      </c>
      <c r="O919" s="105" t="str">
        <f>IF(D919="","",VLOOKUP(D919,ENTRANTS!$A$1:$H$1000,6,0))</f>
        <v/>
      </c>
      <c r="P919" s="83" t="str">
        <f t="shared" si="243"/>
        <v/>
      </c>
      <c r="Q919" s="30"/>
      <c r="R919" s="2" t="str">
        <f t="shared" si="244"/>
        <v/>
      </c>
      <c r="S919" s="3" t="str">
        <f>IF(D919="","",COUNTIF($R$2:R919,R919))</f>
        <v/>
      </c>
      <c r="T919" s="4" t="str">
        <f t="shared" si="249"/>
        <v/>
      </c>
      <c r="U919" s="34" t="str">
        <f>IF(AND(S919=4,K919="M",NOT(O919="Unattached")),SUMIF(R$2:R919,R919,L$2:L919),"")</f>
        <v/>
      </c>
      <c r="V919" s="4" t="str">
        <f t="shared" si="250"/>
        <v/>
      </c>
      <c r="W919" s="34" t="str">
        <f>IF(AND(S919=3,K919="F",NOT(O919="Unattached")),SUMIF(R$2:R919,R919,L$2:L919),"")</f>
        <v/>
      </c>
      <c r="X919" s="5" t="str">
        <f t="shared" si="237"/>
        <v/>
      </c>
      <c r="Y919" s="5" t="str">
        <f t="shared" si="245"/>
        <v/>
      </c>
      <c r="Z919" s="32" t="str">
        <f t="shared" si="238"/>
        <v xml:space="preserve"> </v>
      </c>
      <c r="AA919" s="32" t="str">
        <f>IF(K919="M",IF(S919&lt;&gt;4,"",VLOOKUP(CONCATENATE(R919," ",(S919-3)),$Z$2:AD919,5,0)),IF(S919&lt;&gt;3,"",VLOOKUP(CONCATENATE(R919," ",(S919-2)),$Z$2:AD919,5,0)))</f>
        <v/>
      </c>
      <c r="AB919" s="32" t="str">
        <f>IF(K919="M",IF(S919&lt;&gt;4,"",VLOOKUP(CONCATENATE(R919," ",(S919-2)),$Z$2:AD919,5,0)),IF(S919&lt;&gt;3,"",VLOOKUP(CONCATENATE(R919," ",(S919-1)),$Z$2:AD919,5,0)))</f>
        <v/>
      </c>
      <c r="AC919" s="32" t="str">
        <f>IF(K919="M",IF(S919&lt;&gt;4,"",VLOOKUP(CONCATENATE(R919," ",(S919-1)),$Z$2:AD919,5,0)),IF(S919&lt;&gt;3,"",VLOOKUP(CONCATENATE(R919," ",(S919)),$Z$2:AD919,5,0)))</f>
        <v/>
      </c>
      <c r="AD919" s="32" t="str">
        <f t="shared" si="246"/>
        <v/>
      </c>
      <c r="AE919" s="32" t="str">
        <f t="shared" si="247"/>
        <v xml:space="preserve"> </v>
      </c>
      <c r="AF919" s="109">
        <f>IF($K919="M",IF($L919&gt;Params!D$3,0,Params!F$3-$L919+1)+IF($L919=1,2,0),IF($L919&gt;Params!E$3,0,Params!G$3-$L919+1)+IF($L919=1,2,0))</f>
        <v>0</v>
      </c>
      <c r="AG919" s="109">
        <f t="shared" si="239"/>
        <v>0</v>
      </c>
      <c r="AH919" s="109">
        <f>IF(LEN(M919)&gt;1,MATCH(MID(M919,2,3),Params!$A$4:$A$14,0),0)</f>
        <v>0</v>
      </c>
      <c r="AI919" s="109" cm="1">
        <f t="array" ref="AI919">IF(AH919=0,0,INDEX(Params!F$4:F$14,RESULTS!$AH919))</f>
        <v>0</v>
      </c>
      <c r="AJ919" s="109" cm="1">
        <f t="array" ref="AJ919">IF(AI919=0,0,INDEX(Params!G$4:G$14,RESULTS!$AH919))</f>
        <v>0</v>
      </c>
      <c r="AK919" s="109">
        <f t="shared" si="240"/>
        <v>0</v>
      </c>
      <c r="AL919" s="109">
        <f t="shared" si="241"/>
        <v>0</v>
      </c>
    </row>
    <row r="920" spans="1:38" x14ac:dyDescent="0.3">
      <c r="A920" s="64" t="str">
        <f t="shared" si="235"/>
        <v/>
      </c>
      <c r="B920" s="64" t="str">
        <f t="shared" si="236"/>
        <v/>
      </c>
      <c r="C920" s="100">
        <v>919</v>
      </c>
      <c r="D920" s="96"/>
      <c r="E920" s="97">
        <f t="shared" si="248"/>
        <v>1</v>
      </c>
      <c r="F920" s="97"/>
      <c r="G920" s="97"/>
      <c r="H920" s="104" t="str">
        <f t="shared" si="242"/>
        <v/>
      </c>
      <c r="I920" s="105" t="str">
        <f>IF(D920="","",VLOOKUP(D920,ENTRANTS!$A$1:$H$1000,2,0))</f>
        <v/>
      </c>
      <c r="J920" s="105" t="str">
        <f>IF(D920="","",VLOOKUP(D920,ENTRANTS!$A$1:$H$1000,3,0))</f>
        <v/>
      </c>
      <c r="K920" s="100" t="str">
        <f>IF(D920="","",LEFT(VLOOKUP(D920,ENTRANTS!$A$1:$H$1000,5,0),1))</f>
        <v/>
      </c>
      <c r="L920" s="100" t="str">
        <f>IF(D920="","",COUNTIF($K$2:K920,K920))</f>
        <v/>
      </c>
      <c r="M920" s="100" t="str">
        <f>IF(D920="","",VLOOKUP(D920,ENTRANTS!$A$1:$H$1000,4,0))</f>
        <v/>
      </c>
      <c r="N920" s="100" t="str">
        <f>IF(D920="","",COUNTIF($M$2:M920,M920))</f>
        <v/>
      </c>
      <c r="O920" s="105" t="str">
        <f>IF(D920="","",VLOOKUP(D920,ENTRANTS!$A$1:$H$1000,6,0))</f>
        <v/>
      </c>
      <c r="P920" s="83" t="str">
        <f t="shared" si="243"/>
        <v/>
      </c>
      <c r="Q920" s="30"/>
      <c r="R920" s="2" t="str">
        <f t="shared" si="244"/>
        <v/>
      </c>
      <c r="S920" s="3" t="str">
        <f>IF(D920="","",COUNTIF($R$2:R920,R920))</f>
        <v/>
      </c>
      <c r="T920" s="4" t="str">
        <f t="shared" si="249"/>
        <v/>
      </c>
      <c r="U920" s="34" t="str">
        <f>IF(AND(S920=4,K920="M",NOT(O920="Unattached")),SUMIF(R$2:R920,R920,L$2:L920),"")</f>
        <v/>
      </c>
      <c r="V920" s="4" t="str">
        <f t="shared" si="250"/>
        <v/>
      </c>
      <c r="W920" s="34" t="str">
        <f>IF(AND(S920=3,K920="F",NOT(O920="Unattached")),SUMIF(R$2:R920,R920,L$2:L920),"")</f>
        <v/>
      </c>
      <c r="X920" s="5" t="str">
        <f t="shared" si="237"/>
        <v/>
      </c>
      <c r="Y920" s="5" t="str">
        <f t="shared" si="245"/>
        <v/>
      </c>
      <c r="Z920" s="32" t="str">
        <f t="shared" si="238"/>
        <v xml:space="preserve"> </v>
      </c>
      <c r="AA920" s="32" t="str">
        <f>IF(K920="M",IF(S920&lt;&gt;4,"",VLOOKUP(CONCATENATE(R920," ",(S920-3)),$Z$2:AD920,5,0)),IF(S920&lt;&gt;3,"",VLOOKUP(CONCATENATE(R920," ",(S920-2)),$Z$2:AD920,5,0)))</f>
        <v/>
      </c>
      <c r="AB920" s="32" t="str">
        <f>IF(K920="M",IF(S920&lt;&gt;4,"",VLOOKUP(CONCATENATE(R920," ",(S920-2)),$Z$2:AD920,5,0)),IF(S920&lt;&gt;3,"",VLOOKUP(CONCATENATE(R920," ",(S920-1)),$Z$2:AD920,5,0)))</f>
        <v/>
      </c>
      <c r="AC920" s="32" t="str">
        <f>IF(K920="M",IF(S920&lt;&gt;4,"",VLOOKUP(CONCATENATE(R920," ",(S920-1)),$Z$2:AD920,5,0)),IF(S920&lt;&gt;3,"",VLOOKUP(CONCATENATE(R920," ",(S920)),$Z$2:AD920,5,0)))</f>
        <v/>
      </c>
      <c r="AD920" s="32" t="str">
        <f t="shared" si="246"/>
        <v/>
      </c>
      <c r="AE920" s="32" t="str">
        <f t="shared" si="247"/>
        <v xml:space="preserve"> </v>
      </c>
      <c r="AF920" s="109">
        <f>IF($K920="M",IF($L920&gt;Params!D$3,0,Params!F$3-$L920+1)+IF($L920=1,2,0),IF($L920&gt;Params!E$3,0,Params!G$3-$L920+1)+IF($L920=1,2,0))</f>
        <v>0</v>
      </c>
      <c r="AG920" s="109">
        <f t="shared" si="239"/>
        <v>0</v>
      </c>
      <c r="AH920" s="109">
        <f>IF(LEN(M920)&gt;1,MATCH(MID(M920,2,3),Params!$A$4:$A$14,0),0)</f>
        <v>0</v>
      </c>
      <c r="AI920" s="109" cm="1">
        <f t="array" ref="AI920">IF(AH920=0,0,INDEX(Params!F$4:F$14,RESULTS!$AH920))</f>
        <v>0</v>
      </c>
      <c r="AJ920" s="109" cm="1">
        <f t="array" ref="AJ920">IF(AI920=0,0,INDEX(Params!G$4:G$14,RESULTS!$AH920))</f>
        <v>0</v>
      </c>
      <c r="AK920" s="109">
        <f t="shared" si="240"/>
        <v>0</v>
      </c>
      <c r="AL920" s="109">
        <f t="shared" si="241"/>
        <v>0</v>
      </c>
    </row>
    <row r="921" spans="1:38" x14ac:dyDescent="0.3">
      <c r="A921" s="64" t="str">
        <f t="shared" si="235"/>
        <v/>
      </c>
      <c r="B921" s="64" t="str">
        <f t="shared" si="236"/>
        <v/>
      </c>
      <c r="C921" s="100">
        <v>920</v>
      </c>
      <c r="D921" s="96"/>
      <c r="E921" s="97">
        <f t="shared" si="248"/>
        <v>1</v>
      </c>
      <c r="F921" s="97"/>
      <c r="G921" s="97"/>
      <c r="H921" s="104" t="str">
        <f t="shared" si="242"/>
        <v/>
      </c>
      <c r="I921" s="105" t="str">
        <f>IF(D921="","",VLOOKUP(D921,ENTRANTS!$A$1:$H$1000,2,0))</f>
        <v/>
      </c>
      <c r="J921" s="105" t="str">
        <f>IF(D921="","",VLOOKUP(D921,ENTRANTS!$A$1:$H$1000,3,0))</f>
        <v/>
      </c>
      <c r="K921" s="100" t="str">
        <f>IF(D921="","",LEFT(VLOOKUP(D921,ENTRANTS!$A$1:$H$1000,5,0),1))</f>
        <v/>
      </c>
      <c r="L921" s="100" t="str">
        <f>IF(D921="","",COUNTIF($K$2:K921,K921))</f>
        <v/>
      </c>
      <c r="M921" s="100" t="str">
        <f>IF(D921="","",VLOOKUP(D921,ENTRANTS!$A$1:$H$1000,4,0))</f>
        <v/>
      </c>
      <c r="N921" s="100" t="str">
        <f>IF(D921="","",COUNTIF($M$2:M921,M921))</f>
        <v/>
      </c>
      <c r="O921" s="105" t="str">
        <f>IF(D921="","",VLOOKUP(D921,ENTRANTS!$A$1:$H$1000,6,0))</f>
        <v/>
      </c>
      <c r="P921" s="83" t="str">
        <f t="shared" si="243"/>
        <v/>
      </c>
      <c r="Q921" s="30"/>
      <c r="R921" s="2" t="str">
        <f t="shared" si="244"/>
        <v/>
      </c>
      <c r="S921" s="3" t="str">
        <f>IF(D921="","",COUNTIF($R$2:R921,R921))</f>
        <v/>
      </c>
      <c r="T921" s="4" t="str">
        <f t="shared" si="249"/>
        <v/>
      </c>
      <c r="U921" s="34" t="str">
        <f>IF(AND(S921=4,K921="M",NOT(O921="Unattached")),SUMIF(R$2:R921,R921,L$2:L921),"")</f>
        <v/>
      </c>
      <c r="V921" s="4" t="str">
        <f t="shared" si="250"/>
        <v/>
      </c>
      <c r="W921" s="34" t="str">
        <f>IF(AND(S921=3,K921="F",NOT(O921="Unattached")),SUMIF(R$2:R921,R921,L$2:L921),"")</f>
        <v/>
      </c>
      <c r="X921" s="5" t="str">
        <f t="shared" si="237"/>
        <v/>
      </c>
      <c r="Y921" s="5" t="str">
        <f t="shared" si="245"/>
        <v/>
      </c>
      <c r="Z921" s="32" t="str">
        <f t="shared" si="238"/>
        <v xml:space="preserve"> </v>
      </c>
      <c r="AA921" s="32" t="str">
        <f>IF(K921="M",IF(S921&lt;&gt;4,"",VLOOKUP(CONCATENATE(R921," ",(S921-3)),$Z$2:AD921,5,0)),IF(S921&lt;&gt;3,"",VLOOKUP(CONCATENATE(R921," ",(S921-2)),$Z$2:AD921,5,0)))</f>
        <v/>
      </c>
      <c r="AB921" s="32" t="str">
        <f>IF(K921="M",IF(S921&lt;&gt;4,"",VLOOKUP(CONCATENATE(R921," ",(S921-2)),$Z$2:AD921,5,0)),IF(S921&lt;&gt;3,"",VLOOKUP(CONCATENATE(R921," ",(S921-1)),$Z$2:AD921,5,0)))</f>
        <v/>
      </c>
      <c r="AC921" s="32" t="str">
        <f>IF(K921="M",IF(S921&lt;&gt;4,"",VLOOKUP(CONCATENATE(R921," ",(S921-1)),$Z$2:AD921,5,0)),IF(S921&lt;&gt;3,"",VLOOKUP(CONCATENATE(R921," ",(S921)),$Z$2:AD921,5,0)))</f>
        <v/>
      </c>
      <c r="AD921" s="32" t="str">
        <f t="shared" si="246"/>
        <v/>
      </c>
      <c r="AE921" s="32" t="str">
        <f t="shared" si="247"/>
        <v xml:space="preserve"> </v>
      </c>
      <c r="AF921" s="109">
        <f>IF($K921="M",IF($L921&gt;Params!D$3,0,Params!F$3-$L921+1)+IF($L921=1,2,0),IF($L921&gt;Params!E$3,0,Params!G$3-$L921+1)+IF($L921=1,2,0))</f>
        <v>0</v>
      </c>
      <c r="AG921" s="109">
        <f t="shared" si="239"/>
        <v>0</v>
      </c>
      <c r="AH921" s="109">
        <f>IF(LEN(M921)&gt;1,MATCH(MID(M921,2,3),Params!$A$4:$A$14,0),0)</f>
        <v>0</v>
      </c>
      <c r="AI921" s="109" cm="1">
        <f t="array" ref="AI921">IF(AH921=0,0,INDEX(Params!F$4:F$14,RESULTS!$AH921))</f>
        <v>0</v>
      </c>
      <c r="AJ921" s="109" cm="1">
        <f t="array" ref="AJ921">IF(AI921=0,0,INDEX(Params!G$4:G$14,RESULTS!$AH921))</f>
        <v>0</v>
      </c>
      <c r="AK921" s="109">
        <f t="shared" si="240"/>
        <v>0</v>
      </c>
      <c r="AL921" s="109">
        <f t="shared" si="241"/>
        <v>0</v>
      </c>
    </row>
    <row r="922" spans="1:38" x14ac:dyDescent="0.3">
      <c r="A922" s="64" t="str">
        <f t="shared" si="235"/>
        <v/>
      </c>
      <c r="B922" s="64" t="str">
        <f t="shared" si="236"/>
        <v/>
      </c>
      <c r="C922" s="100">
        <v>921</v>
      </c>
      <c r="D922" s="96"/>
      <c r="E922" s="97">
        <f t="shared" si="248"/>
        <v>1</v>
      </c>
      <c r="F922" s="97"/>
      <c r="G922" s="97"/>
      <c r="H922" s="104" t="str">
        <f t="shared" si="242"/>
        <v/>
      </c>
      <c r="I922" s="105" t="str">
        <f>IF(D922="","",VLOOKUP(D922,ENTRANTS!$A$1:$H$1000,2,0))</f>
        <v/>
      </c>
      <c r="J922" s="105" t="str">
        <f>IF(D922="","",VLOOKUP(D922,ENTRANTS!$A$1:$H$1000,3,0))</f>
        <v/>
      </c>
      <c r="K922" s="100" t="str">
        <f>IF(D922="","",LEFT(VLOOKUP(D922,ENTRANTS!$A$1:$H$1000,5,0),1))</f>
        <v/>
      </c>
      <c r="L922" s="100" t="str">
        <f>IF(D922="","",COUNTIF($K$2:K922,K922))</f>
        <v/>
      </c>
      <c r="M922" s="100" t="str">
        <f>IF(D922="","",VLOOKUP(D922,ENTRANTS!$A$1:$H$1000,4,0))</f>
        <v/>
      </c>
      <c r="N922" s="100" t="str">
        <f>IF(D922="","",COUNTIF($M$2:M922,M922))</f>
        <v/>
      </c>
      <c r="O922" s="105" t="str">
        <f>IF(D922="","",VLOOKUP(D922,ENTRANTS!$A$1:$H$1000,6,0))</f>
        <v/>
      </c>
      <c r="P922" s="83" t="str">
        <f t="shared" si="243"/>
        <v/>
      </c>
      <c r="Q922" s="30"/>
      <c r="R922" s="2" t="str">
        <f t="shared" si="244"/>
        <v/>
      </c>
      <c r="S922" s="3" t="str">
        <f>IF(D922="","",COUNTIF($R$2:R922,R922))</f>
        <v/>
      </c>
      <c r="T922" s="4" t="str">
        <f t="shared" si="249"/>
        <v/>
      </c>
      <c r="U922" s="34" t="str">
        <f>IF(AND(S922=4,K922="M",NOT(O922="Unattached")),SUMIF(R$2:R922,R922,L$2:L922),"")</f>
        <v/>
      </c>
      <c r="V922" s="4" t="str">
        <f t="shared" si="250"/>
        <v/>
      </c>
      <c r="W922" s="34" t="str">
        <f>IF(AND(S922=3,K922="F",NOT(O922="Unattached")),SUMIF(R$2:R922,R922,L$2:L922),"")</f>
        <v/>
      </c>
      <c r="X922" s="5" t="str">
        <f t="shared" si="237"/>
        <v/>
      </c>
      <c r="Y922" s="5" t="str">
        <f t="shared" si="245"/>
        <v/>
      </c>
      <c r="Z922" s="32" t="str">
        <f t="shared" si="238"/>
        <v xml:space="preserve"> </v>
      </c>
      <c r="AA922" s="32" t="str">
        <f>IF(K922="M",IF(S922&lt;&gt;4,"",VLOOKUP(CONCATENATE(R922," ",(S922-3)),$Z$2:AD922,5,0)),IF(S922&lt;&gt;3,"",VLOOKUP(CONCATENATE(R922," ",(S922-2)),$Z$2:AD922,5,0)))</f>
        <v/>
      </c>
      <c r="AB922" s="32" t="str">
        <f>IF(K922="M",IF(S922&lt;&gt;4,"",VLOOKUP(CONCATENATE(R922," ",(S922-2)),$Z$2:AD922,5,0)),IF(S922&lt;&gt;3,"",VLOOKUP(CONCATENATE(R922," ",(S922-1)),$Z$2:AD922,5,0)))</f>
        <v/>
      </c>
      <c r="AC922" s="32" t="str">
        <f>IF(K922="M",IF(S922&lt;&gt;4,"",VLOOKUP(CONCATENATE(R922," ",(S922-1)),$Z$2:AD922,5,0)),IF(S922&lt;&gt;3,"",VLOOKUP(CONCATENATE(R922," ",(S922)),$Z$2:AD922,5,0)))</f>
        <v/>
      </c>
      <c r="AD922" s="32" t="str">
        <f t="shared" si="246"/>
        <v/>
      </c>
      <c r="AE922" s="32" t="str">
        <f t="shared" si="247"/>
        <v xml:space="preserve"> </v>
      </c>
      <c r="AF922" s="109">
        <f>IF($K922="M",IF($L922&gt;Params!D$3,0,Params!F$3-$L922+1)+IF($L922=1,2,0),IF($L922&gt;Params!E$3,0,Params!G$3-$L922+1)+IF($L922=1,2,0))</f>
        <v>0</v>
      </c>
      <c r="AG922" s="109">
        <f t="shared" si="239"/>
        <v>0</v>
      </c>
      <c r="AH922" s="109">
        <f>IF(LEN(M922)&gt;1,MATCH(MID(M922,2,3),Params!$A$4:$A$14,0),0)</f>
        <v>0</v>
      </c>
      <c r="AI922" s="109" cm="1">
        <f t="array" ref="AI922">IF(AH922=0,0,INDEX(Params!F$4:F$14,RESULTS!$AH922))</f>
        <v>0</v>
      </c>
      <c r="AJ922" s="109" cm="1">
        <f t="array" ref="AJ922">IF(AI922=0,0,INDEX(Params!G$4:G$14,RESULTS!$AH922))</f>
        <v>0</v>
      </c>
      <c r="AK922" s="109">
        <f t="shared" si="240"/>
        <v>0</v>
      </c>
      <c r="AL922" s="109">
        <f t="shared" si="241"/>
        <v>0</v>
      </c>
    </row>
    <row r="923" spans="1:38" x14ac:dyDescent="0.3">
      <c r="A923" s="64" t="str">
        <f t="shared" si="235"/>
        <v/>
      </c>
      <c r="B923" s="64" t="str">
        <f t="shared" si="236"/>
        <v/>
      </c>
      <c r="C923" s="100">
        <v>922</v>
      </c>
      <c r="D923" s="96"/>
      <c r="E923" s="97">
        <f t="shared" si="248"/>
        <v>1</v>
      </c>
      <c r="F923" s="97"/>
      <c r="G923" s="97"/>
      <c r="H923" s="104" t="str">
        <f t="shared" si="242"/>
        <v/>
      </c>
      <c r="I923" s="105" t="str">
        <f>IF(D923="","",VLOOKUP(D923,ENTRANTS!$A$1:$H$1000,2,0))</f>
        <v/>
      </c>
      <c r="J923" s="105" t="str">
        <f>IF(D923="","",VLOOKUP(D923,ENTRANTS!$A$1:$H$1000,3,0))</f>
        <v/>
      </c>
      <c r="K923" s="100" t="str">
        <f>IF(D923="","",LEFT(VLOOKUP(D923,ENTRANTS!$A$1:$H$1000,5,0),1))</f>
        <v/>
      </c>
      <c r="L923" s="100" t="str">
        <f>IF(D923="","",COUNTIF($K$2:K923,K923))</f>
        <v/>
      </c>
      <c r="M923" s="100" t="str">
        <f>IF(D923="","",VLOOKUP(D923,ENTRANTS!$A$1:$H$1000,4,0))</f>
        <v/>
      </c>
      <c r="N923" s="100" t="str">
        <f>IF(D923="","",COUNTIF($M$2:M923,M923))</f>
        <v/>
      </c>
      <c r="O923" s="105" t="str">
        <f>IF(D923="","",VLOOKUP(D923,ENTRANTS!$A$1:$H$1000,6,0))</f>
        <v/>
      </c>
      <c r="P923" s="83" t="str">
        <f t="shared" si="243"/>
        <v/>
      </c>
      <c r="Q923" s="30"/>
      <c r="R923" s="2" t="str">
        <f t="shared" si="244"/>
        <v/>
      </c>
      <c r="S923" s="3" t="str">
        <f>IF(D923="","",COUNTIF($R$2:R923,R923))</f>
        <v/>
      </c>
      <c r="T923" s="4" t="str">
        <f t="shared" si="249"/>
        <v/>
      </c>
      <c r="U923" s="34" t="str">
        <f>IF(AND(S923=4,K923="M",NOT(O923="Unattached")),SUMIF(R$2:R923,R923,L$2:L923),"")</f>
        <v/>
      </c>
      <c r="V923" s="4" t="str">
        <f t="shared" si="250"/>
        <v/>
      </c>
      <c r="W923" s="34" t="str">
        <f>IF(AND(S923=3,K923="F",NOT(O923="Unattached")),SUMIF(R$2:R923,R923,L$2:L923),"")</f>
        <v/>
      </c>
      <c r="X923" s="5" t="str">
        <f t="shared" si="237"/>
        <v/>
      </c>
      <c r="Y923" s="5" t="str">
        <f t="shared" si="245"/>
        <v/>
      </c>
      <c r="Z923" s="32" t="str">
        <f t="shared" si="238"/>
        <v xml:space="preserve"> </v>
      </c>
      <c r="AA923" s="32" t="str">
        <f>IF(K923="M",IF(S923&lt;&gt;4,"",VLOOKUP(CONCATENATE(R923," ",(S923-3)),$Z$2:AD923,5,0)),IF(S923&lt;&gt;3,"",VLOOKUP(CONCATENATE(R923," ",(S923-2)),$Z$2:AD923,5,0)))</f>
        <v/>
      </c>
      <c r="AB923" s="32" t="str">
        <f>IF(K923="M",IF(S923&lt;&gt;4,"",VLOOKUP(CONCATENATE(R923," ",(S923-2)),$Z$2:AD923,5,0)),IF(S923&lt;&gt;3,"",VLOOKUP(CONCATENATE(R923," ",(S923-1)),$Z$2:AD923,5,0)))</f>
        <v/>
      </c>
      <c r="AC923" s="32" t="str">
        <f>IF(K923="M",IF(S923&lt;&gt;4,"",VLOOKUP(CONCATENATE(R923," ",(S923-1)),$Z$2:AD923,5,0)),IF(S923&lt;&gt;3,"",VLOOKUP(CONCATENATE(R923," ",(S923)),$Z$2:AD923,5,0)))</f>
        <v/>
      </c>
      <c r="AD923" s="32" t="str">
        <f t="shared" si="246"/>
        <v/>
      </c>
      <c r="AE923" s="32" t="str">
        <f t="shared" si="247"/>
        <v xml:space="preserve"> </v>
      </c>
      <c r="AF923" s="109">
        <f>IF($K923="M",IF($L923&gt;Params!D$3,0,Params!F$3-$L923+1)+IF($L923=1,2,0),IF($L923&gt;Params!E$3,0,Params!G$3-$L923+1)+IF($L923=1,2,0))</f>
        <v>0</v>
      </c>
      <c r="AG923" s="109">
        <f t="shared" si="239"/>
        <v>0</v>
      </c>
      <c r="AH923" s="109">
        <f>IF(LEN(M923)&gt;1,MATCH(MID(M923,2,3),Params!$A$4:$A$14,0),0)</f>
        <v>0</v>
      </c>
      <c r="AI923" s="109" cm="1">
        <f t="array" ref="AI923">IF(AH923=0,0,INDEX(Params!F$4:F$14,RESULTS!$AH923))</f>
        <v>0</v>
      </c>
      <c r="AJ923" s="109" cm="1">
        <f t="array" ref="AJ923">IF(AI923=0,0,INDEX(Params!G$4:G$14,RESULTS!$AH923))</f>
        <v>0</v>
      </c>
      <c r="AK923" s="109">
        <f t="shared" si="240"/>
        <v>0</v>
      </c>
      <c r="AL923" s="109">
        <f t="shared" si="241"/>
        <v>0</v>
      </c>
    </row>
    <row r="924" spans="1:38" x14ac:dyDescent="0.3">
      <c r="A924" s="64" t="str">
        <f t="shared" si="235"/>
        <v/>
      </c>
      <c r="B924" s="64" t="str">
        <f t="shared" si="236"/>
        <v/>
      </c>
      <c r="C924" s="100">
        <v>923</v>
      </c>
      <c r="D924" s="96"/>
      <c r="E924" s="97">
        <f t="shared" si="248"/>
        <v>1</v>
      </c>
      <c r="F924" s="97"/>
      <c r="G924" s="97"/>
      <c r="H924" s="104" t="str">
        <f t="shared" si="242"/>
        <v/>
      </c>
      <c r="I924" s="105" t="str">
        <f>IF(D924="","",VLOOKUP(D924,ENTRANTS!$A$1:$H$1000,2,0))</f>
        <v/>
      </c>
      <c r="J924" s="105" t="str">
        <f>IF(D924="","",VLOOKUP(D924,ENTRANTS!$A$1:$H$1000,3,0))</f>
        <v/>
      </c>
      <c r="K924" s="100" t="str">
        <f>IF(D924="","",LEFT(VLOOKUP(D924,ENTRANTS!$A$1:$H$1000,5,0),1))</f>
        <v/>
      </c>
      <c r="L924" s="100" t="str">
        <f>IF(D924="","",COUNTIF($K$2:K924,K924))</f>
        <v/>
      </c>
      <c r="M924" s="100" t="str">
        <f>IF(D924="","",VLOOKUP(D924,ENTRANTS!$A$1:$H$1000,4,0))</f>
        <v/>
      </c>
      <c r="N924" s="100" t="str">
        <f>IF(D924="","",COUNTIF($M$2:M924,M924))</f>
        <v/>
      </c>
      <c r="O924" s="105" t="str">
        <f>IF(D924="","",VLOOKUP(D924,ENTRANTS!$A$1:$H$1000,6,0))</f>
        <v/>
      </c>
      <c r="P924" s="83" t="str">
        <f t="shared" si="243"/>
        <v/>
      </c>
      <c r="Q924" s="30"/>
      <c r="R924" s="2" t="str">
        <f t="shared" si="244"/>
        <v/>
      </c>
      <c r="S924" s="3" t="str">
        <f>IF(D924="","",COUNTIF($R$2:R924,R924))</f>
        <v/>
      </c>
      <c r="T924" s="4" t="str">
        <f t="shared" si="249"/>
        <v/>
      </c>
      <c r="U924" s="34" t="str">
        <f>IF(AND(S924=4,K924="M",NOT(O924="Unattached")),SUMIF(R$2:R924,R924,L$2:L924),"")</f>
        <v/>
      </c>
      <c r="V924" s="4" t="str">
        <f t="shared" si="250"/>
        <v/>
      </c>
      <c r="W924" s="34" t="str">
        <f>IF(AND(S924=3,K924="F",NOT(O924="Unattached")),SUMIF(R$2:R924,R924,L$2:L924),"")</f>
        <v/>
      </c>
      <c r="X924" s="5" t="str">
        <f t="shared" si="237"/>
        <v/>
      </c>
      <c r="Y924" s="5" t="str">
        <f t="shared" si="245"/>
        <v/>
      </c>
      <c r="Z924" s="32" t="str">
        <f t="shared" si="238"/>
        <v xml:space="preserve"> </v>
      </c>
      <c r="AA924" s="32" t="str">
        <f>IF(K924="M",IF(S924&lt;&gt;4,"",VLOOKUP(CONCATENATE(R924," ",(S924-3)),$Z$2:AD924,5,0)),IF(S924&lt;&gt;3,"",VLOOKUP(CONCATENATE(R924," ",(S924-2)),$Z$2:AD924,5,0)))</f>
        <v/>
      </c>
      <c r="AB924" s="32" t="str">
        <f>IF(K924="M",IF(S924&lt;&gt;4,"",VLOOKUP(CONCATENATE(R924," ",(S924-2)),$Z$2:AD924,5,0)),IF(S924&lt;&gt;3,"",VLOOKUP(CONCATENATE(R924," ",(S924-1)),$Z$2:AD924,5,0)))</f>
        <v/>
      </c>
      <c r="AC924" s="32" t="str">
        <f>IF(K924="M",IF(S924&lt;&gt;4,"",VLOOKUP(CONCATENATE(R924," ",(S924-1)),$Z$2:AD924,5,0)),IF(S924&lt;&gt;3,"",VLOOKUP(CONCATENATE(R924," ",(S924)),$Z$2:AD924,5,0)))</f>
        <v/>
      </c>
      <c r="AD924" s="32" t="str">
        <f t="shared" si="246"/>
        <v/>
      </c>
      <c r="AE924" s="32" t="str">
        <f t="shared" si="247"/>
        <v xml:space="preserve"> </v>
      </c>
      <c r="AF924" s="109">
        <f>IF($K924="M",IF($L924&gt;Params!D$3,0,Params!F$3-$L924+1)+IF($L924=1,2,0),IF($L924&gt;Params!E$3,0,Params!G$3-$L924+1)+IF($L924=1,2,0))</f>
        <v>0</v>
      </c>
      <c r="AG924" s="109">
        <f t="shared" si="239"/>
        <v>0</v>
      </c>
      <c r="AH924" s="109">
        <f>IF(LEN(M924)&gt;1,MATCH(MID(M924,2,3),Params!$A$4:$A$14,0),0)</f>
        <v>0</v>
      </c>
      <c r="AI924" s="109" cm="1">
        <f t="array" ref="AI924">IF(AH924=0,0,INDEX(Params!F$4:F$14,RESULTS!$AH924))</f>
        <v>0</v>
      </c>
      <c r="AJ924" s="109" cm="1">
        <f t="array" ref="AJ924">IF(AI924=0,0,INDEX(Params!G$4:G$14,RESULTS!$AH924))</f>
        <v>0</v>
      </c>
      <c r="AK924" s="109">
        <f t="shared" si="240"/>
        <v>0</v>
      </c>
      <c r="AL924" s="109">
        <f t="shared" si="241"/>
        <v>0</v>
      </c>
    </row>
    <row r="925" spans="1:38" x14ac:dyDescent="0.3">
      <c r="A925" s="64" t="str">
        <f t="shared" si="235"/>
        <v/>
      </c>
      <c r="B925" s="64" t="str">
        <f t="shared" si="236"/>
        <v/>
      </c>
      <c r="C925" s="100">
        <v>924</v>
      </c>
      <c r="D925" s="96"/>
      <c r="E925" s="97">
        <f t="shared" si="248"/>
        <v>1</v>
      </c>
      <c r="F925" s="97"/>
      <c r="G925" s="97"/>
      <c r="H925" s="104" t="str">
        <f t="shared" si="242"/>
        <v/>
      </c>
      <c r="I925" s="105" t="str">
        <f>IF(D925="","",VLOOKUP(D925,ENTRANTS!$A$1:$H$1000,2,0))</f>
        <v/>
      </c>
      <c r="J925" s="105" t="str">
        <f>IF(D925="","",VLOOKUP(D925,ENTRANTS!$A$1:$H$1000,3,0))</f>
        <v/>
      </c>
      <c r="K925" s="100" t="str">
        <f>IF(D925="","",LEFT(VLOOKUP(D925,ENTRANTS!$A$1:$H$1000,5,0),1))</f>
        <v/>
      </c>
      <c r="L925" s="100" t="str">
        <f>IF(D925="","",COUNTIF($K$2:K925,K925))</f>
        <v/>
      </c>
      <c r="M925" s="100" t="str">
        <f>IF(D925="","",VLOOKUP(D925,ENTRANTS!$A$1:$H$1000,4,0))</f>
        <v/>
      </c>
      <c r="N925" s="100" t="str">
        <f>IF(D925="","",COUNTIF($M$2:M925,M925))</f>
        <v/>
      </c>
      <c r="O925" s="105" t="str">
        <f>IF(D925="","",VLOOKUP(D925,ENTRANTS!$A$1:$H$1000,6,0))</f>
        <v/>
      </c>
      <c r="P925" s="83" t="str">
        <f t="shared" si="243"/>
        <v/>
      </c>
      <c r="Q925" s="30"/>
      <c r="R925" s="2" t="str">
        <f t="shared" si="244"/>
        <v/>
      </c>
      <c r="S925" s="3" t="str">
        <f>IF(D925="","",COUNTIF($R$2:R925,R925))</f>
        <v/>
      </c>
      <c r="T925" s="4" t="str">
        <f t="shared" si="249"/>
        <v/>
      </c>
      <c r="U925" s="34" t="str">
        <f>IF(AND(S925=4,K925="M",NOT(O925="Unattached")),SUMIF(R$2:R925,R925,L$2:L925),"")</f>
        <v/>
      </c>
      <c r="V925" s="4" t="str">
        <f t="shared" si="250"/>
        <v/>
      </c>
      <c r="W925" s="34" t="str">
        <f>IF(AND(S925=3,K925="F",NOT(O925="Unattached")),SUMIF(R$2:R925,R925,L$2:L925),"")</f>
        <v/>
      </c>
      <c r="X925" s="5" t="str">
        <f t="shared" si="237"/>
        <v/>
      </c>
      <c r="Y925" s="5" t="str">
        <f t="shared" si="245"/>
        <v/>
      </c>
      <c r="Z925" s="32" t="str">
        <f t="shared" si="238"/>
        <v xml:space="preserve"> </v>
      </c>
      <c r="AA925" s="32" t="str">
        <f>IF(K925="M",IF(S925&lt;&gt;4,"",VLOOKUP(CONCATENATE(R925," ",(S925-3)),$Z$2:AD925,5,0)),IF(S925&lt;&gt;3,"",VLOOKUP(CONCATENATE(R925," ",(S925-2)),$Z$2:AD925,5,0)))</f>
        <v/>
      </c>
      <c r="AB925" s="32" t="str">
        <f>IF(K925="M",IF(S925&lt;&gt;4,"",VLOOKUP(CONCATENATE(R925," ",(S925-2)),$Z$2:AD925,5,0)),IF(S925&lt;&gt;3,"",VLOOKUP(CONCATENATE(R925," ",(S925-1)),$Z$2:AD925,5,0)))</f>
        <v/>
      </c>
      <c r="AC925" s="32" t="str">
        <f>IF(K925="M",IF(S925&lt;&gt;4,"",VLOOKUP(CONCATENATE(R925," ",(S925-1)),$Z$2:AD925,5,0)),IF(S925&lt;&gt;3,"",VLOOKUP(CONCATENATE(R925," ",(S925)),$Z$2:AD925,5,0)))</f>
        <v/>
      </c>
      <c r="AD925" s="32" t="str">
        <f t="shared" si="246"/>
        <v/>
      </c>
      <c r="AE925" s="32" t="str">
        <f t="shared" si="247"/>
        <v xml:space="preserve"> </v>
      </c>
      <c r="AF925" s="109">
        <f>IF($K925="M",IF($L925&gt;Params!D$3,0,Params!F$3-$L925+1)+IF($L925=1,2,0),IF($L925&gt;Params!E$3,0,Params!G$3-$L925+1)+IF($L925=1,2,0))</f>
        <v>0</v>
      </c>
      <c r="AG925" s="109">
        <f t="shared" si="239"/>
        <v>0</v>
      </c>
      <c r="AH925" s="109">
        <f>IF(LEN(M925)&gt;1,MATCH(MID(M925,2,3),Params!$A$4:$A$14,0),0)</f>
        <v>0</v>
      </c>
      <c r="AI925" s="109" cm="1">
        <f t="array" ref="AI925">IF(AH925=0,0,INDEX(Params!F$4:F$14,RESULTS!$AH925))</f>
        <v>0</v>
      </c>
      <c r="AJ925" s="109" cm="1">
        <f t="array" ref="AJ925">IF(AI925=0,0,INDEX(Params!G$4:G$14,RESULTS!$AH925))</f>
        <v>0</v>
      </c>
      <c r="AK925" s="109">
        <f t="shared" si="240"/>
        <v>0</v>
      </c>
      <c r="AL925" s="109">
        <f t="shared" si="241"/>
        <v>0</v>
      </c>
    </row>
    <row r="926" spans="1:38" x14ac:dyDescent="0.3">
      <c r="A926" s="64" t="str">
        <f t="shared" si="235"/>
        <v/>
      </c>
      <c r="B926" s="64" t="str">
        <f t="shared" si="236"/>
        <v/>
      </c>
      <c r="C926" s="100">
        <v>925</v>
      </c>
      <c r="D926" s="96"/>
      <c r="E926" s="97">
        <f t="shared" si="248"/>
        <v>1</v>
      </c>
      <c r="F926" s="97"/>
      <c r="G926" s="97"/>
      <c r="H926" s="104" t="str">
        <f t="shared" si="242"/>
        <v/>
      </c>
      <c r="I926" s="105" t="str">
        <f>IF(D926="","",VLOOKUP(D926,ENTRANTS!$A$1:$H$1000,2,0))</f>
        <v/>
      </c>
      <c r="J926" s="105" t="str">
        <f>IF(D926="","",VLOOKUP(D926,ENTRANTS!$A$1:$H$1000,3,0))</f>
        <v/>
      </c>
      <c r="K926" s="100" t="str">
        <f>IF(D926="","",LEFT(VLOOKUP(D926,ENTRANTS!$A$1:$H$1000,5,0),1))</f>
        <v/>
      </c>
      <c r="L926" s="100" t="str">
        <f>IF(D926="","",COUNTIF($K$2:K926,K926))</f>
        <v/>
      </c>
      <c r="M926" s="100" t="str">
        <f>IF(D926="","",VLOOKUP(D926,ENTRANTS!$A$1:$H$1000,4,0))</f>
        <v/>
      </c>
      <c r="N926" s="100" t="str">
        <f>IF(D926="","",COUNTIF($M$2:M926,M926))</f>
        <v/>
      </c>
      <c r="O926" s="105" t="str">
        <f>IF(D926="","",VLOOKUP(D926,ENTRANTS!$A$1:$H$1000,6,0))</f>
        <v/>
      </c>
      <c r="P926" s="83" t="str">
        <f t="shared" si="243"/>
        <v/>
      </c>
      <c r="Q926" s="30"/>
      <c r="R926" s="2" t="str">
        <f t="shared" si="244"/>
        <v/>
      </c>
      <c r="S926" s="3" t="str">
        <f>IF(D926="","",COUNTIF($R$2:R926,R926))</f>
        <v/>
      </c>
      <c r="T926" s="4" t="str">
        <f t="shared" si="249"/>
        <v/>
      </c>
      <c r="U926" s="34" t="str">
        <f>IF(AND(S926=4,K926="M",NOT(O926="Unattached")),SUMIF(R$2:R926,R926,L$2:L926),"")</f>
        <v/>
      </c>
      <c r="V926" s="4" t="str">
        <f t="shared" si="250"/>
        <v/>
      </c>
      <c r="W926" s="34" t="str">
        <f>IF(AND(S926=3,K926="F",NOT(O926="Unattached")),SUMIF(R$2:R926,R926,L$2:L926),"")</f>
        <v/>
      </c>
      <c r="X926" s="5" t="str">
        <f t="shared" si="237"/>
        <v/>
      </c>
      <c r="Y926" s="5" t="str">
        <f t="shared" si="245"/>
        <v/>
      </c>
      <c r="Z926" s="32" t="str">
        <f t="shared" si="238"/>
        <v xml:space="preserve"> </v>
      </c>
      <c r="AA926" s="32" t="str">
        <f>IF(K926="M",IF(S926&lt;&gt;4,"",VLOOKUP(CONCATENATE(R926," ",(S926-3)),$Z$2:AD926,5,0)),IF(S926&lt;&gt;3,"",VLOOKUP(CONCATENATE(R926," ",(S926-2)),$Z$2:AD926,5,0)))</f>
        <v/>
      </c>
      <c r="AB926" s="32" t="str">
        <f>IF(K926="M",IF(S926&lt;&gt;4,"",VLOOKUP(CONCATENATE(R926," ",(S926-2)),$Z$2:AD926,5,0)),IF(S926&lt;&gt;3,"",VLOOKUP(CONCATENATE(R926," ",(S926-1)),$Z$2:AD926,5,0)))</f>
        <v/>
      </c>
      <c r="AC926" s="32" t="str">
        <f>IF(K926="M",IF(S926&lt;&gt;4,"",VLOOKUP(CONCATENATE(R926," ",(S926-1)),$Z$2:AD926,5,0)),IF(S926&lt;&gt;3,"",VLOOKUP(CONCATENATE(R926," ",(S926)),$Z$2:AD926,5,0)))</f>
        <v/>
      </c>
      <c r="AD926" s="32" t="str">
        <f t="shared" si="246"/>
        <v/>
      </c>
      <c r="AE926" s="32" t="str">
        <f t="shared" si="247"/>
        <v xml:space="preserve"> </v>
      </c>
      <c r="AF926" s="109">
        <f>IF($K926="M",IF($L926&gt;Params!D$3,0,Params!F$3-$L926+1)+IF($L926=1,2,0),IF($L926&gt;Params!E$3,0,Params!G$3-$L926+1)+IF($L926=1,2,0))</f>
        <v>0</v>
      </c>
      <c r="AG926" s="109">
        <f t="shared" si="239"/>
        <v>0</v>
      </c>
      <c r="AH926" s="109">
        <f>IF(LEN(M926)&gt;1,MATCH(MID(M926,2,3),Params!$A$4:$A$14,0),0)</f>
        <v>0</v>
      </c>
      <c r="AI926" s="109" cm="1">
        <f t="array" ref="AI926">IF(AH926=0,0,INDEX(Params!F$4:F$14,RESULTS!$AH926))</f>
        <v>0</v>
      </c>
      <c r="AJ926" s="109" cm="1">
        <f t="array" ref="AJ926">IF(AI926=0,0,INDEX(Params!G$4:G$14,RESULTS!$AH926))</f>
        <v>0</v>
      </c>
      <c r="AK926" s="109">
        <f t="shared" si="240"/>
        <v>0</v>
      </c>
      <c r="AL926" s="109">
        <f t="shared" si="241"/>
        <v>0</v>
      </c>
    </row>
    <row r="927" spans="1:38" x14ac:dyDescent="0.3">
      <c r="A927" s="64" t="str">
        <f t="shared" si="235"/>
        <v/>
      </c>
      <c r="B927" s="64" t="str">
        <f t="shared" si="236"/>
        <v/>
      </c>
      <c r="C927" s="100">
        <v>926</v>
      </c>
      <c r="D927" s="96"/>
      <c r="E927" s="97">
        <f t="shared" si="248"/>
        <v>1</v>
      </c>
      <c r="F927" s="97"/>
      <c r="G927" s="97"/>
      <c r="H927" s="104" t="str">
        <f t="shared" si="242"/>
        <v/>
      </c>
      <c r="I927" s="105" t="str">
        <f>IF(D927="","",VLOOKUP(D927,ENTRANTS!$A$1:$H$1000,2,0))</f>
        <v/>
      </c>
      <c r="J927" s="105" t="str">
        <f>IF(D927="","",VLOOKUP(D927,ENTRANTS!$A$1:$H$1000,3,0))</f>
        <v/>
      </c>
      <c r="K927" s="100" t="str">
        <f>IF(D927="","",LEFT(VLOOKUP(D927,ENTRANTS!$A$1:$H$1000,5,0),1))</f>
        <v/>
      </c>
      <c r="L927" s="100" t="str">
        <f>IF(D927="","",COUNTIF($K$2:K927,K927))</f>
        <v/>
      </c>
      <c r="M927" s="100" t="str">
        <f>IF(D927="","",VLOOKUP(D927,ENTRANTS!$A$1:$H$1000,4,0))</f>
        <v/>
      </c>
      <c r="N927" s="100" t="str">
        <f>IF(D927="","",COUNTIF($M$2:M927,M927))</f>
        <v/>
      </c>
      <c r="O927" s="105" t="str">
        <f>IF(D927="","",VLOOKUP(D927,ENTRANTS!$A$1:$H$1000,6,0))</f>
        <v/>
      </c>
      <c r="P927" s="83" t="str">
        <f t="shared" si="243"/>
        <v/>
      </c>
      <c r="Q927" s="30"/>
      <c r="R927" s="2" t="str">
        <f t="shared" si="244"/>
        <v/>
      </c>
      <c r="S927" s="3" t="str">
        <f>IF(D927="","",COUNTIF($R$2:R927,R927))</f>
        <v/>
      </c>
      <c r="T927" s="4" t="str">
        <f t="shared" si="249"/>
        <v/>
      </c>
      <c r="U927" s="34" t="str">
        <f>IF(AND(S927=4,K927="M",NOT(O927="Unattached")),SUMIF(R$2:R927,R927,L$2:L927),"")</f>
        <v/>
      </c>
      <c r="V927" s="4" t="str">
        <f t="shared" si="250"/>
        <v/>
      </c>
      <c r="W927" s="34" t="str">
        <f>IF(AND(S927=3,K927="F",NOT(O927="Unattached")),SUMIF(R$2:R927,R927,L$2:L927),"")</f>
        <v/>
      </c>
      <c r="X927" s="5" t="str">
        <f t="shared" si="237"/>
        <v/>
      </c>
      <c r="Y927" s="5" t="str">
        <f t="shared" si="245"/>
        <v/>
      </c>
      <c r="Z927" s="32" t="str">
        <f t="shared" si="238"/>
        <v xml:space="preserve"> </v>
      </c>
      <c r="AA927" s="32" t="str">
        <f>IF(K927="M",IF(S927&lt;&gt;4,"",VLOOKUP(CONCATENATE(R927," ",(S927-3)),$Z$2:AD927,5,0)),IF(S927&lt;&gt;3,"",VLOOKUP(CONCATENATE(R927," ",(S927-2)),$Z$2:AD927,5,0)))</f>
        <v/>
      </c>
      <c r="AB927" s="32" t="str">
        <f>IF(K927="M",IF(S927&lt;&gt;4,"",VLOOKUP(CONCATENATE(R927," ",(S927-2)),$Z$2:AD927,5,0)),IF(S927&lt;&gt;3,"",VLOOKUP(CONCATENATE(R927," ",(S927-1)),$Z$2:AD927,5,0)))</f>
        <v/>
      </c>
      <c r="AC927" s="32" t="str">
        <f>IF(K927="M",IF(S927&lt;&gt;4,"",VLOOKUP(CONCATENATE(R927," ",(S927-1)),$Z$2:AD927,5,0)),IF(S927&lt;&gt;3,"",VLOOKUP(CONCATENATE(R927," ",(S927)),$Z$2:AD927,5,0)))</f>
        <v/>
      </c>
      <c r="AD927" s="32" t="str">
        <f t="shared" si="246"/>
        <v/>
      </c>
      <c r="AE927" s="32" t="str">
        <f t="shared" si="247"/>
        <v xml:space="preserve"> </v>
      </c>
      <c r="AF927" s="109">
        <f>IF($K927="M",IF($L927&gt;Params!D$3,0,Params!F$3-$L927+1)+IF($L927=1,2,0),IF($L927&gt;Params!E$3,0,Params!G$3-$L927+1)+IF($L927=1,2,0))</f>
        <v>0</v>
      </c>
      <c r="AG927" s="109">
        <f t="shared" si="239"/>
        <v>0</v>
      </c>
      <c r="AH927" s="109">
        <f>IF(LEN(M927)&gt;1,MATCH(MID(M927,2,3),Params!$A$4:$A$14,0),0)</f>
        <v>0</v>
      </c>
      <c r="AI927" s="109" cm="1">
        <f t="array" ref="AI927">IF(AH927=0,0,INDEX(Params!F$4:F$14,RESULTS!$AH927))</f>
        <v>0</v>
      </c>
      <c r="AJ927" s="109" cm="1">
        <f t="array" ref="AJ927">IF(AI927=0,0,INDEX(Params!G$4:G$14,RESULTS!$AH927))</f>
        <v>0</v>
      </c>
      <c r="AK927" s="109">
        <f t="shared" si="240"/>
        <v>0</v>
      </c>
      <c r="AL927" s="109">
        <f t="shared" si="241"/>
        <v>0</v>
      </c>
    </row>
    <row r="928" spans="1:38" x14ac:dyDescent="0.3">
      <c r="A928" s="64" t="str">
        <f t="shared" si="235"/>
        <v/>
      </c>
      <c r="B928" s="64" t="str">
        <f t="shared" si="236"/>
        <v/>
      </c>
      <c r="C928" s="100">
        <v>927</v>
      </c>
      <c r="D928" s="96"/>
      <c r="E928" s="97">
        <f t="shared" si="248"/>
        <v>1</v>
      </c>
      <c r="F928" s="97"/>
      <c r="G928" s="97"/>
      <c r="H928" s="104" t="str">
        <f t="shared" si="242"/>
        <v/>
      </c>
      <c r="I928" s="105" t="str">
        <f>IF(D928="","",VLOOKUP(D928,ENTRANTS!$A$1:$H$1000,2,0))</f>
        <v/>
      </c>
      <c r="J928" s="105" t="str">
        <f>IF(D928="","",VLOOKUP(D928,ENTRANTS!$A$1:$H$1000,3,0))</f>
        <v/>
      </c>
      <c r="K928" s="100" t="str">
        <f>IF(D928="","",LEFT(VLOOKUP(D928,ENTRANTS!$A$1:$H$1000,5,0),1))</f>
        <v/>
      </c>
      <c r="L928" s="100" t="str">
        <f>IF(D928="","",COUNTIF($K$2:K928,K928))</f>
        <v/>
      </c>
      <c r="M928" s="100" t="str">
        <f>IF(D928="","",VLOOKUP(D928,ENTRANTS!$A$1:$H$1000,4,0))</f>
        <v/>
      </c>
      <c r="N928" s="100" t="str">
        <f>IF(D928="","",COUNTIF($M$2:M928,M928))</f>
        <v/>
      </c>
      <c r="O928" s="105" t="str">
        <f>IF(D928="","",VLOOKUP(D928,ENTRANTS!$A$1:$H$1000,6,0))</f>
        <v/>
      </c>
      <c r="P928" s="83" t="str">
        <f t="shared" si="243"/>
        <v/>
      </c>
      <c r="Q928" s="30"/>
      <c r="R928" s="2" t="str">
        <f t="shared" si="244"/>
        <v/>
      </c>
      <c r="S928" s="3" t="str">
        <f>IF(D928="","",COUNTIF($R$2:R928,R928))</f>
        <v/>
      </c>
      <c r="T928" s="4" t="str">
        <f t="shared" si="249"/>
        <v/>
      </c>
      <c r="U928" s="34" t="str">
        <f>IF(AND(S928=4,K928="M",NOT(O928="Unattached")),SUMIF(R$2:R928,R928,L$2:L928),"")</f>
        <v/>
      </c>
      <c r="V928" s="4" t="str">
        <f t="shared" si="250"/>
        <v/>
      </c>
      <c r="W928" s="34" t="str">
        <f>IF(AND(S928=3,K928="F",NOT(O928="Unattached")),SUMIF(R$2:R928,R928,L$2:L928),"")</f>
        <v/>
      </c>
      <c r="X928" s="5" t="str">
        <f t="shared" si="237"/>
        <v/>
      </c>
      <c r="Y928" s="5" t="str">
        <f t="shared" si="245"/>
        <v/>
      </c>
      <c r="Z928" s="32" t="str">
        <f t="shared" si="238"/>
        <v xml:space="preserve"> </v>
      </c>
      <c r="AA928" s="32" t="str">
        <f>IF(K928="M",IF(S928&lt;&gt;4,"",VLOOKUP(CONCATENATE(R928," ",(S928-3)),$Z$2:AD928,5,0)),IF(S928&lt;&gt;3,"",VLOOKUP(CONCATENATE(R928," ",(S928-2)),$Z$2:AD928,5,0)))</f>
        <v/>
      </c>
      <c r="AB928" s="32" t="str">
        <f>IF(K928="M",IF(S928&lt;&gt;4,"",VLOOKUP(CONCATENATE(R928," ",(S928-2)),$Z$2:AD928,5,0)),IF(S928&lt;&gt;3,"",VLOOKUP(CONCATENATE(R928," ",(S928-1)),$Z$2:AD928,5,0)))</f>
        <v/>
      </c>
      <c r="AC928" s="32" t="str">
        <f>IF(K928="M",IF(S928&lt;&gt;4,"",VLOOKUP(CONCATENATE(R928," ",(S928-1)),$Z$2:AD928,5,0)),IF(S928&lt;&gt;3,"",VLOOKUP(CONCATENATE(R928," ",(S928)),$Z$2:AD928,5,0)))</f>
        <v/>
      </c>
      <c r="AD928" s="32" t="str">
        <f t="shared" si="246"/>
        <v/>
      </c>
      <c r="AE928" s="32" t="str">
        <f t="shared" si="247"/>
        <v xml:space="preserve"> </v>
      </c>
      <c r="AF928" s="109">
        <f>IF($K928="M",IF($L928&gt;Params!D$3,0,Params!F$3-$L928+1)+IF($L928=1,2,0),IF($L928&gt;Params!E$3,0,Params!G$3-$L928+1)+IF($L928=1,2,0))</f>
        <v>0</v>
      </c>
      <c r="AG928" s="109">
        <f t="shared" si="239"/>
        <v>0</v>
      </c>
      <c r="AH928" s="109">
        <f>IF(LEN(M928)&gt;1,MATCH(MID(M928,2,3),Params!$A$4:$A$14,0),0)</f>
        <v>0</v>
      </c>
      <c r="AI928" s="109" cm="1">
        <f t="array" ref="AI928">IF(AH928=0,0,INDEX(Params!F$4:F$14,RESULTS!$AH928))</f>
        <v>0</v>
      </c>
      <c r="AJ928" s="109" cm="1">
        <f t="array" ref="AJ928">IF(AI928=0,0,INDEX(Params!G$4:G$14,RESULTS!$AH928))</f>
        <v>0</v>
      </c>
      <c r="AK928" s="109">
        <f t="shared" si="240"/>
        <v>0</v>
      </c>
      <c r="AL928" s="109">
        <f t="shared" si="241"/>
        <v>0</v>
      </c>
    </row>
    <row r="929" spans="1:38" x14ac:dyDescent="0.3">
      <c r="A929" s="64" t="str">
        <f t="shared" si="235"/>
        <v/>
      </c>
      <c r="B929" s="64" t="str">
        <f t="shared" si="236"/>
        <v/>
      </c>
      <c r="C929" s="100">
        <v>928</v>
      </c>
      <c r="D929" s="96"/>
      <c r="E929" s="97">
        <f t="shared" si="248"/>
        <v>1</v>
      </c>
      <c r="F929" s="97"/>
      <c r="G929" s="97"/>
      <c r="H929" s="104" t="str">
        <f t="shared" si="242"/>
        <v/>
      </c>
      <c r="I929" s="105" t="str">
        <f>IF(D929="","",VLOOKUP(D929,ENTRANTS!$A$1:$H$1000,2,0))</f>
        <v/>
      </c>
      <c r="J929" s="105" t="str">
        <f>IF(D929="","",VLOOKUP(D929,ENTRANTS!$A$1:$H$1000,3,0))</f>
        <v/>
      </c>
      <c r="K929" s="100" t="str">
        <f>IF(D929="","",LEFT(VLOOKUP(D929,ENTRANTS!$A$1:$H$1000,5,0),1))</f>
        <v/>
      </c>
      <c r="L929" s="100" t="str">
        <f>IF(D929="","",COUNTIF($K$2:K929,K929))</f>
        <v/>
      </c>
      <c r="M929" s="100" t="str">
        <f>IF(D929="","",VLOOKUP(D929,ENTRANTS!$A$1:$H$1000,4,0))</f>
        <v/>
      </c>
      <c r="N929" s="100" t="str">
        <f>IF(D929="","",COUNTIF($M$2:M929,M929))</f>
        <v/>
      </c>
      <c r="O929" s="105" t="str">
        <f>IF(D929="","",VLOOKUP(D929,ENTRANTS!$A$1:$H$1000,6,0))</f>
        <v/>
      </c>
      <c r="P929" s="83" t="str">
        <f t="shared" si="243"/>
        <v/>
      </c>
      <c r="Q929" s="30"/>
      <c r="R929" s="2" t="str">
        <f t="shared" si="244"/>
        <v/>
      </c>
      <c r="S929" s="3" t="str">
        <f>IF(D929="","",COUNTIF($R$2:R929,R929))</f>
        <v/>
      </c>
      <c r="T929" s="4" t="str">
        <f t="shared" si="249"/>
        <v/>
      </c>
      <c r="U929" s="34" t="str">
        <f>IF(AND(S929=4,K929="M",NOT(O929="Unattached")),SUMIF(R$2:R929,R929,L$2:L929),"")</f>
        <v/>
      </c>
      <c r="V929" s="4" t="str">
        <f t="shared" si="250"/>
        <v/>
      </c>
      <c r="W929" s="34" t="str">
        <f>IF(AND(S929=3,K929="F",NOT(O929="Unattached")),SUMIF(R$2:R929,R929,L$2:L929),"")</f>
        <v/>
      </c>
      <c r="X929" s="5" t="str">
        <f t="shared" si="237"/>
        <v/>
      </c>
      <c r="Y929" s="5" t="str">
        <f t="shared" si="245"/>
        <v/>
      </c>
      <c r="Z929" s="32" t="str">
        <f t="shared" si="238"/>
        <v xml:space="preserve"> </v>
      </c>
      <c r="AA929" s="32" t="str">
        <f>IF(K929="M",IF(S929&lt;&gt;4,"",VLOOKUP(CONCATENATE(R929," ",(S929-3)),$Z$2:AD929,5,0)),IF(S929&lt;&gt;3,"",VLOOKUP(CONCATENATE(R929," ",(S929-2)),$Z$2:AD929,5,0)))</f>
        <v/>
      </c>
      <c r="AB929" s="32" t="str">
        <f>IF(K929="M",IF(S929&lt;&gt;4,"",VLOOKUP(CONCATENATE(R929," ",(S929-2)),$Z$2:AD929,5,0)),IF(S929&lt;&gt;3,"",VLOOKUP(CONCATENATE(R929," ",(S929-1)),$Z$2:AD929,5,0)))</f>
        <v/>
      </c>
      <c r="AC929" s="32" t="str">
        <f>IF(K929="M",IF(S929&lt;&gt;4,"",VLOOKUP(CONCATENATE(R929," ",(S929-1)),$Z$2:AD929,5,0)),IF(S929&lt;&gt;3,"",VLOOKUP(CONCATENATE(R929," ",(S929)),$Z$2:AD929,5,0)))</f>
        <v/>
      </c>
      <c r="AD929" s="32" t="str">
        <f t="shared" si="246"/>
        <v/>
      </c>
      <c r="AE929" s="32" t="str">
        <f t="shared" si="247"/>
        <v xml:space="preserve"> </v>
      </c>
      <c r="AF929" s="109">
        <f>IF($K929="M",IF($L929&gt;Params!D$3,0,Params!F$3-$L929+1)+IF($L929=1,2,0),IF($L929&gt;Params!E$3,0,Params!G$3-$L929+1)+IF($L929=1,2,0))</f>
        <v>0</v>
      </c>
      <c r="AG929" s="109">
        <f t="shared" si="239"/>
        <v>0</v>
      </c>
      <c r="AH929" s="109">
        <f>IF(LEN(M929)&gt;1,MATCH(MID(M929,2,3),Params!$A$4:$A$14,0),0)</f>
        <v>0</v>
      </c>
      <c r="AI929" s="109" cm="1">
        <f t="array" ref="AI929">IF(AH929=0,0,INDEX(Params!F$4:F$14,RESULTS!$AH929))</f>
        <v>0</v>
      </c>
      <c r="AJ929" s="109" cm="1">
        <f t="array" ref="AJ929">IF(AI929=0,0,INDEX(Params!G$4:G$14,RESULTS!$AH929))</f>
        <v>0</v>
      </c>
      <c r="AK929" s="109">
        <f t="shared" si="240"/>
        <v>0</v>
      </c>
      <c r="AL929" s="109">
        <f t="shared" si="241"/>
        <v>0</v>
      </c>
    </row>
    <row r="930" spans="1:38" x14ac:dyDescent="0.3">
      <c r="A930" s="64" t="str">
        <f t="shared" si="235"/>
        <v/>
      </c>
      <c r="B930" s="64" t="str">
        <f t="shared" si="236"/>
        <v/>
      </c>
      <c r="C930" s="100">
        <v>929</v>
      </c>
      <c r="D930" s="96"/>
      <c r="E930" s="97">
        <f t="shared" si="248"/>
        <v>1</v>
      </c>
      <c r="F930" s="97"/>
      <c r="G930" s="97"/>
      <c r="H930" s="104" t="str">
        <f t="shared" si="242"/>
        <v/>
      </c>
      <c r="I930" s="105" t="str">
        <f>IF(D930="","",VLOOKUP(D930,ENTRANTS!$A$1:$H$1000,2,0))</f>
        <v/>
      </c>
      <c r="J930" s="105" t="str">
        <f>IF(D930="","",VLOOKUP(D930,ENTRANTS!$A$1:$H$1000,3,0))</f>
        <v/>
      </c>
      <c r="K930" s="100" t="str">
        <f>IF(D930="","",LEFT(VLOOKUP(D930,ENTRANTS!$A$1:$H$1000,5,0),1))</f>
        <v/>
      </c>
      <c r="L930" s="100" t="str">
        <f>IF(D930="","",COUNTIF($K$2:K930,K930))</f>
        <v/>
      </c>
      <c r="M930" s="100" t="str">
        <f>IF(D930="","",VLOOKUP(D930,ENTRANTS!$A$1:$H$1000,4,0))</f>
        <v/>
      </c>
      <c r="N930" s="100" t="str">
        <f>IF(D930="","",COUNTIF($M$2:M930,M930))</f>
        <v/>
      </c>
      <c r="O930" s="105" t="str">
        <f>IF(D930="","",VLOOKUP(D930,ENTRANTS!$A$1:$H$1000,6,0))</f>
        <v/>
      </c>
      <c r="P930" s="83" t="str">
        <f t="shared" si="243"/>
        <v/>
      </c>
      <c r="Q930" s="30"/>
      <c r="R930" s="2" t="str">
        <f t="shared" si="244"/>
        <v/>
      </c>
      <c r="S930" s="3" t="str">
        <f>IF(D930="","",COUNTIF($R$2:R930,R930))</f>
        <v/>
      </c>
      <c r="T930" s="4" t="str">
        <f t="shared" si="249"/>
        <v/>
      </c>
      <c r="U930" s="34" t="str">
        <f>IF(AND(S930=4,K930="M",NOT(O930="Unattached")),SUMIF(R$2:R930,R930,L$2:L930),"")</f>
        <v/>
      </c>
      <c r="V930" s="4" t="str">
        <f t="shared" si="250"/>
        <v/>
      </c>
      <c r="W930" s="34" t="str">
        <f>IF(AND(S930=3,K930="F",NOT(O930="Unattached")),SUMIF(R$2:R930,R930,L$2:L930),"")</f>
        <v/>
      </c>
      <c r="X930" s="5" t="str">
        <f t="shared" si="237"/>
        <v/>
      </c>
      <c r="Y930" s="5" t="str">
        <f t="shared" si="245"/>
        <v/>
      </c>
      <c r="Z930" s="32" t="str">
        <f t="shared" si="238"/>
        <v xml:space="preserve"> </v>
      </c>
      <c r="AA930" s="32" t="str">
        <f>IF(K930="M",IF(S930&lt;&gt;4,"",VLOOKUP(CONCATENATE(R930," ",(S930-3)),$Z$2:AD930,5,0)),IF(S930&lt;&gt;3,"",VLOOKUP(CONCATENATE(R930," ",(S930-2)),$Z$2:AD930,5,0)))</f>
        <v/>
      </c>
      <c r="AB930" s="32" t="str">
        <f>IF(K930="M",IF(S930&lt;&gt;4,"",VLOOKUP(CONCATENATE(R930," ",(S930-2)),$Z$2:AD930,5,0)),IF(S930&lt;&gt;3,"",VLOOKUP(CONCATENATE(R930," ",(S930-1)),$Z$2:AD930,5,0)))</f>
        <v/>
      </c>
      <c r="AC930" s="32" t="str">
        <f>IF(K930="M",IF(S930&lt;&gt;4,"",VLOOKUP(CONCATENATE(R930," ",(S930-1)),$Z$2:AD930,5,0)),IF(S930&lt;&gt;3,"",VLOOKUP(CONCATENATE(R930," ",(S930)),$Z$2:AD930,5,0)))</f>
        <v/>
      </c>
      <c r="AD930" s="32" t="str">
        <f t="shared" si="246"/>
        <v/>
      </c>
      <c r="AE930" s="32" t="str">
        <f t="shared" si="247"/>
        <v xml:space="preserve"> </v>
      </c>
      <c r="AF930" s="109">
        <f>IF($K930="M",IF($L930&gt;Params!D$3,0,Params!F$3-$L930+1)+IF($L930=1,2,0),IF($L930&gt;Params!E$3,0,Params!G$3-$L930+1)+IF($L930=1,2,0))</f>
        <v>0</v>
      </c>
      <c r="AG930" s="109">
        <f t="shared" si="239"/>
        <v>0</v>
      </c>
      <c r="AH930" s="109">
        <f>IF(LEN(M930)&gt;1,MATCH(MID(M930,2,3),Params!$A$4:$A$14,0),0)</f>
        <v>0</v>
      </c>
      <c r="AI930" s="109" cm="1">
        <f t="array" ref="AI930">IF(AH930=0,0,INDEX(Params!F$4:F$14,RESULTS!$AH930))</f>
        <v>0</v>
      </c>
      <c r="AJ930" s="109" cm="1">
        <f t="array" ref="AJ930">IF(AI930=0,0,INDEX(Params!G$4:G$14,RESULTS!$AH930))</f>
        <v>0</v>
      </c>
      <c r="AK930" s="109">
        <f t="shared" si="240"/>
        <v>0</v>
      </c>
      <c r="AL930" s="109">
        <f t="shared" si="241"/>
        <v>0</v>
      </c>
    </row>
    <row r="931" spans="1:38" x14ac:dyDescent="0.3">
      <c r="A931" s="64" t="str">
        <f t="shared" si="235"/>
        <v/>
      </c>
      <c r="B931" s="64" t="str">
        <f t="shared" si="236"/>
        <v/>
      </c>
      <c r="C931" s="100">
        <v>930</v>
      </c>
      <c r="D931" s="96"/>
      <c r="E931" s="97">
        <f t="shared" si="248"/>
        <v>1</v>
      </c>
      <c r="F931" s="97"/>
      <c r="G931" s="97"/>
      <c r="H931" s="104" t="str">
        <f t="shared" si="242"/>
        <v/>
      </c>
      <c r="I931" s="105" t="str">
        <f>IF(D931="","",VLOOKUP(D931,ENTRANTS!$A$1:$H$1000,2,0))</f>
        <v/>
      </c>
      <c r="J931" s="105" t="str">
        <f>IF(D931="","",VLOOKUP(D931,ENTRANTS!$A$1:$H$1000,3,0))</f>
        <v/>
      </c>
      <c r="K931" s="100" t="str">
        <f>IF(D931="","",LEFT(VLOOKUP(D931,ENTRANTS!$A$1:$H$1000,5,0),1))</f>
        <v/>
      </c>
      <c r="L931" s="100" t="str">
        <f>IF(D931="","",COUNTIF($K$2:K931,K931))</f>
        <v/>
      </c>
      <c r="M931" s="100" t="str">
        <f>IF(D931="","",VLOOKUP(D931,ENTRANTS!$A$1:$H$1000,4,0))</f>
        <v/>
      </c>
      <c r="N931" s="100" t="str">
        <f>IF(D931="","",COUNTIF($M$2:M931,M931))</f>
        <v/>
      </c>
      <c r="O931" s="105" t="str">
        <f>IF(D931="","",VLOOKUP(D931,ENTRANTS!$A$1:$H$1000,6,0))</f>
        <v/>
      </c>
      <c r="P931" s="83" t="str">
        <f t="shared" si="243"/>
        <v/>
      </c>
      <c r="Q931" s="30"/>
      <c r="R931" s="2" t="str">
        <f t="shared" si="244"/>
        <v/>
      </c>
      <c r="S931" s="3" t="str">
        <f>IF(D931="","",COUNTIF($R$2:R931,R931))</f>
        <v/>
      </c>
      <c r="T931" s="4" t="str">
        <f t="shared" si="249"/>
        <v/>
      </c>
      <c r="U931" s="34" t="str">
        <f>IF(AND(S931=4,K931="M",NOT(O931="Unattached")),SUMIF(R$2:R931,R931,L$2:L931),"")</f>
        <v/>
      </c>
      <c r="V931" s="4" t="str">
        <f t="shared" si="250"/>
        <v/>
      </c>
      <c r="W931" s="34" t="str">
        <f>IF(AND(S931=3,K931="F",NOT(O931="Unattached")),SUMIF(R$2:R931,R931,L$2:L931),"")</f>
        <v/>
      </c>
      <c r="X931" s="5" t="str">
        <f t="shared" si="237"/>
        <v/>
      </c>
      <c r="Y931" s="5" t="str">
        <f t="shared" si="245"/>
        <v/>
      </c>
      <c r="Z931" s="32" t="str">
        <f t="shared" si="238"/>
        <v xml:space="preserve"> </v>
      </c>
      <c r="AA931" s="32" t="str">
        <f>IF(K931="M",IF(S931&lt;&gt;4,"",VLOOKUP(CONCATENATE(R931," ",(S931-3)),$Z$2:AD931,5,0)),IF(S931&lt;&gt;3,"",VLOOKUP(CONCATENATE(R931," ",(S931-2)),$Z$2:AD931,5,0)))</f>
        <v/>
      </c>
      <c r="AB931" s="32" t="str">
        <f>IF(K931="M",IF(S931&lt;&gt;4,"",VLOOKUP(CONCATENATE(R931," ",(S931-2)),$Z$2:AD931,5,0)),IF(S931&lt;&gt;3,"",VLOOKUP(CONCATENATE(R931," ",(S931-1)),$Z$2:AD931,5,0)))</f>
        <v/>
      </c>
      <c r="AC931" s="32" t="str">
        <f>IF(K931="M",IF(S931&lt;&gt;4,"",VLOOKUP(CONCATENATE(R931," ",(S931-1)),$Z$2:AD931,5,0)),IF(S931&lt;&gt;3,"",VLOOKUP(CONCATENATE(R931," ",(S931)),$Z$2:AD931,5,0)))</f>
        <v/>
      </c>
      <c r="AD931" s="32" t="str">
        <f t="shared" si="246"/>
        <v/>
      </c>
      <c r="AE931" s="32" t="str">
        <f t="shared" si="247"/>
        <v xml:space="preserve"> </v>
      </c>
      <c r="AF931" s="109">
        <f>IF($K931="M",IF($L931&gt;Params!D$3,0,Params!F$3-$L931+1)+IF($L931=1,2,0),IF($L931&gt;Params!E$3,0,Params!G$3-$L931+1)+IF($L931=1,2,0))</f>
        <v>0</v>
      </c>
      <c r="AG931" s="109">
        <f t="shared" si="239"/>
        <v>0</v>
      </c>
      <c r="AH931" s="109">
        <f>IF(LEN(M931)&gt;1,MATCH(MID(M931,2,3),Params!$A$4:$A$14,0),0)</f>
        <v>0</v>
      </c>
      <c r="AI931" s="109" cm="1">
        <f t="array" ref="AI931">IF(AH931=0,0,INDEX(Params!F$4:F$14,RESULTS!$AH931))</f>
        <v>0</v>
      </c>
      <c r="AJ931" s="109" cm="1">
        <f t="array" ref="AJ931">IF(AI931=0,0,INDEX(Params!G$4:G$14,RESULTS!$AH931))</f>
        <v>0</v>
      </c>
      <c r="AK931" s="109">
        <f t="shared" si="240"/>
        <v>0</v>
      </c>
      <c r="AL931" s="109">
        <f t="shared" si="241"/>
        <v>0</v>
      </c>
    </row>
    <row r="932" spans="1:38" x14ac:dyDescent="0.3">
      <c r="A932" s="64" t="str">
        <f t="shared" si="235"/>
        <v/>
      </c>
      <c r="B932" s="64" t="str">
        <f t="shared" si="236"/>
        <v/>
      </c>
      <c r="C932" s="100">
        <v>931</v>
      </c>
      <c r="D932" s="96"/>
      <c r="E932" s="97">
        <f t="shared" si="248"/>
        <v>1</v>
      </c>
      <c r="F932" s="97"/>
      <c r="G932" s="97"/>
      <c r="H932" s="104" t="str">
        <f t="shared" si="242"/>
        <v/>
      </c>
      <c r="I932" s="105" t="str">
        <f>IF(D932="","",VLOOKUP(D932,ENTRANTS!$A$1:$H$1000,2,0))</f>
        <v/>
      </c>
      <c r="J932" s="105" t="str">
        <f>IF(D932="","",VLOOKUP(D932,ENTRANTS!$A$1:$H$1000,3,0))</f>
        <v/>
      </c>
      <c r="K932" s="100" t="str">
        <f>IF(D932="","",LEFT(VLOOKUP(D932,ENTRANTS!$A$1:$H$1000,5,0),1))</f>
        <v/>
      </c>
      <c r="L932" s="100" t="str">
        <f>IF(D932="","",COUNTIF($K$2:K932,K932))</f>
        <v/>
      </c>
      <c r="M932" s="100" t="str">
        <f>IF(D932="","",VLOOKUP(D932,ENTRANTS!$A$1:$H$1000,4,0))</f>
        <v/>
      </c>
      <c r="N932" s="100" t="str">
        <f>IF(D932="","",COUNTIF($M$2:M932,M932))</f>
        <v/>
      </c>
      <c r="O932" s="105" t="str">
        <f>IF(D932="","",VLOOKUP(D932,ENTRANTS!$A$1:$H$1000,6,0))</f>
        <v/>
      </c>
      <c r="P932" s="83" t="str">
        <f t="shared" si="243"/>
        <v/>
      </c>
      <c r="Q932" s="30"/>
      <c r="R932" s="2" t="str">
        <f t="shared" si="244"/>
        <v/>
      </c>
      <c r="S932" s="3" t="str">
        <f>IF(D932="","",COUNTIF($R$2:R932,R932))</f>
        <v/>
      </c>
      <c r="T932" s="4" t="str">
        <f t="shared" si="249"/>
        <v/>
      </c>
      <c r="U932" s="34" t="str">
        <f>IF(AND(S932=4,K932="M",NOT(O932="Unattached")),SUMIF(R$2:R932,R932,L$2:L932),"")</f>
        <v/>
      </c>
      <c r="V932" s="4" t="str">
        <f t="shared" si="250"/>
        <v/>
      </c>
      <c r="W932" s="34" t="str">
        <f>IF(AND(S932=3,K932="F",NOT(O932="Unattached")),SUMIF(R$2:R932,R932,L$2:L932),"")</f>
        <v/>
      </c>
      <c r="X932" s="5" t="str">
        <f t="shared" si="237"/>
        <v/>
      </c>
      <c r="Y932" s="5" t="str">
        <f t="shared" si="245"/>
        <v/>
      </c>
      <c r="Z932" s="32" t="str">
        <f t="shared" si="238"/>
        <v xml:space="preserve"> </v>
      </c>
      <c r="AA932" s="32" t="str">
        <f>IF(K932="M",IF(S932&lt;&gt;4,"",VLOOKUP(CONCATENATE(R932," ",(S932-3)),$Z$2:AD932,5,0)),IF(S932&lt;&gt;3,"",VLOOKUP(CONCATENATE(R932," ",(S932-2)),$Z$2:AD932,5,0)))</f>
        <v/>
      </c>
      <c r="AB932" s="32" t="str">
        <f>IF(K932="M",IF(S932&lt;&gt;4,"",VLOOKUP(CONCATENATE(R932," ",(S932-2)),$Z$2:AD932,5,0)),IF(S932&lt;&gt;3,"",VLOOKUP(CONCATENATE(R932," ",(S932-1)),$Z$2:AD932,5,0)))</f>
        <v/>
      </c>
      <c r="AC932" s="32" t="str">
        <f>IF(K932="M",IF(S932&lt;&gt;4,"",VLOOKUP(CONCATENATE(R932," ",(S932-1)),$Z$2:AD932,5,0)),IF(S932&lt;&gt;3,"",VLOOKUP(CONCATENATE(R932," ",(S932)),$Z$2:AD932,5,0)))</f>
        <v/>
      </c>
      <c r="AD932" s="32" t="str">
        <f t="shared" si="246"/>
        <v/>
      </c>
      <c r="AE932" s="32" t="str">
        <f t="shared" si="247"/>
        <v xml:space="preserve"> </v>
      </c>
      <c r="AF932" s="109">
        <f>IF($K932="M",IF($L932&gt;Params!D$3,0,Params!F$3-$L932+1)+IF($L932=1,2,0),IF($L932&gt;Params!E$3,0,Params!G$3-$L932+1)+IF($L932=1,2,0))</f>
        <v>0</v>
      </c>
      <c r="AG932" s="109">
        <f t="shared" si="239"/>
        <v>0</v>
      </c>
      <c r="AH932" s="109">
        <f>IF(LEN(M932)&gt;1,MATCH(MID(M932,2,3),Params!$A$4:$A$14,0),0)</f>
        <v>0</v>
      </c>
      <c r="AI932" s="109" cm="1">
        <f t="array" ref="AI932">IF(AH932=0,0,INDEX(Params!F$4:F$14,RESULTS!$AH932))</f>
        <v>0</v>
      </c>
      <c r="AJ932" s="109" cm="1">
        <f t="array" ref="AJ932">IF(AI932=0,0,INDEX(Params!G$4:G$14,RESULTS!$AH932))</f>
        <v>0</v>
      </c>
      <c r="AK932" s="109">
        <f t="shared" si="240"/>
        <v>0</v>
      </c>
      <c r="AL932" s="109">
        <f t="shared" si="241"/>
        <v>0</v>
      </c>
    </row>
    <row r="933" spans="1:38" x14ac:dyDescent="0.3">
      <c r="A933" s="64" t="str">
        <f t="shared" si="235"/>
        <v/>
      </c>
      <c r="B933" s="64" t="str">
        <f t="shared" si="236"/>
        <v/>
      </c>
      <c r="C933" s="100">
        <v>932</v>
      </c>
      <c r="D933" s="96"/>
      <c r="E933" s="97">
        <f t="shared" si="248"/>
        <v>1</v>
      </c>
      <c r="F933" s="97"/>
      <c r="G933" s="97"/>
      <c r="H933" s="104" t="str">
        <f t="shared" si="242"/>
        <v/>
      </c>
      <c r="I933" s="105" t="str">
        <f>IF(D933="","",VLOOKUP(D933,ENTRANTS!$A$1:$H$1000,2,0))</f>
        <v/>
      </c>
      <c r="J933" s="105" t="str">
        <f>IF(D933="","",VLOOKUP(D933,ENTRANTS!$A$1:$H$1000,3,0))</f>
        <v/>
      </c>
      <c r="K933" s="100" t="str">
        <f>IF(D933="","",LEFT(VLOOKUP(D933,ENTRANTS!$A$1:$H$1000,5,0),1))</f>
        <v/>
      </c>
      <c r="L933" s="100" t="str">
        <f>IF(D933="","",COUNTIF($K$2:K933,K933))</f>
        <v/>
      </c>
      <c r="M933" s="100" t="str">
        <f>IF(D933="","",VLOOKUP(D933,ENTRANTS!$A$1:$H$1000,4,0))</f>
        <v/>
      </c>
      <c r="N933" s="100" t="str">
        <f>IF(D933="","",COUNTIF($M$2:M933,M933))</f>
        <v/>
      </c>
      <c r="O933" s="105" t="str">
        <f>IF(D933="","",VLOOKUP(D933,ENTRANTS!$A$1:$H$1000,6,0))</f>
        <v/>
      </c>
      <c r="P933" s="83" t="str">
        <f t="shared" si="243"/>
        <v/>
      </c>
      <c r="Q933" s="30"/>
      <c r="R933" s="2" t="str">
        <f t="shared" si="244"/>
        <v/>
      </c>
      <c r="S933" s="3" t="str">
        <f>IF(D933="","",COUNTIF($R$2:R933,R933))</f>
        <v/>
      </c>
      <c r="T933" s="4" t="str">
        <f t="shared" si="249"/>
        <v/>
      </c>
      <c r="U933" s="34" t="str">
        <f>IF(AND(S933=4,K933="M",NOT(O933="Unattached")),SUMIF(R$2:R933,R933,L$2:L933),"")</f>
        <v/>
      </c>
      <c r="V933" s="4" t="str">
        <f t="shared" si="250"/>
        <v/>
      </c>
      <c r="W933" s="34" t="str">
        <f>IF(AND(S933=3,K933="F",NOT(O933="Unattached")),SUMIF(R$2:R933,R933,L$2:L933),"")</f>
        <v/>
      </c>
      <c r="X933" s="5" t="str">
        <f t="shared" si="237"/>
        <v/>
      </c>
      <c r="Y933" s="5" t="str">
        <f t="shared" si="245"/>
        <v/>
      </c>
      <c r="Z933" s="32" t="str">
        <f t="shared" si="238"/>
        <v xml:space="preserve"> </v>
      </c>
      <c r="AA933" s="32" t="str">
        <f>IF(K933="M",IF(S933&lt;&gt;4,"",VLOOKUP(CONCATENATE(R933," ",(S933-3)),$Z$2:AD933,5,0)),IF(S933&lt;&gt;3,"",VLOOKUP(CONCATENATE(R933," ",(S933-2)),$Z$2:AD933,5,0)))</f>
        <v/>
      </c>
      <c r="AB933" s="32" t="str">
        <f>IF(K933="M",IF(S933&lt;&gt;4,"",VLOOKUP(CONCATENATE(R933," ",(S933-2)),$Z$2:AD933,5,0)),IF(S933&lt;&gt;3,"",VLOOKUP(CONCATENATE(R933," ",(S933-1)),$Z$2:AD933,5,0)))</f>
        <v/>
      </c>
      <c r="AC933" s="32" t="str">
        <f>IF(K933="M",IF(S933&lt;&gt;4,"",VLOOKUP(CONCATENATE(R933," ",(S933-1)),$Z$2:AD933,5,0)),IF(S933&lt;&gt;3,"",VLOOKUP(CONCATENATE(R933," ",(S933)),$Z$2:AD933,5,0)))</f>
        <v/>
      </c>
      <c r="AD933" s="32" t="str">
        <f t="shared" si="246"/>
        <v/>
      </c>
      <c r="AE933" s="32" t="str">
        <f t="shared" si="247"/>
        <v xml:space="preserve"> </v>
      </c>
      <c r="AF933" s="109">
        <f>IF($K933="M",IF($L933&gt;Params!D$3,0,Params!F$3-$L933+1)+IF($L933=1,2,0),IF($L933&gt;Params!E$3,0,Params!G$3-$L933+1)+IF($L933=1,2,0))</f>
        <v>0</v>
      </c>
      <c r="AG933" s="109">
        <f t="shared" si="239"/>
        <v>0</v>
      </c>
      <c r="AH933" s="109">
        <f>IF(LEN(M933)&gt;1,MATCH(MID(M933,2,3),Params!$A$4:$A$14,0),0)</f>
        <v>0</v>
      </c>
      <c r="AI933" s="109" cm="1">
        <f t="array" ref="AI933">IF(AH933=0,0,INDEX(Params!F$4:F$14,RESULTS!$AH933))</f>
        <v>0</v>
      </c>
      <c r="AJ933" s="109" cm="1">
        <f t="array" ref="AJ933">IF(AI933=0,0,INDEX(Params!G$4:G$14,RESULTS!$AH933))</f>
        <v>0</v>
      </c>
      <c r="AK933" s="109">
        <f t="shared" si="240"/>
        <v>0</v>
      </c>
      <c r="AL933" s="109">
        <f t="shared" si="241"/>
        <v>0</v>
      </c>
    </row>
    <row r="934" spans="1:38" x14ac:dyDescent="0.3">
      <c r="A934" s="64" t="str">
        <f t="shared" si="235"/>
        <v/>
      </c>
      <c r="B934" s="64" t="str">
        <f t="shared" si="236"/>
        <v/>
      </c>
      <c r="C934" s="100">
        <v>933</v>
      </c>
      <c r="D934" s="96"/>
      <c r="E934" s="97">
        <f t="shared" si="248"/>
        <v>1</v>
      </c>
      <c r="F934" s="97"/>
      <c r="G934" s="97"/>
      <c r="H934" s="104" t="str">
        <f t="shared" si="242"/>
        <v/>
      </c>
      <c r="I934" s="105" t="str">
        <f>IF(D934="","",VLOOKUP(D934,ENTRANTS!$A$1:$H$1000,2,0))</f>
        <v/>
      </c>
      <c r="J934" s="105" t="str">
        <f>IF(D934="","",VLOOKUP(D934,ENTRANTS!$A$1:$H$1000,3,0))</f>
        <v/>
      </c>
      <c r="K934" s="100" t="str">
        <f>IF(D934="","",LEFT(VLOOKUP(D934,ENTRANTS!$A$1:$H$1000,5,0),1))</f>
        <v/>
      </c>
      <c r="L934" s="100" t="str">
        <f>IF(D934="","",COUNTIF($K$2:K934,K934))</f>
        <v/>
      </c>
      <c r="M934" s="100" t="str">
        <f>IF(D934="","",VLOOKUP(D934,ENTRANTS!$A$1:$H$1000,4,0))</f>
        <v/>
      </c>
      <c r="N934" s="100" t="str">
        <f>IF(D934="","",COUNTIF($M$2:M934,M934))</f>
        <v/>
      </c>
      <c r="O934" s="105" t="str">
        <f>IF(D934="","",VLOOKUP(D934,ENTRANTS!$A$1:$H$1000,6,0))</f>
        <v/>
      </c>
      <c r="P934" s="83" t="str">
        <f t="shared" si="243"/>
        <v/>
      </c>
      <c r="Q934" s="30"/>
      <c r="R934" s="2" t="str">
        <f t="shared" si="244"/>
        <v/>
      </c>
      <c r="S934" s="3" t="str">
        <f>IF(D934="","",COUNTIF($R$2:R934,R934))</f>
        <v/>
      </c>
      <c r="T934" s="4" t="str">
        <f t="shared" si="249"/>
        <v/>
      </c>
      <c r="U934" s="34" t="str">
        <f>IF(AND(S934=4,K934="M",NOT(O934="Unattached")),SUMIF(R$2:R934,R934,L$2:L934),"")</f>
        <v/>
      </c>
      <c r="V934" s="4" t="str">
        <f t="shared" si="250"/>
        <v/>
      </c>
      <c r="W934" s="34" t="str">
        <f>IF(AND(S934=3,K934="F",NOT(O934="Unattached")),SUMIF(R$2:R934,R934,L$2:L934),"")</f>
        <v/>
      </c>
      <c r="X934" s="5" t="str">
        <f t="shared" si="237"/>
        <v/>
      </c>
      <c r="Y934" s="5" t="str">
        <f t="shared" si="245"/>
        <v/>
      </c>
      <c r="Z934" s="32" t="str">
        <f t="shared" si="238"/>
        <v xml:space="preserve"> </v>
      </c>
      <c r="AA934" s="32" t="str">
        <f>IF(K934="M",IF(S934&lt;&gt;4,"",VLOOKUP(CONCATENATE(R934," ",(S934-3)),$Z$2:AD934,5,0)),IF(S934&lt;&gt;3,"",VLOOKUP(CONCATENATE(R934," ",(S934-2)),$Z$2:AD934,5,0)))</f>
        <v/>
      </c>
      <c r="AB934" s="32" t="str">
        <f>IF(K934="M",IF(S934&lt;&gt;4,"",VLOOKUP(CONCATENATE(R934," ",(S934-2)),$Z$2:AD934,5,0)),IF(S934&lt;&gt;3,"",VLOOKUP(CONCATENATE(R934," ",(S934-1)),$Z$2:AD934,5,0)))</f>
        <v/>
      </c>
      <c r="AC934" s="32" t="str">
        <f>IF(K934="M",IF(S934&lt;&gt;4,"",VLOOKUP(CONCATENATE(R934," ",(S934-1)),$Z$2:AD934,5,0)),IF(S934&lt;&gt;3,"",VLOOKUP(CONCATENATE(R934," ",(S934)),$Z$2:AD934,5,0)))</f>
        <v/>
      </c>
      <c r="AD934" s="32" t="str">
        <f t="shared" si="246"/>
        <v/>
      </c>
      <c r="AE934" s="32" t="str">
        <f t="shared" si="247"/>
        <v xml:space="preserve"> </v>
      </c>
      <c r="AF934" s="109">
        <f>IF($K934="M",IF($L934&gt;Params!D$3,0,Params!F$3-$L934+1)+IF($L934=1,2,0),IF($L934&gt;Params!E$3,0,Params!G$3-$L934+1)+IF($L934=1,2,0))</f>
        <v>0</v>
      </c>
      <c r="AG934" s="109">
        <f t="shared" si="239"/>
        <v>0</v>
      </c>
      <c r="AH934" s="109">
        <f>IF(LEN(M934)&gt;1,MATCH(MID(M934,2,3),Params!$A$4:$A$14,0),0)</f>
        <v>0</v>
      </c>
      <c r="AI934" s="109" cm="1">
        <f t="array" ref="AI934">IF(AH934=0,0,INDEX(Params!F$4:F$14,RESULTS!$AH934))</f>
        <v>0</v>
      </c>
      <c r="AJ934" s="109" cm="1">
        <f t="array" ref="AJ934">IF(AI934=0,0,INDEX(Params!G$4:G$14,RESULTS!$AH934))</f>
        <v>0</v>
      </c>
      <c r="AK934" s="109">
        <f t="shared" si="240"/>
        <v>0</v>
      </c>
      <c r="AL934" s="109">
        <f t="shared" si="241"/>
        <v>0</v>
      </c>
    </row>
    <row r="935" spans="1:38" x14ac:dyDescent="0.3">
      <c r="A935" s="64" t="str">
        <f t="shared" si="235"/>
        <v/>
      </c>
      <c r="B935" s="64" t="str">
        <f t="shared" si="236"/>
        <v/>
      </c>
      <c r="C935" s="100">
        <v>934</v>
      </c>
      <c r="D935" s="96"/>
      <c r="E935" s="97">
        <f t="shared" si="248"/>
        <v>1</v>
      </c>
      <c r="F935" s="97"/>
      <c r="G935" s="97"/>
      <c r="H935" s="104" t="str">
        <f t="shared" si="242"/>
        <v/>
      </c>
      <c r="I935" s="105" t="str">
        <f>IF(D935="","",VLOOKUP(D935,ENTRANTS!$A$1:$H$1000,2,0))</f>
        <v/>
      </c>
      <c r="J935" s="105" t="str">
        <f>IF(D935="","",VLOOKUP(D935,ENTRANTS!$A$1:$H$1000,3,0))</f>
        <v/>
      </c>
      <c r="K935" s="100" t="str">
        <f>IF(D935="","",LEFT(VLOOKUP(D935,ENTRANTS!$A$1:$H$1000,5,0),1))</f>
        <v/>
      </c>
      <c r="L935" s="100" t="str">
        <f>IF(D935="","",COUNTIF($K$2:K935,K935))</f>
        <v/>
      </c>
      <c r="M935" s="100" t="str">
        <f>IF(D935="","",VLOOKUP(D935,ENTRANTS!$A$1:$H$1000,4,0))</f>
        <v/>
      </c>
      <c r="N935" s="100" t="str">
        <f>IF(D935="","",COUNTIF($M$2:M935,M935))</f>
        <v/>
      </c>
      <c r="O935" s="105" t="str">
        <f>IF(D935="","",VLOOKUP(D935,ENTRANTS!$A$1:$H$1000,6,0))</f>
        <v/>
      </c>
      <c r="P935" s="83" t="str">
        <f t="shared" si="243"/>
        <v/>
      </c>
      <c r="Q935" s="30"/>
      <c r="R935" s="2" t="str">
        <f t="shared" si="244"/>
        <v/>
      </c>
      <c r="S935" s="3" t="str">
        <f>IF(D935="","",COUNTIF($R$2:R935,R935))</f>
        <v/>
      </c>
      <c r="T935" s="4" t="str">
        <f t="shared" si="249"/>
        <v/>
      </c>
      <c r="U935" s="34" t="str">
        <f>IF(AND(S935=4,K935="M",NOT(O935="Unattached")),SUMIF(R$2:R935,R935,L$2:L935),"")</f>
        <v/>
      </c>
      <c r="V935" s="4" t="str">
        <f t="shared" si="250"/>
        <v/>
      </c>
      <c r="W935" s="34" t="str">
        <f>IF(AND(S935=3,K935="F",NOT(O935="Unattached")),SUMIF(R$2:R935,R935,L$2:L935),"")</f>
        <v/>
      </c>
      <c r="X935" s="5" t="str">
        <f t="shared" si="237"/>
        <v/>
      </c>
      <c r="Y935" s="5" t="str">
        <f t="shared" si="245"/>
        <v/>
      </c>
      <c r="Z935" s="32" t="str">
        <f t="shared" si="238"/>
        <v xml:space="preserve"> </v>
      </c>
      <c r="AA935" s="32" t="str">
        <f>IF(K935="M",IF(S935&lt;&gt;4,"",VLOOKUP(CONCATENATE(R935," ",(S935-3)),$Z$2:AD935,5,0)),IF(S935&lt;&gt;3,"",VLOOKUP(CONCATENATE(R935," ",(S935-2)),$Z$2:AD935,5,0)))</f>
        <v/>
      </c>
      <c r="AB935" s="32" t="str">
        <f>IF(K935="M",IF(S935&lt;&gt;4,"",VLOOKUP(CONCATENATE(R935," ",(S935-2)),$Z$2:AD935,5,0)),IF(S935&lt;&gt;3,"",VLOOKUP(CONCATENATE(R935," ",(S935-1)),$Z$2:AD935,5,0)))</f>
        <v/>
      </c>
      <c r="AC935" s="32" t="str">
        <f>IF(K935="M",IF(S935&lt;&gt;4,"",VLOOKUP(CONCATENATE(R935," ",(S935-1)),$Z$2:AD935,5,0)),IF(S935&lt;&gt;3,"",VLOOKUP(CONCATENATE(R935," ",(S935)),$Z$2:AD935,5,0)))</f>
        <v/>
      </c>
      <c r="AD935" s="32" t="str">
        <f t="shared" si="246"/>
        <v/>
      </c>
      <c r="AE935" s="32" t="str">
        <f t="shared" si="247"/>
        <v xml:space="preserve"> </v>
      </c>
      <c r="AF935" s="109">
        <f>IF($K935="M",IF($L935&gt;Params!D$3,0,Params!F$3-$L935+1)+IF($L935=1,2,0),IF($L935&gt;Params!E$3,0,Params!G$3-$L935+1)+IF($L935=1,2,0))</f>
        <v>0</v>
      </c>
      <c r="AG935" s="109">
        <f t="shared" si="239"/>
        <v>0</v>
      </c>
      <c r="AH935" s="109">
        <f>IF(LEN(M935)&gt;1,MATCH(MID(M935,2,3),Params!$A$4:$A$14,0),0)</f>
        <v>0</v>
      </c>
      <c r="AI935" s="109" cm="1">
        <f t="array" ref="AI935">IF(AH935=0,0,INDEX(Params!F$4:F$14,RESULTS!$AH935))</f>
        <v>0</v>
      </c>
      <c r="AJ935" s="109" cm="1">
        <f t="array" ref="AJ935">IF(AI935=0,0,INDEX(Params!G$4:G$14,RESULTS!$AH935))</f>
        <v>0</v>
      </c>
      <c r="AK935" s="109">
        <f t="shared" si="240"/>
        <v>0</v>
      </c>
      <c r="AL935" s="109">
        <f t="shared" si="241"/>
        <v>0</v>
      </c>
    </row>
    <row r="936" spans="1:38" x14ac:dyDescent="0.3">
      <c r="A936" s="64" t="str">
        <f t="shared" si="235"/>
        <v/>
      </c>
      <c r="B936" s="64" t="str">
        <f t="shared" si="236"/>
        <v/>
      </c>
      <c r="C936" s="100">
        <v>935</v>
      </c>
      <c r="D936" s="96"/>
      <c r="E936" s="97">
        <f t="shared" si="248"/>
        <v>1</v>
      </c>
      <c r="F936" s="97"/>
      <c r="G936" s="97"/>
      <c r="H936" s="104" t="str">
        <f t="shared" si="242"/>
        <v/>
      </c>
      <c r="I936" s="105" t="str">
        <f>IF(D936="","",VLOOKUP(D936,ENTRANTS!$A$1:$H$1000,2,0))</f>
        <v/>
      </c>
      <c r="J936" s="105" t="str">
        <f>IF(D936="","",VLOOKUP(D936,ENTRANTS!$A$1:$H$1000,3,0))</f>
        <v/>
      </c>
      <c r="K936" s="100" t="str">
        <f>IF(D936="","",LEFT(VLOOKUP(D936,ENTRANTS!$A$1:$H$1000,5,0),1))</f>
        <v/>
      </c>
      <c r="L936" s="100" t="str">
        <f>IF(D936="","",COUNTIF($K$2:K936,K936))</f>
        <v/>
      </c>
      <c r="M936" s="100" t="str">
        <f>IF(D936="","",VLOOKUP(D936,ENTRANTS!$A$1:$H$1000,4,0))</f>
        <v/>
      </c>
      <c r="N936" s="100" t="str">
        <f>IF(D936="","",COUNTIF($M$2:M936,M936))</f>
        <v/>
      </c>
      <c r="O936" s="105" t="str">
        <f>IF(D936="","",VLOOKUP(D936,ENTRANTS!$A$1:$H$1000,6,0))</f>
        <v/>
      </c>
      <c r="P936" s="83" t="str">
        <f t="shared" si="243"/>
        <v/>
      </c>
      <c r="Q936" s="30"/>
      <c r="R936" s="2" t="str">
        <f t="shared" si="244"/>
        <v/>
      </c>
      <c r="S936" s="3" t="str">
        <f>IF(D936="","",COUNTIF($R$2:R936,R936))</f>
        <v/>
      </c>
      <c r="T936" s="4" t="str">
        <f t="shared" si="249"/>
        <v/>
      </c>
      <c r="U936" s="34" t="str">
        <f>IF(AND(S936=4,K936="M",NOT(O936="Unattached")),SUMIF(R$2:R936,R936,L$2:L936),"")</f>
        <v/>
      </c>
      <c r="V936" s="4" t="str">
        <f t="shared" si="250"/>
        <v/>
      </c>
      <c r="W936" s="34" t="str">
        <f>IF(AND(S936=3,K936="F",NOT(O936="Unattached")),SUMIF(R$2:R936,R936,L$2:L936),"")</f>
        <v/>
      </c>
      <c r="X936" s="5" t="str">
        <f t="shared" si="237"/>
        <v/>
      </c>
      <c r="Y936" s="5" t="str">
        <f t="shared" si="245"/>
        <v/>
      </c>
      <c r="Z936" s="32" t="str">
        <f t="shared" si="238"/>
        <v xml:space="preserve"> </v>
      </c>
      <c r="AA936" s="32" t="str">
        <f>IF(K936="M",IF(S936&lt;&gt;4,"",VLOOKUP(CONCATENATE(R936," ",(S936-3)),$Z$2:AD936,5,0)),IF(S936&lt;&gt;3,"",VLOOKUP(CONCATENATE(R936," ",(S936-2)),$Z$2:AD936,5,0)))</f>
        <v/>
      </c>
      <c r="AB936" s="32" t="str">
        <f>IF(K936="M",IF(S936&lt;&gt;4,"",VLOOKUP(CONCATENATE(R936," ",(S936-2)),$Z$2:AD936,5,0)),IF(S936&lt;&gt;3,"",VLOOKUP(CONCATENATE(R936," ",(S936-1)),$Z$2:AD936,5,0)))</f>
        <v/>
      </c>
      <c r="AC936" s="32" t="str">
        <f>IF(K936="M",IF(S936&lt;&gt;4,"",VLOOKUP(CONCATENATE(R936," ",(S936-1)),$Z$2:AD936,5,0)),IF(S936&lt;&gt;3,"",VLOOKUP(CONCATENATE(R936," ",(S936)),$Z$2:AD936,5,0)))</f>
        <v/>
      </c>
      <c r="AD936" s="32" t="str">
        <f t="shared" si="246"/>
        <v/>
      </c>
      <c r="AE936" s="32" t="str">
        <f t="shared" si="247"/>
        <v xml:space="preserve"> </v>
      </c>
      <c r="AF936" s="109">
        <f>IF($K936="M",IF($L936&gt;Params!D$3,0,Params!F$3-$L936+1)+IF($L936=1,2,0),IF($L936&gt;Params!E$3,0,Params!G$3-$L936+1)+IF($L936=1,2,0))</f>
        <v>0</v>
      </c>
      <c r="AG936" s="109">
        <f t="shared" si="239"/>
        <v>0</v>
      </c>
      <c r="AH936" s="109">
        <f>IF(LEN(M936)&gt;1,MATCH(MID(M936,2,3),Params!$A$4:$A$14,0),0)</f>
        <v>0</v>
      </c>
      <c r="AI936" s="109" cm="1">
        <f t="array" ref="AI936">IF(AH936=0,0,INDEX(Params!F$4:F$14,RESULTS!$AH936))</f>
        <v>0</v>
      </c>
      <c r="AJ936" s="109" cm="1">
        <f t="array" ref="AJ936">IF(AI936=0,0,INDEX(Params!G$4:G$14,RESULTS!$AH936))</f>
        <v>0</v>
      </c>
      <c r="AK936" s="109">
        <f t="shared" si="240"/>
        <v>0</v>
      </c>
      <c r="AL936" s="109">
        <f t="shared" si="241"/>
        <v>0</v>
      </c>
    </row>
    <row r="937" spans="1:38" x14ac:dyDescent="0.3">
      <c r="A937" s="64" t="str">
        <f t="shared" si="235"/>
        <v/>
      </c>
      <c r="B937" s="64" t="str">
        <f t="shared" si="236"/>
        <v/>
      </c>
      <c r="C937" s="100">
        <v>936</v>
      </c>
      <c r="D937" s="96"/>
      <c r="E937" s="97">
        <f t="shared" si="248"/>
        <v>1</v>
      </c>
      <c r="F937" s="97"/>
      <c r="G937" s="97"/>
      <c r="H937" s="104" t="str">
        <f t="shared" si="242"/>
        <v/>
      </c>
      <c r="I937" s="105" t="str">
        <f>IF(D937="","",VLOOKUP(D937,ENTRANTS!$A$1:$H$1000,2,0))</f>
        <v/>
      </c>
      <c r="J937" s="105" t="str">
        <f>IF(D937="","",VLOOKUP(D937,ENTRANTS!$A$1:$H$1000,3,0))</f>
        <v/>
      </c>
      <c r="K937" s="100" t="str">
        <f>IF(D937="","",LEFT(VLOOKUP(D937,ENTRANTS!$A$1:$H$1000,5,0),1))</f>
        <v/>
      </c>
      <c r="L937" s="100" t="str">
        <f>IF(D937="","",COUNTIF($K$2:K937,K937))</f>
        <v/>
      </c>
      <c r="M937" s="100" t="str">
        <f>IF(D937="","",VLOOKUP(D937,ENTRANTS!$A$1:$H$1000,4,0))</f>
        <v/>
      </c>
      <c r="N937" s="100" t="str">
        <f>IF(D937="","",COUNTIF($M$2:M937,M937))</f>
        <v/>
      </c>
      <c r="O937" s="105" t="str">
        <f>IF(D937="","",VLOOKUP(D937,ENTRANTS!$A$1:$H$1000,6,0))</f>
        <v/>
      </c>
      <c r="P937" s="83" t="str">
        <f t="shared" si="243"/>
        <v/>
      </c>
      <c r="Q937" s="30"/>
      <c r="R937" s="2" t="str">
        <f t="shared" si="244"/>
        <v/>
      </c>
      <c r="S937" s="3" t="str">
        <f>IF(D937="","",COUNTIF($R$2:R937,R937))</f>
        <v/>
      </c>
      <c r="T937" s="4" t="str">
        <f t="shared" si="249"/>
        <v/>
      </c>
      <c r="U937" s="34" t="str">
        <f>IF(AND(S937=4,K937="M",NOT(O937="Unattached")),SUMIF(R$2:R937,R937,L$2:L937),"")</f>
        <v/>
      </c>
      <c r="V937" s="4" t="str">
        <f t="shared" si="250"/>
        <v/>
      </c>
      <c r="W937" s="34" t="str">
        <f>IF(AND(S937=3,K937="F",NOT(O937="Unattached")),SUMIF(R$2:R937,R937,L$2:L937),"")</f>
        <v/>
      </c>
      <c r="X937" s="5" t="str">
        <f t="shared" si="237"/>
        <v/>
      </c>
      <c r="Y937" s="5" t="str">
        <f t="shared" si="245"/>
        <v/>
      </c>
      <c r="Z937" s="32" t="str">
        <f t="shared" si="238"/>
        <v xml:space="preserve"> </v>
      </c>
      <c r="AA937" s="32" t="str">
        <f>IF(K937="M",IF(S937&lt;&gt;4,"",VLOOKUP(CONCATENATE(R937," ",(S937-3)),$Z$2:AD937,5,0)),IF(S937&lt;&gt;3,"",VLOOKUP(CONCATENATE(R937," ",(S937-2)),$Z$2:AD937,5,0)))</f>
        <v/>
      </c>
      <c r="AB937" s="32" t="str">
        <f>IF(K937="M",IF(S937&lt;&gt;4,"",VLOOKUP(CONCATENATE(R937," ",(S937-2)),$Z$2:AD937,5,0)),IF(S937&lt;&gt;3,"",VLOOKUP(CONCATENATE(R937," ",(S937-1)),$Z$2:AD937,5,0)))</f>
        <v/>
      </c>
      <c r="AC937" s="32" t="str">
        <f>IF(K937="M",IF(S937&lt;&gt;4,"",VLOOKUP(CONCATENATE(R937," ",(S937-1)),$Z$2:AD937,5,0)),IF(S937&lt;&gt;3,"",VLOOKUP(CONCATENATE(R937," ",(S937)),$Z$2:AD937,5,0)))</f>
        <v/>
      </c>
      <c r="AD937" s="32" t="str">
        <f t="shared" si="246"/>
        <v/>
      </c>
      <c r="AE937" s="32" t="str">
        <f t="shared" si="247"/>
        <v xml:space="preserve"> </v>
      </c>
      <c r="AF937" s="109">
        <f>IF($K937="M",IF($L937&gt;Params!D$3,0,Params!F$3-$L937+1)+IF($L937=1,2,0),IF($L937&gt;Params!E$3,0,Params!G$3-$L937+1)+IF($L937=1,2,0))</f>
        <v>0</v>
      </c>
      <c r="AG937" s="109">
        <f t="shared" si="239"/>
        <v>0</v>
      </c>
      <c r="AH937" s="109">
        <f>IF(LEN(M937)&gt;1,MATCH(MID(M937,2,3),Params!$A$4:$A$14,0),0)</f>
        <v>0</v>
      </c>
      <c r="AI937" s="109" cm="1">
        <f t="array" ref="AI937">IF(AH937=0,0,INDEX(Params!F$4:F$14,RESULTS!$AH937))</f>
        <v>0</v>
      </c>
      <c r="AJ937" s="109" cm="1">
        <f t="array" ref="AJ937">IF(AI937=0,0,INDEX(Params!G$4:G$14,RESULTS!$AH937))</f>
        <v>0</v>
      </c>
      <c r="AK937" s="109">
        <f t="shared" si="240"/>
        <v>0</v>
      </c>
      <c r="AL937" s="109">
        <f t="shared" si="241"/>
        <v>0</v>
      </c>
    </row>
    <row r="938" spans="1:38" x14ac:dyDescent="0.3">
      <c r="A938" s="64" t="str">
        <f t="shared" si="235"/>
        <v/>
      </c>
      <c r="B938" s="64" t="str">
        <f t="shared" si="236"/>
        <v/>
      </c>
      <c r="C938" s="100">
        <v>937</v>
      </c>
      <c r="D938" s="96"/>
      <c r="E938" s="97">
        <f t="shared" si="248"/>
        <v>1</v>
      </c>
      <c r="F938" s="97"/>
      <c r="G938" s="97"/>
      <c r="H938" s="104" t="str">
        <f t="shared" si="242"/>
        <v/>
      </c>
      <c r="I938" s="105" t="str">
        <f>IF(D938="","",VLOOKUP(D938,ENTRANTS!$A$1:$H$1000,2,0))</f>
        <v/>
      </c>
      <c r="J938" s="105" t="str">
        <f>IF(D938="","",VLOOKUP(D938,ENTRANTS!$A$1:$H$1000,3,0))</f>
        <v/>
      </c>
      <c r="K938" s="100" t="str">
        <f>IF(D938="","",LEFT(VLOOKUP(D938,ENTRANTS!$A$1:$H$1000,5,0),1))</f>
        <v/>
      </c>
      <c r="L938" s="100" t="str">
        <f>IF(D938="","",COUNTIF($K$2:K938,K938))</f>
        <v/>
      </c>
      <c r="M938" s="100" t="str">
        <f>IF(D938="","",VLOOKUP(D938,ENTRANTS!$A$1:$H$1000,4,0))</f>
        <v/>
      </c>
      <c r="N938" s="100" t="str">
        <f>IF(D938="","",COUNTIF($M$2:M938,M938))</f>
        <v/>
      </c>
      <c r="O938" s="105" t="str">
        <f>IF(D938="","",VLOOKUP(D938,ENTRANTS!$A$1:$H$1000,6,0))</f>
        <v/>
      </c>
      <c r="P938" s="83" t="str">
        <f t="shared" si="243"/>
        <v/>
      </c>
      <c r="Q938" s="30"/>
      <c r="R938" s="2" t="str">
        <f t="shared" si="244"/>
        <v/>
      </c>
      <c r="S938" s="3" t="str">
        <f>IF(D938="","",COUNTIF($R$2:R938,R938))</f>
        <v/>
      </c>
      <c r="T938" s="4" t="str">
        <f t="shared" si="249"/>
        <v/>
      </c>
      <c r="U938" s="34" t="str">
        <f>IF(AND(S938=4,K938="M",NOT(O938="Unattached")),SUMIF(R$2:R938,R938,L$2:L938),"")</f>
        <v/>
      </c>
      <c r="V938" s="4" t="str">
        <f t="shared" si="250"/>
        <v/>
      </c>
      <c r="W938" s="34" t="str">
        <f>IF(AND(S938=3,K938="F",NOT(O938="Unattached")),SUMIF(R$2:R938,R938,L$2:L938),"")</f>
        <v/>
      </c>
      <c r="X938" s="5" t="str">
        <f t="shared" si="237"/>
        <v/>
      </c>
      <c r="Y938" s="5" t="str">
        <f t="shared" si="245"/>
        <v/>
      </c>
      <c r="Z938" s="32" t="str">
        <f t="shared" si="238"/>
        <v xml:space="preserve"> </v>
      </c>
      <c r="AA938" s="32" t="str">
        <f>IF(K938="M",IF(S938&lt;&gt;4,"",VLOOKUP(CONCATENATE(R938," ",(S938-3)),$Z$2:AD938,5,0)),IF(S938&lt;&gt;3,"",VLOOKUP(CONCATENATE(R938," ",(S938-2)),$Z$2:AD938,5,0)))</f>
        <v/>
      </c>
      <c r="AB938" s="32" t="str">
        <f>IF(K938="M",IF(S938&lt;&gt;4,"",VLOOKUP(CONCATENATE(R938," ",(S938-2)),$Z$2:AD938,5,0)),IF(S938&lt;&gt;3,"",VLOOKUP(CONCATENATE(R938," ",(S938-1)),$Z$2:AD938,5,0)))</f>
        <v/>
      </c>
      <c r="AC938" s="32" t="str">
        <f>IF(K938="M",IF(S938&lt;&gt;4,"",VLOOKUP(CONCATENATE(R938," ",(S938-1)),$Z$2:AD938,5,0)),IF(S938&lt;&gt;3,"",VLOOKUP(CONCATENATE(R938," ",(S938)),$Z$2:AD938,5,0)))</f>
        <v/>
      </c>
      <c r="AD938" s="32" t="str">
        <f t="shared" si="246"/>
        <v/>
      </c>
      <c r="AE938" s="32" t="str">
        <f t="shared" si="247"/>
        <v xml:space="preserve"> </v>
      </c>
      <c r="AF938" s="109">
        <f>IF($K938="M",IF($L938&gt;Params!D$3,0,Params!F$3-$L938+1)+IF($L938=1,2,0),IF($L938&gt;Params!E$3,0,Params!G$3-$L938+1)+IF($L938=1,2,0))</f>
        <v>0</v>
      </c>
      <c r="AG938" s="109">
        <f t="shared" si="239"/>
        <v>0</v>
      </c>
      <c r="AH938" s="109">
        <f>IF(LEN(M938)&gt;1,MATCH(MID(M938,2,3),Params!$A$4:$A$14,0),0)</f>
        <v>0</v>
      </c>
      <c r="AI938" s="109" cm="1">
        <f t="array" ref="AI938">IF(AH938=0,0,INDEX(Params!F$4:F$14,RESULTS!$AH938))</f>
        <v>0</v>
      </c>
      <c r="AJ938" s="109" cm="1">
        <f t="array" ref="AJ938">IF(AI938=0,0,INDEX(Params!G$4:G$14,RESULTS!$AH938))</f>
        <v>0</v>
      </c>
      <c r="AK938" s="109">
        <f t="shared" si="240"/>
        <v>0</v>
      </c>
      <c r="AL938" s="109">
        <f t="shared" si="241"/>
        <v>0</v>
      </c>
    </row>
    <row r="939" spans="1:38" x14ac:dyDescent="0.3">
      <c r="A939" s="64" t="str">
        <f t="shared" si="235"/>
        <v/>
      </c>
      <c r="B939" s="64" t="str">
        <f t="shared" si="236"/>
        <v/>
      </c>
      <c r="C939" s="100">
        <v>938</v>
      </c>
      <c r="D939" s="96"/>
      <c r="E939" s="97">
        <f t="shared" si="248"/>
        <v>1</v>
      </c>
      <c r="F939" s="97"/>
      <c r="G939" s="97"/>
      <c r="H939" s="104" t="str">
        <f t="shared" si="242"/>
        <v/>
      </c>
      <c r="I939" s="105" t="str">
        <f>IF(D939="","",VLOOKUP(D939,ENTRANTS!$A$1:$H$1000,2,0))</f>
        <v/>
      </c>
      <c r="J939" s="105" t="str">
        <f>IF(D939="","",VLOOKUP(D939,ENTRANTS!$A$1:$H$1000,3,0))</f>
        <v/>
      </c>
      <c r="K939" s="100" t="str">
        <f>IF(D939="","",LEFT(VLOOKUP(D939,ENTRANTS!$A$1:$H$1000,5,0),1))</f>
        <v/>
      </c>
      <c r="L939" s="100" t="str">
        <f>IF(D939="","",COUNTIF($K$2:K939,K939))</f>
        <v/>
      </c>
      <c r="M939" s="100" t="str">
        <f>IF(D939="","",VLOOKUP(D939,ENTRANTS!$A$1:$H$1000,4,0))</f>
        <v/>
      </c>
      <c r="N939" s="100" t="str">
        <f>IF(D939="","",COUNTIF($M$2:M939,M939))</f>
        <v/>
      </c>
      <c r="O939" s="105" t="str">
        <f>IF(D939="","",VLOOKUP(D939,ENTRANTS!$A$1:$H$1000,6,0))</f>
        <v/>
      </c>
      <c r="P939" s="83" t="str">
        <f t="shared" si="243"/>
        <v/>
      </c>
      <c r="Q939" s="30"/>
      <c r="R939" s="2" t="str">
        <f t="shared" si="244"/>
        <v/>
      </c>
      <c r="S939" s="3" t="str">
        <f>IF(D939="","",COUNTIF($R$2:R939,R939))</f>
        <v/>
      </c>
      <c r="T939" s="4" t="str">
        <f t="shared" si="249"/>
        <v/>
      </c>
      <c r="U939" s="34" t="str">
        <f>IF(AND(S939=4,K939="M",NOT(O939="Unattached")),SUMIF(R$2:R939,R939,L$2:L939),"")</f>
        <v/>
      </c>
      <c r="V939" s="4" t="str">
        <f t="shared" si="250"/>
        <v/>
      </c>
      <c r="W939" s="34" t="str">
        <f>IF(AND(S939=3,K939="F",NOT(O939="Unattached")),SUMIF(R$2:R939,R939,L$2:L939),"")</f>
        <v/>
      </c>
      <c r="X939" s="5" t="str">
        <f t="shared" si="237"/>
        <v/>
      </c>
      <c r="Y939" s="5" t="str">
        <f t="shared" si="245"/>
        <v/>
      </c>
      <c r="Z939" s="32" t="str">
        <f t="shared" si="238"/>
        <v xml:space="preserve"> </v>
      </c>
      <c r="AA939" s="32" t="str">
        <f>IF(K939="M",IF(S939&lt;&gt;4,"",VLOOKUP(CONCATENATE(R939," ",(S939-3)),$Z$2:AD939,5,0)),IF(S939&lt;&gt;3,"",VLOOKUP(CONCATENATE(R939," ",(S939-2)),$Z$2:AD939,5,0)))</f>
        <v/>
      </c>
      <c r="AB939" s="32" t="str">
        <f>IF(K939="M",IF(S939&lt;&gt;4,"",VLOOKUP(CONCATENATE(R939," ",(S939-2)),$Z$2:AD939,5,0)),IF(S939&lt;&gt;3,"",VLOOKUP(CONCATENATE(R939," ",(S939-1)),$Z$2:AD939,5,0)))</f>
        <v/>
      </c>
      <c r="AC939" s="32" t="str">
        <f>IF(K939="M",IF(S939&lt;&gt;4,"",VLOOKUP(CONCATENATE(R939," ",(S939-1)),$Z$2:AD939,5,0)),IF(S939&lt;&gt;3,"",VLOOKUP(CONCATENATE(R939," ",(S939)),$Z$2:AD939,5,0)))</f>
        <v/>
      </c>
      <c r="AD939" s="32" t="str">
        <f t="shared" si="246"/>
        <v/>
      </c>
      <c r="AE939" s="32" t="str">
        <f t="shared" si="247"/>
        <v xml:space="preserve"> </v>
      </c>
      <c r="AF939" s="109">
        <f>IF($K939="M",IF($L939&gt;Params!D$3,0,Params!F$3-$L939+1)+IF($L939=1,2,0),IF($L939&gt;Params!E$3,0,Params!G$3-$L939+1)+IF($L939=1,2,0))</f>
        <v>0</v>
      </c>
      <c r="AG939" s="109">
        <f t="shared" si="239"/>
        <v>0</v>
      </c>
      <c r="AH939" s="109">
        <f>IF(LEN(M939)&gt;1,MATCH(MID(M939,2,3),Params!$A$4:$A$14,0),0)</f>
        <v>0</v>
      </c>
      <c r="AI939" s="109" cm="1">
        <f t="array" ref="AI939">IF(AH939=0,0,INDEX(Params!F$4:F$14,RESULTS!$AH939))</f>
        <v>0</v>
      </c>
      <c r="AJ939" s="109" cm="1">
        <f t="array" ref="AJ939">IF(AI939=0,0,INDEX(Params!G$4:G$14,RESULTS!$AH939))</f>
        <v>0</v>
      </c>
      <c r="AK939" s="109">
        <f t="shared" si="240"/>
        <v>0</v>
      </c>
      <c r="AL939" s="109">
        <f t="shared" si="241"/>
        <v>0</v>
      </c>
    </row>
    <row r="940" spans="1:38" x14ac:dyDescent="0.3">
      <c r="A940" s="64" t="str">
        <f t="shared" si="235"/>
        <v/>
      </c>
      <c r="B940" s="64" t="str">
        <f t="shared" si="236"/>
        <v/>
      </c>
      <c r="C940" s="100">
        <v>939</v>
      </c>
      <c r="D940" s="96"/>
      <c r="E940" s="97">
        <f t="shared" si="248"/>
        <v>1</v>
      </c>
      <c r="F940" s="97"/>
      <c r="G940" s="97"/>
      <c r="H940" s="104" t="str">
        <f t="shared" si="242"/>
        <v/>
      </c>
      <c r="I940" s="105" t="str">
        <f>IF(D940="","",VLOOKUP(D940,ENTRANTS!$A$1:$H$1000,2,0))</f>
        <v/>
      </c>
      <c r="J940" s="105" t="str">
        <f>IF(D940="","",VLOOKUP(D940,ENTRANTS!$A$1:$H$1000,3,0))</f>
        <v/>
      </c>
      <c r="K940" s="100" t="str">
        <f>IF(D940="","",LEFT(VLOOKUP(D940,ENTRANTS!$A$1:$H$1000,5,0),1))</f>
        <v/>
      </c>
      <c r="L940" s="100" t="str">
        <f>IF(D940="","",COUNTIF($K$2:K940,K940))</f>
        <v/>
      </c>
      <c r="M940" s="100" t="str">
        <f>IF(D940="","",VLOOKUP(D940,ENTRANTS!$A$1:$H$1000,4,0))</f>
        <v/>
      </c>
      <c r="N940" s="100" t="str">
        <f>IF(D940="","",COUNTIF($M$2:M940,M940))</f>
        <v/>
      </c>
      <c r="O940" s="105" t="str">
        <f>IF(D940="","",VLOOKUP(D940,ENTRANTS!$A$1:$H$1000,6,0))</f>
        <v/>
      </c>
      <c r="P940" s="83" t="str">
        <f t="shared" si="243"/>
        <v/>
      </c>
      <c r="Q940" s="30"/>
      <c r="R940" s="2" t="str">
        <f t="shared" si="244"/>
        <v/>
      </c>
      <c r="S940" s="3" t="str">
        <f>IF(D940="","",COUNTIF($R$2:R940,R940))</f>
        <v/>
      </c>
      <c r="T940" s="4" t="str">
        <f t="shared" si="249"/>
        <v/>
      </c>
      <c r="U940" s="34" t="str">
        <f>IF(AND(S940=4,K940="M",NOT(O940="Unattached")),SUMIF(R$2:R940,R940,L$2:L940),"")</f>
        <v/>
      </c>
      <c r="V940" s="4" t="str">
        <f t="shared" si="250"/>
        <v/>
      </c>
      <c r="W940" s="34" t="str">
        <f>IF(AND(S940=3,K940="F",NOT(O940="Unattached")),SUMIF(R$2:R940,R940,L$2:L940),"")</f>
        <v/>
      </c>
      <c r="X940" s="5" t="str">
        <f t="shared" si="237"/>
        <v/>
      </c>
      <c r="Y940" s="5" t="str">
        <f t="shared" si="245"/>
        <v/>
      </c>
      <c r="Z940" s="32" t="str">
        <f t="shared" si="238"/>
        <v xml:space="preserve"> </v>
      </c>
      <c r="AA940" s="32" t="str">
        <f>IF(K940="M",IF(S940&lt;&gt;4,"",VLOOKUP(CONCATENATE(R940," ",(S940-3)),$Z$2:AD940,5,0)),IF(S940&lt;&gt;3,"",VLOOKUP(CONCATENATE(R940," ",(S940-2)),$Z$2:AD940,5,0)))</f>
        <v/>
      </c>
      <c r="AB940" s="32" t="str">
        <f>IF(K940="M",IF(S940&lt;&gt;4,"",VLOOKUP(CONCATENATE(R940," ",(S940-2)),$Z$2:AD940,5,0)),IF(S940&lt;&gt;3,"",VLOOKUP(CONCATENATE(R940," ",(S940-1)),$Z$2:AD940,5,0)))</f>
        <v/>
      </c>
      <c r="AC940" s="32" t="str">
        <f>IF(K940="M",IF(S940&lt;&gt;4,"",VLOOKUP(CONCATENATE(R940," ",(S940-1)),$Z$2:AD940,5,0)),IF(S940&lt;&gt;3,"",VLOOKUP(CONCATENATE(R940," ",(S940)),$Z$2:AD940,5,0)))</f>
        <v/>
      </c>
      <c r="AD940" s="32" t="str">
        <f t="shared" si="246"/>
        <v/>
      </c>
      <c r="AE940" s="32" t="str">
        <f t="shared" si="247"/>
        <v xml:space="preserve"> </v>
      </c>
      <c r="AF940" s="109">
        <f>IF($K940="M",IF($L940&gt;Params!D$3,0,Params!F$3-$L940+1)+IF($L940=1,2,0),IF($L940&gt;Params!E$3,0,Params!G$3-$L940+1)+IF($L940=1,2,0))</f>
        <v>0</v>
      </c>
      <c r="AG940" s="109">
        <f t="shared" si="239"/>
        <v>0</v>
      </c>
      <c r="AH940" s="109">
        <f>IF(LEN(M940)&gt;1,MATCH(MID(M940,2,3),Params!$A$4:$A$14,0),0)</f>
        <v>0</v>
      </c>
      <c r="AI940" s="109" cm="1">
        <f t="array" ref="AI940">IF(AH940=0,0,INDEX(Params!F$4:F$14,RESULTS!$AH940))</f>
        <v>0</v>
      </c>
      <c r="AJ940" s="109" cm="1">
        <f t="array" ref="AJ940">IF(AI940=0,0,INDEX(Params!G$4:G$14,RESULTS!$AH940))</f>
        <v>0</v>
      </c>
      <c r="AK940" s="109">
        <f t="shared" si="240"/>
        <v>0</v>
      </c>
      <c r="AL940" s="109">
        <f t="shared" si="241"/>
        <v>0</v>
      </c>
    </row>
    <row r="941" spans="1:38" x14ac:dyDescent="0.3">
      <c r="A941" s="64" t="str">
        <f t="shared" si="235"/>
        <v/>
      </c>
      <c r="B941" s="64" t="str">
        <f t="shared" si="236"/>
        <v/>
      </c>
      <c r="C941" s="100">
        <v>940</v>
      </c>
      <c r="D941" s="96"/>
      <c r="E941" s="97">
        <f t="shared" si="248"/>
        <v>1</v>
      </c>
      <c r="F941" s="97"/>
      <c r="G941" s="97"/>
      <c r="H941" s="104" t="str">
        <f t="shared" si="242"/>
        <v/>
      </c>
      <c r="I941" s="105" t="str">
        <f>IF(D941="","",VLOOKUP(D941,ENTRANTS!$A$1:$H$1000,2,0))</f>
        <v/>
      </c>
      <c r="J941" s="105" t="str">
        <f>IF(D941="","",VLOOKUP(D941,ENTRANTS!$A$1:$H$1000,3,0))</f>
        <v/>
      </c>
      <c r="K941" s="100" t="str">
        <f>IF(D941="","",LEFT(VLOOKUP(D941,ENTRANTS!$A$1:$H$1000,5,0),1))</f>
        <v/>
      </c>
      <c r="L941" s="100" t="str">
        <f>IF(D941="","",COUNTIF($K$2:K941,K941))</f>
        <v/>
      </c>
      <c r="M941" s="100" t="str">
        <f>IF(D941="","",VLOOKUP(D941,ENTRANTS!$A$1:$H$1000,4,0))</f>
        <v/>
      </c>
      <c r="N941" s="100" t="str">
        <f>IF(D941="","",COUNTIF($M$2:M941,M941))</f>
        <v/>
      </c>
      <c r="O941" s="105" t="str">
        <f>IF(D941="","",VLOOKUP(D941,ENTRANTS!$A$1:$H$1000,6,0))</f>
        <v/>
      </c>
      <c r="P941" s="83" t="str">
        <f t="shared" si="243"/>
        <v/>
      </c>
      <c r="Q941" s="30"/>
      <c r="R941" s="2" t="str">
        <f t="shared" si="244"/>
        <v/>
      </c>
      <c r="S941" s="3" t="str">
        <f>IF(D941="","",COUNTIF($R$2:R941,R941))</f>
        <v/>
      </c>
      <c r="T941" s="4" t="str">
        <f t="shared" si="249"/>
        <v/>
      </c>
      <c r="U941" s="34" t="str">
        <f>IF(AND(S941=4,K941="M",NOT(O941="Unattached")),SUMIF(R$2:R941,R941,L$2:L941),"")</f>
        <v/>
      </c>
      <c r="V941" s="4" t="str">
        <f t="shared" si="250"/>
        <v/>
      </c>
      <c r="W941" s="34" t="str">
        <f>IF(AND(S941=3,K941="F",NOT(O941="Unattached")),SUMIF(R$2:R941,R941,L$2:L941),"")</f>
        <v/>
      </c>
      <c r="X941" s="5" t="str">
        <f t="shared" si="237"/>
        <v/>
      </c>
      <c r="Y941" s="5" t="str">
        <f t="shared" si="245"/>
        <v/>
      </c>
      <c r="Z941" s="32" t="str">
        <f t="shared" si="238"/>
        <v xml:space="preserve"> </v>
      </c>
      <c r="AA941" s="32" t="str">
        <f>IF(K941="M",IF(S941&lt;&gt;4,"",VLOOKUP(CONCATENATE(R941," ",(S941-3)),$Z$2:AD941,5,0)),IF(S941&lt;&gt;3,"",VLOOKUP(CONCATENATE(R941," ",(S941-2)),$Z$2:AD941,5,0)))</f>
        <v/>
      </c>
      <c r="AB941" s="32" t="str">
        <f>IF(K941="M",IF(S941&lt;&gt;4,"",VLOOKUP(CONCATENATE(R941," ",(S941-2)),$Z$2:AD941,5,0)),IF(S941&lt;&gt;3,"",VLOOKUP(CONCATENATE(R941," ",(S941-1)),$Z$2:AD941,5,0)))</f>
        <v/>
      </c>
      <c r="AC941" s="32" t="str">
        <f>IF(K941="M",IF(S941&lt;&gt;4,"",VLOOKUP(CONCATENATE(R941," ",(S941-1)),$Z$2:AD941,5,0)),IF(S941&lt;&gt;3,"",VLOOKUP(CONCATENATE(R941," ",(S941)),$Z$2:AD941,5,0)))</f>
        <v/>
      </c>
      <c r="AD941" s="32" t="str">
        <f t="shared" si="246"/>
        <v/>
      </c>
      <c r="AE941" s="32" t="str">
        <f t="shared" si="247"/>
        <v xml:space="preserve"> </v>
      </c>
      <c r="AF941" s="109">
        <f>IF($K941="M",IF($L941&gt;Params!D$3,0,Params!F$3-$L941+1)+IF($L941=1,2,0),IF($L941&gt;Params!E$3,0,Params!G$3-$L941+1)+IF($L941=1,2,0))</f>
        <v>0</v>
      </c>
      <c r="AG941" s="109">
        <f t="shared" si="239"/>
        <v>0</v>
      </c>
      <c r="AH941" s="109">
        <f>IF(LEN(M941)&gt;1,MATCH(MID(M941,2,3),Params!$A$4:$A$14,0),0)</f>
        <v>0</v>
      </c>
      <c r="AI941" s="109" cm="1">
        <f t="array" ref="AI941">IF(AH941=0,0,INDEX(Params!F$4:F$14,RESULTS!$AH941))</f>
        <v>0</v>
      </c>
      <c r="AJ941" s="109" cm="1">
        <f t="array" ref="AJ941">IF(AI941=0,0,INDEX(Params!G$4:G$14,RESULTS!$AH941))</f>
        <v>0</v>
      </c>
      <c r="AK941" s="109">
        <f t="shared" si="240"/>
        <v>0</v>
      </c>
      <c r="AL941" s="109">
        <f t="shared" si="241"/>
        <v>0</v>
      </c>
    </row>
    <row r="942" spans="1:38" x14ac:dyDescent="0.3">
      <c r="A942" s="64" t="str">
        <f t="shared" si="235"/>
        <v/>
      </c>
      <c r="B942" s="64" t="str">
        <f t="shared" si="236"/>
        <v/>
      </c>
      <c r="C942" s="100">
        <v>941</v>
      </c>
      <c r="D942" s="96"/>
      <c r="E942" s="97">
        <f t="shared" si="248"/>
        <v>1</v>
      </c>
      <c r="F942" s="97"/>
      <c r="G942" s="97"/>
      <c r="H942" s="104" t="str">
        <f t="shared" si="242"/>
        <v/>
      </c>
      <c r="I942" s="105" t="str">
        <f>IF(D942="","",VLOOKUP(D942,ENTRANTS!$A$1:$H$1000,2,0))</f>
        <v/>
      </c>
      <c r="J942" s="105" t="str">
        <f>IF(D942="","",VLOOKUP(D942,ENTRANTS!$A$1:$H$1000,3,0))</f>
        <v/>
      </c>
      <c r="K942" s="100" t="str">
        <f>IF(D942="","",LEFT(VLOOKUP(D942,ENTRANTS!$A$1:$H$1000,5,0),1))</f>
        <v/>
      </c>
      <c r="L942" s="100" t="str">
        <f>IF(D942="","",COUNTIF($K$2:K942,K942))</f>
        <v/>
      </c>
      <c r="M942" s="100" t="str">
        <f>IF(D942="","",VLOOKUP(D942,ENTRANTS!$A$1:$H$1000,4,0))</f>
        <v/>
      </c>
      <c r="N942" s="100" t="str">
        <f>IF(D942="","",COUNTIF($M$2:M942,M942))</f>
        <v/>
      </c>
      <c r="O942" s="105" t="str">
        <f>IF(D942="","",VLOOKUP(D942,ENTRANTS!$A$1:$H$1000,6,0))</f>
        <v/>
      </c>
      <c r="P942" s="83" t="str">
        <f t="shared" si="243"/>
        <v/>
      </c>
      <c r="Q942" s="30"/>
      <c r="R942" s="2" t="str">
        <f t="shared" si="244"/>
        <v/>
      </c>
      <c r="S942" s="3" t="str">
        <f>IF(D942="","",COUNTIF($R$2:R942,R942))</f>
        <v/>
      </c>
      <c r="T942" s="4" t="str">
        <f t="shared" si="249"/>
        <v/>
      </c>
      <c r="U942" s="34" t="str">
        <f>IF(AND(S942=4,K942="M",NOT(O942="Unattached")),SUMIF(R$2:R942,R942,L$2:L942),"")</f>
        <v/>
      </c>
      <c r="V942" s="4" t="str">
        <f t="shared" si="250"/>
        <v/>
      </c>
      <c r="W942" s="34" t="str">
        <f>IF(AND(S942=3,K942="F",NOT(O942="Unattached")),SUMIF(R$2:R942,R942,L$2:L942),"")</f>
        <v/>
      </c>
      <c r="X942" s="5" t="str">
        <f t="shared" si="237"/>
        <v/>
      </c>
      <c r="Y942" s="5" t="str">
        <f t="shared" si="245"/>
        <v/>
      </c>
      <c r="Z942" s="32" t="str">
        <f t="shared" si="238"/>
        <v xml:space="preserve"> </v>
      </c>
      <c r="AA942" s="32" t="str">
        <f>IF(K942="M",IF(S942&lt;&gt;4,"",VLOOKUP(CONCATENATE(R942," ",(S942-3)),$Z$2:AD942,5,0)),IF(S942&lt;&gt;3,"",VLOOKUP(CONCATENATE(R942," ",(S942-2)),$Z$2:AD942,5,0)))</f>
        <v/>
      </c>
      <c r="AB942" s="32" t="str">
        <f>IF(K942="M",IF(S942&lt;&gt;4,"",VLOOKUP(CONCATENATE(R942," ",(S942-2)),$Z$2:AD942,5,0)),IF(S942&lt;&gt;3,"",VLOOKUP(CONCATENATE(R942," ",(S942-1)),$Z$2:AD942,5,0)))</f>
        <v/>
      </c>
      <c r="AC942" s="32" t="str">
        <f>IF(K942="M",IF(S942&lt;&gt;4,"",VLOOKUP(CONCATENATE(R942," ",(S942-1)),$Z$2:AD942,5,0)),IF(S942&lt;&gt;3,"",VLOOKUP(CONCATENATE(R942," ",(S942)),$Z$2:AD942,5,0)))</f>
        <v/>
      </c>
      <c r="AD942" s="32" t="str">
        <f t="shared" si="246"/>
        <v/>
      </c>
      <c r="AE942" s="32" t="str">
        <f t="shared" si="247"/>
        <v xml:space="preserve"> </v>
      </c>
      <c r="AF942" s="109">
        <f>IF($K942="M",IF($L942&gt;Params!D$3,0,Params!F$3-$L942+1)+IF($L942=1,2,0),IF($L942&gt;Params!E$3,0,Params!G$3-$L942+1)+IF($L942=1,2,0))</f>
        <v>0</v>
      </c>
      <c r="AG942" s="109">
        <f t="shared" si="239"/>
        <v>0</v>
      </c>
      <c r="AH942" s="109">
        <f>IF(LEN(M942)&gt;1,MATCH(MID(M942,2,3),Params!$A$4:$A$14,0),0)</f>
        <v>0</v>
      </c>
      <c r="AI942" s="109" cm="1">
        <f t="array" ref="AI942">IF(AH942=0,0,INDEX(Params!F$4:F$14,RESULTS!$AH942))</f>
        <v>0</v>
      </c>
      <c r="AJ942" s="109" cm="1">
        <f t="array" ref="AJ942">IF(AI942=0,0,INDEX(Params!G$4:G$14,RESULTS!$AH942))</f>
        <v>0</v>
      </c>
      <c r="AK942" s="109">
        <f t="shared" si="240"/>
        <v>0</v>
      </c>
      <c r="AL942" s="109">
        <f t="shared" si="241"/>
        <v>0</v>
      </c>
    </row>
    <row r="943" spans="1:38" x14ac:dyDescent="0.3">
      <c r="A943" s="64" t="str">
        <f t="shared" si="235"/>
        <v/>
      </c>
      <c r="B943" s="64" t="str">
        <f t="shared" si="236"/>
        <v/>
      </c>
      <c r="C943" s="100">
        <v>942</v>
      </c>
      <c r="D943" s="96"/>
      <c r="E943" s="97">
        <f t="shared" si="248"/>
        <v>1</v>
      </c>
      <c r="F943" s="97"/>
      <c r="G943" s="97"/>
      <c r="H943" s="104" t="str">
        <f t="shared" si="242"/>
        <v/>
      </c>
      <c r="I943" s="105" t="str">
        <f>IF(D943="","",VLOOKUP(D943,ENTRANTS!$A$1:$H$1000,2,0))</f>
        <v/>
      </c>
      <c r="J943" s="105" t="str">
        <f>IF(D943="","",VLOOKUP(D943,ENTRANTS!$A$1:$H$1000,3,0))</f>
        <v/>
      </c>
      <c r="K943" s="100" t="str">
        <f>IF(D943="","",LEFT(VLOOKUP(D943,ENTRANTS!$A$1:$H$1000,5,0),1))</f>
        <v/>
      </c>
      <c r="L943" s="100" t="str">
        <f>IF(D943="","",COUNTIF($K$2:K943,K943))</f>
        <v/>
      </c>
      <c r="M943" s="100" t="str">
        <f>IF(D943="","",VLOOKUP(D943,ENTRANTS!$A$1:$H$1000,4,0))</f>
        <v/>
      </c>
      <c r="N943" s="100" t="str">
        <f>IF(D943="","",COUNTIF($M$2:M943,M943))</f>
        <v/>
      </c>
      <c r="O943" s="105" t="str">
        <f>IF(D943="","",VLOOKUP(D943,ENTRANTS!$A$1:$H$1000,6,0))</f>
        <v/>
      </c>
      <c r="P943" s="83" t="str">
        <f t="shared" si="243"/>
        <v/>
      </c>
      <c r="Q943" s="30"/>
      <c r="R943" s="2" t="str">
        <f t="shared" si="244"/>
        <v/>
      </c>
      <c r="S943" s="3" t="str">
        <f>IF(D943="","",COUNTIF($R$2:R943,R943))</f>
        <v/>
      </c>
      <c r="T943" s="4" t="str">
        <f t="shared" si="249"/>
        <v/>
      </c>
      <c r="U943" s="34" t="str">
        <f>IF(AND(S943=4,K943="M",NOT(O943="Unattached")),SUMIF(R$2:R943,R943,L$2:L943),"")</f>
        <v/>
      </c>
      <c r="V943" s="4" t="str">
        <f t="shared" si="250"/>
        <v/>
      </c>
      <c r="W943" s="34" t="str">
        <f>IF(AND(S943=3,K943="F",NOT(O943="Unattached")),SUMIF(R$2:R943,R943,L$2:L943),"")</f>
        <v/>
      </c>
      <c r="X943" s="5" t="str">
        <f t="shared" si="237"/>
        <v/>
      </c>
      <c r="Y943" s="5" t="str">
        <f t="shared" si="245"/>
        <v/>
      </c>
      <c r="Z943" s="32" t="str">
        <f t="shared" si="238"/>
        <v xml:space="preserve"> </v>
      </c>
      <c r="AA943" s="32" t="str">
        <f>IF(K943="M",IF(S943&lt;&gt;4,"",VLOOKUP(CONCATENATE(R943," ",(S943-3)),$Z$2:AD943,5,0)),IF(S943&lt;&gt;3,"",VLOOKUP(CONCATENATE(R943," ",(S943-2)),$Z$2:AD943,5,0)))</f>
        <v/>
      </c>
      <c r="AB943" s="32" t="str">
        <f>IF(K943="M",IF(S943&lt;&gt;4,"",VLOOKUP(CONCATENATE(R943," ",(S943-2)),$Z$2:AD943,5,0)),IF(S943&lt;&gt;3,"",VLOOKUP(CONCATENATE(R943," ",(S943-1)),$Z$2:AD943,5,0)))</f>
        <v/>
      </c>
      <c r="AC943" s="32" t="str">
        <f>IF(K943="M",IF(S943&lt;&gt;4,"",VLOOKUP(CONCATENATE(R943," ",(S943-1)),$Z$2:AD943,5,0)),IF(S943&lt;&gt;3,"",VLOOKUP(CONCATENATE(R943," ",(S943)),$Z$2:AD943,5,0)))</f>
        <v/>
      </c>
      <c r="AD943" s="32" t="str">
        <f t="shared" si="246"/>
        <v/>
      </c>
      <c r="AE943" s="32" t="str">
        <f t="shared" si="247"/>
        <v xml:space="preserve"> </v>
      </c>
      <c r="AF943" s="109">
        <f>IF($K943="M",IF($L943&gt;Params!D$3,0,Params!F$3-$L943+1)+IF($L943=1,2,0),IF($L943&gt;Params!E$3,0,Params!G$3-$L943+1)+IF($L943=1,2,0))</f>
        <v>0</v>
      </c>
      <c r="AG943" s="109">
        <f t="shared" si="239"/>
        <v>0</v>
      </c>
      <c r="AH943" s="109">
        <f>IF(LEN(M943)&gt;1,MATCH(MID(M943,2,3),Params!$A$4:$A$14,0),0)</f>
        <v>0</v>
      </c>
      <c r="AI943" s="109" cm="1">
        <f t="array" ref="AI943">IF(AH943=0,0,INDEX(Params!F$4:F$14,RESULTS!$AH943))</f>
        <v>0</v>
      </c>
      <c r="AJ943" s="109" cm="1">
        <f t="array" ref="AJ943">IF(AI943=0,0,INDEX(Params!G$4:G$14,RESULTS!$AH943))</f>
        <v>0</v>
      </c>
      <c r="AK943" s="109">
        <f t="shared" si="240"/>
        <v>0</v>
      </c>
      <c r="AL943" s="109">
        <f t="shared" si="241"/>
        <v>0</v>
      </c>
    </row>
    <row r="944" spans="1:38" x14ac:dyDescent="0.3">
      <c r="A944" s="64" t="str">
        <f t="shared" si="235"/>
        <v/>
      </c>
      <c r="B944" s="64" t="str">
        <f t="shared" si="236"/>
        <v/>
      </c>
      <c r="C944" s="100">
        <v>943</v>
      </c>
      <c r="D944" s="96"/>
      <c r="E944" s="97">
        <f t="shared" si="248"/>
        <v>1</v>
      </c>
      <c r="F944" s="97"/>
      <c r="G944" s="97"/>
      <c r="H944" s="104" t="str">
        <f t="shared" si="242"/>
        <v/>
      </c>
      <c r="I944" s="105" t="str">
        <f>IF(D944="","",VLOOKUP(D944,ENTRANTS!$A$1:$H$1000,2,0))</f>
        <v/>
      </c>
      <c r="J944" s="105" t="str">
        <f>IF(D944="","",VLOOKUP(D944,ENTRANTS!$A$1:$H$1000,3,0))</f>
        <v/>
      </c>
      <c r="K944" s="100" t="str">
        <f>IF(D944="","",LEFT(VLOOKUP(D944,ENTRANTS!$A$1:$H$1000,5,0),1))</f>
        <v/>
      </c>
      <c r="L944" s="100" t="str">
        <f>IF(D944="","",COUNTIF($K$2:K944,K944))</f>
        <v/>
      </c>
      <c r="M944" s="100" t="str">
        <f>IF(D944="","",VLOOKUP(D944,ENTRANTS!$A$1:$H$1000,4,0))</f>
        <v/>
      </c>
      <c r="N944" s="100" t="str">
        <f>IF(D944="","",COUNTIF($M$2:M944,M944))</f>
        <v/>
      </c>
      <c r="O944" s="105" t="str">
        <f>IF(D944="","",VLOOKUP(D944,ENTRANTS!$A$1:$H$1000,6,0))</f>
        <v/>
      </c>
      <c r="P944" s="83" t="str">
        <f t="shared" si="243"/>
        <v/>
      </c>
      <c r="Q944" s="30"/>
      <c r="R944" s="2" t="str">
        <f t="shared" si="244"/>
        <v/>
      </c>
      <c r="S944" s="3" t="str">
        <f>IF(D944="","",COUNTIF($R$2:R944,R944))</f>
        <v/>
      </c>
      <c r="T944" s="4" t="str">
        <f t="shared" si="249"/>
        <v/>
      </c>
      <c r="U944" s="34" t="str">
        <f>IF(AND(S944=4,K944="M",NOT(O944="Unattached")),SUMIF(R$2:R944,R944,L$2:L944),"")</f>
        <v/>
      </c>
      <c r="V944" s="4" t="str">
        <f t="shared" si="250"/>
        <v/>
      </c>
      <c r="W944" s="34" t="str">
        <f>IF(AND(S944=3,K944="F",NOT(O944="Unattached")),SUMIF(R$2:R944,R944,L$2:L944),"")</f>
        <v/>
      </c>
      <c r="X944" s="5" t="str">
        <f t="shared" si="237"/>
        <v/>
      </c>
      <c r="Y944" s="5" t="str">
        <f t="shared" si="245"/>
        <v/>
      </c>
      <c r="Z944" s="32" t="str">
        <f t="shared" si="238"/>
        <v xml:space="preserve"> </v>
      </c>
      <c r="AA944" s="32" t="str">
        <f>IF(K944="M",IF(S944&lt;&gt;4,"",VLOOKUP(CONCATENATE(R944," ",(S944-3)),$Z$2:AD944,5,0)),IF(S944&lt;&gt;3,"",VLOOKUP(CONCATENATE(R944," ",(S944-2)),$Z$2:AD944,5,0)))</f>
        <v/>
      </c>
      <c r="AB944" s="32" t="str">
        <f>IF(K944="M",IF(S944&lt;&gt;4,"",VLOOKUP(CONCATENATE(R944," ",(S944-2)),$Z$2:AD944,5,0)),IF(S944&lt;&gt;3,"",VLOOKUP(CONCATENATE(R944," ",(S944-1)),$Z$2:AD944,5,0)))</f>
        <v/>
      </c>
      <c r="AC944" s="32" t="str">
        <f>IF(K944="M",IF(S944&lt;&gt;4,"",VLOOKUP(CONCATENATE(R944," ",(S944-1)),$Z$2:AD944,5,0)),IF(S944&lt;&gt;3,"",VLOOKUP(CONCATENATE(R944," ",(S944)),$Z$2:AD944,5,0)))</f>
        <v/>
      </c>
      <c r="AD944" s="32" t="str">
        <f t="shared" si="246"/>
        <v/>
      </c>
      <c r="AE944" s="32" t="str">
        <f t="shared" si="247"/>
        <v xml:space="preserve"> </v>
      </c>
      <c r="AF944" s="109">
        <f>IF($K944="M",IF($L944&gt;Params!D$3,0,Params!F$3-$L944+1)+IF($L944=1,2,0),IF($L944&gt;Params!E$3,0,Params!G$3-$L944+1)+IF($L944=1,2,0))</f>
        <v>0</v>
      </c>
      <c r="AG944" s="109">
        <f t="shared" si="239"/>
        <v>0</v>
      </c>
      <c r="AH944" s="109">
        <f>IF(LEN(M944)&gt;1,MATCH(MID(M944,2,3),Params!$A$4:$A$14,0),0)</f>
        <v>0</v>
      </c>
      <c r="AI944" s="109" cm="1">
        <f t="array" ref="AI944">IF(AH944=0,0,INDEX(Params!F$4:F$14,RESULTS!$AH944))</f>
        <v>0</v>
      </c>
      <c r="AJ944" s="109" cm="1">
        <f t="array" ref="AJ944">IF(AI944=0,0,INDEX(Params!G$4:G$14,RESULTS!$AH944))</f>
        <v>0</v>
      </c>
      <c r="AK944" s="109">
        <f t="shared" si="240"/>
        <v>0</v>
      </c>
      <c r="AL944" s="109">
        <f t="shared" si="241"/>
        <v>0</v>
      </c>
    </row>
    <row r="945" spans="1:38" x14ac:dyDescent="0.3">
      <c r="A945" s="64" t="str">
        <f t="shared" si="235"/>
        <v/>
      </c>
      <c r="B945" s="64" t="str">
        <f t="shared" si="236"/>
        <v/>
      </c>
      <c r="C945" s="100">
        <v>944</v>
      </c>
      <c r="D945" s="96"/>
      <c r="E945" s="97">
        <f t="shared" si="248"/>
        <v>1</v>
      </c>
      <c r="F945" s="97"/>
      <c r="G945" s="97"/>
      <c r="H945" s="104" t="str">
        <f t="shared" si="242"/>
        <v/>
      </c>
      <c r="I945" s="105" t="str">
        <f>IF(D945="","",VLOOKUP(D945,ENTRANTS!$A$1:$H$1000,2,0))</f>
        <v/>
      </c>
      <c r="J945" s="105" t="str">
        <f>IF(D945="","",VLOOKUP(D945,ENTRANTS!$A$1:$H$1000,3,0))</f>
        <v/>
      </c>
      <c r="K945" s="100" t="str">
        <f>IF(D945="","",LEFT(VLOOKUP(D945,ENTRANTS!$A$1:$H$1000,5,0),1))</f>
        <v/>
      </c>
      <c r="L945" s="100" t="str">
        <f>IF(D945="","",COUNTIF($K$2:K945,K945))</f>
        <v/>
      </c>
      <c r="M945" s="100" t="str">
        <f>IF(D945="","",VLOOKUP(D945,ENTRANTS!$A$1:$H$1000,4,0))</f>
        <v/>
      </c>
      <c r="N945" s="100" t="str">
        <f>IF(D945="","",COUNTIF($M$2:M945,M945))</f>
        <v/>
      </c>
      <c r="O945" s="105" t="str">
        <f>IF(D945="","",VLOOKUP(D945,ENTRANTS!$A$1:$H$1000,6,0))</f>
        <v/>
      </c>
      <c r="P945" s="83" t="str">
        <f t="shared" si="243"/>
        <v/>
      </c>
      <c r="Q945" s="30"/>
      <c r="R945" s="2" t="str">
        <f t="shared" si="244"/>
        <v/>
      </c>
      <c r="S945" s="3" t="str">
        <f>IF(D945="","",COUNTIF($R$2:R945,R945))</f>
        <v/>
      </c>
      <c r="T945" s="4" t="str">
        <f t="shared" si="249"/>
        <v/>
      </c>
      <c r="U945" s="34" t="str">
        <f>IF(AND(S945=4,K945="M",NOT(O945="Unattached")),SUMIF(R$2:R945,R945,L$2:L945),"")</f>
        <v/>
      </c>
      <c r="V945" s="4" t="str">
        <f t="shared" si="250"/>
        <v/>
      </c>
      <c r="W945" s="34" t="str">
        <f>IF(AND(S945=3,K945="F",NOT(O945="Unattached")),SUMIF(R$2:R945,R945,L$2:L945),"")</f>
        <v/>
      </c>
      <c r="X945" s="5" t="str">
        <f t="shared" si="237"/>
        <v/>
      </c>
      <c r="Y945" s="5" t="str">
        <f t="shared" si="245"/>
        <v/>
      </c>
      <c r="Z945" s="32" t="str">
        <f t="shared" si="238"/>
        <v xml:space="preserve"> </v>
      </c>
      <c r="AA945" s="32" t="str">
        <f>IF(K945="M",IF(S945&lt;&gt;4,"",VLOOKUP(CONCATENATE(R945," ",(S945-3)),$Z$2:AD945,5,0)),IF(S945&lt;&gt;3,"",VLOOKUP(CONCATENATE(R945," ",(S945-2)),$Z$2:AD945,5,0)))</f>
        <v/>
      </c>
      <c r="AB945" s="32" t="str">
        <f>IF(K945="M",IF(S945&lt;&gt;4,"",VLOOKUP(CONCATENATE(R945," ",(S945-2)),$Z$2:AD945,5,0)),IF(S945&lt;&gt;3,"",VLOOKUP(CONCATENATE(R945," ",(S945-1)),$Z$2:AD945,5,0)))</f>
        <v/>
      </c>
      <c r="AC945" s="32" t="str">
        <f>IF(K945="M",IF(S945&lt;&gt;4,"",VLOOKUP(CONCATENATE(R945," ",(S945-1)),$Z$2:AD945,5,0)),IF(S945&lt;&gt;3,"",VLOOKUP(CONCATENATE(R945," ",(S945)),$Z$2:AD945,5,0)))</f>
        <v/>
      </c>
      <c r="AD945" s="32" t="str">
        <f t="shared" si="246"/>
        <v/>
      </c>
      <c r="AE945" s="32" t="str">
        <f t="shared" si="247"/>
        <v xml:space="preserve"> </v>
      </c>
      <c r="AF945" s="109">
        <f>IF($K945="M",IF($L945&gt;Params!D$3,0,Params!F$3-$L945+1)+IF($L945=1,2,0),IF($L945&gt;Params!E$3,0,Params!G$3-$L945+1)+IF($L945=1,2,0))</f>
        <v>0</v>
      </c>
      <c r="AG945" s="109">
        <f t="shared" si="239"/>
        <v>0</v>
      </c>
      <c r="AH945" s="109">
        <f>IF(LEN(M945)&gt;1,MATCH(MID(M945,2,3),Params!$A$4:$A$14,0),0)</f>
        <v>0</v>
      </c>
      <c r="AI945" s="109" cm="1">
        <f t="array" ref="AI945">IF(AH945=0,0,INDEX(Params!F$4:F$14,RESULTS!$AH945))</f>
        <v>0</v>
      </c>
      <c r="AJ945" s="109" cm="1">
        <f t="array" ref="AJ945">IF(AI945=0,0,INDEX(Params!G$4:G$14,RESULTS!$AH945))</f>
        <v>0</v>
      </c>
      <c r="AK945" s="109">
        <f t="shared" si="240"/>
        <v>0</v>
      </c>
      <c r="AL945" s="109">
        <f t="shared" si="241"/>
        <v>0</v>
      </c>
    </row>
    <row r="946" spans="1:38" x14ac:dyDescent="0.3">
      <c r="A946" s="64" t="str">
        <f t="shared" si="235"/>
        <v/>
      </c>
      <c r="B946" s="64" t="str">
        <f t="shared" si="236"/>
        <v/>
      </c>
      <c r="C946" s="100">
        <v>945</v>
      </c>
      <c r="D946" s="96"/>
      <c r="E946" s="97">
        <f t="shared" si="248"/>
        <v>1</v>
      </c>
      <c r="F946" s="97"/>
      <c r="G946" s="97"/>
      <c r="H946" s="104" t="str">
        <f t="shared" si="242"/>
        <v/>
      </c>
      <c r="I946" s="105" t="str">
        <f>IF(D946="","",VLOOKUP(D946,ENTRANTS!$A$1:$H$1000,2,0))</f>
        <v/>
      </c>
      <c r="J946" s="105" t="str">
        <f>IF(D946="","",VLOOKUP(D946,ENTRANTS!$A$1:$H$1000,3,0))</f>
        <v/>
      </c>
      <c r="K946" s="100" t="str">
        <f>IF(D946="","",LEFT(VLOOKUP(D946,ENTRANTS!$A$1:$H$1000,5,0),1))</f>
        <v/>
      </c>
      <c r="L946" s="100" t="str">
        <f>IF(D946="","",COUNTIF($K$2:K946,K946))</f>
        <v/>
      </c>
      <c r="M946" s="100" t="str">
        <f>IF(D946="","",VLOOKUP(D946,ENTRANTS!$A$1:$H$1000,4,0))</f>
        <v/>
      </c>
      <c r="N946" s="100" t="str">
        <f>IF(D946="","",COUNTIF($M$2:M946,M946))</f>
        <v/>
      </c>
      <c r="O946" s="105" t="str">
        <f>IF(D946="","",VLOOKUP(D946,ENTRANTS!$A$1:$H$1000,6,0))</f>
        <v/>
      </c>
      <c r="P946" s="83" t="str">
        <f t="shared" si="243"/>
        <v/>
      </c>
      <c r="Q946" s="30"/>
      <c r="R946" s="2" t="str">
        <f t="shared" si="244"/>
        <v/>
      </c>
      <c r="S946" s="3" t="str">
        <f>IF(D946="","",COUNTIF($R$2:R946,R946))</f>
        <v/>
      </c>
      <c r="T946" s="4" t="str">
        <f t="shared" si="249"/>
        <v/>
      </c>
      <c r="U946" s="34" t="str">
        <f>IF(AND(S946=4,K946="M",NOT(O946="Unattached")),SUMIF(R$2:R946,R946,L$2:L946),"")</f>
        <v/>
      </c>
      <c r="V946" s="4" t="str">
        <f t="shared" si="250"/>
        <v/>
      </c>
      <c r="W946" s="34" t="str">
        <f>IF(AND(S946=3,K946="F",NOT(O946="Unattached")),SUMIF(R$2:R946,R946,L$2:L946),"")</f>
        <v/>
      </c>
      <c r="X946" s="5" t="str">
        <f t="shared" si="237"/>
        <v/>
      </c>
      <c r="Y946" s="5" t="str">
        <f t="shared" si="245"/>
        <v/>
      </c>
      <c r="Z946" s="32" t="str">
        <f t="shared" si="238"/>
        <v xml:space="preserve"> </v>
      </c>
      <c r="AA946" s="32" t="str">
        <f>IF(K946="M",IF(S946&lt;&gt;4,"",VLOOKUP(CONCATENATE(R946," ",(S946-3)),$Z$2:AD946,5,0)),IF(S946&lt;&gt;3,"",VLOOKUP(CONCATENATE(R946," ",(S946-2)),$Z$2:AD946,5,0)))</f>
        <v/>
      </c>
      <c r="AB946" s="32" t="str">
        <f>IF(K946="M",IF(S946&lt;&gt;4,"",VLOOKUP(CONCATENATE(R946," ",(S946-2)),$Z$2:AD946,5,0)),IF(S946&lt;&gt;3,"",VLOOKUP(CONCATENATE(R946," ",(S946-1)),$Z$2:AD946,5,0)))</f>
        <v/>
      </c>
      <c r="AC946" s="32" t="str">
        <f>IF(K946="M",IF(S946&lt;&gt;4,"",VLOOKUP(CONCATENATE(R946," ",(S946-1)),$Z$2:AD946,5,0)),IF(S946&lt;&gt;3,"",VLOOKUP(CONCATENATE(R946," ",(S946)),$Z$2:AD946,5,0)))</f>
        <v/>
      </c>
      <c r="AD946" s="32" t="str">
        <f t="shared" si="246"/>
        <v/>
      </c>
      <c r="AE946" s="32" t="str">
        <f t="shared" si="247"/>
        <v xml:space="preserve"> </v>
      </c>
      <c r="AF946" s="109">
        <f>IF($K946="M",IF($L946&gt;Params!D$3,0,Params!F$3-$L946+1)+IF($L946=1,2,0),IF($L946&gt;Params!E$3,0,Params!G$3-$L946+1)+IF($L946=1,2,0))</f>
        <v>0</v>
      </c>
      <c r="AG946" s="109">
        <f t="shared" si="239"/>
        <v>0</v>
      </c>
      <c r="AH946" s="109">
        <f>IF(LEN(M946)&gt;1,MATCH(MID(M946,2,3),Params!$A$4:$A$14,0),0)</f>
        <v>0</v>
      </c>
      <c r="AI946" s="109" cm="1">
        <f t="array" ref="AI946">IF(AH946=0,0,INDEX(Params!F$4:F$14,RESULTS!$AH946))</f>
        <v>0</v>
      </c>
      <c r="AJ946" s="109" cm="1">
        <f t="array" ref="AJ946">IF(AI946=0,0,INDEX(Params!G$4:G$14,RESULTS!$AH946))</f>
        <v>0</v>
      </c>
      <c r="AK946" s="109">
        <f t="shared" si="240"/>
        <v>0</v>
      </c>
      <c r="AL946" s="109">
        <f t="shared" si="241"/>
        <v>0</v>
      </c>
    </row>
    <row r="947" spans="1:38" x14ac:dyDescent="0.3">
      <c r="A947" s="64" t="str">
        <f t="shared" si="235"/>
        <v/>
      </c>
      <c r="B947" s="64" t="str">
        <f t="shared" si="236"/>
        <v/>
      </c>
      <c r="C947" s="100">
        <v>946</v>
      </c>
      <c r="D947" s="96"/>
      <c r="E947" s="97">
        <f t="shared" si="248"/>
        <v>1</v>
      </c>
      <c r="F947" s="97"/>
      <c r="G947" s="97"/>
      <c r="H947" s="104" t="str">
        <f t="shared" si="242"/>
        <v/>
      </c>
      <c r="I947" s="105" t="str">
        <f>IF(D947="","",VLOOKUP(D947,ENTRANTS!$A$1:$H$1000,2,0))</f>
        <v/>
      </c>
      <c r="J947" s="105" t="str">
        <f>IF(D947="","",VLOOKUP(D947,ENTRANTS!$A$1:$H$1000,3,0))</f>
        <v/>
      </c>
      <c r="K947" s="100" t="str">
        <f>IF(D947="","",LEFT(VLOOKUP(D947,ENTRANTS!$A$1:$H$1000,5,0),1))</f>
        <v/>
      </c>
      <c r="L947" s="100" t="str">
        <f>IF(D947="","",COUNTIF($K$2:K947,K947))</f>
        <v/>
      </c>
      <c r="M947" s="100" t="str">
        <f>IF(D947="","",VLOOKUP(D947,ENTRANTS!$A$1:$H$1000,4,0))</f>
        <v/>
      </c>
      <c r="N947" s="100" t="str">
        <f>IF(D947="","",COUNTIF($M$2:M947,M947))</f>
        <v/>
      </c>
      <c r="O947" s="105" t="str">
        <f>IF(D947="","",VLOOKUP(D947,ENTRANTS!$A$1:$H$1000,6,0))</f>
        <v/>
      </c>
      <c r="P947" s="83" t="str">
        <f t="shared" si="243"/>
        <v/>
      </c>
      <c r="Q947" s="30"/>
      <c r="R947" s="2" t="str">
        <f t="shared" si="244"/>
        <v/>
      </c>
      <c r="S947" s="3" t="str">
        <f>IF(D947="","",COUNTIF($R$2:R947,R947))</f>
        <v/>
      </c>
      <c r="T947" s="4" t="str">
        <f t="shared" si="249"/>
        <v/>
      </c>
      <c r="U947" s="34" t="str">
        <f>IF(AND(S947=4,K947="M",NOT(O947="Unattached")),SUMIF(R$2:R947,R947,L$2:L947),"")</f>
        <v/>
      </c>
      <c r="V947" s="4" t="str">
        <f t="shared" si="250"/>
        <v/>
      </c>
      <c r="W947" s="34" t="str">
        <f>IF(AND(S947=3,K947="F",NOT(O947="Unattached")),SUMIF(R$2:R947,R947,L$2:L947),"")</f>
        <v/>
      </c>
      <c r="X947" s="5" t="str">
        <f t="shared" si="237"/>
        <v/>
      </c>
      <c r="Y947" s="5" t="str">
        <f t="shared" si="245"/>
        <v/>
      </c>
      <c r="Z947" s="32" t="str">
        <f t="shared" si="238"/>
        <v xml:space="preserve"> </v>
      </c>
      <c r="AA947" s="32" t="str">
        <f>IF(K947="M",IF(S947&lt;&gt;4,"",VLOOKUP(CONCATENATE(R947," ",(S947-3)),$Z$2:AD947,5,0)),IF(S947&lt;&gt;3,"",VLOOKUP(CONCATENATE(R947," ",(S947-2)),$Z$2:AD947,5,0)))</f>
        <v/>
      </c>
      <c r="AB947" s="32" t="str">
        <f>IF(K947="M",IF(S947&lt;&gt;4,"",VLOOKUP(CONCATENATE(R947," ",(S947-2)),$Z$2:AD947,5,0)),IF(S947&lt;&gt;3,"",VLOOKUP(CONCATENATE(R947," ",(S947-1)),$Z$2:AD947,5,0)))</f>
        <v/>
      </c>
      <c r="AC947" s="32" t="str">
        <f>IF(K947="M",IF(S947&lt;&gt;4,"",VLOOKUP(CONCATENATE(R947," ",(S947-1)),$Z$2:AD947,5,0)),IF(S947&lt;&gt;3,"",VLOOKUP(CONCATENATE(R947," ",(S947)),$Z$2:AD947,5,0)))</f>
        <v/>
      </c>
      <c r="AD947" s="32" t="str">
        <f t="shared" si="246"/>
        <v/>
      </c>
      <c r="AE947" s="32" t="str">
        <f t="shared" si="247"/>
        <v xml:space="preserve"> </v>
      </c>
      <c r="AF947" s="109">
        <f>IF($K947="M",IF($L947&gt;Params!D$3,0,Params!F$3-$L947+1)+IF($L947=1,2,0),IF($L947&gt;Params!E$3,0,Params!G$3-$L947+1)+IF($L947=1,2,0))</f>
        <v>0</v>
      </c>
      <c r="AG947" s="109">
        <f t="shared" si="239"/>
        <v>0</v>
      </c>
      <c r="AH947" s="109">
        <f>IF(LEN(M947)&gt;1,MATCH(MID(M947,2,3),Params!$A$4:$A$14,0),0)</f>
        <v>0</v>
      </c>
      <c r="AI947" s="109" cm="1">
        <f t="array" ref="AI947">IF(AH947=0,0,INDEX(Params!F$4:F$14,RESULTS!$AH947))</f>
        <v>0</v>
      </c>
      <c r="AJ947" s="109" cm="1">
        <f t="array" ref="AJ947">IF(AI947=0,0,INDEX(Params!G$4:G$14,RESULTS!$AH947))</f>
        <v>0</v>
      </c>
      <c r="AK947" s="109">
        <f t="shared" si="240"/>
        <v>0</v>
      </c>
      <c r="AL947" s="109">
        <f t="shared" si="241"/>
        <v>0</v>
      </c>
    </row>
    <row r="948" spans="1:38" x14ac:dyDescent="0.3">
      <c r="A948" s="64" t="str">
        <f t="shared" si="235"/>
        <v/>
      </c>
      <c r="B948" s="64" t="str">
        <f t="shared" si="236"/>
        <v/>
      </c>
      <c r="C948" s="100">
        <v>947</v>
      </c>
      <c r="D948" s="96"/>
      <c r="E948" s="97">
        <f t="shared" si="248"/>
        <v>1</v>
      </c>
      <c r="F948" s="97"/>
      <c r="G948" s="97"/>
      <c r="H948" s="104" t="str">
        <f t="shared" si="242"/>
        <v/>
      </c>
      <c r="I948" s="105" t="str">
        <f>IF(D948="","",VLOOKUP(D948,ENTRANTS!$A$1:$H$1000,2,0))</f>
        <v/>
      </c>
      <c r="J948" s="105" t="str">
        <f>IF(D948="","",VLOOKUP(D948,ENTRANTS!$A$1:$H$1000,3,0))</f>
        <v/>
      </c>
      <c r="K948" s="100" t="str">
        <f>IF(D948="","",LEFT(VLOOKUP(D948,ENTRANTS!$A$1:$H$1000,5,0),1))</f>
        <v/>
      </c>
      <c r="L948" s="100" t="str">
        <f>IF(D948="","",COUNTIF($K$2:K948,K948))</f>
        <v/>
      </c>
      <c r="M948" s="100" t="str">
        <f>IF(D948="","",VLOOKUP(D948,ENTRANTS!$A$1:$H$1000,4,0))</f>
        <v/>
      </c>
      <c r="N948" s="100" t="str">
        <f>IF(D948="","",COUNTIF($M$2:M948,M948))</f>
        <v/>
      </c>
      <c r="O948" s="105" t="str">
        <f>IF(D948="","",VLOOKUP(D948,ENTRANTS!$A$1:$H$1000,6,0))</f>
        <v/>
      </c>
      <c r="P948" s="83" t="str">
        <f t="shared" si="243"/>
        <v/>
      </c>
      <c r="Q948" s="30"/>
      <c r="R948" s="2" t="str">
        <f t="shared" si="244"/>
        <v/>
      </c>
      <c r="S948" s="3" t="str">
        <f>IF(D948="","",COUNTIF($R$2:R948,R948))</f>
        <v/>
      </c>
      <c r="T948" s="4" t="str">
        <f t="shared" si="249"/>
        <v/>
      </c>
      <c r="U948" s="34" t="str">
        <f>IF(AND(S948=4,K948="M",NOT(O948="Unattached")),SUMIF(R$2:R948,R948,L$2:L948),"")</f>
        <v/>
      </c>
      <c r="V948" s="4" t="str">
        <f t="shared" si="250"/>
        <v/>
      </c>
      <c r="W948" s="34" t="str">
        <f>IF(AND(S948=3,K948="F",NOT(O948="Unattached")),SUMIF(R$2:R948,R948,L$2:L948),"")</f>
        <v/>
      </c>
      <c r="X948" s="5" t="str">
        <f t="shared" si="237"/>
        <v/>
      </c>
      <c r="Y948" s="5" t="str">
        <f t="shared" si="245"/>
        <v/>
      </c>
      <c r="Z948" s="32" t="str">
        <f t="shared" si="238"/>
        <v xml:space="preserve"> </v>
      </c>
      <c r="AA948" s="32" t="str">
        <f>IF(K948="M",IF(S948&lt;&gt;4,"",VLOOKUP(CONCATENATE(R948," ",(S948-3)),$Z$2:AD948,5,0)),IF(S948&lt;&gt;3,"",VLOOKUP(CONCATENATE(R948," ",(S948-2)),$Z$2:AD948,5,0)))</f>
        <v/>
      </c>
      <c r="AB948" s="32" t="str">
        <f>IF(K948="M",IF(S948&lt;&gt;4,"",VLOOKUP(CONCATENATE(R948," ",(S948-2)),$Z$2:AD948,5,0)),IF(S948&lt;&gt;3,"",VLOOKUP(CONCATENATE(R948," ",(S948-1)),$Z$2:AD948,5,0)))</f>
        <v/>
      </c>
      <c r="AC948" s="32" t="str">
        <f>IF(K948="M",IF(S948&lt;&gt;4,"",VLOOKUP(CONCATENATE(R948," ",(S948-1)),$Z$2:AD948,5,0)),IF(S948&lt;&gt;3,"",VLOOKUP(CONCATENATE(R948," ",(S948)),$Z$2:AD948,5,0)))</f>
        <v/>
      </c>
      <c r="AD948" s="32" t="str">
        <f t="shared" si="246"/>
        <v/>
      </c>
      <c r="AE948" s="32" t="str">
        <f t="shared" si="247"/>
        <v xml:space="preserve"> </v>
      </c>
      <c r="AF948" s="109">
        <f>IF($K948="M",IF($L948&gt;Params!D$3,0,Params!F$3-$L948+1)+IF($L948=1,2,0),IF($L948&gt;Params!E$3,0,Params!G$3-$L948+1)+IF($L948=1,2,0))</f>
        <v>0</v>
      </c>
      <c r="AG948" s="109">
        <f t="shared" si="239"/>
        <v>0</v>
      </c>
      <c r="AH948" s="109">
        <f>IF(LEN(M948)&gt;1,MATCH(MID(M948,2,3),Params!$A$4:$A$14,0),0)</f>
        <v>0</v>
      </c>
      <c r="AI948" s="109" cm="1">
        <f t="array" ref="AI948">IF(AH948=0,0,INDEX(Params!F$4:F$14,RESULTS!$AH948))</f>
        <v>0</v>
      </c>
      <c r="AJ948" s="109" cm="1">
        <f t="array" ref="AJ948">IF(AI948=0,0,INDEX(Params!G$4:G$14,RESULTS!$AH948))</f>
        <v>0</v>
      </c>
      <c r="AK948" s="109">
        <f t="shared" si="240"/>
        <v>0</v>
      </c>
      <c r="AL948" s="109">
        <f t="shared" si="241"/>
        <v>0</v>
      </c>
    </row>
    <row r="949" spans="1:38" x14ac:dyDescent="0.3">
      <c r="A949" s="64" t="str">
        <f t="shared" si="235"/>
        <v/>
      </c>
      <c r="B949" s="64" t="str">
        <f t="shared" si="236"/>
        <v/>
      </c>
      <c r="C949" s="100">
        <v>948</v>
      </c>
      <c r="D949" s="96"/>
      <c r="E949" s="97">
        <f t="shared" si="248"/>
        <v>1</v>
      </c>
      <c r="F949" s="97"/>
      <c r="G949" s="97"/>
      <c r="H949" s="104" t="str">
        <f t="shared" si="242"/>
        <v/>
      </c>
      <c r="I949" s="105" t="str">
        <f>IF(D949="","",VLOOKUP(D949,ENTRANTS!$A$1:$H$1000,2,0))</f>
        <v/>
      </c>
      <c r="J949" s="105" t="str">
        <f>IF(D949="","",VLOOKUP(D949,ENTRANTS!$A$1:$H$1000,3,0))</f>
        <v/>
      </c>
      <c r="K949" s="100" t="str">
        <f>IF(D949="","",LEFT(VLOOKUP(D949,ENTRANTS!$A$1:$H$1000,5,0),1))</f>
        <v/>
      </c>
      <c r="L949" s="100" t="str">
        <f>IF(D949="","",COUNTIF($K$2:K949,K949))</f>
        <v/>
      </c>
      <c r="M949" s="100" t="str">
        <f>IF(D949="","",VLOOKUP(D949,ENTRANTS!$A$1:$H$1000,4,0))</f>
        <v/>
      </c>
      <c r="N949" s="100" t="str">
        <f>IF(D949="","",COUNTIF($M$2:M949,M949))</f>
        <v/>
      </c>
      <c r="O949" s="105" t="str">
        <f>IF(D949="","",VLOOKUP(D949,ENTRANTS!$A$1:$H$1000,6,0))</f>
        <v/>
      </c>
      <c r="P949" s="83" t="str">
        <f t="shared" si="243"/>
        <v/>
      </c>
      <c r="Q949" s="30"/>
      <c r="R949" s="2" t="str">
        <f t="shared" si="244"/>
        <v/>
      </c>
      <c r="S949" s="3" t="str">
        <f>IF(D949="","",COUNTIF($R$2:R949,R949))</f>
        <v/>
      </c>
      <c r="T949" s="4" t="str">
        <f t="shared" si="249"/>
        <v/>
      </c>
      <c r="U949" s="34" t="str">
        <f>IF(AND(S949=4,K949="M",NOT(O949="Unattached")),SUMIF(R$2:R949,R949,L$2:L949),"")</f>
        <v/>
      </c>
      <c r="V949" s="4" t="str">
        <f t="shared" si="250"/>
        <v/>
      </c>
      <c r="W949" s="34" t="str">
        <f>IF(AND(S949=3,K949="F",NOT(O949="Unattached")),SUMIF(R$2:R949,R949,L$2:L949),"")</f>
        <v/>
      </c>
      <c r="X949" s="5" t="str">
        <f t="shared" si="237"/>
        <v/>
      </c>
      <c r="Y949" s="5" t="str">
        <f t="shared" si="245"/>
        <v/>
      </c>
      <c r="Z949" s="32" t="str">
        <f t="shared" si="238"/>
        <v xml:space="preserve"> </v>
      </c>
      <c r="AA949" s="32" t="str">
        <f>IF(K949="M",IF(S949&lt;&gt;4,"",VLOOKUP(CONCATENATE(R949," ",(S949-3)),$Z$2:AD949,5,0)),IF(S949&lt;&gt;3,"",VLOOKUP(CONCATENATE(R949," ",(S949-2)),$Z$2:AD949,5,0)))</f>
        <v/>
      </c>
      <c r="AB949" s="32" t="str">
        <f>IF(K949="M",IF(S949&lt;&gt;4,"",VLOOKUP(CONCATENATE(R949," ",(S949-2)),$Z$2:AD949,5,0)),IF(S949&lt;&gt;3,"",VLOOKUP(CONCATENATE(R949," ",(S949-1)),$Z$2:AD949,5,0)))</f>
        <v/>
      </c>
      <c r="AC949" s="32" t="str">
        <f>IF(K949="M",IF(S949&lt;&gt;4,"",VLOOKUP(CONCATENATE(R949," ",(S949-1)),$Z$2:AD949,5,0)),IF(S949&lt;&gt;3,"",VLOOKUP(CONCATENATE(R949," ",(S949)),$Z$2:AD949,5,0)))</f>
        <v/>
      </c>
      <c r="AD949" s="32" t="str">
        <f t="shared" si="246"/>
        <v/>
      </c>
      <c r="AE949" s="32" t="str">
        <f t="shared" si="247"/>
        <v xml:space="preserve"> </v>
      </c>
      <c r="AF949" s="109">
        <f>IF($K949="M",IF($L949&gt;Params!D$3,0,Params!F$3-$L949+1)+IF($L949=1,2,0),IF($L949&gt;Params!E$3,0,Params!G$3-$L949+1)+IF($L949=1,2,0))</f>
        <v>0</v>
      </c>
      <c r="AG949" s="109">
        <f t="shared" si="239"/>
        <v>0</v>
      </c>
      <c r="AH949" s="109">
        <f>IF(LEN(M949)&gt;1,MATCH(MID(M949,2,3),Params!$A$4:$A$14,0),0)</f>
        <v>0</v>
      </c>
      <c r="AI949" s="109" cm="1">
        <f t="array" ref="AI949">IF(AH949=0,0,INDEX(Params!F$4:F$14,RESULTS!$AH949))</f>
        <v>0</v>
      </c>
      <c r="AJ949" s="109" cm="1">
        <f t="array" ref="AJ949">IF(AI949=0,0,INDEX(Params!G$4:G$14,RESULTS!$AH949))</f>
        <v>0</v>
      </c>
      <c r="AK949" s="109">
        <f t="shared" si="240"/>
        <v>0</v>
      </c>
      <c r="AL949" s="109">
        <f t="shared" si="241"/>
        <v>0</v>
      </c>
    </row>
    <row r="950" spans="1:38" x14ac:dyDescent="0.3">
      <c r="A950" s="64" t="str">
        <f t="shared" si="235"/>
        <v/>
      </c>
      <c r="B950" s="64" t="str">
        <f t="shared" si="236"/>
        <v/>
      </c>
      <c r="C950" s="100">
        <v>949</v>
      </c>
      <c r="D950" s="96"/>
      <c r="E950" s="97">
        <f t="shared" si="248"/>
        <v>1</v>
      </c>
      <c r="F950" s="97"/>
      <c r="G950" s="97"/>
      <c r="H950" s="104" t="str">
        <f t="shared" si="242"/>
        <v/>
      </c>
      <c r="I950" s="105" t="str">
        <f>IF(D950="","",VLOOKUP(D950,ENTRANTS!$A$1:$H$1000,2,0))</f>
        <v/>
      </c>
      <c r="J950" s="105" t="str">
        <f>IF(D950="","",VLOOKUP(D950,ENTRANTS!$A$1:$H$1000,3,0))</f>
        <v/>
      </c>
      <c r="K950" s="100" t="str">
        <f>IF(D950="","",LEFT(VLOOKUP(D950,ENTRANTS!$A$1:$H$1000,5,0),1))</f>
        <v/>
      </c>
      <c r="L950" s="100" t="str">
        <f>IF(D950="","",COUNTIF($K$2:K950,K950))</f>
        <v/>
      </c>
      <c r="M950" s="100" t="str">
        <f>IF(D950="","",VLOOKUP(D950,ENTRANTS!$A$1:$H$1000,4,0))</f>
        <v/>
      </c>
      <c r="N950" s="100" t="str">
        <f>IF(D950="","",COUNTIF($M$2:M950,M950))</f>
        <v/>
      </c>
      <c r="O950" s="105" t="str">
        <f>IF(D950="","",VLOOKUP(D950,ENTRANTS!$A$1:$H$1000,6,0))</f>
        <v/>
      </c>
      <c r="P950" s="83" t="str">
        <f t="shared" si="243"/>
        <v/>
      </c>
      <c r="Q950" s="30"/>
      <c r="R950" s="2" t="str">
        <f t="shared" si="244"/>
        <v/>
      </c>
      <c r="S950" s="3" t="str">
        <f>IF(D950="","",COUNTIF($R$2:R950,R950))</f>
        <v/>
      </c>
      <c r="T950" s="4" t="str">
        <f t="shared" si="249"/>
        <v/>
      </c>
      <c r="U950" s="34" t="str">
        <f>IF(AND(S950=4,K950="M",NOT(O950="Unattached")),SUMIF(R$2:R950,R950,L$2:L950),"")</f>
        <v/>
      </c>
      <c r="V950" s="4" t="str">
        <f t="shared" si="250"/>
        <v/>
      </c>
      <c r="W950" s="34" t="str">
        <f>IF(AND(S950=3,K950="F",NOT(O950="Unattached")),SUMIF(R$2:R950,R950,L$2:L950),"")</f>
        <v/>
      </c>
      <c r="X950" s="5" t="str">
        <f t="shared" si="237"/>
        <v/>
      </c>
      <c r="Y950" s="5" t="str">
        <f t="shared" si="245"/>
        <v/>
      </c>
      <c r="Z950" s="32" t="str">
        <f t="shared" si="238"/>
        <v xml:space="preserve"> </v>
      </c>
      <c r="AA950" s="32" t="str">
        <f>IF(K950="M",IF(S950&lt;&gt;4,"",VLOOKUP(CONCATENATE(R950," ",(S950-3)),$Z$2:AD950,5,0)),IF(S950&lt;&gt;3,"",VLOOKUP(CONCATENATE(R950," ",(S950-2)),$Z$2:AD950,5,0)))</f>
        <v/>
      </c>
      <c r="AB950" s="32" t="str">
        <f>IF(K950="M",IF(S950&lt;&gt;4,"",VLOOKUP(CONCATENATE(R950," ",(S950-2)),$Z$2:AD950,5,0)),IF(S950&lt;&gt;3,"",VLOOKUP(CONCATENATE(R950," ",(S950-1)),$Z$2:AD950,5,0)))</f>
        <v/>
      </c>
      <c r="AC950" s="32" t="str">
        <f>IF(K950="M",IF(S950&lt;&gt;4,"",VLOOKUP(CONCATENATE(R950," ",(S950-1)),$Z$2:AD950,5,0)),IF(S950&lt;&gt;3,"",VLOOKUP(CONCATENATE(R950," ",(S950)),$Z$2:AD950,5,0)))</f>
        <v/>
      </c>
      <c r="AD950" s="32" t="str">
        <f t="shared" si="246"/>
        <v/>
      </c>
      <c r="AE950" s="32" t="str">
        <f t="shared" si="247"/>
        <v xml:space="preserve"> </v>
      </c>
      <c r="AF950" s="109">
        <f>IF($K950="M",IF($L950&gt;Params!D$3,0,Params!F$3-$L950+1)+IF($L950=1,2,0),IF($L950&gt;Params!E$3,0,Params!G$3-$L950+1)+IF($L950=1,2,0))</f>
        <v>0</v>
      </c>
      <c r="AG950" s="109">
        <f t="shared" si="239"/>
        <v>0</v>
      </c>
      <c r="AH950" s="109">
        <f>IF(LEN(M950)&gt;1,MATCH(MID(M950,2,3),Params!$A$4:$A$14,0),0)</f>
        <v>0</v>
      </c>
      <c r="AI950" s="109" cm="1">
        <f t="array" ref="AI950">IF(AH950=0,0,INDEX(Params!F$4:F$14,RESULTS!$AH950))</f>
        <v>0</v>
      </c>
      <c r="AJ950" s="109" cm="1">
        <f t="array" ref="AJ950">IF(AI950=0,0,INDEX(Params!G$4:G$14,RESULTS!$AH950))</f>
        <v>0</v>
      </c>
      <c r="AK950" s="109">
        <f t="shared" si="240"/>
        <v>0</v>
      </c>
      <c r="AL950" s="109">
        <f t="shared" si="241"/>
        <v>0</v>
      </c>
    </row>
    <row r="951" spans="1:38" x14ac:dyDescent="0.3">
      <c r="A951" s="64" t="str">
        <f t="shared" si="235"/>
        <v/>
      </c>
      <c r="B951" s="64" t="str">
        <f t="shared" si="236"/>
        <v/>
      </c>
      <c r="C951" s="100">
        <v>950</v>
      </c>
      <c r="D951" s="96"/>
      <c r="E951" s="97">
        <f t="shared" si="248"/>
        <v>1</v>
      </c>
      <c r="F951" s="97"/>
      <c r="G951" s="97"/>
      <c r="H951" s="104" t="str">
        <f t="shared" si="242"/>
        <v/>
      </c>
      <c r="I951" s="105" t="str">
        <f>IF(D951="","",VLOOKUP(D951,ENTRANTS!$A$1:$H$1000,2,0))</f>
        <v/>
      </c>
      <c r="J951" s="105" t="str">
        <f>IF(D951="","",VLOOKUP(D951,ENTRANTS!$A$1:$H$1000,3,0))</f>
        <v/>
      </c>
      <c r="K951" s="100" t="str">
        <f>IF(D951="","",LEFT(VLOOKUP(D951,ENTRANTS!$A$1:$H$1000,5,0),1))</f>
        <v/>
      </c>
      <c r="L951" s="100" t="str">
        <f>IF(D951="","",COUNTIF($K$2:K951,K951))</f>
        <v/>
      </c>
      <c r="M951" s="100" t="str">
        <f>IF(D951="","",VLOOKUP(D951,ENTRANTS!$A$1:$H$1000,4,0))</f>
        <v/>
      </c>
      <c r="N951" s="100" t="str">
        <f>IF(D951="","",COUNTIF($M$2:M951,M951))</f>
        <v/>
      </c>
      <c r="O951" s="105" t="str">
        <f>IF(D951="","",VLOOKUP(D951,ENTRANTS!$A$1:$H$1000,6,0))</f>
        <v/>
      </c>
      <c r="P951" s="83" t="str">
        <f t="shared" si="243"/>
        <v/>
      </c>
      <c r="Q951" s="30"/>
      <c r="R951" s="2" t="str">
        <f t="shared" si="244"/>
        <v/>
      </c>
      <c r="S951" s="3" t="str">
        <f>IF(D951="","",COUNTIF($R$2:R951,R951))</f>
        <v/>
      </c>
      <c r="T951" s="4" t="str">
        <f t="shared" si="249"/>
        <v/>
      </c>
      <c r="U951" s="34" t="str">
        <f>IF(AND(S951=4,K951="M",NOT(O951="Unattached")),SUMIF(R$2:R951,R951,L$2:L951),"")</f>
        <v/>
      </c>
      <c r="V951" s="4" t="str">
        <f t="shared" si="250"/>
        <v/>
      </c>
      <c r="W951" s="34" t="str">
        <f>IF(AND(S951=3,K951="F",NOT(O951="Unattached")),SUMIF(R$2:R951,R951,L$2:L951),"")</f>
        <v/>
      </c>
      <c r="X951" s="5" t="str">
        <f t="shared" si="237"/>
        <v/>
      </c>
      <c r="Y951" s="5" t="str">
        <f t="shared" si="245"/>
        <v/>
      </c>
      <c r="Z951" s="32" t="str">
        <f t="shared" si="238"/>
        <v xml:space="preserve"> </v>
      </c>
      <c r="AA951" s="32" t="str">
        <f>IF(K951="M",IF(S951&lt;&gt;4,"",VLOOKUP(CONCATENATE(R951," ",(S951-3)),$Z$2:AD951,5,0)),IF(S951&lt;&gt;3,"",VLOOKUP(CONCATENATE(R951," ",(S951-2)),$Z$2:AD951,5,0)))</f>
        <v/>
      </c>
      <c r="AB951" s="32" t="str">
        <f>IF(K951="M",IF(S951&lt;&gt;4,"",VLOOKUP(CONCATENATE(R951," ",(S951-2)),$Z$2:AD951,5,0)),IF(S951&lt;&gt;3,"",VLOOKUP(CONCATENATE(R951," ",(S951-1)),$Z$2:AD951,5,0)))</f>
        <v/>
      </c>
      <c r="AC951" s="32" t="str">
        <f>IF(K951="M",IF(S951&lt;&gt;4,"",VLOOKUP(CONCATENATE(R951," ",(S951-1)),$Z$2:AD951,5,0)),IF(S951&lt;&gt;3,"",VLOOKUP(CONCATENATE(R951," ",(S951)),$Z$2:AD951,5,0)))</f>
        <v/>
      </c>
      <c r="AD951" s="32" t="str">
        <f t="shared" si="246"/>
        <v/>
      </c>
      <c r="AE951" s="32" t="str">
        <f t="shared" si="247"/>
        <v xml:space="preserve"> </v>
      </c>
      <c r="AF951" s="109">
        <f>IF($K951="M",IF($L951&gt;Params!D$3,0,Params!F$3-$L951+1)+IF($L951=1,2,0),IF($L951&gt;Params!E$3,0,Params!G$3-$L951+1)+IF($L951=1,2,0))</f>
        <v>0</v>
      </c>
      <c r="AG951" s="109">
        <f t="shared" si="239"/>
        <v>0</v>
      </c>
      <c r="AH951" s="109">
        <f>IF(LEN(M951)&gt;1,MATCH(MID(M951,2,3),Params!$A$4:$A$14,0),0)</f>
        <v>0</v>
      </c>
      <c r="AI951" s="109" cm="1">
        <f t="array" ref="AI951">IF(AH951=0,0,INDEX(Params!F$4:F$14,RESULTS!$AH951))</f>
        <v>0</v>
      </c>
      <c r="AJ951" s="109" cm="1">
        <f t="array" ref="AJ951">IF(AI951=0,0,INDEX(Params!G$4:G$14,RESULTS!$AH951))</f>
        <v>0</v>
      </c>
      <c r="AK951" s="109">
        <f t="shared" si="240"/>
        <v>0</v>
      </c>
      <c r="AL951" s="109">
        <f t="shared" si="241"/>
        <v>0</v>
      </c>
    </row>
    <row r="952" spans="1:38" x14ac:dyDescent="0.3">
      <c r="A952" s="64" t="str">
        <f t="shared" si="235"/>
        <v/>
      </c>
      <c r="B952" s="64" t="str">
        <f t="shared" si="236"/>
        <v/>
      </c>
      <c r="C952" s="100">
        <v>951</v>
      </c>
      <c r="D952" s="96"/>
      <c r="E952" s="97">
        <f t="shared" si="248"/>
        <v>1</v>
      </c>
      <c r="F952" s="97"/>
      <c r="G952" s="97"/>
      <c r="H952" s="104" t="str">
        <f t="shared" si="242"/>
        <v/>
      </c>
      <c r="I952" s="105" t="str">
        <f>IF(D952="","",VLOOKUP(D952,ENTRANTS!$A$1:$H$1000,2,0))</f>
        <v/>
      </c>
      <c r="J952" s="105" t="str">
        <f>IF(D952="","",VLOOKUP(D952,ENTRANTS!$A$1:$H$1000,3,0))</f>
        <v/>
      </c>
      <c r="K952" s="100" t="str">
        <f>IF(D952="","",LEFT(VLOOKUP(D952,ENTRANTS!$A$1:$H$1000,5,0),1))</f>
        <v/>
      </c>
      <c r="L952" s="100" t="str">
        <f>IF(D952="","",COUNTIF($K$2:K952,K952))</f>
        <v/>
      </c>
      <c r="M952" s="100" t="str">
        <f>IF(D952="","",VLOOKUP(D952,ENTRANTS!$A$1:$H$1000,4,0))</f>
        <v/>
      </c>
      <c r="N952" s="100" t="str">
        <f>IF(D952="","",COUNTIF($M$2:M952,M952))</f>
        <v/>
      </c>
      <c r="O952" s="105" t="str">
        <f>IF(D952="","",VLOOKUP(D952,ENTRANTS!$A$1:$H$1000,6,0))</f>
        <v/>
      </c>
      <c r="P952" s="83" t="str">
        <f t="shared" si="243"/>
        <v/>
      </c>
      <c r="Q952" s="30"/>
      <c r="R952" s="2" t="str">
        <f t="shared" si="244"/>
        <v/>
      </c>
      <c r="S952" s="3" t="str">
        <f>IF(D952="","",COUNTIF($R$2:R952,R952))</f>
        <v/>
      </c>
      <c r="T952" s="4" t="str">
        <f t="shared" si="249"/>
        <v/>
      </c>
      <c r="U952" s="34" t="str">
        <f>IF(AND(S952=4,K952="M",NOT(O952="Unattached")),SUMIF(R$2:R952,R952,L$2:L952),"")</f>
        <v/>
      </c>
      <c r="V952" s="4" t="str">
        <f t="shared" si="250"/>
        <v/>
      </c>
      <c r="W952" s="34" t="str">
        <f>IF(AND(S952=3,K952="F",NOT(O952="Unattached")),SUMIF(R$2:R952,R952,L$2:L952),"")</f>
        <v/>
      </c>
      <c r="X952" s="5" t="str">
        <f t="shared" si="237"/>
        <v/>
      </c>
      <c r="Y952" s="5" t="str">
        <f t="shared" si="245"/>
        <v/>
      </c>
      <c r="Z952" s="32" t="str">
        <f t="shared" si="238"/>
        <v xml:space="preserve"> </v>
      </c>
      <c r="AA952" s="32" t="str">
        <f>IF(K952="M",IF(S952&lt;&gt;4,"",VLOOKUP(CONCATENATE(R952," ",(S952-3)),$Z$2:AD952,5,0)),IF(S952&lt;&gt;3,"",VLOOKUP(CONCATENATE(R952," ",(S952-2)),$Z$2:AD952,5,0)))</f>
        <v/>
      </c>
      <c r="AB952" s="32" t="str">
        <f>IF(K952="M",IF(S952&lt;&gt;4,"",VLOOKUP(CONCATENATE(R952," ",(S952-2)),$Z$2:AD952,5,0)),IF(S952&lt;&gt;3,"",VLOOKUP(CONCATENATE(R952," ",(S952-1)),$Z$2:AD952,5,0)))</f>
        <v/>
      </c>
      <c r="AC952" s="32" t="str">
        <f>IF(K952="M",IF(S952&lt;&gt;4,"",VLOOKUP(CONCATENATE(R952," ",(S952-1)),$Z$2:AD952,5,0)),IF(S952&lt;&gt;3,"",VLOOKUP(CONCATENATE(R952," ",(S952)),$Z$2:AD952,5,0)))</f>
        <v/>
      </c>
      <c r="AD952" s="32" t="str">
        <f t="shared" si="246"/>
        <v/>
      </c>
      <c r="AE952" s="32" t="str">
        <f t="shared" si="247"/>
        <v xml:space="preserve"> </v>
      </c>
      <c r="AF952" s="109">
        <f>IF($K952="M",IF($L952&gt;Params!D$3,0,Params!F$3-$L952+1)+IF($L952=1,2,0),IF($L952&gt;Params!E$3,0,Params!G$3-$L952+1)+IF($L952=1,2,0))</f>
        <v>0</v>
      </c>
      <c r="AG952" s="109">
        <f t="shared" si="239"/>
        <v>0</v>
      </c>
      <c r="AH952" s="109">
        <f>IF(LEN(M952)&gt;1,MATCH(MID(M952,2,3),Params!$A$4:$A$14,0),0)</f>
        <v>0</v>
      </c>
      <c r="AI952" s="109" cm="1">
        <f t="array" ref="AI952">IF(AH952=0,0,INDEX(Params!F$4:F$14,RESULTS!$AH952))</f>
        <v>0</v>
      </c>
      <c r="AJ952" s="109" cm="1">
        <f t="array" ref="AJ952">IF(AI952=0,0,INDEX(Params!G$4:G$14,RESULTS!$AH952))</f>
        <v>0</v>
      </c>
      <c r="AK952" s="109">
        <f t="shared" si="240"/>
        <v>0</v>
      </c>
      <c r="AL952" s="109">
        <f t="shared" si="241"/>
        <v>0</v>
      </c>
    </row>
    <row r="953" spans="1:38" x14ac:dyDescent="0.3">
      <c r="A953" s="64" t="str">
        <f t="shared" si="235"/>
        <v/>
      </c>
      <c r="B953" s="64" t="str">
        <f t="shared" si="236"/>
        <v/>
      </c>
      <c r="C953" s="100">
        <v>952</v>
      </c>
      <c r="D953" s="96"/>
      <c r="E953" s="97">
        <f t="shared" si="248"/>
        <v>1</v>
      </c>
      <c r="F953" s="97"/>
      <c r="G953" s="97"/>
      <c r="H953" s="104" t="str">
        <f t="shared" si="242"/>
        <v/>
      </c>
      <c r="I953" s="105" t="str">
        <f>IF(D953="","",VLOOKUP(D953,ENTRANTS!$A$1:$H$1000,2,0))</f>
        <v/>
      </c>
      <c r="J953" s="105" t="str">
        <f>IF(D953="","",VLOOKUP(D953,ENTRANTS!$A$1:$H$1000,3,0))</f>
        <v/>
      </c>
      <c r="K953" s="100" t="str">
        <f>IF(D953="","",LEFT(VLOOKUP(D953,ENTRANTS!$A$1:$H$1000,5,0),1))</f>
        <v/>
      </c>
      <c r="L953" s="100" t="str">
        <f>IF(D953="","",COUNTIF($K$2:K953,K953))</f>
        <v/>
      </c>
      <c r="M953" s="100" t="str">
        <f>IF(D953="","",VLOOKUP(D953,ENTRANTS!$A$1:$H$1000,4,0))</f>
        <v/>
      </c>
      <c r="N953" s="100" t="str">
        <f>IF(D953="","",COUNTIF($M$2:M953,M953))</f>
        <v/>
      </c>
      <c r="O953" s="105" t="str">
        <f>IF(D953="","",VLOOKUP(D953,ENTRANTS!$A$1:$H$1000,6,0))</f>
        <v/>
      </c>
      <c r="P953" s="83" t="str">
        <f t="shared" si="243"/>
        <v/>
      </c>
      <c r="Q953" s="30"/>
      <c r="R953" s="2" t="str">
        <f t="shared" si="244"/>
        <v/>
      </c>
      <c r="S953" s="3" t="str">
        <f>IF(D953="","",COUNTIF($R$2:R953,R953))</f>
        <v/>
      </c>
      <c r="T953" s="4" t="str">
        <f t="shared" si="249"/>
        <v/>
      </c>
      <c r="U953" s="34" t="str">
        <f>IF(AND(S953=4,K953="M",NOT(O953="Unattached")),SUMIF(R$2:R953,R953,L$2:L953),"")</f>
        <v/>
      </c>
      <c r="V953" s="4" t="str">
        <f t="shared" si="250"/>
        <v/>
      </c>
      <c r="W953" s="34" t="str">
        <f>IF(AND(S953=3,K953="F",NOT(O953="Unattached")),SUMIF(R$2:R953,R953,L$2:L953),"")</f>
        <v/>
      </c>
      <c r="X953" s="5" t="str">
        <f t="shared" si="237"/>
        <v/>
      </c>
      <c r="Y953" s="5" t="str">
        <f t="shared" si="245"/>
        <v/>
      </c>
      <c r="Z953" s="32" t="str">
        <f t="shared" si="238"/>
        <v xml:space="preserve"> </v>
      </c>
      <c r="AA953" s="32" t="str">
        <f>IF(K953="M",IF(S953&lt;&gt;4,"",VLOOKUP(CONCATENATE(R953," ",(S953-3)),$Z$2:AD953,5,0)),IF(S953&lt;&gt;3,"",VLOOKUP(CONCATENATE(R953," ",(S953-2)),$Z$2:AD953,5,0)))</f>
        <v/>
      </c>
      <c r="AB953" s="32" t="str">
        <f>IF(K953="M",IF(S953&lt;&gt;4,"",VLOOKUP(CONCATENATE(R953," ",(S953-2)),$Z$2:AD953,5,0)),IF(S953&lt;&gt;3,"",VLOOKUP(CONCATENATE(R953," ",(S953-1)),$Z$2:AD953,5,0)))</f>
        <v/>
      </c>
      <c r="AC953" s="32" t="str">
        <f>IF(K953="M",IF(S953&lt;&gt;4,"",VLOOKUP(CONCATENATE(R953," ",(S953-1)),$Z$2:AD953,5,0)),IF(S953&lt;&gt;3,"",VLOOKUP(CONCATENATE(R953," ",(S953)),$Z$2:AD953,5,0)))</f>
        <v/>
      </c>
      <c r="AD953" s="32" t="str">
        <f t="shared" si="246"/>
        <v/>
      </c>
      <c r="AE953" s="32" t="str">
        <f t="shared" si="247"/>
        <v xml:space="preserve"> </v>
      </c>
      <c r="AF953" s="109">
        <f>IF($K953="M",IF($L953&gt;Params!D$3,0,Params!F$3-$L953+1)+IF($L953=1,2,0),IF($L953&gt;Params!E$3,0,Params!G$3-$L953+1)+IF($L953=1,2,0))</f>
        <v>0</v>
      </c>
      <c r="AG953" s="109">
        <f t="shared" si="239"/>
        <v>0</v>
      </c>
      <c r="AH953" s="109">
        <f>IF(LEN(M953)&gt;1,MATCH(MID(M953,2,3),Params!$A$4:$A$14,0),0)</f>
        <v>0</v>
      </c>
      <c r="AI953" s="109" cm="1">
        <f t="array" ref="AI953">IF(AH953=0,0,INDEX(Params!F$4:F$14,RESULTS!$AH953))</f>
        <v>0</v>
      </c>
      <c r="AJ953" s="109" cm="1">
        <f t="array" ref="AJ953">IF(AI953=0,0,INDEX(Params!G$4:G$14,RESULTS!$AH953))</f>
        <v>0</v>
      </c>
      <c r="AK953" s="109">
        <f t="shared" si="240"/>
        <v>0</v>
      </c>
      <c r="AL953" s="109">
        <f t="shared" si="241"/>
        <v>0</v>
      </c>
    </row>
    <row r="954" spans="1:38" x14ac:dyDescent="0.3">
      <c r="A954" s="64" t="str">
        <f t="shared" si="235"/>
        <v/>
      </c>
      <c r="B954" s="64" t="str">
        <f t="shared" si="236"/>
        <v/>
      </c>
      <c r="C954" s="100">
        <v>953</v>
      </c>
      <c r="D954" s="96"/>
      <c r="E954" s="97">
        <f t="shared" si="248"/>
        <v>1</v>
      </c>
      <c r="F954" s="97"/>
      <c r="G954" s="97"/>
      <c r="H954" s="104" t="str">
        <f t="shared" si="242"/>
        <v/>
      </c>
      <c r="I954" s="105" t="str">
        <f>IF(D954="","",VLOOKUP(D954,ENTRANTS!$A$1:$H$1000,2,0))</f>
        <v/>
      </c>
      <c r="J954" s="105" t="str">
        <f>IF(D954="","",VLOOKUP(D954,ENTRANTS!$A$1:$H$1000,3,0))</f>
        <v/>
      </c>
      <c r="K954" s="100" t="str">
        <f>IF(D954="","",LEFT(VLOOKUP(D954,ENTRANTS!$A$1:$H$1000,5,0),1))</f>
        <v/>
      </c>
      <c r="L954" s="100" t="str">
        <f>IF(D954="","",COUNTIF($K$2:K954,K954))</f>
        <v/>
      </c>
      <c r="M954" s="100" t="str">
        <f>IF(D954="","",VLOOKUP(D954,ENTRANTS!$A$1:$H$1000,4,0))</f>
        <v/>
      </c>
      <c r="N954" s="100" t="str">
        <f>IF(D954="","",COUNTIF($M$2:M954,M954))</f>
        <v/>
      </c>
      <c r="O954" s="105" t="str">
        <f>IF(D954="","",VLOOKUP(D954,ENTRANTS!$A$1:$H$1000,6,0))</f>
        <v/>
      </c>
      <c r="P954" s="83" t="str">
        <f t="shared" si="243"/>
        <v/>
      </c>
      <c r="Q954" s="30"/>
      <c r="R954" s="2" t="str">
        <f t="shared" si="244"/>
        <v/>
      </c>
      <c r="S954" s="3" t="str">
        <f>IF(D954="","",COUNTIF($R$2:R954,R954))</f>
        <v/>
      </c>
      <c r="T954" s="4" t="str">
        <f t="shared" si="249"/>
        <v/>
      </c>
      <c r="U954" s="34" t="str">
        <f>IF(AND(S954=4,K954="M",NOT(O954="Unattached")),SUMIF(R$2:R954,R954,L$2:L954),"")</f>
        <v/>
      </c>
      <c r="V954" s="4" t="str">
        <f t="shared" si="250"/>
        <v/>
      </c>
      <c r="W954" s="34" t="str">
        <f>IF(AND(S954=3,K954="F",NOT(O954="Unattached")),SUMIF(R$2:R954,R954,L$2:L954),"")</f>
        <v/>
      </c>
      <c r="X954" s="5" t="str">
        <f t="shared" si="237"/>
        <v/>
      </c>
      <c r="Y954" s="5" t="str">
        <f t="shared" si="245"/>
        <v/>
      </c>
      <c r="Z954" s="32" t="str">
        <f t="shared" si="238"/>
        <v xml:space="preserve"> </v>
      </c>
      <c r="AA954" s="32" t="str">
        <f>IF(K954="M",IF(S954&lt;&gt;4,"",VLOOKUP(CONCATENATE(R954," ",(S954-3)),$Z$2:AD954,5,0)),IF(S954&lt;&gt;3,"",VLOOKUP(CONCATENATE(R954," ",(S954-2)),$Z$2:AD954,5,0)))</f>
        <v/>
      </c>
      <c r="AB954" s="32" t="str">
        <f>IF(K954="M",IF(S954&lt;&gt;4,"",VLOOKUP(CONCATENATE(R954," ",(S954-2)),$Z$2:AD954,5,0)),IF(S954&lt;&gt;3,"",VLOOKUP(CONCATENATE(R954," ",(S954-1)),$Z$2:AD954,5,0)))</f>
        <v/>
      </c>
      <c r="AC954" s="32" t="str">
        <f>IF(K954="M",IF(S954&lt;&gt;4,"",VLOOKUP(CONCATENATE(R954," ",(S954-1)),$Z$2:AD954,5,0)),IF(S954&lt;&gt;3,"",VLOOKUP(CONCATENATE(R954," ",(S954)),$Z$2:AD954,5,0)))</f>
        <v/>
      </c>
      <c r="AD954" s="32" t="str">
        <f t="shared" si="246"/>
        <v/>
      </c>
      <c r="AE954" s="32" t="str">
        <f t="shared" si="247"/>
        <v xml:space="preserve"> </v>
      </c>
      <c r="AF954" s="109">
        <f>IF($K954="M",IF($L954&gt;Params!D$3,0,Params!F$3-$L954+1)+IF($L954=1,2,0),IF($L954&gt;Params!E$3,0,Params!G$3-$L954+1)+IF($L954=1,2,0))</f>
        <v>0</v>
      </c>
      <c r="AG954" s="109">
        <f t="shared" si="239"/>
        <v>0</v>
      </c>
      <c r="AH954" s="109">
        <f>IF(LEN(M954)&gt;1,MATCH(MID(M954,2,3),Params!$A$4:$A$14,0),0)</f>
        <v>0</v>
      </c>
      <c r="AI954" s="109" cm="1">
        <f t="array" ref="AI954">IF(AH954=0,0,INDEX(Params!F$4:F$14,RESULTS!$AH954))</f>
        <v>0</v>
      </c>
      <c r="AJ954" s="109" cm="1">
        <f t="array" ref="AJ954">IF(AI954=0,0,INDEX(Params!G$4:G$14,RESULTS!$AH954))</f>
        <v>0</v>
      </c>
      <c r="AK954" s="109">
        <f t="shared" si="240"/>
        <v>0</v>
      </c>
      <c r="AL954" s="109">
        <f t="shared" si="241"/>
        <v>0</v>
      </c>
    </row>
    <row r="955" spans="1:38" x14ac:dyDescent="0.3">
      <c r="A955" s="64" t="str">
        <f t="shared" si="235"/>
        <v/>
      </c>
      <c r="B955" s="64" t="str">
        <f t="shared" si="236"/>
        <v/>
      </c>
      <c r="C955" s="100">
        <v>954</v>
      </c>
      <c r="D955" s="96"/>
      <c r="E955" s="97">
        <f t="shared" si="248"/>
        <v>1</v>
      </c>
      <c r="F955" s="97"/>
      <c r="G955" s="97"/>
      <c r="H955" s="104" t="str">
        <f t="shared" si="242"/>
        <v/>
      </c>
      <c r="I955" s="105" t="str">
        <f>IF(D955="","",VLOOKUP(D955,ENTRANTS!$A$1:$H$1000,2,0))</f>
        <v/>
      </c>
      <c r="J955" s="105" t="str">
        <f>IF(D955="","",VLOOKUP(D955,ENTRANTS!$A$1:$H$1000,3,0))</f>
        <v/>
      </c>
      <c r="K955" s="100" t="str">
        <f>IF(D955="","",LEFT(VLOOKUP(D955,ENTRANTS!$A$1:$H$1000,5,0),1))</f>
        <v/>
      </c>
      <c r="L955" s="100" t="str">
        <f>IF(D955="","",COUNTIF($K$2:K955,K955))</f>
        <v/>
      </c>
      <c r="M955" s="100" t="str">
        <f>IF(D955="","",VLOOKUP(D955,ENTRANTS!$A$1:$H$1000,4,0))</f>
        <v/>
      </c>
      <c r="N955" s="100" t="str">
        <f>IF(D955="","",COUNTIF($M$2:M955,M955))</f>
        <v/>
      </c>
      <c r="O955" s="105" t="str">
        <f>IF(D955="","",VLOOKUP(D955,ENTRANTS!$A$1:$H$1000,6,0))</f>
        <v/>
      </c>
      <c r="P955" s="83" t="str">
        <f t="shared" si="243"/>
        <v/>
      </c>
      <c r="Q955" s="30"/>
      <c r="R955" s="2" t="str">
        <f t="shared" si="244"/>
        <v/>
      </c>
      <c r="S955" s="3" t="str">
        <f>IF(D955="","",COUNTIF($R$2:R955,R955))</f>
        <v/>
      </c>
      <c r="T955" s="4" t="str">
        <f t="shared" si="249"/>
        <v/>
      </c>
      <c r="U955" s="34" t="str">
        <f>IF(AND(S955=4,K955="M",NOT(O955="Unattached")),SUMIF(R$2:R955,R955,L$2:L955),"")</f>
        <v/>
      </c>
      <c r="V955" s="4" t="str">
        <f t="shared" si="250"/>
        <v/>
      </c>
      <c r="W955" s="34" t="str">
        <f>IF(AND(S955=3,K955="F",NOT(O955="Unattached")),SUMIF(R$2:R955,R955,L$2:L955),"")</f>
        <v/>
      </c>
      <c r="X955" s="5" t="str">
        <f t="shared" si="237"/>
        <v/>
      </c>
      <c r="Y955" s="5" t="str">
        <f t="shared" si="245"/>
        <v/>
      </c>
      <c r="Z955" s="32" t="str">
        <f t="shared" si="238"/>
        <v xml:space="preserve"> </v>
      </c>
      <c r="AA955" s="32" t="str">
        <f>IF(K955="M",IF(S955&lt;&gt;4,"",VLOOKUP(CONCATENATE(R955," ",(S955-3)),$Z$2:AD955,5,0)),IF(S955&lt;&gt;3,"",VLOOKUP(CONCATENATE(R955," ",(S955-2)),$Z$2:AD955,5,0)))</f>
        <v/>
      </c>
      <c r="AB955" s="32" t="str">
        <f>IF(K955="M",IF(S955&lt;&gt;4,"",VLOOKUP(CONCATENATE(R955," ",(S955-2)),$Z$2:AD955,5,0)),IF(S955&lt;&gt;3,"",VLOOKUP(CONCATENATE(R955," ",(S955-1)),$Z$2:AD955,5,0)))</f>
        <v/>
      </c>
      <c r="AC955" s="32" t="str">
        <f>IF(K955="M",IF(S955&lt;&gt;4,"",VLOOKUP(CONCATENATE(R955," ",(S955-1)),$Z$2:AD955,5,0)),IF(S955&lt;&gt;3,"",VLOOKUP(CONCATENATE(R955," ",(S955)),$Z$2:AD955,5,0)))</f>
        <v/>
      </c>
      <c r="AD955" s="32" t="str">
        <f t="shared" si="246"/>
        <v/>
      </c>
      <c r="AE955" s="32" t="str">
        <f t="shared" si="247"/>
        <v xml:space="preserve"> </v>
      </c>
      <c r="AF955" s="109">
        <f>IF($K955="M",IF($L955&gt;Params!D$3,0,Params!F$3-$L955+1)+IF($L955=1,2,0),IF($L955&gt;Params!E$3,0,Params!G$3-$L955+1)+IF($L955=1,2,0))</f>
        <v>0</v>
      </c>
      <c r="AG955" s="109">
        <f t="shared" si="239"/>
        <v>0</v>
      </c>
      <c r="AH955" s="109">
        <f>IF(LEN(M955)&gt;1,MATCH(MID(M955,2,3),Params!$A$4:$A$14,0),0)</f>
        <v>0</v>
      </c>
      <c r="AI955" s="109" cm="1">
        <f t="array" ref="AI955">IF(AH955=0,0,INDEX(Params!F$4:F$14,RESULTS!$AH955))</f>
        <v>0</v>
      </c>
      <c r="AJ955" s="109" cm="1">
        <f t="array" ref="AJ955">IF(AI955=0,0,INDEX(Params!G$4:G$14,RESULTS!$AH955))</f>
        <v>0</v>
      </c>
      <c r="AK955" s="109">
        <f t="shared" si="240"/>
        <v>0</v>
      </c>
      <c r="AL955" s="109">
        <f t="shared" si="241"/>
        <v>0</v>
      </c>
    </row>
    <row r="956" spans="1:38" x14ac:dyDescent="0.3">
      <c r="A956" s="64" t="str">
        <f t="shared" si="235"/>
        <v/>
      </c>
      <c r="B956" s="64" t="str">
        <f t="shared" si="236"/>
        <v/>
      </c>
      <c r="C956" s="100">
        <v>955</v>
      </c>
      <c r="D956" s="96"/>
      <c r="E956" s="97">
        <f t="shared" si="248"/>
        <v>1</v>
      </c>
      <c r="F956" s="97"/>
      <c r="G956" s="97"/>
      <c r="H956" s="104" t="str">
        <f t="shared" si="242"/>
        <v/>
      </c>
      <c r="I956" s="105" t="str">
        <f>IF(D956="","",VLOOKUP(D956,ENTRANTS!$A$1:$H$1000,2,0))</f>
        <v/>
      </c>
      <c r="J956" s="105" t="str">
        <f>IF(D956="","",VLOOKUP(D956,ENTRANTS!$A$1:$H$1000,3,0))</f>
        <v/>
      </c>
      <c r="K956" s="100" t="str">
        <f>IF(D956="","",LEFT(VLOOKUP(D956,ENTRANTS!$A$1:$H$1000,5,0),1))</f>
        <v/>
      </c>
      <c r="L956" s="100" t="str">
        <f>IF(D956="","",COUNTIF($K$2:K956,K956))</f>
        <v/>
      </c>
      <c r="M956" s="100" t="str">
        <f>IF(D956="","",VLOOKUP(D956,ENTRANTS!$A$1:$H$1000,4,0))</f>
        <v/>
      </c>
      <c r="N956" s="100" t="str">
        <f>IF(D956="","",COUNTIF($M$2:M956,M956))</f>
        <v/>
      </c>
      <c r="O956" s="105" t="str">
        <f>IF(D956="","",VLOOKUP(D956,ENTRANTS!$A$1:$H$1000,6,0))</f>
        <v/>
      </c>
      <c r="P956" s="83" t="str">
        <f t="shared" si="243"/>
        <v/>
      </c>
      <c r="Q956" s="30"/>
      <c r="R956" s="2" t="str">
        <f t="shared" si="244"/>
        <v/>
      </c>
      <c r="S956" s="3" t="str">
        <f>IF(D956="","",COUNTIF($R$2:R956,R956))</f>
        <v/>
      </c>
      <c r="T956" s="4" t="str">
        <f t="shared" si="249"/>
        <v/>
      </c>
      <c r="U956" s="34" t="str">
        <f>IF(AND(S956=4,K956="M",NOT(O956="Unattached")),SUMIF(R$2:R956,R956,L$2:L956),"")</f>
        <v/>
      </c>
      <c r="V956" s="4" t="str">
        <f t="shared" si="250"/>
        <v/>
      </c>
      <c r="W956" s="34" t="str">
        <f>IF(AND(S956=3,K956="F",NOT(O956="Unattached")),SUMIF(R$2:R956,R956,L$2:L956),"")</f>
        <v/>
      </c>
      <c r="X956" s="5" t="str">
        <f t="shared" si="237"/>
        <v/>
      </c>
      <c r="Y956" s="5" t="str">
        <f t="shared" si="245"/>
        <v/>
      </c>
      <c r="Z956" s="32" t="str">
        <f t="shared" si="238"/>
        <v xml:space="preserve"> </v>
      </c>
      <c r="AA956" s="32" t="str">
        <f>IF(K956="M",IF(S956&lt;&gt;4,"",VLOOKUP(CONCATENATE(R956," ",(S956-3)),$Z$2:AD956,5,0)),IF(S956&lt;&gt;3,"",VLOOKUP(CONCATENATE(R956," ",(S956-2)),$Z$2:AD956,5,0)))</f>
        <v/>
      </c>
      <c r="AB956" s="32" t="str">
        <f>IF(K956="M",IF(S956&lt;&gt;4,"",VLOOKUP(CONCATENATE(R956," ",(S956-2)),$Z$2:AD956,5,0)),IF(S956&lt;&gt;3,"",VLOOKUP(CONCATENATE(R956," ",(S956-1)),$Z$2:AD956,5,0)))</f>
        <v/>
      </c>
      <c r="AC956" s="32" t="str">
        <f>IF(K956="M",IF(S956&lt;&gt;4,"",VLOOKUP(CONCATENATE(R956," ",(S956-1)),$Z$2:AD956,5,0)),IF(S956&lt;&gt;3,"",VLOOKUP(CONCATENATE(R956," ",(S956)),$Z$2:AD956,5,0)))</f>
        <v/>
      </c>
      <c r="AD956" s="32" t="str">
        <f t="shared" si="246"/>
        <v/>
      </c>
      <c r="AE956" s="32" t="str">
        <f t="shared" si="247"/>
        <v xml:space="preserve"> </v>
      </c>
      <c r="AF956" s="109">
        <f>IF($K956="M",IF($L956&gt;Params!D$3,0,Params!F$3-$L956+1)+IF($L956=1,2,0),IF($L956&gt;Params!E$3,0,Params!G$3-$L956+1)+IF($L956=1,2,0))</f>
        <v>0</v>
      </c>
      <c r="AG956" s="109">
        <f t="shared" si="239"/>
        <v>0</v>
      </c>
      <c r="AH956" s="109">
        <f>IF(LEN(M956)&gt;1,MATCH(MID(M956,2,3),Params!$A$4:$A$14,0),0)</f>
        <v>0</v>
      </c>
      <c r="AI956" s="109" cm="1">
        <f t="array" ref="AI956">IF(AH956=0,0,INDEX(Params!F$4:F$14,RESULTS!$AH956))</f>
        <v>0</v>
      </c>
      <c r="AJ956" s="109" cm="1">
        <f t="array" ref="AJ956">IF(AI956=0,0,INDEX(Params!G$4:G$14,RESULTS!$AH956))</f>
        <v>0</v>
      </c>
      <c r="AK956" s="109">
        <f t="shared" si="240"/>
        <v>0</v>
      </c>
      <c r="AL956" s="109">
        <f t="shared" si="241"/>
        <v>0</v>
      </c>
    </row>
    <row r="957" spans="1:38" x14ac:dyDescent="0.3">
      <c r="A957" s="64" t="str">
        <f t="shared" si="235"/>
        <v/>
      </c>
      <c r="B957" s="64" t="str">
        <f t="shared" si="236"/>
        <v/>
      </c>
      <c r="C957" s="100">
        <v>956</v>
      </c>
      <c r="D957" s="96"/>
      <c r="E957" s="97">
        <f t="shared" si="248"/>
        <v>1</v>
      </c>
      <c r="F957" s="97"/>
      <c r="G957" s="97"/>
      <c r="H957" s="104" t="str">
        <f t="shared" si="242"/>
        <v/>
      </c>
      <c r="I957" s="105" t="str">
        <f>IF(D957="","",VLOOKUP(D957,ENTRANTS!$A$1:$H$1000,2,0))</f>
        <v/>
      </c>
      <c r="J957" s="105" t="str">
        <f>IF(D957="","",VLOOKUP(D957,ENTRANTS!$A$1:$H$1000,3,0))</f>
        <v/>
      </c>
      <c r="K957" s="100" t="str">
        <f>IF(D957="","",LEFT(VLOOKUP(D957,ENTRANTS!$A$1:$H$1000,5,0),1))</f>
        <v/>
      </c>
      <c r="L957" s="100" t="str">
        <f>IF(D957="","",COUNTIF($K$2:K957,K957))</f>
        <v/>
      </c>
      <c r="M957" s="100" t="str">
        <f>IF(D957="","",VLOOKUP(D957,ENTRANTS!$A$1:$H$1000,4,0))</f>
        <v/>
      </c>
      <c r="N957" s="100" t="str">
        <f>IF(D957="","",COUNTIF($M$2:M957,M957))</f>
        <v/>
      </c>
      <c r="O957" s="105" t="str">
        <f>IF(D957="","",VLOOKUP(D957,ENTRANTS!$A$1:$H$1000,6,0))</f>
        <v/>
      </c>
      <c r="P957" s="83" t="str">
        <f t="shared" si="243"/>
        <v/>
      </c>
      <c r="Q957" s="30"/>
      <c r="R957" s="2" t="str">
        <f t="shared" si="244"/>
        <v/>
      </c>
      <c r="S957" s="3" t="str">
        <f>IF(D957="","",COUNTIF($R$2:R957,R957))</f>
        <v/>
      </c>
      <c r="T957" s="4" t="str">
        <f t="shared" si="249"/>
        <v/>
      </c>
      <c r="U957" s="34" t="str">
        <f>IF(AND(S957=4,K957="M",NOT(O957="Unattached")),SUMIF(R$2:R957,R957,L$2:L957),"")</f>
        <v/>
      </c>
      <c r="V957" s="4" t="str">
        <f t="shared" si="250"/>
        <v/>
      </c>
      <c r="W957" s="34" t="str">
        <f>IF(AND(S957=3,K957="F",NOT(O957="Unattached")),SUMIF(R$2:R957,R957,L$2:L957),"")</f>
        <v/>
      </c>
      <c r="X957" s="5" t="str">
        <f t="shared" si="237"/>
        <v/>
      </c>
      <c r="Y957" s="5" t="str">
        <f t="shared" si="245"/>
        <v/>
      </c>
      <c r="Z957" s="32" t="str">
        <f t="shared" si="238"/>
        <v xml:space="preserve"> </v>
      </c>
      <c r="AA957" s="32" t="str">
        <f>IF(K957="M",IF(S957&lt;&gt;4,"",VLOOKUP(CONCATENATE(R957," ",(S957-3)),$Z$2:AD957,5,0)),IF(S957&lt;&gt;3,"",VLOOKUP(CONCATENATE(R957," ",(S957-2)),$Z$2:AD957,5,0)))</f>
        <v/>
      </c>
      <c r="AB957" s="32" t="str">
        <f>IF(K957="M",IF(S957&lt;&gt;4,"",VLOOKUP(CONCATENATE(R957," ",(S957-2)),$Z$2:AD957,5,0)),IF(S957&lt;&gt;3,"",VLOOKUP(CONCATENATE(R957," ",(S957-1)),$Z$2:AD957,5,0)))</f>
        <v/>
      </c>
      <c r="AC957" s="32" t="str">
        <f>IF(K957="M",IF(S957&lt;&gt;4,"",VLOOKUP(CONCATENATE(R957," ",(S957-1)),$Z$2:AD957,5,0)),IF(S957&lt;&gt;3,"",VLOOKUP(CONCATENATE(R957," ",(S957)),$Z$2:AD957,5,0)))</f>
        <v/>
      </c>
      <c r="AD957" s="32" t="str">
        <f t="shared" si="246"/>
        <v/>
      </c>
      <c r="AE957" s="32" t="str">
        <f t="shared" si="247"/>
        <v xml:space="preserve"> </v>
      </c>
      <c r="AF957" s="109">
        <f>IF($K957="M",IF($L957&gt;Params!D$3,0,Params!F$3-$L957+1)+IF($L957=1,2,0),IF($L957&gt;Params!E$3,0,Params!G$3-$L957+1)+IF($L957=1,2,0))</f>
        <v>0</v>
      </c>
      <c r="AG957" s="109">
        <f t="shared" si="239"/>
        <v>0</v>
      </c>
      <c r="AH957" s="109">
        <f>IF(LEN(M957)&gt;1,MATCH(MID(M957,2,3),Params!$A$4:$A$14,0),0)</f>
        <v>0</v>
      </c>
      <c r="AI957" s="109" cm="1">
        <f t="array" ref="AI957">IF(AH957=0,0,INDEX(Params!F$4:F$14,RESULTS!$AH957))</f>
        <v>0</v>
      </c>
      <c r="AJ957" s="109" cm="1">
        <f t="array" ref="AJ957">IF(AI957=0,0,INDEX(Params!G$4:G$14,RESULTS!$AH957))</f>
        <v>0</v>
      </c>
      <c r="AK957" s="109">
        <f t="shared" si="240"/>
        <v>0</v>
      </c>
      <c r="AL957" s="109">
        <f t="shared" si="241"/>
        <v>0</v>
      </c>
    </row>
    <row r="958" spans="1:38" x14ac:dyDescent="0.3">
      <c r="A958" s="64" t="str">
        <f t="shared" si="235"/>
        <v/>
      </c>
      <c r="B958" s="64" t="str">
        <f t="shared" si="236"/>
        <v/>
      </c>
      <c r="C958" s="100">
        <v>957</v>
      </c>
      <c r="D958" s="96"/>
      <c r="E958" s="97">
        <f t="shared" si="248"/>
        <v>1</v>
      </c>
      <c r="F958" s="97"/>
      <c r="G958" s="97"/>
      <c r="H958" s="104" t="str">
        <f t="shared" si="242"/>
        <v/>
      </c>
      <c r="I958" s="105" t="str">
        <f>IF(D958="","",VLOOKUP(D958,ENTRANTS!$A$1:$H$1000,2,0))</f>
        <v/>
      </c>
      <c r="J958" s="105" t="str">
        <f>IF(D958="","",VLOOKUP(D958,ENTRANTS!$A$1:$H$1000,3,0))</f>
        <v/>
      </c>
      <c r="K958" s="100" t="str">
        <f>IF(D958="","",LEFT(VLOOKUP(D958,ENTRANTS!$A$1:$H$1000,5,0),1))</f>
        <v/>
      </c>
      <c r="L958" s="100" t="str">
        <f>IF(D958="","",COUNTIF($K$2:K958,K958))</f>
        <v/>
      </c>
      <c r="M958" s="100" t="str">
        <f>IF(D958="","",VLOOKUP(D958,ENTRANTS!$A$1:$H$1000,4,0))</f>
        <v/>
      </c>
      <c r="N958" s="100" t="str">
        <f>IF(D958="","",COUNTIF($M$2:M958,M958))</f>
        <v/>
      </c>
      <c r="O958" s="105" t="str">
        <f>IF(D958="","",VLOOKUP(D958,ENTRANTS!$A$1:$H$1000,6,0))</f>
        <v/>
      </c>
      <c r="P958" s="83" t="str">
        <f t="shared" si="243"/>
        <v/>
      </c>
      <c r="Q958" s="30"/>
      <c r="R958" s="2" t="str">
        <f t="shared" si="244"/>
        <v/>
      </c>
      <c r="S958" s="3" t="str">
        <f>IF(D958="","",COUNTIF($R$2:R958,R958))</f>
        <v/>
      </c>
      <c r="T958" s="4" t="str">
        <f t="shared" si="249"/>
        <v/>
      </c>
      <c r="U958" s="34" t="str">
        <f>IF(AND(S958=4,K958="M",NOT(O958="Unattached")),SUMIF(R$2:R958,R958,L$2:L958),"")</f>
        <v/>
      </c>
      <c r="V958" s="4" t="str">
        <f t="shared" si="250"/>
        <v/>
      </c>
      <c r="W958" s="34" t="str">
        <f>IF(AND(S958=3,K958="F",NOT(O958="Unattached")),SUMIF(R$2:R958,R958,L$2:L958),"")</f>
        <v/>
      </c>
      <c r="X958" s="5" t="str">
        <f t="shared" si="237"/>
        <v/>
      </c>
      <c r="Y958" s="5" t="str">
        <f t="shared" si="245"/>
        <v/>
      </c>
      <c r="Z958" s="32" t="str">
        <f t="shared" si="238"/>
        <v xml:space="preserve"> </v>
      </c>
      <c r="AA958" s="32" t="str">
        <f>IF(K958="M",IF(S958&lt;&gt;4,"",VLOOKUP(CONCATENATE(R958," ",(S958-3)),$Z$2:AD958,5,0)),IF(S958&lt;&gt;3,"",VLOOKUP(CONCATENATE(R958," ",(S958-2)),$Z$2:AD958,5,0)))</f>
        <v/>
      </c>
      <c r="AB958" s="32" t="str">
        <f>IF(K958="M",IF(S958&lt;&gt;4,"",VLOOKUP(CONCATENATE(R958," ",(S958-2)),$Z$2:AD958,5,0)),IF(S958&lt;&gt;3,"",VLOOKUP(CONCATENATE(R958," ",(S958-1)),$Z$2:AD958,5,0)))</f>
        <v/>
      </c>
      <c r="AC958" s="32" t="str">
        <f>IF(K958="M",IF(S958&lt;&gt;4,"",VLOOKUP(CONCATENATE(R958," ",(S958-1)),$Z$2:AD958,5,0)),IF(S958&lt;&gt;3,"",VLOOKUP(CONCATENATE(R958," ",(S958)),$Z$2:AD958,5,0)))</f>
        <v/>
      </c>
      <c r="AD958" s="32" t="str">
        <f t="shared" si="246"/>
        <v/>
      </c>
      <c r="AE958" s="32" t="str">
        <f t="shared" si="247"/>
        <v xml:space="preserve"> </v>
      </c>
      <c r="AF958" s="109">
        <f>IF($K958="M",IF($L958&gt;Params!D$3,0,Params!F$3-$L958+1)+IF($L958=1,2,0),IF($L958&gt;Params!E$3,0,Params!G$3-$L958+1)+IF($L958=1,2,0))</f>
        <v>0</v>
      </c>
      <c r="AG958" s="109">
        <f t="shared" si="239"/>
        <v>0</v>
      </c>
      <c r="AH958" s="109">
        <f>IF(LEN(M958)&gt;1,MATCH(MID(M958,2,3),Params!$A$4:$A$14,0),0)</f>
        <v>0</v>
      </c>
      <c r="AI958" s="109" cm="1">
        <f t="array" ref="AI958">IF(AH958=0,0,INDEX(Params!F$4:F$14,RESULTS!$AH958))</f>
        <v>0</v>
      </c>
      <c r="AJ958" s="109" cm="1">
        <f t="array" ref="AJ958">IF(AI958=0,0,INDEX(Params!G$4:G$14,RESULTS!$AH958))</f>
        <v>0</v>
      </c>
      <c r="AK958" s="109">
        <f t="shared" si="240"/>
        <v>0</v>
      </c>
      <c r="AL958" s="109">
        <f t="shared" si="241"/>
        <v>0</v>
      </c>
    </row>
    <row r="959" spans="1:38" x14ac:dyDescent="0.3">
      <c r="A959" s="64" t="str">
        <f t="shared" si="235"/>
        <v/>
      </c>
      <c r="B959" s="64" t="str">
        <f t="shared" si="236"/>
        <v/>
      </c>
      <c r="C959" s="100">
        <v>958</v>
      </c>
      <c r="D959" s="96"/>
      <c r="E959" s="97">
        <f t="shared" si="248"/>
        <v>1</v>
      </c>
      <c r="F959" s="97"/>
      <c r="G959" s="97"/>
      <c r="H959" s="104" t="str">
        <f t="shared" si="242"/>
        <v/>
      </c>
      <c r="I959" s="105" t="str">
        <f>IF(D959="","",VLOOKUP(D959,ENTRANTS!$A$1:$H$1000,2,0))</f>
        <v/>
      </c>
      <c r="J959" s="105" t="str">
        <f>IF(D959="","",VLOOKUP(D959,ENTRANTS!$A$1:$H$1000,3,0))</f>
        <v/>
      </c>
      <c r="K959" s="100" t="str">
        <f>IF(D959="","",LEFT(VLOOKUP(D959,ENTRANTS!$A$1:$H$1000,5,0),1))</f>
        <v/>
      </c>
      <c r="L959" s="100" t="str">
        <f>IF(D959="","",COUNTIF($K$2:K959,K959))</f>
        <v/>
      </c>
      <c r="M959" s="100" t="str">
        <f>IF(D959="","",VLOOKUP(D959,ENTRANTS!$A$1:$H$1000,4,0))</f>
        <v/>
      </c>
      <c r="N959" s="100" t="str">
        <f>IF(D959="","",COUNTIF($M$2:M959,M959))</f>
        <v/>
      </c>
      <c r="O959" s="105" t="str">
        <f>IF(D959="","",VLOOKUP(D959,ENTRANTS!$A$1:$H$1000,6,0))</f>
        <v/>
      </c>
      <c r="P959" s="83" t="str">
        <f t="shared" si="243"/>
        <v/>
      </c>
      <c r="Q959" s="30"/>
      <c r="R959" s="2" t="str">
        <f t="shared" si="244"/>
        <v/>
      </c>
      <c r="S959" s="3" t="str">
        <f>IF(D959="","",COUNTIF($R$2:R959,R959))</f>
        <v/>
      </c>
      <c r="T959" s="4" t="str">
        <f t="shared" si="249"/>
        <v/>
      </c>
      <c r="U959" s="34" t="str">
        <f>IF(AND(S959=4,K959="M",NOT(O959="Unattached")),SUMIF(R$2:R959,R959,L$2:L959),"")</f>
        <v/>
      </c>
      <c r="V959" s="4" t="str">
        <f t="shared" si="250"/>
        <v/>
      </c>
      <c r="W959" s="34" t="str">
        <f>IF(AND(S959=3,K959="F",NOT(O959="Unattached")),SUMIF(R$2:R959,R959,L$2:L959),"")</f>
        <v/>
      </c>
      <c r="X959" s="5" t="str">
        <f t="shared" si="237"/>
        <v/>
      </c>
      <c r="Y959" s="5" t="str">
        <f t="shared" si="245"/>
        <v/>
      </c>
      <c r="Z959" s="32" t="str">
        <f t="shared" si="238"/>
        <v xml:space="preserve"> </v>
      </c>
      <c r="AA959" s="32" t="str">
        <f>IF(K959="M",IF(S959&lt;&gt;4,"",VLOOKUP(CONCATENATE(R959," ",(S959-3)),$Z$2:AD959,5,0)),IF(S959&lt;&gt;3,"",VLOOKUP(CONCATENATE(R959," ",(S959-2)),$Z$2:AD959,5,0)))</f>
        <v/>
      </c>
      <c r="AB959" s="32" t="str">
        <f>IF(K959="M",IF(S959&lt;&gt;4,"",VLOOKUP(CONCATENATE(R959," ",(S959-2)),$Z$2:AD959,5,0)),IF(S959&lt;&gt;3,"",VLOOKUP(CONCATENATE(R959," ",(S959-1)),$Z$2:AD959,5,0)))</f>
        <v/>
      </c>
      <c r="AC959" s="32" t="str">
        <f>IF(K959="M",IF(S959&lt;&gt;4,"",VLOOKUP(CONCATENATE(R959," ",(S959-1)),$Z$2:AD959,5,0)),IF(S959&lt;&gt;3,"",VLOOKUP(CONCATENATE(R959," ",(S959)),$Z$2:AD959,5,0)))</f>
        <v/>
      </c>
      <c r="AD959" s="32" t="str">
        <f t="shared" si="246"/>
        <v/>
      </c>
      <c r="AE959" s="32" t="str">
        <f t="shared" si="247"/>
        <v xml:space="preserve"> </v>
      </c>
      <c r="AF959" s="109">
        <f>IF($K959="M",IF($L959&gt;Params!D$3,0,Params!F$3-$L959+1)+IF($L959=1,2,0),IF($L959&gt;Params!E$3,0,Params!G$3-$L959+1)+IF($L959=1,2,0))</f>
        <v>0</v>
      </c>
      <c r="AG959" s="109">
        <f t="shared" si="239"/>
        <v>0</v>
      </c>
      <c r="AH959" s="109">
        <f>IF(LEN(M959)&gt;1,MATCH(MID(M959,2,3),Params!$A$4:$A$14,0),0)</f>
        <v>0</v>
      </c>
      <c r="AI959" s="109" cm="1">
        <f t="array" ref="AI959">IF(AH959=0,0,INDEX(Params!F$4:F$14,RESULTS!$AH959))</f>
        <v>0</v>
      </c>
      <c r="AJ959" s="109" cm="1">
        <f t="array" ref="AJ959">IF(AI959=0,0,INDEX(Params!G$4:G$14,RESULTS!$AH959))</f>
        <v>0</v>
      </c>
      <c r="AK959" s="109">
        <f t="shared" si="240"/>
        <v>0</v>
      </c>
      <c r="AL959" s="109">
        <f t="shared" si="241"/>
        <v>0</v>
      </c>
    </row>
    <row r="960" spans="1:38" x14ac:dyDescent="0.3">
      <c r="A960" s="64" t="str">
        <f t="shared" si="235"/>
        <v/>
      </c>
      <c r="B960" s="64" t="str">
        <f t="shared" si="236"/>
        <v/>
      </c>
      <c r="C960" s="100">
        <v>959</v>
      </c>
      <c r="D960" s="96"/>
      <c r="E960" s="97">
        <f t="shared" si="248"/>
        <v>1</v>
      </c>
      <c r="F960" s="97"/>
      <c r="G960" s="97"/>
      <c r="H960" s="104" t="str">
        <f t="shared" si="242"/>
        <v/>
      </c>
      <c r="I960" s="105" t="str">
        <f>IF(D960="","",VLOOKUP(D960,ENTRANTS!$A$1:$H$1000,2,0))</f>
        <v/>
      </c>
      <c r="J960" s="105" t="str">
        <f>IF(D960="","",VLOOKUP(D960,ENTRANTS!$A$1:$H$1000,3,0))</f>
        <v/>
      </c>
      <c r="K960" s="100" t="str">
        <f>IF(D960="","",LEFT(VLOOKUP(D960,ENTRANTS!$A$1:$H$1000,5,0),1))</f>
        <v/>
      </c>
      <c r="L960" s="100" t="str">
        <f>IF(D960="","",COUNTIF($K$2:K960,K960))</f>
        <v/>
      </c>
      <c r="M960" s="100" t="str">
        <f>IF(D960="","",VLOOKUP(D960,ENTRANTS!$A$1:$H$1000,4,0))</f>
        <v/>
      </c>
      <c r="N960" s="100" t="str">
        <f>IF(D960="","",COUNTIF($M$2:M960,M960))</f>
        <v/>
      </c>
      <c r="O960" s="105" t="str">
        <f>IF(D960="","",VLOOKUP(D960,ENTRANTS!$A$1:$H$1000,6,0))</f>
        <v/>
      </c>
      <c r="P960" s="83" t="str">
        <f t="shared" si="243"/>
        <v/>
      </c>
      <c r="Q960" s="30"/>
      <c r="R960" s="2" t="str">
        <f t="shared" si="244"/>
        <v/>
      </c>
      <c r="S960" s="3" t="str">
        <f>IF(D960="","",COUNTIF($R$2:R960,R960))</f>
        <v/>
      </c>
      <c r="T960" s="4" t="str">
        <f t="shared" si="249"/>
        <v/>
      </c>
      <c r="U960" s="34" t="str">
        <f>IF(AND(S960=4,K960="M",NOT(O960="Unattached")),SUMIF(R$2:R960,R960,L$2:L960),"")</f>
        <v/>
      </c>
      <c r="V960" s="4" t="str">
        <f t="shared" si="250"/>
        <v/>
      </c>
      <c r="W960" s="34" t="str">
        <f>IF(AND(S960=3,K960="F",NOT(O960="Unattached")),SUMIF(R$2:R960,R960,L$2:L960),"")</f>
        <v/>
      </c>
      <c r="X960" s="5" t="str">
        <f t="shared" si="237"/>
        <v/>
      </c>
      <c r="Y960" s="5" t="str">
        <f t="shared" si="245"/>
        <v/>
      </c>
      <c r="Z960" s="32" t="str">
        <f t="shared" si="238"/>
        <v xml:space="preserve"> </v>
      </c>
      <c r="AA960" s="32" t="str">
        <f>IF(K960="M",IF(S960&lt;&gt;4,"",VLOOKUP(CONCATENATE(R960," ",(S960-3)),$Z$2:AD960,5,0)),IF(S960&lt;&gt;3,"",VLOOKUP(CONCATENATE(R960," ",(S960-2)),$Z$2:AD960,5,0)))</f>
        <v/>
      </c>
      <c r="AB960" s="32" t="str">
        <f>IF(K960="M",IF(S960&lt;&gt;4,"",VLOOKUP(CONCATENATE(R960," ",(S960-2)),$Z$2:AD960,5,0)),IF(S960&lt;&gt;3,"",VLOOKUP(CONCATENATE(R960," ",(S960-1)),$Z$2:AD960,5,0)))</f>
        <v/>
      </c>
      <c r="AC960" s="32" t="str">
        <f>IF(K960="M",IF(S960&lt;&gt;4,"",VLOOKUP(CONCATENATE(R960," ",(S960-1)),$Z$2:AD960,5,0)),IF(S960&lt;&gt;3,"",VLOOKUP(CONCATENATE(R960," ",(S960)),$Z$2:AD960,5,0)))</f>
        <v/>
      </c>
      <c r="AD960" s="32" t="str">
        <f t="shared" si="246"/>
        <v/>
      </c>
      <c r="AE960" s="32" t="str">
        <f t="shared" si="247"/>
        <v xml:space="preserve"> </v>
      </c>
      <c r="AF960" s="109">
        <f>IF($K960="M",IF($L960&gt;Params!D$3,0,Params!F$3-$L960+1)+IF($L960=1,2,0),IF($L960&gt;Params!E$3,0,Params!G$3-$L960+1)+IF($L960=1,2,0))</f>
        <v>0</v>
      </c>
      <c r="AG960" s="109">
        <f t="shared" si="239"/>
        <v>0</v>
      </c>
      <c r="AH960" s="109">
        <f>IF(LEN(M960)&gt;1,MATCH(MID(M960,2,3),Params!$A$4:$A$14,0),0)</f>
        <v>0</v>
      </c>
      <c r="AI960" s="109" cm="1">
        <f t="array" ref="AI960">IF(AH960=0,0,INDEX(Params!F$4:F$14,RESULTS!$AH960))</f>
        <v>0</v>
      </c>
      <c r="AJ960" s="109" cm="1">
        <f t="array" ref="AJ960">IF(AI960=0,0,INDEX(Params!G$4:G$14,RESULTS!$AH960))</f>
        <v>0</v>
      </c>
      <c r="AK960" s="109">
        <f t="shared" si="240"/>
        <v>0</v>
      </c>
      <c r="AL960" s="109">
        <f t="shared" si="241"/>
        <v>0</v>
      </c>
    </row>
    <row r="961" spans="1:38" x14ac:dyDescent="0.3">
      <c r="A961" s="64" t="str">
        <f t="shared" si="235"/>
        <v/>
      </c>
      <c r="B961" s="64" t="str">
        <f t="shared" si="236"/>
        <v/>
      </c>
      <c r="C961" s="100">
        <v>960</v>
      </c>
      <c r="D961" s="96"/>
      <c r="E961" s="97">
        <f t="shared" si="248"/>
        <v>1</v>
      </c>
      <c r="F961" s="97"/>
      <c r="G961" s="97"/>
      <c r="H961" s="104" t="str">
        <f t="shared" si="242"/>
        <v/>
      </c>
      <c r="I961" s="105" t="str">
        <f>IF(D961="","",VLOOKUP(D961,ENTRANTS!$A$1:$H$1000,2,0))</f>
        <v/>
      </c>
      <c r="J961" s="105" t="str">
        <f>IF(D961="","",VLOOKUP(D961,ENTRANTS!$A$1:$H$1000,3,0))</f>
        <v/>
      </c>
      <c r="K961" s="100" t="str">
        <f>IF(D961="","",LEFT(VLOOKUP(D961,ENTRANTS!$A$1:$H$1000,5,0),1))</f>
        <v/>
      </c>
      <c r="L961" s="100" t="str">
        <f>IF(D961="","",COUNTIF($K$2:K961,K961))</f>
        <v/>
      </c>
      <c r="M961" s="100" t="str">
        <f>IF(D961="","",VLOOKUP(D961,ENTRANTS!$A$1:$H$1000,4,0))</f>
        <v/>
      </c>
      <c r="N961" s="100" t="str">
        <f>IF(D961="","",COUNTIF($M$2:M961,M961))</f>
        <v/>
      </c>
      <c r="O961" s="105" t="str">
        <f>IF(D961="","",VLOOKUP(D961,ENTRANTS!$A$1:$H$1000,6,0))</f>
        <v/>
      </c>
      <c r="P961" s="83" t="str">
        <f t="shared" si="243"/>
        <v/>
      </c>
      <c r="Q961" s="30"/>
      <c r="R961" s="2" t="str">
        <f t="shared" si="244"/>
        <v/>
      </c>
      <c r="S961" s="3" t="str">
        <f>IF(D961="","",COUNTIF($R$2:R961,R961))</f>
        <v/>
      </c>
      <c r="T961" s="4" t="str">
        <f t="shared" si="249"/>
        <v/>
      </c>
      <c r="U961" s="34" t="str">
        <f>IF(AND(S961=4,K961="M",NOT(O961="Unattached")),SUMIF(R$2:R961,R961,L$2:L961),"")</f>
        <v/>
      </c>
      <c r="V961" s="4" t="str">
        <f t="shared" si="250"/>
        <v/>
      </c>
      <c r="W961" s="34" t="str">
        <f>IF(AND(S961=3,K961="F",NOT(O961="Unattached")),SUMIF(R$2:R961,R961,L$2:L961),"")</f>
        <v/>
      </c>
      <c r="X961" s="5" t="str">
        <f t="shared" si="237"/>
        <v/>
      </c>
      <c r="Y961" s="5" t="str">
        <f t="shared" si="245"/>
        <v/>
      </c>
      <c r="Z961" s="32" t="str">
        <f t="shared" si="238"/>
        <v xml:space="preserve"> </v>
      </c>
      <c r="AA961" s="32" t="str">
        <f>IF(K961="M",IF(S961&lt;&gt;4,"",VLOOKUP(CONCATENATE(R961," ",(S961-3)),$Z$2:AD961,5,0)),IF(S961&lt;&gt;3,"",VLOOKUP(CONCATENATE(R961," ",(S961-2)),$Z$2:AD961,5,0)))</f>
        <v/>
      </c>
      <c r="AB961" s="32" t="str">
        <f>IF(K961="M",IF(S961&lt;&gt;4,"",VLOOKUP(CONCATENATE(R961," ",(S961-2)),$Z$2:AD961,5,0)),IF(S961&lt;&gt;3,"",VLOOKUP(CONCATENATE(R961," ",(S961-1)),$Z$2:AD961,5,0)))</f>
        <v/>
      </c>
      <c r="AC961" s="32" t="str">
        <f>IF(K961="M",IF(S961&lt;&gt;4,"",VLOOKUP(CONCATENATE(R961," ",(S961-1)),$Z$2:AD961,5,0)),IF(S961&lt;&gt;3,"",VLOOKUP(CONCATENATE(R961," ",(S961)),$Z$2:AD961,5,0)))</f>
        <v/>
      </c>
      <c r="AD961" s="32" t="str">
        <f t="shared" si="246"/>
        <v/>
      </c>
      <c r="AE961" s="32" t="str">
        <f t="shared" si="247"/>
        <v xml:space="preserve"> </v>
      </c>
      <c r="AF961" s="109">
        <f>IF($K961="M",IF($L961&gt;Params!D$3,0,Params!F$3-$L961+1)+IF($L961=1,2,0),IF($L961&gt;Params!E$3,0,Params!G$3-$L961+1)+IF($L961=1,2,0))</f>
        <v>0</v>
      </c>
      <c r="AG961" s="109">
        <f t="shared" si="239"/>
        <v>0</v>
      </c>
      <c r="AH961" s="109">
        <f>IF(LEN(M961)&gt;1,MATCH(MID(M961,2,3),Params!$A$4:$A$14,0),0)</f>
        <v>0</v>
      </c>
      <c r="AI961" s="109" cm="1">
        <f t="array" ref="AI961">IF(AH961=0,0,INDEX(Params!F$4:F$14,RESULTS!$AH961))</f>
        <v>0</v>
      </c>
      <c r="AJ961" s="109" cm="1">
        <f t="array" ref="AJ961">IF(AI961=0,0,INDEX(Params!G$4:G$14,RESULTS!$AH961))</f>
        <v>0</v>
      </c>
      <c r="AK961" s="109">
        <f t="shared" si="240"/>
        <v>0</v>
      </c>
      <c r="AL961" s="109">
        <f t="shared" si="241"/>
        <v>0</v>
      </c>
    </row>
    <row r="962" spans="1:38" x14ac:dyDescent="0.3">
      <c r="A962" s="64" t="str">
        <f t="shared" ref="A962:A1000" si="251">IF(C962&lt;1,"",CONCATENATE(K962,L962))</f>
        <v/>
      </c>
      <c r="B962" s="64" t="str">
        <f t="shared" ref="B962:B1000" si="252">IF(C962&lt;1,"",CONCATENATE(M962,N962))</f>
        <v/>
      </c>
      <c r="C962" s="100">
        <v>961</v>
      </c>
      <c r="D962" s="96"/>
      <c r="E962" s="97">
        <f t="shared" si="248"/>
        <v>1</v>
      </c>
      <c r="F962" s="97"/>
      <c r="G962" s="97"/>
      <c r="H962" s="104" t="str">
        <f t="shared" si="242"/>
        <v/>
      </c>
      <c r="I962" s="105" t="str">
        <f>IF(D962="","",VLOOKUP(D962,ENTRANTS!$A$1:$H$1000,2,0))</f>
        <v/>
      </c>
      <c r="J962" s="105" t="str">
        <f>IF(D962="","",VLOOKUP(D962,ENTRANTS!$A$1:$H$1000,3,0))</f>
        <v/>
      </c>
      <c r="K962" s="100" t="str">
        <f>IF(D962="","",LEFT(VLOOKUP(D962,ENTRANTS!$A$1:$H$1000,5,0),1))</f>
        <v/>
      </c>
      <c r="L962" s="100" t="str">
        <f>IF(D962="","",COUNTIF($K$2:K962,K962))</f>
        <v/>
      </c>
      <c r="M962" s="100" t="str">
        <f>IF(D962="","",VLOOKUP(D962,ENTRANTS!$A$1:$H$1000,4,0))</f>
        <v/>
      </c>
      <c r="N962" s="100" t="str">
        <f>IF(D962="","",COUNTIF($M$2:M962,M962))</f>
        <v/>
      </c>
      <c r="O962" s="105" t="str">
        <f>IF(D962="","",VLOOKUP(D962,ENTRANTS!$A$1:$H$1000,6,0))</f>
        <v/>
      </c>
      <c r="P962" s="83" t="str">
        <f t="shared" si="243"/>
        <v/>
      </c>
      <c r="Q962" s="30"/>
      <c r="R962" s="2" t="str">
        <f t="shared" si="244"/>
        <v/>
      </c>
      <c r="S962" s="3" t="str">
        <f>IF(D962="","",COUNTIF($R$2:R962,R962))</f>
        <v/>
      </c>
      <c r="T962" s="4" t="str">
        <f t="shared" si="249"/>
        <v/>
      </c>
      <c r="U962" s="34" t="str">
        <f>IF(AND(S962=4,K962="M",NOT(O962="Unattached")),SUMIF(R$2:R962,R962,L$2:L962),"")</f>
        <v/>
      </c>
      <c r="V962" s="4" t="str">
        <f t="shared" si="250"/>
        <v/>
      </c>
      <c r="W962" s="34" t="str">
        <f>IF(AND(S962=3,K962="F",NOT(O962="Unattached")),SUMIF(R$2:R962,R962,L$2:L962),"")</f>
        <v/>
      </c>
      <c r="X962" s="5" t="str">
        <f t="shared" ref="X962:X1000" si="253">IF(AND(O962&lt;&gt;"Unattached",OR(T962&lt;&gt;"",V962&lt;&gt;"")),O962,"")</f>
        <v/>
      </c>
      <c r="Y962" s="5" t="str">
        <f t="shared" si="245"/>
        <v/>
      </c>
      <c r="Z962" s="32" t="str">
        <f t="shared" ref="Z962:Z1000" si="254">CONCATENATE(R962," ",S962)</f>
        <v xml:space="preserve"> </v>
      </c>
      <c r="AA962" s="32" t="str">
        <f>IF(K962="M",IF(S962&lt;&gt;4,"",VLOOKUP(CONCATENATE(R962," ",(S962-3)),$Z$2:AD962,5,0)),IF(S962&lt;&gt;3,"",VLOOKUP(CONCATENATE(R962," ",(S962-2)),$Z$2:AD962,5,0)))</f>
        <v/>
      </c>
      <c r="AB962" s="32" t="str">
        <f>IF(K962="M",IF(S962&lt;&gt;4,"",VLOOKUP(CONCATENATE(R962," ",(S962-2)),$Z$2:AD962,5,0)),IF(S962&lt;&gt;3,"",VLOOKUP(CONCATENATE(R962," ",(S962-1)),$Z$2:AD962,5,0)))</f>
        <v/>
      </c>
      <c r="AC962" s="32" t="str">
        <f>IF(K962="M",IF(S962&lt;&gt;4,"",VLOOKUP(CONCATENATE(R962," ",(S962-1)),$Z$2:AD962,5,0)),IF(S962&lt;&gt;3,"",VLOOKUP(CONCATENATE(R962," ",(S962)),$Z$2:AD962,5,0)))</f>
        <v/>
      </c>
      <c r="AD962" s="32" t="str">
        <f t="shared" si="246"/>
        <v/>
      </c>
      <c r="AE962" s="32" t="str">
        <f t="shared" si="247"/>
        <v xml:space="preserve"> </v>
      </c>
      <c r="AF962" s="109">
        <f>IF($K962="M",IF($L962&gt;Params!D$3,0,Params!F$3-$L962+1)+IF($L962=1,2,0),IF($L962&gt;Params!E$3,0,Params!G$3-$L962+1)+IF($L962=1,2,0))</f>
        <v>0</v>
      </c>
      <c r="AG962" s="109">
        <f t="shared" ref="AG962:AG1000" si="255">IF(AH962=0,0,IF($K962="M",IF($N962&gt;AI962,0,AI962-$N962+1)+IF($N962=1,2,0),IF($N962&gt;AJ962,0,AJ962-$N962+1)+IF($N962=1,2,0)))</f>
        <v>0</v>
      </c>
      <c r="AH962" s="109">
        <f>IF(LEN(M962)&gt;1,MATCH(MID(M962,2,3),Params!$A$4:$A$14,0),0)</f>
        <v>0</v>
      </c>
      <c r="AI962" s="109" cm="1">
        <f t="array" ref="AI962">IF(AH962=0,0,INDEX(Params!F$4:F$14,RESULTS!$AH962))</f>
        <v>0</v>
      </c>
      <c r="AJ962" s="109" cm="1">
        <f t="array" ref="AJ962">IF(AI962=0,0,INDEX(Params!G$4:G$14,RESULTS!$AH962))</f>
        <v>0</v>
      </c>
      <c r="AK962" s="109">
        <f t="shared" si="240"/>
        <v>0</v>
      </c>
      <c r="AL962" s="109">
        <f t="shared" si="241"/>
        <v>0</v>
      </c>
    </row>
    <row r="963" spans="1:38" x14ac:dyDescent="0.3">
      <c r="A963" s="64" t="str">
        <f t="shared" si="251"/>
        <v/>
      </c>
      <c r="B963" s="64" t="str">
        <f t="shared" si="252"/>
        <v/>
      </c>
      <c r="C963" s="100">
        <v>962</v>
      </c>
      <c r="D963" s="96"/>
      <c r="E963" s="97">
        <f t="shared" si="248"/>
        <v>1</v>
      </c>
      <c r="F963" s="97"/>
      <c r="G963" s="97"/>
      <c r="H963" s="104" t="str">
        <f t="shared" ref="H963:H1000" si="256">IF(D963="","",($E963+$F963/60+$G963/3600)/24)</f>
        <v/>
      </c>
      <c r="I963" s="105" t="str">
        <f>IF(D963="","",VLOOKUP(D963,ENTRANTS!$A$1:$H$1000,2,0))</f>
        <v/>
      </c>
      <c r="J963" s="105" t="str">
        <f>IF(D963="","",VLOOKUP(D963,ENTRANTS!$A$1:$H$1000,3,0))</f>
        <v/>
      </c>
      <c r="K963" s="100" t="str">
        <f>IF(D963="","",LEFT(VLOOKUP(D963,ENTRANTS!$A$1:$H$1000,5,0),1))</f>
        <v/>
      </c>
      <c r="L963" s="100" t="str">
        <f>IF(D963="","",COUNTIF($K$2:K963,K963))</f>
        <v/>
      </c>
      <c r="M963" s="100" t="str">
        <f>IF(D963="","",VLOOKUP(D963,ENTRANTS!$A$1:$H$1000,4,0))</f>
        <v/>
      </c>
      <c r="N963" s="100" t="str">
        <f>IF(D963="","",COUNTIF($M$2:M963,M963))</f>
        <v/>
      </c>
      <c r="O963" s="105" t="str">
        <f>IF(D963="","",VLOOKUP(D963,ENTRANTS!$A$1:$H$1000,6,0))</f>
        <v/>
      </c>
      <c r="P963" s="83" t="str">
        <f t="shared" ref="P963:P1000" si="257">IF(D963&lt;1,"",IF(COUNTIF($D$2:$D$501,D963)=1,"","DUPLICATE"))</f>
        <v/>
      </c>
      <c r="Q963" s="30"/>
      <c r="R963" s="2" t="str">
        <f t="shared" ref="R963:R1000" si="258">IF(D963="","",CONCATENATE(K963," ",O963))</f>
        <v/>
      </c>
      <c r="S963" s="3" t="str">
        <f>IF(D963="","",COUNTIF($R$2:R963,R963))</f>
        <v/>
      </c>
      <c r="T963" s="4" t="str">
        <f t="shared" si="249"/>
        <v/>
      </c>
      <c r="U963" s="34" t="str">
        <f>IF(AND(S963=4,K963="M",NOT(O963="Unattached")),SUMIF(R$2:R963,R963,L$2:L963),"")</f>
        <v/>
      </c>
      <c r="V963" s="4" t="str">
        <f t="shared" si="250"/>
        <v/>
      </c>
      <c r="W963" s="34" t="str">
        <f>IF(AND(S963=3,K963="F",NOT(O963="Unattached")),SUMIF(R$2:R963,R963,L$2:L963),"")</f>
        <v/>
      </c>
      <c r="X963" s="5" t="str">
        <f t="shared" si="253"/>
        <v/>
      </c>
      <c r="Y963" s="5" t="str">
        <f t="shared" ref="Y963:Y1000" si="259">IF(X963="","",IF(K963="M",CONCATENATE(X963," (",AA963,", ",AB963,", ",AC963,", ",AD963,")"),CONCATENATE(X963," (",AA963,", ",AB963,", ",AC963,")")))</f>
        <v/>
      </c>
      <c r="Z963" s="32" t="str">
        <f t="shared" si="254"/>
        <v xml:space="preserve"> </v>
      </c>
      <c r="AA963" s="32" t="str">
        <f>IF(K963="M",IF(S963&lt;&gt;4,"",VLOOKUP(CONCATENATE(R963," ",(S963-3)),$Z$2:AD963,5,0)),IF(S963&lt;&gt;3,"",VLOOKUP(CONCATENATE(R963," ",(S963-2)),$Z$2:AD963,5,0)))</f>
        <v/>
      </c>
      <c r="AB963" s="32" t="str">
        <f>IF(K963="M",IF(S963&lt;&gt;4,"",VLOOKUP(CONCATENATE(R963," ",(S963-2)),$Z$2:AD963,5,0)),IF(S963&lt;&gt;3,"",VLOOKUP(CONCATENATE(R963," ",(S963-1)),$Z$2:AD963,5,0)))</f>
        <v/>
      </c>
      <c r="AC963" s="32" t="str">
        <f>IF(K963="M",IF(S963&lt;&gt;4,"",VLOOKUP(CONCATENATE(R963," ",(S963-1)),$Z$2:AD963,5,0)),IF(S963&lt;&gt;3,"",VLOOKUP(CONCATENATE(R963," ",(S963)),$Z$2:AD963,5,0)))</f>
        <v/>
      </c>
      <c r="AD963" s="32" t="str">
        <f t="shared" ref="AD963:AD1000" si="260">IF(AND(O963&lt;&gt;"Unattached",S963&lt;=4),CONCATENATE(I963," ",J963),"")</f>
        <v/>
      </c>
      <c r="AE963" s="32" t="str">
        <f t="shared" ref="AE963:AE1000" si="261">TRIM(I963)&amp;" "&amp;TRIM(J963)</f>
        <v xml:space="preserve"> </v>
      </c>
      <c r="AF963" s="109">
        <f>IF($K963="M",IF($L963&gt;Params!D$3,0,Params!F$3-$L963+1)+IF($L963=1,2,0),IF($L963&gt;Params!E$3,0,Params!G$3-$L963+1)+IF($L963=1,2,0))</f>
        <v>0</v>
      </c>
      <c r="AG963" s="109">
        <f t="shared" si="255"/>
        <v>0</v>
      </c>
      <c r="AH963" s="109">
        <f>IF(LEN(M963)&gt;1,MATCH(MID(M963,2,3),Params!$A$4:$A$14,0),0)</f>
        <v>0</v>
      </c>
      <c r="AI963" s="109" cm="1">
        <f t="array" ref="AI963">IF(AH963=0,0,INDEX(Params!F$4:F$14,RESULTS!$AH963))</f>
        <v>0</v>
      </c>
      <c r="AJ963" s="109" cm="1">
        <f t="array" ref="AJ963">IF(AI963=0,0,INDEX(Params!G$4:G$14,RESULTS!$AH963))</f>
        <v>0</v>
      </c>
      <c r="AK963" s="109">
        <f t="shared" ref="AK963:AK1000" si="262">IF(O963="Unattached",0,IF(Z963="M "&amp;O963&amp;" 1",1,0))</f>
        <v>0</v>
      </c>
      <c r="AL963" s="109">
        <f t="shared" ref="AL963:AL1000" si="263">IF(O963="Unattached",0,IF(Z963="F "&amp;O963&amp;" 1",1,0))</f>
        <v>0</v>
      </c>
    </row>
    <row r="964" spans="1:38" x14ac:dyDescent="0.3">
      <c r="A964" s="64" t="str">
        <f t="shared" si="251"/>
        <v/>
      </c>
      <c r="B964" s="64" t="str">
        <f t="shared" si="252"/>
        <v/>
      </c>
      <c r="C964" s="100">
        <v>963</v>
      </c>
      <c r="D964" s="96"/>
      <c r="E964" s="97">
        <f t="shared" ref="E964:E1000" si="264">E963</f>
        <v>1</v>
      </c>
      <c r="F964" s="97"/>
      <c r="G964" s="97"/>
      <c r="H964" s="104" t="str">
        <f t="shared" si="256"/>
        <v/>
      </c>
      <c r="I964" s="105" t="str">
        <f>IF(D964="","",VLOOKUP(D964,ENTRANTS!$A$1:$H$1000,2,0))</f>
        <v/>
      </c>
      <c r="J964" s="105" t="str">
        <f>IF(D964="","",VLOOKUP(D964,ENTRANTS!$A$1:$H$1000,3,0))</f>
        <v/>
      </c>
      <c r="K964" s="100" t="str">
        <f>IF(D964="","",LEFT(VLOOKUP(D964,ENTRANTS!$A$1:$H$1000,5,0),1))</f>
        <v/>
      </c>
      <c r="L964" s="100" t="str">
        <f>IF(D964="","",COUNTIF($K$2:K964,K964))</f>
        <v/>
      </c>
      <c r="M964" s="100" t="str">
        <f>IF(D964="","",VLOOKUP(D964,ENTRANTS!$A$1:$H$1000,4,0))</f>
        <v/>
      </c>
      <c r="N964" s="100" t="str">
        <f>IF(D964="","",COUNTIF($M$2:M964,M964))</f>
        <v/>
      </c>
      <c r="O964" s="105" t="str">
        <f>IF(D964="","",VLOOKUP(D964,ENTRANTS!$A$1:$H$1000,6,0))</f>
        <v/>
      </c>
      <c r="P964" s="83" t="str">
        <f t="shared" si="257"/>
        <v/>
      </c>
      <c r="Q964" s="30"/>
      <c r="R964" s="2" t="str">
        <f t="shared" si="258"/>
        <v/>
      </c>
      <c r="S964" s="3" t="str">
        <f>IF(D964="","",COUNTIF($R$2:R964,R964))</f>
        <v/>
      </c>
      <c r="T964" s="4" t="str">
        <f t="shared" si="249"/>
        <v/>
      </c>
      <c r="U964" s="34" t="str">
        <f>IF(AND(S964=4,K964="M",NOT(O964="Unattached")),SUMIF(R$2:R964,R964,L$2:L964),"")</f>
        <v/>
      </c>
      <c r="V964" s="4" t="str">
        <f t="shared" si="250"/>
        <v/>
      </c>
      <c r="W964" s="34" t="str">
        <f>IF(AND(S964=3,K964="F",NOT(O964="Unattached")),SUMIF(R$2:R964,R964,L$2:L964),"")</f>
        <v/>
      </c>
      <c r="X964" s="5" t="str">
        <f t="shared" si="253"/>
        <v/>
      </c>
      <c r="Y964" s="5" t="str">
        <f t="shared" si="259"/>
        <v/>
      </c>
      <c r="Z964" s="32" t="str">
        <f t="shared" si="254"/>
        <v xml:space="preserve"> </v>
      </c>
      <c r="AA964" s="32" t="str">
        <f>IF(K964="M",IF(S964&lt;&gt;4,"",VLOOKUP(CONCATENATE(R964," ",(S964-3)),$Z$2:AD964,5,0)),IF(S964&lt;&gt;3,"",VLOOKUP(CONCATENATE(R964," ",(S964-2)),$Z$2:AD964,5,0)))</f>
        <v/>
      </c>
      <c r="AB964" s="32" t="str">
        <f>IF(K964="M",IF(S964&lt;&gt;4,"",VLOOKUP(CONCATENATE(R964," ",(S964-2)),$Z$2:AD964,5,0)),IF(S964&lt;&gt;3,"",VLOOKUP(CONCATENATE(R964," ",(S964-1)),$Z$2:AD964,5,0)))</f>
        <v/>
      </c>
      <c r="AC964" s="32" t="str">
        <f>IF(K964="M",IF(S964&lt;&gt;4,"",VLOOKUP(CONCATENATE(R964," ",(S964-1)),$Z$2:AD964,5,0)),IF(S964&lt;&gt;3,"",VLOOKUP(CONCATENATE(R964," ",(S964)),$Z$2:AD964,5,0)))</f>
        <v/>
      </c>
      <c r="AD964" s="32" t="str">
        <f t="shared" si="260"/>
        <v/>
      </c>
      <c r="AE964" s="32" t="str">
        <f t="shared" si="261"/>
        <v xml:space="preserve"> </v>
      </c>
      <c r="AF964" s="109">
        <f>IF($K964="M",IF($L964&gt;Params!D$3,0,Params!F$3-$L964+1)+IF($L964=1,2,0),IF($L964&gt;Params!E$3,0,Params!G$3-$L964+1)+IF($L964=1,2,0))</f>
        <v>0</v>
      </c>
      <c r="AG964" s="109">
        <f t="shared" si="255"/>
        <v>0</v>
      </c>
      <c r="AH964" s="109">
        <f>IF(LEN(M964)&gt;1,MATCH(MID(M964,2,3),Params!$A$4:$A$14,0),0)</f>
        <v>0</v>
      </c>
      <c r="AI964" s="109" cm="1">
        <f t="array" ref="AI964">IF(AH964=0,0,INDEX(Params!F$4:F$14,RESULTS!$AH964))</f>
        <v>0</v>
      </c>
      <c r="AJ964" s="109" cm="1">
        <f t="array" ref="AJ964">IF(AI964=0,0,INDEX(Params!G$4:G$14,RESULTS!$AH964))</f>
        <v>0</v>
      </c>
      <c r="AK964" s="109">
        <f t="shared" si="262"/>
        <v>0</v>
      </c>
      <c r="AL964" s="109">
        <f t="shared" si="263"/>
        <v>0</v>
      </c>
    </row>
    <row r="965" spans="1:38" x14ac:dyDescent="0.3">
      <c r="A965" s="64" t="str">
        <f t="shared" si="251"/>
        <v/>
      </c>
      <c r="B965" s="64" t="str">
        <f t="shared" si="252"/>
        <v/>
      </c>
      <c r="C965" s="100">
        <v>964</v>
      </c>
      <c r="D965" s="96"/>
      <c r="E965" s="97">
        <f t="shared" si="264"/>
        <v>1</v>
      </c>
      <c r="F965" s="97"/>
      <c r="G965" s="97"/>
      <c r="H965" s="104" t="str">
        <f t="shared" si="256"/>
        <v/>
      </c>
      <c r="I965" s="105" t="str">
        <f>IF(D965="","",VLOOKUP(D965,ENTRANTS!$A$1:$H$1000,2,0))</f>
        <v/>
      </c>
      <c r="J965" s="105" t="str">
        <f>IF(D965="","",VLOOKUP(D965,ENTRANTS!$A$1:$H$1000,3,0))</f>
        <v/>
      </c>
      <c r="K965" s="100" t="str">
        <f>IF(D965="","",LEFT(VLOOKUP(D965,ENTRANTS!$A$1:$H$1000,5,0),1))</f>
        <v/>
      </c>
      <c r="L965" s="100" t="str">
        <f>IF(D965="","",COUNTIF($K$2:K965,K965))</f>
        <v/>
      </c>
      <c r="M965" s="100" t="str">
        <f>IF(D965="","",VLOOKUP(D965,ENTRANTS!$A$1:$H$1000,4,0))</f>
        <v/>
      </c>
      <c r="N965" s="100" t="str">
        <f>IF(D965="","",COUNTIF($M$2:M965,M965))</f>
        <v/>
      </c>
      <c r="O965" s="105" t="str">
        <f>IF(D965="","",VLOOKUP(D965,ENTRANTS!$A$1:$H$1000,6,0))</f>
        <v/>
      </c>
      <c r="P965" s="83" t="str">
        <f t="shared" si="257"/>
        <v/>
      </c>
      <c r="Q965" s="30"/>
      <c r="R965" s="2" t="str">
        <f t="shared" si="258"/>
        <v/>
      </c>
      <c r="S965" s="3" t="str">
        <f>IF(D965="","",COUNTIF($R$2:R965,R965))</f>
        <v/>
      </c>
      <c r="T965" s="4" t="str">
        <f t="shared" si="249"/>
        <v/>
      </c>
      <c r="U965" s="34" t="str">
        <f>IF(AND(S965=4,K965="M",NOT(O965="Unattached")),SUMIF(R$2:R965,R965,L$2:L965),"")</f>
        <v/>
      </c>
      <c r="V965" s="4" t="str">
        <f t="shared" si="250"/>
        <v/>
      </c>
      <c r="W965" s="34" t="str">
        <f>IF(AND(S965=3,K965="F",NOT(O965="Unattached")),SUMIF(R$2:R965,R965,L$2:L965),"")</f>
        <v/>
      </c>
      <c r="X965" s="5" t="str">
        <f t="shared" si="253"/>
        <v/>
      </c>
      <c r="Y965" s="5" t="str">
        <f t="shared" si="259"/>
        <v/>
      </c>
      <c r="Z965" s="32" t="str">
        <f t="shared" si="254"/>
        <v xml:space="preserve"> </v>
      </c>
      <c r="AA965" s="32" t="str">
        <f>IF(K965="M",IF(S965&lt;&gt;4,"",VLOOKUP(CONCATENATE(R965," ",(S965-3)),$Z$2:AD965,5,0)),IF(S965&lt;&gt;3,"",VLOOKUP(CONCATENATE(R965," ",(S965-2)),$Z$2:AD965,5,0)))</f>
        <v/>
      </c>
      <c r="AB965" s="32" t="str">
        <f>IF(K965="M",IF(S965&lt;&gt;4,"",VLOOKUP(CONCATENATE(R965," ",(S965-2)),$Z$2:AD965,5,0)),IF(S965&lt;&gt;3,"",VLOOKUP(CONCATENATE(R965," ",(S965-1)),$Z$2:AD965,5,0)))</f>
        <v/>
      </c>
      <c r="AC965" s="32" t="str">
        <f>IF(K965="M",IF(S965&lt;&gt;4,"",VLOOKUP(CONCATENATE(R965," ",(S965-1)),$Z$2:AD965,5,0)),IF(S965&lt;&gt;3,"",VLOOKUP(CONCATENATE(R965," ",(S965)),$Z$2:AD965,5,0)))</f>
        <v/>
      </c>
      <c r="AD965" s="32" t="str">
        <f t="shared" si="260"/>
        <v/>
      </c>
      <c r="AE965" s="32" t="str">
        <f t="shared" si="261"/>
        <v xml:space="preserve"> </v>
      </c>
      <c r="AF965" s="109">
        <f>IF($K965="M",IF($L965&gt;Params!D$3,0,Params!F$3-$L965+1)+IF($L965=1,2,0),IF($L965&gt;Params!E$3,0,Params!G$3-$L965+1)+IF($L965=1,2,0))</f>
        <v>0</v>
      </c>
      <c r="AG965" s="109">
        <f t="shared" si="255"/>
        <v>0</v>
      </c>
      <c r="AH965" s="109">
        <f>IF(LEN(M965)&gt;1,MATCH(MID(M965,2,3),Params!$A$4:$A$14,0),0)</f>
        <v>0</v>
      </c>
      <c r="AI965" s="109" cm="1">
        <f t="array" ref="AI965">IF(AH965=0,0,INDEX(Params!F$4:F$14,RESULTS!$AH965))</f>
        <v>0</v>
      </c>
      <c r="AJ965" s="109" cm="1">
        <f t="array" ref="AJ965">IF(AI965=0,0,INDEX(Params!G$4:G$14,RESULTS!$AH965))</f>
        <v>0</v>
      </c>
      <c r="AK965" s="109">
        <f t="shared" si="262"/>
        <v>0</v>
      </c>
      <c r="AL965" s="109">
        <f t="shared" si="263"/>
        <v>0</v>
      </c>
    </row>
    <row r="966" spans="1:38" x14ac:dyDescent="0.3">
      <c r="A966" s="64" t="str">
        <f t="shared" si="251"/>
        <v/>
      </c>
      <c r="B966" s="64" t="str">
        <f t="shared" si="252"/>
        <v/>
      </c>
      <c r="C966" s="100">
        <v>965</v>
      </c>
      <c r="D966" s="96"/>
      <c r="E966" s="97">
        <f t="shared" si="264"/>
        <v>1</v>
      </c>
      <c r="F966" s="97"/>
      <c r="G966" s="97"/>
      <c r="H966" s="104" t="str">
        <f t="shared" si="256"/>
        <v/>
      </c>
      <c r="I966" s="105" t="str">
        <f>IF(D966="","",VLOOKUP(D966,ENTRANTS!$A$1:$H$1000,2,0))</f>
        <v/>
      </c>
      <c r="J966" s="105" t="str">
        <f>IF(D966="","",VLOOKUP(D966,ENTRANTS!$A$1:$H$1000,3,0))</f>
        <v/>
      </c>
      <c r="K966" s="100" t="str">
        <f>IF(D966="","",LEFT(VLOOKUP(D966,ENTRANTS!$A$1:$H$1000,5,0),1))</f>
        <v/>
      </c>
      <c r="L966" s="100" t="str">
        <f>IF(D966="","",COUNTIF($K$2:K966,K966))</f>
        <v/>
      </c>
      <c r="M966" s="100" t="str">
        <f>IF(D966="","",VLOOKUP(D966,ENTRANTS!$A$1:$H$1000,4,0))</f>
        <v/>
      </c>
      <c r="N966" s="100" t="str">
        <f>IF(D966="","",COUNTIF($M$2:M966,M966))</f>
        <v/>
      </c>
      <c r="O966" s="105" t="str">
        <f>IF(D966="","",VLOOKUP(D966,ENTRANTS!$A$1:$H$1000,6,0))</f>
        <v/>
      </c>
      <c r="P966" s="83" t="str">
        <f t="shared" si="257"/>
        <v/>
      </c>
      <c r="Q966" s="30"/>
      <c r="R966" s="2" t="str">
        <f t="shared" si="258"/>
        <v/>
      </c>
      <c r="S966" s="3" t="str">
        <f>IF(D966="","",COUNTIF($R$2:R966,R966))</f>
        <v/>
      </c>
      <c r="T966" s="4" t="str">
        <f t="shared" si="249"/>
        <v/>
      </c>
      <c r="U966" s="34" t="str">
        <f>IF(AND(S966=4,K966="M",NOT(O966="Unattached")),SUMIF(R$2:R966,R966,L$2:L966),"")</f>
        <v/>
      </c>
      <c r="V966" s="4" t="str">
        <f t="shared" si="250"/>
        <v/>
      </c>
      <c r="W966" s="34" t="str">
        <f>IF(AND(S966=3,K966="F",NOT(O966="Unattached")),SUMIF(R$2:R966,R966,L$2:L966),"")</f>
        <v/>
      </c>
      <c r="X966" s="5" t="str">
        <f t="shared" si="253"/>
        <v/>
      </c>
      <c r="Y966" s="5" t="str">
        <f t="shared" si="259"/>
        <v/>
      </c>
      <c r="Z966" s="32" t="str">
        <f t="shared" si="254"/>
        <v xml:space="preserve"> </v>
      </c>
      <c r="AA966" s="32" t="str">
        <f>IF(K966="M",IF(S966&lt;&gt;4,"",VLOOKUP(CONCATENATE(R966," ",(S966-3)),$Z$2:AD966,5,0)),IF(S966&lt;&gt;3,"",VLOOKUP(CONCATENATE(R966," ",(S966-2)),$Z$2:AD966,5,0)))</f>
        <v/>
      </c>
      <c r="AB966" s="32" t="str">
        <f>IF(K966="M",IF(S966&lt;&gt;4,"",VLOOKUP(CONCATENATE(R966," ",(S966-2)),$Z$2:AD966,5,0)),IF(S966&lt;&gt;3,"",VLOOKUP(CONCATENATE(R966," ",(S966-1)),$Z$2:AD966,5,0)))</f>
        <v/>
      </c>
      <c r="AC966" s="32" t="str">
        <f>IF(K966="M",IF(S966&lt;&gt;4,"",VLOOKUP(CONCATENATE(R966," ",(S966-1)),$Z$2:AD966,5,0)),IF(S966&lt;&gt;3,"",VLOOKUP(CONCATENATE(R966," ",(S966)),$Z$2:AD966,5,0)))</f>
        <v/>
      </c>
      <c r="AD966" s="32" t="str">
        <f t="shared" si="260"/>
        <v/>
      </c>
      <c r="AE966" s="32" t="str">
        <f t="shared" si="261"/>
        <v xml:space="preserve"> </v>
      </c>
      <c r="AF966" s="109">
        <f>IF($K966="M",IF($L966&gt;Params!D$3,0,Params!F$3-$L966+1)+IF($L966=1,2,0),IF($L966&gt;Params!E$3,0,Params!G$3-$L966+1)+IF($L966=1,2,0))</f>
        <v>0</v>
      </c>
      <c r="AG966" s="109">
        <f t="shared" si="255"/>
        <v>0</v>
      </c>
      <c r="AH966" s="109">
        <f>IF(LEN(M966)&gt;1,MATCH(MID(M966,2,3),Params!$A$4:$A$14,0),0)</f>
        <v>0</v>
      </c>
      <c r="AI966" s="109" cm="1">
        <f t="array" ref="AI966">IF(AH966=0,0,INDEX(Params!F$4:F$14,RESULTS!$AH966))</f>
        <v>0</v>
      </c>
      <c r="AJ966" s="109" cm="1">
        <f t="array" ref="AJ966">IF(AI966=0,0,INDEX(Params!G$4:G$14,RESULTS!$AH966))</f>
        <v>0</v>
      </c>
      <c r="AK966" s="109">
        <f t="shared" si="262"/>
        <v>0</v>
      </c>
      <c r="AL966" s="109">
        <f t="shared" si="263"/>
        <v>0</v>
      </c>
    </row>
    <row r="967" spans="1:38" x14ac:dyDescent="0.3">
      <c r="A967" s="64" t="str">
        <f t="shared" si="251"/>
        <v/>
      </c>
      <c r="B967" s="64" t="str">
        <f t="shared" si="252"/>
        <v/>
      </c>
      <c r="C967" s="100">
        <v>966</v>
      </c>
      <c r="D967" s="96"/>
      <c r="E967" s="97">
        <f t="shared" si="264"/>
        <v>1</v>
      </c>
      <c r="F967" s="97"/>
      <c r="G967" s="97"/>
      <c r="H967" s="104" t="str">
        <f t="shared" si="256"/>
        <v/>
      </c>
      <c r="I967" s="105" t="str">
        <f>IF(D967="","",VLOOKUP(D967,ENTRANTS!$A$1:$H$1000,2,0))</f>
        <v/>
      </c>
      <c r="J967" s="105" t="str">
        <f>IF(D967="","",VLOOKUP(D967,ENTRANTS!$A$1:$H$1000,3,0))</f>
        <v/>
      </c>
      <c r="K967" s="100" t="str">
        <f>IF(D967="","",LEFT(VLOOKUP(D967,ENTRANTS!$A$1:$H$1000,5,0),1))</f>
        <v/>
      </c>
      <c r="L967" s="100" t="str">
        <f>IF(D967="","",COUNTIF($K$2:K967,K967))</f>
        <v/>
      </c>
      <c r="M967" s="100" t="str">
        <f>IF(D967="","",VLOOKUP(D967,ENTRANTS!$A$1:$H$1000,4,0))</f>
        <v/>
      </c>
      <c r="N967" s="100" t="str">
        <f>IF(D967="","",COUNTIF($M$2:M967,M967))</f>
        <v/>
      </c>
      <c r="O967" s="105" t="str">
        <f>IF(D967="","",VLOOKUP(D967,ENTRANTS!$A$1:$H$1000,6,0))</f>
        <v/>
      </c>
      <c r="P967" s="83" t="str">
        <f t="shared" si="257"/>
        <v/>
      </c>
      <c r="Q967" s="30"/>
      <c r="R967" s="2" t="str">
        <f t="shared" si="258"/>
        <v/>
      </c>
      <c r="S967" s="3" t="str">
        <f>IF(D967="","",COUNTIF($R$2:R967,R967))</f>
        <v/>
      </c>
      <c r="T967" s="4" t="str">
        <f t="shared" si="249"/>
        <v/>
      </c>
      <c r="U967" s="34" t="str">
        <f>IF(AND(S967=4,K967="M",NOT(O967="Unattached")),SUMIF(R$2:R967,R967,L$2:L967),"")</f>
        <v/>
      </c>
      <c r="V967" s="4" t="str">
        <f t="shared" si="250"/>
        <v/>
      </c>
      <c r="W967" s="34" t="str">
        <f>IF(AND(S967=3,K967="F",NOT(O967="Unattached")),SUMIF(R$2:R967,R967,L$2:L967),"")</f>
        <v/>
      </c>
      <c r="X967" s="5" t="str">
        <f t="shared" si="253"/>
        <v/>
      </c>
      <c r="Y967" s="5" t="str">
        <f t="shared" si="259"/>
        <v/>
      </c>
      <c r="Z967" s="32" t="str">
        <f t="shared" si="254"/>
        <v xml:space="preserve"> </v>
      </c>
      <c r="AA967" s="32" t="str">
        <f>IF(K967="M",IF(S967&lt;&gt;4,"",VLOOKUP(CONCATENATE(R967," ",(S967-3)),$Z$2:AD967,5,0)),IF(S967&lt;&gt;3,"",VLOOKUP(CONCATENATE(R967," ",(S967-2)),$Z$2:AD967,5,0)))</f>
        <v/>
      </c>
      <c r="AB967" s="32" t="str">
        <f>IF(K967="M",IF(S967&lt;&gt;4,"",VLOOKUP(CONCATENATE(R967," ",(S967-2)),$Z$2:AD967,5,0)),IF(S967&lt;&gt;3,"",VLOOKUP(CONCATENATE(R967," ",(S967-1)),$Z$2:AD967,5,0)))</f>
        <v/>
      </c>
      <c r="AC967" s="32" t="str">
        <f>IF(K967="M",IF(S967&lt;&gt;4,"",VLOOKUP(CONCATENATE(R967," ",(S967-1)),$Z$2:AD967,5,0)),IF(S967&lt;&gt;3,"",VLOOKUP(CONCATENATE(R967," ",(S967)),$Z$2:AD967,5,0)))</f>
        <v/>
      </c>
      <c r="AD967" s="32" t="str">
        <f t="shared" si="260"/>
        <v/>
      </c>
      <c r="AE967" s="32" t="str">
        <f t="shared" si="261"/>
        <v xml:space="preserve"> </v>
      </c>
      <c r="AF967" s="109">
        <f>IF($K967="M",IF($L967&gt;Params!D$3,0,Params!F$3-$L967+1)+IF($L967=1,2,0),IF($L967&gt;Params!E$3,0,Params!G$3-$L967+1)+IF($L967=1,2,0))</f>
        <v>0</v>
      </c>
      <c r="AG967" s="109">
        <f t="shared" si="255"/>
        <v>0</v>
      </c>
      <c r="AH967" s="109">
        <f>IF(LEN(M967)&gt;1,MATCH(MID(M967,2,3),Params!$A$4:$A$14,0),0)</f>
        <v>0</v>
      </c>
      <c r="AI967" s="109" cm="1">
        <f t="array" ref="AI967">IF(AH967=0,0,INDEX(Params!F$4:F$14,RESULTS!$AH967))</f>
        <v>0</v>
      </c>
      <c r="AJ967" s="109" cm="1">
        <f t="array" ref="AJ967">IF(AI967=0,0,INDEX(Params!G$4:G$14,RESULTS!$AH967))</f>
        <v>0</v>
      </c>
      <c r="AK967" s="109">
        <f t="shared" si="262"/>
        <v>0</v>
      </c>
      <c r="AL967" s="109">
        <f t="shared" si="263"/>
        <v>0</v>
      </c>
    </row>
    <row r="968" spans="1:38" x14ac:dyDescent="0.3">
      <c r="A968" s="64" t="str">
        <f t="shared" si="251"/>
        <v/>
      </c>
      <c r="B968" s="64" t="str">
        <f t="shared" si="252"/>
        <v/>
      </c>
      <c r="C968" s="100">
        <v>967</v>
      </c>
      <c r="D968" s="96"/>
      <c r="E968" s="97">
        <f t="shared" si="264"/>
        <v>1</v>
      </c>
      <c r="F968" s="97"/>
      <c r="G968" s="97"/>
      <c r="H968" s="104" t="str">
        <f t="shared" si="256"/>
        <v/>
      </c>
      <c r="I968" s="105" t="str">
        <f>IF(D968="","",VLOOKUP(D968,ENTRANTS!$A$1:$H$1000,2,0))</f>
        <v/>
      </c>
      <c r="J968" s="105" t="str">
        <f>IF(D968="","",VLOOKUP(D968,ENTRANTS!$A$1:$H$1000,3,0))</f>
        <v/>
      </c>
      <c r="K968" s="100" t="str">
        <f>IF(D968="","",LEFT(VLOOKUP(D968,ENTRANTS!$A$1:$H$1000,5,0),1))</f>
        <v/>
      </c>
      <c r="L968" s="100" t="str">
        <f>IF(D968="","",COUNTIF($K$2:K968,K968))</f>
        <v/>
      </c>
      <c r="M968" s="100" t="str">
        <f>IF(D968="","",VLOOKUP(D968,ENTRANTS!$A$1:$H$1000,4,0))</f>
        <v/>
      </c>
      <c r="N968" s="100" t="str">
        <f>IF(D968="","",COUNTIF($M$2:M968,M968))</f>
        <v/>
      </c>
      <c r="O968" s="105" t="str">
        <f>IF(D968="","",VLOOKUP(D968,ENTRANTS!$A$1:$H$1000,6,0))</f>
        <v/>
      </c>
      <c r="P968" s="83" t="str">
        <f t="shared" si="257"/>
        <v/>
      </c>
      <c r="Q968" s="30"/>
      <c r="R968" s="2" t="str">
        <f t="shared" si="258"/>
        <v/>
      </c>
      <c r="S968" s="3" t="str">
        <f>IF(D968="","",COUNTIF($R$2:R968,R968))</f>
        <v/>
      </c>
      <c r="T968" s="4" t="str">
        <f t="shared" si="249"/>
        <v/>
      </c>
      <c r="U968" s="34" t="str">
        <f>IF(AND(S968=4,K968="M",NOT(O968="Unattached")),SUMIF(R$2:R968,R968,L$2:L968),"")</f>
        <v/>
      </c>
      <c r="V968" s="4" t="str">
        <f t="shared" si="250"/>
        <v/>
      </c>
      <c r="W968" s="34" t="str">
        <f>IF(AND(S968=3,K968="F",NOT(O968="Unattached")),SUMIF(R$2:R968,R968,L$2:L968),"")</f>
        <v/>
      </c>
      <c r="X968" s="5" t="str">
        <f t="shared" si="253"/>
        <v/>
      </c>
      <c r="Y968" s="5" t="str">
        <f t="shared" si="259"/>
        <v/>
      </c>
      <c r="Z968" s="32" t="str">
        <f t="shared" si="254"/>
        <v xml:space="preserve"> </v>
      </c>
      <c r="AA968" s="32" t="str">
        <f>IF(K968="M",IF(S968&lt;&gt;4,"",VLOOKUP(CONCATENATE(R968," ",(S968-3)),$Z$2:AD968,5,0)),IF(S968&lt;&gt;3,"",VLOOKUP(CONCATENATE(R968," ",(S968-2)),$Z$2:AD968,5,0)))</f>
        <v/>
      </c>
      <c r="AB968" s="32" t="str">
        <f>IF(K968="M",IF(S968&lt;&gt;4,"",VLOOKUP(CONCATENATE(R968," ",(S968-2)),$Z$2:AD968,5,0)),IF(S968&lt;&gt;3,"",VLOOKUP(CONCATENATE(R968," ",(S968-1)),$Z$2:AD968,5,0)))</f>
        <v/>
      </c>
      <c r="AC968" s="32" t="str">
        <f>IF(K968="M",IF(S968&lt;&gt;4,"",VLOOKUP(CONCATENATE(R968," ",(S968-1)),$Z$2:AD968,5,0)),IF(S968&lt;&gt;3,"",VLOOKUP(CONCATENATE(R968," ",(S968)),$Z$2:AD968,5,0)))</f>
        <v/>
      </c>
      <c r="AD968" s="32" t="str">
        <f t="shared" si="260"/>
        <v/>
      </c>
      <c r="AE968" s="32" t="str">
        <f t="shared" si="261"/>
        <v xml:space="preserve"> </v>
      </c>
      <c r="AF968" s="109">
        <f>IF($K968="M",IF($L968&gt;Params!D$3,0,Params!F$3-$L968+1)+IF($L968=1,2,0),IF($L968&gt;Params!E$3,0,Params!G$3-$L968+1)+IF($L968=1,2,0))</f>
        <v>0</v>
      </c>
      <c r="AG968" s="109">
        <f t="shared" si="255"/>
        <v>0</v>
      </c>
      <c r="AH968" s="109">
        <f>IF(LEN(M968)&gt;1,MATCH(MID(M968,2,3),Params!$A$4:$A$14,0),0)</f>
        <v>0</v>
      </c>
      <c r="AI968" s="109" cm="1">
        <f t="array" ref="AI968">IF(AH968=0,0,INDEX(Params!F$4:F$14,RESULTS!$AH968))</f>
        <v>0</v>
      </c>
      <c r="AJ968" s="109" cm="1">
        <f t="array" ref="AJ968">IF(AI968=0,0,INDEX(Params!G$4:G$14,RESULTS!$AH968))</f>
        <v>0</v>
      </c>
      <c r="AK968" s="109">
        <f t="shared" si="262"/>
        <v>0</v>
      </c>
      <c r="AL968" s="109">
        <f t="shared" si="263"/>
        <v>0</v>
      </c>
    </row>
    <row r="969" spans="1:38" x14ac:dyDescent="0.3">
      <c r="A969" s="64" t="str">
        <f t="shared" si="251"/>
        <v/>
      </c>
      <c r="B969" s="64" t="str">
        <f t="shared" si="252"/>
        <v/>
      </c>
      <c r="C969" s="100">
        <v>968</v>
      </c>
      <c r="D969" s="96"/>
      <c r="E969" s="97">
        <f t="shared" si="264"/>
        <v>1</v>
      </c>
      <c r="F969" s="97"/>
      <c r="G969" s="97"/>
      <c r="H969" s="104" t="str">
        <f t="shared" si="256"/>
        <v/>
      </c>
      <c r="I969" s="105" t="str">
        <f>IF(D969="","",VLOOKUP(D969,ENTRANTS!$A$1:$H$1000,2,0))</f>
        <v/>
      </c>
      <c r="J969" s="105" t="str">
        <f>IF(D969="","",VLOOKUP(D969,ENTRANTS!$A$1:$H$1000,3,0))</f>
        <v/>
      </c>
      <c r="K969" s="100" t="str">
        <f>IF(D969="","",LEFT(VLOOKUP(D969,ENTRANTS!$A$1:$H$1000,5,0),1))</f>
        <v/>
      </c>
      <c r="L969" s="100" t="str">
        <f>IF(D969="","",COUNTIF($K$2:K969,K969))</f>
        <v/>
      </c>
      <c r="M969" s="100" t="str">
        <f>IF(D969="","",VLOOKUP(D969,ENTRANTS!$A$1:$H$1000,4,0))</f>
        <v/>
      </c>
      <c r="N969" s="100" t="str">
        <f>IF(D969="","",COUNTIF($M$2:M969,M969))</f>
        <v/>
      </c>
      <c r="O969" s="105" t="str">
        <f>IF(D969="","",VLOOKUP(D969,ENTRANTS!$A$1:$H$1000,6,0))</f>
        <v/>
      </c>
      <c r="P969" s="83" t="str">
        <f t="shared" si="257"/>
        <v/>
      </c>
      <c r="Q969" s="30"/>
      <c r="R969" s="2" t="str">
        <f t="shared" si="258"/>
        <v/>
      </c>
      <c r="S969" s="3" t="str">
        <f>IF(D969="","",COUNTIF($R$2:R969,R969))</f>
        <v/>
      </c>
      <c r="T969" s="4" t="str">
        <f t="shared" si="249"/>
        <v/>
      </c>
      <c r="U969" s="34" t="str">
        <f>IF(AND(S969=4,K969="M",NOT(O969="Unattached")),SUMIF(R$2:R969,R969,L$2:L969),"")</f>
        <v/>
      </c>
      <c r="V969" s="4" t="str">
        <f t="shared" si="250"/>
        <v/>
      </c>
      <c r="W969" s="34" t="str">
        <f>IF(AND(S969=3,K969="F",NOT(O969="Unattached")),SUMIF(R$2:R969,R969,L$2:L969),"")</f>
        <v/>
      </c>
      <c r="X969" s="5" t="str">
        <f t="shared" si="253"/>
        <v/>
      </c>
      <c r="Y969" s="5" t="str">
        <f t="shared" si="259"/>
        <v/>
      </c>
      <c r="Z969" s="32" t="str">
        <f t="shared" si="254"/>
        <v xml:space="preserve"> </v>
      </c>
      <c r="AA969" s="32" t="str">
        <f>IF(K969="M",IF(S969&lt;&gt;4,"",VLOOKUP(CONCATENATE(R969," ",(S969-3)),$Z$2:AD969,5,0)),IF(S969&lt;&gt;3,"",VLOOKUP(CONCATENATE(R969," ",(S969-2)),$Z$2:AD969,5,0)))</f>
        <v/>
      </c>
      <c r="AB969" s="32" t="str">
        <f>IF(K969="M",IF(S969&lt;&gt;4,"",VLOOKUP(CONCATENATE(R969," ",(S969-2)),$Z$2:AD969,5,0)),IF(S969&lt;&gt;3,"",VLOOKUP(CONCATENATE(R969," ",(S969-1)),$Z$2:AD969,5,0)))</f>
        <v/>
      </c>
      <c r="AC969" s="32" t="str">
        <f>IF(K969="M",IF(S969&lt;&gt;4,"",VLOOKUP(CONCATENATE(R969," ",(S969-1)),$Z$2:AD969,5,0)),IF(S969&lt;&gt;3,"",VLOOKUP(CONCATENATE(R969," ",(S969)),$Z$2:AD969,5,0)))</f>
        <v/>
      </c>
      <c r="AD969" s="32" t="str">
        <f t="shared" si="260"/>
        <v/>
      </c>
      <c r="AE969" s="32" t="str">
        <f t="shared" si="261"/>
        <v xml:space="preserve"> </v>
      </c>
      <c r="AF969" s="109">
        <f>IF($K969="M",IF($L969&gt;Params!D$3,0,Params!F$3-$L969+1)+IF($L969=1,2,0),IF($L969&gt;Params!E$3,0,Params!G$3-$L969+1)+IF($L969=1,2,0))</f>
        <v>0</v>
      </c>
      <c r="AG969" s="109">
        <f t="shared" si="255"/>
        <v>0</v>
      </c>
      <c r="AH969" s="109">
        <f>IF(LEN(M969)&gt;1,MATCH(MID(M969,2,3),Params!$A$4:$A$14,0),0)</f>
        <v>0</v>
      </c>
      <c r="AI969" s="109" cm="1">
        <f t="array" ref="AI969">IF(AH969=0,0,INDEX(Params!F$4:F$14,RESULTS!$AH969))</f>
        <v>0</v>
      </c>
      <c r="AJ969" s="109" cm="1">
        <f t="array" ref="AJ969">IF(AI969=0,0,INDEX(Params!G$4:G$14,RESULTS!$AH969))</f>
        <v>0</v>
      </c>
      <c r="AK969" s="109">
        <f t="shared" si="262"/>
        <v>0</v>
      </c>
      <c r="AL969" s="109">
        <f t="shared" si="263"/>
        <v>0</v>
      </c>
    </row>
    <row r="970" spans="1:38" x14ac:dyDescent="0.3">
      <c r="A970" s="64" t="str">
        <f t="shared" si="251"/>
        <v/>
      </c>
      <c r="B970" s="64" t="str">
        <f t="shared" si="252"/>
        <v/>
      </c>
      <c r="C970" s="100">
        <v>969</v>
      </c>
      <c r="D970" s="96"/>
      <c r="E970" s="97">
        <f t="shared" si="264"/>
        <v>1</v>
      </c>
      <c r="F970" s="97"/>
      <c r="G970" s="97"/>
      <c r="H970" s="104" t="str">
        <f t="shared" si="256"/>
        <v/>
      </c>
      <c r="I970" s="105" t="str">
        <f>IF(D970="","",VLOOKUP(D970,ENTRANTS!$A$1:$H$1000,2,0))</f>
        <v/>
      </c>
      <c r="J970" s="105" t="str">
        <f>IF(D970="","",VLOOKUP(D970,ENTRANTS!$A$1:$H$1000,3,0))</f>
        <v/>
      </c>
      <c r="K970" s="100" t="str">
        <f>IF(D970="","",LEFT(VLOOKUP(D970,ENTRANTS!$A$1:$H$1000,5,0),1))</f>
        <v/>
      </c>
      <c r="L970" s="100" t="str">
        <f>IF(D970="","",COUNTIF($K$2:K970,K970))</f>
        <v/>
      </c>
      <c r="M970" s="100" t="str">
        <f>IF(D970="","",VLOOKUP(D970,ENTRANTS!$A$1:$H$1000,4,0))</f>
        <v/>
      </c>
      <c r="N970" s="100" t="str">
        <f>IF(D970="","",COUNTIF($M$2:M970,M970))</f>
        <v/>
      </c>
      <c r="O970" s="105" t="str">
        <f>IF(D970="","",VLOOKUP(D970,ENTRANTS!$A$1:$H$1000,6,0))</f>
        <v/>
      </c>
      <c r="P970" s="83" t="str">
        <f t="shared" si="257"/>
        <v/>
      </c>
      <c r="Q970" s="30"/>
      <c r="R970" s="2" t="str">
        <f t="shared" si="258"/>
        <v/>
      </c>
      <c r="S970" s="3" t="str">
        <f>IF(D970="","",COUNTIF($R$2:R970,R970))</f>
        <v/>
      </c>
      <c r="T970" s="4" t="str">
        <f t="shared" si="249"/>
        <v/>
      </c>
      <c r="U970" s="34" t="str">
        <f>IF(AND(S970=4,K970="M",NOT(O970="Unattached")),SUMIF(R$2:R970,R970,L$2:L970),"")</f>
        <v/>
      </c>
      <c r="V970" s="4" t="str">
        <f t="shared" si="250"/>
        <v/>
      </c>
      <c r="W970" s="34" t="str">
        <f>IF(AND(S970=3,K970="F",NOT(O970="Unattached")),SUMIF(R$2:R970,R970,L$2:L970),"")</f>
        <v/>
      </c>
      <c r="X970" s="5" t="str">
        <f t="shared" si="253"/>
        <v/>
      </c>
      <c r="Y970" s="5" t="str">
        <f t="shared" si="259"/>
        <v/>
      </c>
      <c r="Z970" s="32" t="str">
        <f t="shared" si="254"/>
        <v xml:space="preserve"> </v>
      </c>
      <c r="AA970" s="32" t="str">
        <f>IF(K970="M",IF(S970&lt;&gt;4,"",VLOOKUP(CONCATENATE(R970," ",(S970-3)),$Z$2:AD970,5,0)),IF(S970&lt;&gt;3,"",VLOOKUP(CONCATENATE(R970," ",(S970-2)),$Z$2:AD970,5,0)))</f>
        <v/>
      </c>
      <c r="AB970" s="32" t="str">
        <f>IF(K970="M",IF(S970&lt;&gt;4,"",VLOOKUP(CONCATENATE(R970," ",(S970-2)),$Z$2:AD970,5,0)),IF(S970&lt;&gt;3,"",VLOOKUP(CONCATENATE(R970," ",(S970-1)),$Z$2:AD970,5,0)))</f>
        <v/>
      </c>
      <c r="AC970" s="32" t="str">
        <f>IF(K970="M",IF(S970&lt;&gt;4,"",VLOOKUP(CONCATENATE(R970," ",(S970-1)),$Z$2:AD970,5,0)),IF(S970&lt;&gt;3,"",VLOOKUP(CONCATENATE(R970," ",(S970)),$Z$2:AD970,5,0)))</f>
        <v/>
      </c>
      <c r="AD970" s="32" t="str">
        <f t="shared" si="260"/>
        <v/>
      </c>
      <c r="AE970" s="32" t="str">
        <f t="shared" si="261"/>
        <v xml:space="preserve"> </v>
      </c>
      <c r="AF970" s="109">
        <f>IF($K970="M",IF($L970&gt;Params!D$3,0,Params!F$3-$L970+1)+IF($L970=1,2,0),IF($L970&gt;Params!E$3,0,Params!G$3-$L970+1)+IF($L970=1,2,0))</f>
        <v>0</v>
      </c>
      <c r="AG970" s="109">
        <f t="shared" si="255"/>
        <v>0</v>
      </c>
      <c r="AH970" s="109">
        <f>IF(LEN(M970)&gt;1,MATCH(MID(M970,2,3),Params!$A$4:$A$14,0),0)</f>
        <v>0</v>
      </c>
      <c r="AI970" s="109" cm="1">
        <f t="array" ref="AI970">IF(AH970=0,0,INDEX(Params!F$4:F$14,RESULTS!$AH970))</f>
        <v>0</v>
      </c>
      <c r="AJ970" s="109" cm="1">
        <f t="array" ref="AJ970">IF(AI970=0,0,INDEX(Params!G$4:G$14,RESULTS!$AH970))</f>
        <v>0</v>
      </c>
      <c r="AK970" s="109">
        <f t="shared" si="262"/>
        <v>0</v>
      </c>
      <c r="AL970" s="109">
        <f t="shared" si="263"/>
        <v>0</v>
      </c>
    </row>
    <row r="971" spans="1:38" x14ac:dyDescent="0.3">
      <c r="A971" s="64" t="str">
        <f t="shared" si="251"/>
        <v/>
      </c>
      <c r="B971" s="64" t="str">
        <f t="shared" si="252"/>
        <v/>
      </c>
      <c r="C971" s="100">
        <v>970</v>
      </c>
      <c r="D971" s="96"/>
      <c r="E971" s="97">
        <f t="shared" si="264"/>
        <v>1</v>
      </c>
      <c r="F971" s="97"/>
      <c r="G971" s="97"/>
      <c r="H971" s="104" t="str">
        <f t="shared" si="256"/>
        <v/>
      </c>
      <c r="I971" s="105" t="str">
        <f>IF(D971="","",VLOOKUP(D971,ENTRANTS!$A$1:$H$1000,2,0))</f>
        <v/>
      </c>
      <c r="J971" s="105" t="str">
        <f>IF(D971="","",VLOOKUP(D971,ENTRANTS!$A$1:$H$1000,3,0))</f>
        <v/>
      </c>
      <c r="K971" s="100" t="str">
        <f>IF(D971="","",LEFT(VLOOKUP(D971,ENTRANTS!$A$1:$H$1000,5,0),1))</f>
        <v/>
      </c>
      <c r="L971" s="100" t="str">
        <f>IF(D971="","",COUNTIF($K$2:K971,K971))</f>
        <v/>
      </c>
      <c r="M971" s="100" t="str">
        <f>IF(D971="","",VLOOKUP(D971,ENTRANTS!$A$1:$H$1000,4,0))</f>
        <v/>
      </c>
      <c r="N971" s="100" t="str">
        <f>IF(D971="","",COUNTIF($M$2:M971,M971))</f>
        <v/>
      </c>
      <c r="O971" s="105" t="str">
        <f>IF(D971="","",VLOOKUP(D971,ENTRANTS!$A$1:$H$1000,6,0))</f>
        <v/>
      </c>
      <c r="P971" s="83" t="str">
        <f t="shared" si="257"/>
        <v/>
      </c>
      <c r="Q971" s="30"/>
      <c r="R971" s="2" t="str">
        <f t="shared" si="258"/>
        <v/>
      </c>
      <c r="S971" s="3" t="str">
        <f>IF(D971="","",COUNTIF($R$2:R971,R971))</f>
        <v/>
      </c>
      <c r="T971" s="4" t="str">
        <f t="shared" si="249"/>
        <v/>
      </c>
      <c r="U971" s="34" t="str">
        <f>IF(AND(S971=4,K971="M",NOT(O971="Unattached")),SUMIF(R$2:R971,R971,L$2:L971),"")</f>
        <v/>
      </c>
      <c r="V971" s="4" t="str">
        <f t="shared" si="250"/>
        <v/>
      </c>
      <c r="W971" s="34" t="str">
        <f>IF(AND(S971=3,K971="F",NOT(O971="Unattached")),SUMIF(R$2:R971,R971,L$2:L971),"")</f>
        <v/>
      </c>
      <c r="X971" s="5" t="str">
        <f t="shared" si="253"/>
        <v/>
      </c>
      <c r="Y971" s="5" t="str">
        <f t="shared" si="259"/>
        <v/>
      </c>
      <c r="Z971" s="32" t="str">
        <f t="shared" si="254"/>
        <v xml:space="preserve"> </v>
      </c>
      <c r="AA971" s="32" t="str">
        <f>IF(K971="M",IF(S971&lt;&gt;4,"",VLOOKUP(CONCATENATE(R971," ",(S971-3)),$Z$2:AD971,5,0)),IF(S971&lt;&gt;3,"",VLOOKUP(CONCATENATE(R971," ",(S971-2)),$Z$2:AD971,5,0)))</f>
        <v/>
      </c>
      <c r="AB971" s="32" t="str">
        <f>IF(K971="M",IF(S971&lt;&gt;4,"",VLOOKUP(CONCATENATE(R971," ",(S971-2)),$Z$2:AD971,5,0)),IF(S971&lt;&gt;3,"",VLOOKUP(CONCATENATE(R971," ",(S971-1)),$Z$2:AD971,5,0)))</f>
        <v/>
      </c>
      <c r="AC971" s="32" t="str">
        <f>IF(K971="M",IF(S971&lt;&gt;4,"",VLOOKUP(CONCATENATE(R971," ",(S971-1)),$Z$2:AD971,5,0)),IF(S971&lt;&gt;3,"",VLOOKUP(CONCATENATE(R971," ",(S971)),$Z$2:AD971,5,0)))</f>
        <v/>
      </c>
      <c r="AD971" s="32" t="str">
        <f t="shared" si="260"/>
        <v/>
      </c>
      <c r="AE971" s="32" t="str">
        <f t="shared" si="261"/>
        <v xml:space="preserve"> </v>
      </c>
      <c r="AF971" s="109">
        <f>IF($K971="M",IF($L971&gt;Params!D$3,0,Params!F$3-$L971+1)+IF($L971=1,2,0),IF($L971&gt;Params!E$3,0,Params!G$3-$L971+1)+IF($L971=1,2,0))</f>
        <v>0</v>
      </c>
      <c r="AG971" s="109">
        <f t="shared" si="255"/>
        <v>0</v>
      </c>
      <c r="AH971" s="109">
        <f>IF(LEN(M971)&gt;1,MATCH(MID(M971,2,3),Params!$A$4:$A$14,0),0)</f>
        <v>0</v>
      </c>
      <c r="AI971" s="109" cm="1">
        <f t="array" ref="AI971">IF(AH971=0,0,INDEX(Params!F$4:F$14,RESULTS!$AH971))</f>
        <v>0</v>
      </c>
      <c r="AJ971" s="109" cm="1">
        <f t="array" ref="AJ971">IF(AI971=0,0,INDEX(Params!G$4:G$14,RESULTS!$AH971))</f>
        <v>0</v>
      </c>
      <c r="AK971" s="109">
        <f t="shared" si="262"/>
        <v>0</v>
      </c>
      <c r="AL971" s="109">
        <f t="shared" si="263"/>
        <v>0</v>
      </c>
    </row>
    <row r="972" spans="1:38" x14ac:dyDescent="0.3">
      <c r="A972" s="64" t="str">
        <f t="shared" si="251"/>
        <v/>
      </c>
      <c r="B972" s="64" t="str">
        <f t="shared" si="252"/>
        <v/>
      </c>
      <c r="C972" s="100">
        <v>971</v>
      </c>
      <c r="D972" s="96"/>
      <c r="E972" s="97">
        <f t="shared" si="264"/>
        <v>1</v>
      </c>
      <c r="F972" s="97"/>
      <c r="G972" s="97"/>
      <c r="H972" s="104" t="str">
        <f t="shared" si="256"/>
        <v/>
      </c>
      <c r="I972" s="105" t="str">
        <f>IF(D972="","",VLOOKUP(D972,ENTRANTS!$A$1:$H$1000,2,0))</f>
        <v/>
      </c>
      <c r="J972" s="105" t="str">
        <f>IF(D972="","",VLOOKUP(D972,ENTRANTS!$A$1:$H$1000,3,0))</f>
        <v/>
      </c>
      <c r="K972" s="100" t="str">
        <f>IF(D972="","",LEFT(VLOOKUP(D972,ENTRANTS!$A$1:$H$1000,5,0),1))</f>
        <v/>
      </c>
      <c r="L972" s="100" t="str">
        <f>IF(D972="","",COUNTIF($K$2:K972,K972))</f>
        <v/>
      </c>
      <c r="M972" s="100" t="str">
        <f>IF(D972="","",VLOOKUP(D972,ENTRANTS!$A$1:$H$1000,4,0))</f>
        <v/>
      </c>
      <c r="N972" s="100" t="str">
        <f>IF(D972="","",COUNTIF($M$2:M972,M972))</f>
        <v/>
      </c>
      <c r="O972" s="105" t="str">
        <f>IF(D972="","",VLOOKUP(D972,ENTRANTS!$A$1:$H$1000,6,0))</f>
        <v/>
      </c>
      <c r="P972" s="83" t="str">
        <f t="shared" si="257"/>
        <v/>
      </c>
      <c r="Q972" s="30"/>
      <c r="R972" s="2" t="str">
        <f t="shared" si="258"/>
        <v/>
      </c>
      <c r="S972" s="3" t="str">
        <f>IF(D972="","",COUNTIF($R$2:R972,R972))</f>
        <v/>
      </c>
      <c r="T972" s="4" t="str">
        <f t="shared" si="249"/>
        <v/>
      </c>
      <c r="U972" s="34" t="str">
        <f>IF(AND(S972=4,K972="M",NOT(O972="Unattached")),SUMIF(R$2:R972,R972,L$2:L972),"")</f>
        <v/>
      </c>
      <c r="V972" s="4" t="str">
        <f t="shared" si="250"/>
        <v/>
      </c>
      <c r="W972" s="34" t="str">
        <f>IF(AND(S972=3,K972="F",NOT(O972="Unattached")),SUMIF(R$2:R972,R972,L$2:L972),"")</f>
        <v/>
      </c>
      <c r="X972" s="5" t="str">
        <f t="shared" si="253"/>
        <v/>
      </c>
      <c r="Y972" s="5" t="str">
        <f t="shared" si="259"/>
        <v/>
      </c>
      <c r="Z972" s="32" t="str">
        <f t="shared" si="254"/>
        <v xml:space="preserve"> </v>
      </c>
      <c r="AA972" s="32" t="str">
        <f>IF(K972="M",IF(S972&lt;&gt;4,"",VLOOKUP(CONCATENATE(R972," ",(S972-3)),$Z$2:AD972,5,0)),IF(S972&lt;&gt;3,"",VLOOKUP(CONCATENATE(R972," ",(S972-2)),$Z$2:AD972,5,0)))</f>
        <v/>
      </c>
      <c r="AB972" s="32" t="str">
        <f>IF(K972="M",IF(S972&lt;&gt;4,"",VLOOKUP(CONCATENATE(R972," ",(S972-2)),$Z$2:AD972,5,0)),IF(S972&lt;&gt;3,"",VLOOKUP(CONCATENATE(R972," ",(S972-1)),$Z$2:AD972,5,0)))</f>
        <v/>
      </c>
      <c r="AC972" s="32" t="str">
        <f>IF(K972="M",IF(S972&lt;&gt;4,"",VLOOKUP(CONCATENATE(R972," ",(S972-1)),$Z$2:AD972,5,0)),IF(S972&lt;&gt;3,"",VLOOKUP(CONCATENATE(R972," ",(S972)),$Z$2:AD972,5,0)))</f>
        <v/>
      </c>
      <c r="AD972" s="32" t="str">
        <f t="shared" si="260"/>
        <v/>
      </c>
      <c r="AE972" s="32" t="str">
        <f t="shared" si="261"/>
        <v xml:space="preserve"> </v>
      </c>
      <c r="AF972" s="109">
        <f>IF($K972="M",IF($L972&gt;Params!D$3,0,Params!F$3-$L972+1)+IF($L972=1,2,0),IF($L972&gt;Params!E$3,0,Params!G$3-$L972+1)+IF($L972=1,2,0))</f>
        <v>0</v>
      </c>
      <c r="AG972" s="109">
        <f t="shared" si="255"/>
        <v>0</v>
      </c>
      <c r="AH972" s="109">
        <f>IF(LEN(M972)&gt;1,MATCH(MID(M972,2,3),Params!$A$4:$A$14,0),0)</f>
        <v>0</v>
      </c>
      <c r="AI972" s="109" cm="1">
        <f t="array" ref="AI972">IF(AH972=0,0,INDEX(Params!F$4:F$14,RESULTS!$AH972))</f>
        <v>0</v>
      </c>
      <c r="AJ972" s="109" cm="1">
        <f t="array" ref="AJ972">IF(AI972=0,0,INDEX(Params!G$4:G$14,RESULTS!$AH972))</f>
        <v>0</v>
      </c>
      <c r="AK972" s="109">
        <f t="shared" si="262"/>
        <v>0</v>
      </c>
      <c r="AL972" s="109">
        <f t="shared" si="263"/>
        <v>0</v>
      </c>
    </row>
    <row r="973" spans="1:38" x14ac:dyDescent="0.3">
      <c r="A973" s="64" t="str">
        <f t="shared" si="251"/>
        <v/>
      </c>
      <c r="B973" s="64" t="str">
        <f t="shared" si="252"/>
        <v/>
      </c>
      <c r="C973" s="100">
        <v>972</v>
      </c>
      <c r="D973" s="96"/>
      <c r="E973" s="97">
        <f t="shared" si="264"/>
        <v>1</v>
      </c>
      <c r="F973" s="97"/>
      <c r="G973" s="97"/>
      <c r="H973" s="104" t="str">
        <f t="shared" si="256"/>
        <v/>
      </c>
      <c r="I973" s="105" t="str">
        <f>IF(D973="","",VLOOKUP(D973,ENTRANTS!$A$1:$H$1000,2,0))</f>
        <v/>
      </c>
      <c r="J973" s="105" t="str">
        <f>IF(D973="","",VLOOKUP(D973,ENTRANTS!$A$1:$H$1000,3,0))</f>
        <v/>
      </c>
      <c r="K973" s="100" t="str">
        <f>IF(D973="","",LEFT(VLOOKUP(D973,ENTRANTS!$A$1:$H$1000,5,0),1))</f>
        <v/>
      </c>
      <c r="L973" s="100" t="str">
        <f>IF(D973="","",COUNTIF($K$2:K973,K973))</f>
        <v/>
      </c>
      <c r="M973" s="100" t="str">
        <f>IF(D973="","",VLOOKUP(D973,ENTRANTS!$A$1:$H$1000,4,0))</f>
        <v/>
      </c>
      <c r="N973" s="100" t="str">
        <f>IF(D973="","",COUNTIF($M$2:M973,M973))</f>
        <v/>
      </c>
      <c r="O973" s="105" t="str">
        <f>IF(D973="","",VLOOKUP(D973,ENTRANTS!$A$1:$H$1000,6,0))</f>
        <v/>
      </c>
      <c r="P973" s="83" t="str">
        <f t="shared" si="257"/>
        <v/>
      </c>
      <c r="Q973" s="30"/>
      <c r="R973" s="2" t="str">
        <f t="shared" si="258"/>
        <v/>
      </c>
      <c r="S973" s="3" t="str">
        <f>IF(D973="","",COUNTIF($R$2:R973,R973))</f>
        <v/>
      </c>
      <c r="T973" s="4" t="str">
        <f t="shared" si="249"/>
        <v/>
      </c>
      <c r="U973" s="34" t="str">
        <f>IF(AND(S973=4,K973="M",NOT(O973="Unattached")),SUMIF(R$2:R973,R973,L$2:L973),"")</f>
        <v/>
      </c>
      <c r="V973" s="4" t="str">
        <f t="shared" si="250"/>
        <v/>
      </c>
      <c r="W973" s="34" t="str">
        <f>IF(AND(S973=3,K973="F",NOT(O973="Unattached")),SUMIF(R$2:R973,R973,L$2:L973),"")</f>
        <v/>
      </c>
      <c r="X973" s="5" t="str">
        <f t="shared" si="253"/>
        <v/>
      </c>
      <c r="Y973" s="5" t="str">
        <f t="shared" si="259"/>
        <v/>
      </c>
      <c r="Z973" s="32" t="str">
        <f t="shared" si="254"/>
        <v xml:space="preserve"> </v>
      </c>
      <c r="AA973" s="32" t="str">
        <f>IF(K973="M",IF(S973&lt;&gt;4,"",VLOOKUP(CONCATENATE(R973," ",(S973-3)),$Z$2:AD973,5,0)),IF(S973&lt;&gt;3,"",VLOOKUP(CONCATENATE(R973," ",(S973-2)),$Z$2:AD973,5,0)))</f>
        <v/>
      </c>
      <c r="AB973" s="32" t="str">
        <f>IF(K973="M",IF(S973&lt;&gt;4,"",VLOOKUP(CONCATENATE(R973," ",(S973-2)),$Z$2:AD973,5,0)),IF(S973&lt;&gt;3,"",VLOOKUP(CONCATENATE(R973," ",(S973-1)),$Z$2:AD973,5,0)))</f>
        <v/>
      </c>
      <c r="AC973" s="32" t="str">
        <f>IF(K973="M",IF(S973&lt;&gt;4,"",VLOOKUP(CONCATENATE(R973," ",(S973-1)),$Z$2:AD973,5,0)),IF(S973&lt;&gt;3,"",VLOOKUP(CONCATENATE(R973," ",(S973)),$Z$2:AD973,5,0)))</f>
        <v/>
      </c>
      <c r="AD973" s="32" t="str">
        <f t="shared" si="260"/>
        <v/>
      </c>
      <c r="AE973" s="32" t="str">
        <f t="shared" si="261"/>
        <v xml:space="preserve"> </v>
      </c>
      <c r="AF973" s="109">
        <f>IF($K973="M",IF($L973&gt;Params!D$3,0,Params!F$3-$L973+1)+IF($L973=1,2,0),IF($L973&gt;Params!E$3,0,Params!G$3-$L973+1)+IF($L973=1,2,0))</f>
        <v>0</v>
      </c>
      <c r="AG973" s="109">
        <f t="shared" si="255"/>
        <v>0</v>
      </c>
      <c r="AH973" s="109">
        <f>IF(LEN(M973)&gt;1,MATCH(MID(M973,2,3),Params!$A$4:$A$14,0),0)</f>
        <v>0</v>
      </c>
      <c r="AI973" s="109" cm="1">
        <f t="array" ref="AI973">IF(AH973=0,0,INDEX(Params!F$4:F$14,RESULTS!$AH973))</f>
        <v>0</v>
      </c>
      <c r="AJ973" s="109" cm="1">
        <f t="array" ref="AJ973">IF(AI973=0,0,INDEX(Params!G$4:G$14,RESULTS!$AH973))</f>
        <v>0</v>
      </c>
      <c r="AK973" s="109">
        <f t="shared" si="262"/>
        <v>0</v>
      </c>
      <c r="AL973" s="109">
        <f t="shared" si="263"/>
        <v>0</v>
      </c>
    </row>
    <row r="974" spans="1:38" x14ac:dyDescent="0.3">
      <c r="A974" s="64" t="str">
        <f t="shared" si="251"/>
        <v/>
      </c>
      <c r="B974" s="64" t="str">
        <f t="shared" si="252"/>
        <v/>
      </c>
      <c r="C974" s="100">
        <v>973</v>
      </c>
      <c r="D974" s="96"/>
      <c r="E974" s="97">
        <f t="shared" si="264"/>
        <v>1</v>
      </c>
      <c r="F974" s="97"/>
      <c r="G974" s="97"/>
      <c r="H974" s="104" t="str">
        <f t="shared" si="256"/>
        <v/>
      </c>
      <c r="I974" s="105" t="str">
        <f>IF(D974="","",VLOOKUP(D974,ENTRANTS!$A$1:$H$1000,2,0))</f>
        <v/>
      </c>
      <c r="J974" s="105" t="str">
        <f>IF(D974="","",VLOOKUP(D974,ENTRANTS!$A$1:$H$1000,3,0))</f>
        <v/>
      </c>
      <c r="K974" s="100" t="str">
        <f>IF(D974="","",LEFT(VLOOKUP(D974,ENTRANTS!$A$1:$H$1000,5,0),1))</f>
        <v/>
      </c>
      <c r="L974" s="100" t="str">
        <f>IF(D974="","",COUNTIF($K$2:K974,K974))</f>
        <v/>
      </c>
      <c r="M974" s="100" t="str">
        <f>IF(D974="","",VLOOKUP(D974,ENTRANTS!$A$1:$H$1000,4,0))</f>
        <v/>
      </c>
      <c r="N974" s="100" t="str">
        <f>IF(D974="","",COUNTIF($M$2:M974,M974))</f>
        <v/>
      </c>
      <c r="O974" s="105" t="str">
        <f>IF(D974="","",VLOOKUP(D974,ENTRANTS!$A$1:$H$1000,6,0))</f>
        <v/>
      </c>
      <c r="P974" s="83" t="str">
        <f t="shared" si="257"/>
        <v/>
      </c>
      <c r="Q974" s="30"/>
      <c r="R974" s="2" t="str">
        <f t="shared" si="258"/>
        <v/>
      </c>
      <c r="S974" s="3" t="str">
        <f>IF(D974="","",COUNTIF($R$2:R974,R974))</f>
        <v/>
      </c>
      <c r="T974" s="4" t="str">
        <f t="shared" si="249"/>
        <v/>
      </c>
      <c r="U974" s="34" t="str">
        <f>IF(AND(S974=4,K974="M",NOT(O974="Unattached")),SUMIF(R$2:R974,R974,L$2:L974),"")</f>
        <v/>
      </c>
      <c r="V974" s="4" t="str">
        <f t="shared" si="250"/>
        <v/>
      </c>
      <c r="W974" s="34" t="str">
        <f>IF(AND(S974=3,K974="F",NOT(O974="Unattached")),SUMIF(R$2:R974,R974,L$2:L974),"")</f>
        <v/>
      </c>
      <c r="X974" s="5" t="str">
        <f t="shared" si="253"/>
        <v/>
      </c>
      <c r="Y974" s="5" t="str">
        <f t="shared" si="259"/>
        <v/>
      </c>
      <c r="Z974" s="32" t="str">
        <f t="shared" si="254"/>
        <v xml:space="preserve"> </v>
      </c>
      <c r="AA974" s="32" t="str">
        <f>IF(K974="M",IF(S974&lt;&gt;4,"",VLOOKUP(CONCATENATE(R974," ",(S974-3)),$Z$2:AD974,5,0)),IF(S974&lt;&gt;3,"",VLOOKUP(CONCATENATE(R974," ",(S974-2)),$Z$2:AD974,5,0)))</f>
        <v/>
      </c>
      <c r="AB974" s="32" t="str">
        <f>IF(K974="M",IF(S974&lt;&gt;4,"",VLOOKUP(CONCATENATE(R974," ",(S974-2)),$Z$2:AD974,5,0)),IF(S974&lt;&gt;3,"",VLOOKUP(CONCATENATE(R974," ",(S974-1)),$Z$2:AD974,5,0)))</f>
        <v/>
      </c>
      <c r="AC974" s="32" t="str">
        <f>IF(K974="M",IF(S974&lt;&gt;4,"",VLOOKUP(CONCATENATE(R974," ",(S974-1)),$Z$2:AD974,5,0)),IF(S974&lt;&gt;3,"",VLOOKUP(CONCATENATE(R974," ",(S974)),$Z$2:AD974,5,0)))</f>
        <v/>
      </c>
      <c r="AD974" s="32" t="str">
        <f t="shared" si="260"/>
        <v/>
      </c>
      <c r="AE974" s="32" t="str">
        <f t="shared" si="261"/>
        <v xml:space="preserve"> </v>
      </c>
      <c r="AF974" s="109">
        <f>IF($K974="M",IF($L974&gt;Params!D$3,0,Params!F$3-$L974+1)+IF($L974=1,2,0),IF($L974&gt;Params!E$3,0,Params!G$3-$L974+1)+IF($L974=1,2,0))</f>
        <v>0</v>
      </c>
      <c r="AG974" s="109">
        <f t="shared" si="255"/>
        <v>0</v>
      </c>
      <c r="AH974" s="109">
        <f>IF(LEN(M974)&gt;1,MATCH(MID(M974,2,3),Params!$A$4:$A$14,0),0)</f>
        <v>0</v>
      </c>
      <c r="AI974" s="109" cm="1">
        <f t="array" ref="AI974">IF(AH974=0,0,INDEX(Params!F$4:F$14,RESULTS!$AH974))</f>
        <v>0</v>
      </c>
      <c r="AJ974" s="109" cm="1">
        <f t="array" ref="AJ974">IF(AI974=0,0,INDEX(Params!G$4:G$14,RESULTS!$AH974))</f>
        <v>0</v>
      </c>
      <c r="AK974" s="109">
        <f t="shared" si="262"/>
        <v>0</v>
      </c>
      <c r="AL974" s="109">
        <f t="shared" si="263"/>
        <v>0</v>
      </c>
    </row>
    <row r="975" spans="1:38" x14ac:dyDescent="0.3">
      <c r="A975" s="64" t="str">
        <f t="shared" si="251"/>
        <v/>
      </c>
      <c r="B975" s="64" t="str">
        <f t="shared" si="252"/>
        <v/>
      </c>
      <c r="C975" s="100">
        <v>974</v>
      </c>
      <c r="D975" s="96"/>
      <c r="E975" s="97">
        <f t="shared" si="264"/>
        <v>1</v>
      </c>
      <c r="F975" s="97"/>
      <c r="G975" s="97"/>
      <c r="H975" s="104" t="str">
        <f t="shared" si="256"/>
        <v/>
      </c>
      <c r="I975" s="105" t="str">
        <f>IF(D975="","",VLOOKUP(D975,ENTRANTS!$A$1:$H$1000,2,0))</f>
        <v/>
      </c>
      <c r="J975" s="105" t="str">
        <f>IF(D975="","",VLOOKUP(D975,ENTRANTS!$A$1:$H$1000,3,0))</f>
        <v/>
      </c>
      <c r="K975" s="100" t="str">
        <f>IF(D975="","",LEFT(VLOOKUP(D975,ENTRANTS!$A$1:$H$1000,5,0),1))</f>
        <v/>
      </c>
      <c r="L975" s="100" t="str">
        <f>IF(D975="","",COUNTIF($K$2:K975,K975))</f>
        <v/>
      </c>
      <c r="M975" s="100" t="str">
        <f>IF(D975="","",VLOOKUP(D975,ENTRANTS!$A$1:$H$1000,4,0))</f>
        <v/>
      </c>
      <c r="N975" s="100" t="str">
        <f>IF(D975="","",COUNTIF($M$2:M975,M975))</f>
        <v/>
      </c>
      <c r="O975" s="105" t="str">
        <f>IF(D975="","",VLOOKUP(D975,ENTRANTS!$A$1:$H$1000,6,0))</f>
        <v/>
      </c>
      <c r="P975" s="83" t="str">
        <f t="shared" si="257"/>
        <v/>
      </c>
      <c r="Q975" s="30"/>
      <c r="R975" s="2" t="str">
        <f t="shared" si="258"/>
        <v/>
      </c>
      <c r="S975" s="3" t="str">
        <f>IF(D975="","",COUNTIF($R$2:R975,R975))</f>
        <v/>
      </c>
      <c r="T975" s="4" t="str">
        <f t="shared" si="249"/>
        <v/>
      </c>
      <c r="U975" s="34" t="str">
        <f>IF(AND(S975=4,K975="M",NOT(O975="Unattached")),SUMIF(R$2:R975,R975,L$2:L975),"")</f>
        <v/>
      </c>
      <c r="V975" s="4" t="str">
        <f t="shared" si="250"/>
        <v/>
      </c>
      <c r="W975" s="34" t="str">
        <f>IF(AND(S975=3,K975="F",NOT(O975="Unattached")),SUMIF(R$2:R975,R975,L$2:L975),"")</f>
        <v/>
      </c>
      <c r="X975" s="5" t="str">
        <f t="shared" si="253"/>
        <v/>
      </c>
      <c r="Y975" s="5" t="str">
        <f t="shared" si="259"/>
        <v/>
      </c>
      <c r="Z975" s="32" t="str">
        <f t="shared" si="254"/>
        <v xml:space="preserve"> </v>
      </c>
      <c r="AA975" s="32" t="str">
        <f>IF(K975="M",IF(S975&lt;&gt;4,"",VLOOKUP(CONCATENATE(R975," ",(S975-3)),$Z$2:AD975,5,0)),IF(S975&lt;&gt;3,"",VLOOKUP(CONCATENATE(R975," ",(S975-2)),$Z$2:AD975,5,0)))</f>
        <v/>
      </c>
      <c r="AB975" s="32" t="str">
        <f>IF(K975="M",IF(S975&lt;&gt;4,"",VLOOKUP(CONCATENATE(R975," ",(S975-2)),$Z$2:AD975,5,0)),IF(S975&lt;&gt;3,"",VLOOKUP(CONCATENATE(R975," ",(S975-1)),$Z$2:AD975,5,0)))</f>
        <v/>
      </c>
      <c r="AC975" s="32" t="str">
        <f>IF(K975="M",IF(S975&lt;&gt;4,"",VLOOKUP(CONCATENATE(R975," ",(S975-1)),$Z$2:AD975,5,0)),IF(S975&lt;&gt;3,"",VLOOKUP(CONCATENATE(R975," ",(S975)),$Z$2:AD975,5,0)))</f>
        <v/>
      </c>
      <c r="AD975" s="32" t="str">
        <f t="shared" si="260"/>
        <v/>
      </c>
      <c r="AE975" s="32" t="str">
        <f t="shared" si="261"/>
        <v xml:space="preserve"> </v>
      </c>
      <c r="AF975" s="109">
        <f>IF($K975="M",IF($L975&gt;Params!D$3,0,Params!F$3-$L975+1)+IF($L975=1,2,0),IF($L975&gt;Params!E$3,0,Params!G$3-$L975+1)+IF($L975=1,2,0))</f>
        <v>0</v>
      </c>
      <c r="AG975" s="109">
        <f t="shared" si="255"/>
        <v>0</v>
      </c>
      <c r="AH975" s="109">
        <f>IF(LEN(M975)&gt;1,MATCH(MID(M975,2,3),Params!$A$4:$A$14,0),0)</f>
        <v>0</v>
      </c>
      <c r="AI975" s="109" cm="1">
        <f t="array" ref="AI975">IF(AH975=0,0,INDEX(Params!F$4:F$14,RESULTS!$AH975))</f>
        <v>0</v>
      </c>
      <c r="AJ975" s="109" cm="1">
        <f t="array" ref="AJ975">IF(AI975=0,0,INDEX(Params!G$4:G$14,RESULTS!$AH975))</f>
        <v>0</v>
      </c>
      <c r="AK975" s="109">
        <f t="shared" si="262"/>
        <v>0</v>
      </c>
      <c r="AL975" s="109">
        <f t="shared" si="263"/>
        <v>0</v>
      </c>
    </row>
    <row r="976" spans="1:38" x14ac:dyDescent="0.3">
      <c r="A976" s="64" t="str">
        <f t="shared" si="251"/>
        <v/>
      </c>
      <c r="B976" s="64" t="str">
        <f t="shared" si="252"/>
        <v/>
      </c>
      <c r="C976" s="100">
        <v>975</v>
      </c>
      <c r="D976" s="96"/>
      <c r="E976" s="97">
        <f t="shared" si="264"/>
        <v>1</v>
      </c>
      <c r="F976" s="97"/>
      <c r="G976" s="97"/>
      <c r="H976" s="104" t="str">
        <f t="shared" si="256"/>
        <v/>
      </c>
      <c r="I976" s="105" t="str">
        <f>IF(D976="","",VLOOKUP(D976,ENTRANTS!$A$1:$H$1000,2,0))</f>
        <v/>
      </c>
      <c r="J976" s="105" t="str">
        <f>IF(D976="","",VLOOKUP(D976,ENTRANTS!$A$1:$H$1000,3,0))</f>
        <v/>
      </c>
      <c r="K976" s="100" t="str">
        <f>IF(D976="","",LEFT(VLOOKUP(D976,ENTRANTS!$A$1:$H$1000,5,0),1))</f>
        <v/>
      </c>
      <c r="L976" s="100" t="str">
        <f>IF(D976="","",COUNTIF($K$2:K976,K976))</f>
        <v/>
      </c>
      <c r="M976" s="100" t="str">
        <f>IF(D976="","",VLOOKUP(D976,ENTRANTS!$A$1:$H$1000,4,0))</f>
        <v/>
      </c>
      <c r="N976" s="100" t="str">
        <f>IF(D976="","",COUNTIF($M$2:M976,M976))</f>
        <v/>
      </c>
      <c r="O976" s="105" t="str">
        <f>IF(D976="","",VLOOKUP(D976,ENTRANTS!$A$1:$H$1000,6,0))</f>
        <v/>
      </c>
      <c r="P976" s="83" t="str">
        <f t="shared" si="257"/>
        <v/>
      </c>
      <c r="Q976" s="30"/>
      <c r="R976" s="2" t="str">
        <f t="shared" si="258"/>
        <v/>
      </c>
      <c r="S976" s="3" t="str">
        <f>IF(D976="","",COUNTIF($R$2:R976,R976))</f>
        <v/>
      </c>
      <c r="T976" s="4" t="str">
        <f t="shared" si="249"/>
        <v/>
      </c>
      <c r="U976" s="34" t="str">
        <f>IF(AND(S976=4,K976="M",NOT(O976="Unattached")),SUMIF(R$2:R976,R976,L$2:L976),"")</f>
        <v/>
      </c>
      <c r="V976" s="4" t="str">
        <f t="shared" si="250"/>
        <v/>
      </c>
      <c r="W976" s="34" t="str">
        <f>IF(AND(S976=3,K976="F",NOT(O976="Unattached")),SUMIF(R$2:R976,R976,L$2:L976),"")</f>
        <v/>
      </c>
      <c r="X976" s="5" t="str">
        <f t="shared" si="253"/>
        <v/>
      </c>
      <c r="Y976" s="5" t="str">
        <f t="shared" si="259"/>
        <v/>
      </c>
      <c r="Z976" s="32" t="str">
        <f t="shared" si="254"/>
        <v xml:space="preserve"> </v>
      </c>
      <c r="AA976" s="32" t="str">
        <f>IF(K976="M",IF(S976&lt;&gt;4,"",VLOOKUP(CONCATENATE(R976," ",(S976-3)),$Z$2:AD976,5,0)),IF(S976&lt;&gt;3,"",VLOOKUP(CONCATENATE(R976," ",(S976-2)),$Z$2:AD976,5,0)))</f>
        <v/>
      </c>
      <c r="AB976" s="32" t="str">
        <f>IF(K976="M",IF(S976&lt;&gt;4,"",VLOOKUP(CONCATENATE(R976," ",(S976-2)),$Z$2:AD976,5,0)),IF(S976&lt;&gt;3,"",VLOOKUP(CONCATENATE(R976," ",(S976-1)),$Z$2:AD976,5,0)))</f>
        <v/>
      </c>
      <c r="AC976" s="32" t="str">
        <f>IF(K976="M",IF(S976&lt;&gt;4,"",VLOOKUP(CONCATENATE(R976," ",(S976-1)),$Z$2:AD976,5,0)),IF(S976&lt;&gt;3,"",VLOOKUP(CONCATENATE(R976," ",(S976)),$Z$2:AD976,5,0)))</f>
        <v/>
      </c>
      <c r="AD976" s="32" t="str">
        <f t="shared" si="260"/>
        <v/>
      </c>
      <c r="AE976" s="32" t="str">
        <f t="shared" si="261"/>
        <v xml:space="preserve"> </v>
      </c>
      <c r="AF976" s="109">
        <f>IF($K976="M",IF($L976&gt;Params!D$3,0,Params!F$3-$L976+1)+IF($L976=1,2,0),IF($L976&gt;Params!E$3,0,Params!G$3-$L976+1)+IF($L976=1,2,0))</f>
        <v>0</v>
      </c>
      <c r="AG976" s="109">
        <f t="shared" si="255"/>
        <v>0</v>
      </c>
      <c r="AH976" s="109">
        <f>IF(LEN(M976)&gt;1,MATCH(MID(M976,2,3),Params!$A$4:$A$14,0),0)</f>
        <v>0</v>
      </c>
      <c r="AI976" s="109" cm="1">
        <f t="array" ref="AI976">IF(AH976=0,0,INDEX(Params!F$4:F$14,RESULTS!$AH976))</f>
        <v>0</v>
      </c>
      <c r="AJ976" s="109" cm="1">
        <f t="array" ref="AJ976">IF(AI976=0,0,INDEX(Params!G$4:G$14,RESULTS!$AH976))</f>
        <v>0</v>
      </c>
      <c r="AK976" s="109">
        <f t="shared" si="262"/>
        <v>0</v>
      </c>
      <c r="AL976" s="109">
        <f t="shared" si="263"/>
        <v>0</v>
      </c>
    </row>
    <row r="977" spans="1:38" x14ac:dyDescent="0.3">
      <c r="A977" s="64" t="str">
        <f t="shared" si="251"/>
        <v/>
      </c>
      <c r="B977" s="64" t="str">
        <f t="shared" si="252"/>
        <v/>
      </c>
      <c r="C977" s="100">
        <v>976</v>
      </c>
      <c r="D977" s="96"/>
      <c r="E977" s="97">
        <f t="shared" si="264"/>
        <v>1</v>
      </c>
      <c r="F977" s="97"/>
      <c r="G977" s="97"/>
      <c r="H977" s="104" t="str">
        <f t="shared" si="256"/>
        <v/>
      </c>
      <c r="I977" s="105" t="str">
        <f>IF(D977="","",VLOOKUP(D977,ENTRANTS!$A$1:$H$1000,2,0))</f>
        <v/>
      </c>
      <c r="J977" s="105" t="str">
        <f>IF(D977="","",VLOOKUP(D977,ENTRANTS!$A$1:$H$1000,3,0))</f>
        <v/>
      </c>
      <c r="K977" s="100" t="str">
        <f>IF(D977="","",LEFT(VLOOKUP(D977,ENTRANTS!$A$1:$H$1000,5,0),1))</f>
        <v/>
      </c>
      <c r="L977" s="100" t="str">
        <f>IF(D977="","",COUNTIF($K$2:K977,K977))</f>
        <v/>
      </c>
      <c r="M977" s="100" t="str">
        <f>IF(D977="","",VLOOKUP(D977,ENTRANTS!$A$1:$H$1000,4,0))</f>
        <v/>
      </c>
      <c r="N977" s="100" t="str">
        <f>IF(D977="","",COUNTIF($M$2:M977,M977))</f>
        <v/>
      </c>
      <c r="O977" s="105" t="str">
        <f>IF(D977="","",VLOOKUP(D977,ENTRANTS!$A$1:$H$1000,6,0))</f>
        <v/>
      </c>
      <c r="P977" s="83" t="str">
        <f t="shared" si="257"/>
        <v/>
      </c>
      <c r="Q977" s="30"/>
      <c r="R977" s="2" t="str">
        <f t="shared" si="258"/>
        <v/>
      </c>
      <c r="S977" s="3" t="str">
        <f>IF(D977="","",COUNTIF($R$2:R977,R977))</f>
        <v/>
      </c>
      <c r="T977" s="4" t="str">
        <f t="shared" si="249"/>
        <v/>
      </c>
      <c r="U977" s="34" t="str">
        <f>IF(AND(S977=4,K977="M",NOT(O977="Unattached")),SUMIF(R$2:R977,R977,L$2:L977),"")</f>
        <v/>
      </c>
      <c r="V977" s="4" t="str">
        <f t="shared" si="250"/>
        <v/>
      </c>
      <c r="W977" s="34" t="str">
        <f>IF(AND(S977=3,K977="F",NOT(O977="Unattached")),SUMIF(R$2:R977,R977,L$2:L977),"")</f>
        <v/>
      </c>
      <c r="X977" s="5" t="str">
        <f t="shared" si="253"/>
        <v/>
      </c>
      <c r="Y977" s="5" t="str">
        <f t="shared" si="259"/>
        <v/>
      </c>
      <c r="Z977" s="32" t="str">
        <f t="shared" si="254"/>
        <v xml:space="preserve"> </v>
      </c>
      <c r="AA977" s="32" t="str">
        <f>IF(K977="M",IF(S977&lt;&gt;4,"",VLOOKUP(CONCATENATE(R977," ",(S977-3)),$Z$2:AD977,5,0)),IF(S977&lt;&gt;3,"",VLOOKUP(CONCATENATE(R977," ",(S977-2)),$Z$2:AD977,5,0)))</f>
        <v/>
      </c>
      <c r="AB977" s="32" t="str">
        <f>IF(K977="M",IF(S977&lt;&gt;4,"",VLOOKUP(CONCATENATE(R977," ",(S977-2)),$Z$2:AD977,5,0)),IF(S977&lt;&gt;3,"",VLOOKUP(CONCATENATE(R977," ",(S977-1)),$Z$2:AD977,5,0)))</f>
        <v/>
      </c>
      <c r="AC977" s="32" t="str">
        <f>IF(K977="M",IF(S977&lt;&gt;4,"",VLOOKUP(CONCATENATE(R977," ",(S977-1)),$Z$2:AD977,5,0)),IF(S977&lt;&gt;3,"",VLOOKUP(CONCATENATE(R977," ",(S977)),$Z$2:AD977,5,0)))</f>
        <v/>
      </c>
      <c r="AD977" s="32" t="str">
        <f t="shared" si="260"/>
        <v/>
      </c>
      <c r="AE977" s="32" t="str">
        <f t="shared" si="261"/>
        <v xml:space="preserve"> </v>
      </c>
      <c r="AF977" s="109">
        <f>IF($K977="M",IF($L977&gt;Params!D$3,0,Params!F$3-$L977+1)+IF($L977=1,2,0),IF($L977&gt;Params!E$3,0,Params!G$3-$L977+1)+IF($L977=1,2,0))</f>
        <v>0</v>
      </c>
      <c r="AG977" s="109">
        <f t="shared" si="255"/>
        <v>0</v>
      </c>
      <c r="AH977" s="109">
        <f>IF(LEN(M977)&gt;1,MATCH(MID(M977,2,3),Params!$A$4:$A$14,0),0)</f>
        <v>0</v>
      </c>
      <c r="AI977" s="109" cm="1">
        <f t="array" ref="AI977">IF(AH977=0,0,INDEX(Params!F$4:F$14,RESULTS!$AH977))</f>
        <v>0</v>
      </c>
      <c r="AJ977" s="109" cm="1">
        <f t="array" ref="AJ977">IF(AI977=0,0,INDEX(Params!G$4:G$14,RESULTS!$AH977))</f>
        <v>0</v>
      </c>
      <c r="AK977" s="109">
        <f t="shared" si="262"/>
        <v>0</v>
      </c>
      <c r="AL977" s="109">
        <f t="shared" si="263"/>
        <v>0</v>
      </c>
    </row>
    <row r="978" spans="1:38" x14ac:dyDescent="0.3">
      <c r="A978" s="64" t="str">
        <f t="shared" si="251"/>
        <v/>
      </c>
      <c r="B978" s="64" t="str">
        <f t="shared" si="252"/>
        <v/>
      </c>
      <c r="C978" s="100">
        <v>977</v>
      </c>
      <c r="D978" s="96"/>
      <c r="E978" s="97">
        <f t="shared" si="264"/>
        <v>1</v>
      </c>
      <c r="F978" s="97"/>
      <c r="G978" s="97"/>
      <c r="H978" s="104" t="str">
        <f t="shared" si="256"/>
        <v/>
      </c>
      <c r="I978" s="105" t="str">
        <f>IF(D978="","",VLOOKUP(D978,ENTRANTS!$A$1:$H$1000,2,0))</f>
        <v/>
      </c>
      <c r="J978" s="105" t="str">
        <f>IF(D978="","",VLOOKUP(D978,ENTRANTS!$A$1:$H$1000,3,0))</f>
        <v/>
      </c>
      <c r="K978" s="100" t="str">
        <f>IF(D978="","",LEFT(VLOOKUP(D978,ENTRANTS!$A$1:$H$1000,5,0),1))</f>
        <v/>
      </c>
      <c r="L978" s="100" t="str">
        <f>IF(D978="","",COUNTIF($K$2:K978,K978))</f>
        <v/>
      </c>
      <c r="M978" s="100" t="str">
        <f>IF(D978="","",VLOOKUP(D978,ENTRANTS!$A$1:$H$1000,4,0))</f>
        <v/>
      </c>
      <c r="N978" s="100" t="str">
        <f>IF(D978="","",COUNTIF($M$2:M978,M978))</f>
        <v/>
      </c>
      <c r="O978" s="105" t="str">
        <f>IF(D978="","",VLOOKUP(D978,ENTRANTS!$A$1:$H$1000,6,0))</f>
        <v/>
      </c>
      <c r="P978" s="83" t="str">
        <f t="shared" si="257"/>
        <v/>
      </c>
      <c r="Q978" s="30"/>
      <c r="R978" s="2" t="str">
        <f t="shared" si="258"/>
        <v/>
      </c>
      <c r="S978" s="3" t="str">
        <f>IF(D978="","",COUNTIF($R$2:R978,R978))</f>
        <v/>
      </c>
      <c r="T978" s="4" t="str">
        <f t="shared" si="249"/>
        <v/>
      </c>
      <c r="U978" s="34" t="str">
        <f>IF(AND(S978=4,K978="M",NOT(O978="Unattached")),SUMIF(R$2:R978,R978,L$2:L978),"")</f>
        <v/>
      </c>
      <c r="V978" s="4" t="str">
        <f t="shared" si="250"/>
        <v/>
      </c>
      <c r="W978" s="34" t="str">
        <f>IF(AND(S978=3,K978="F",NOT(O978="Unattached")),SUMIF(R$2:R978,R978,L$2:L978),"")</f>
        <v/>
      </c>
      <c r="X978" s="5" t="str">
        <f t="shared" si="253"/>
        <v/>
      </c>
      <c r="Y978" s="5" t="str">
        <f t="shared" si="259"/>
        <v/>
      </c>
      <c r="Z978" s="32" t="str">
        <f t="shared" si="254"/>
        <v xml:space="preserve"> </v>
      </c>
      <c r="AA978" s="32" t="str">
        <f>IF(K978="M",IF(S978&lt;&gt;4,"",VLOOKUP(CONCATENATE(R978," ",(S978-3)),$Z$2:AD978,5,0)),IF(S978&lt;&gt;3,"",VLOOKUP(CONCATENATE(R978," ",(S978-2)),$Z$2:AD978,5,0)))</f>
        <v/>
      </c>
      <c r="AB978" s="32" t="str">
        <f>IF(K978="M",IF(S978&lt;&gt;4,"",VLOOKUP(CONCATENATE(R978," ",(S978-2)),$Z$2:AD978,5,0)),IF(S978&lt;&gt;3,"",VLOOKUP(CONCATENATE(R978," ",(S978-1)),$Z$2:AD978,5,0)))</f>
        <v/>
      </c>
      <c r="AC978" s="32" t="str">
        <f>IF(K978="M",IF(S978&lt;&gt;4,"",VLOOKUP(CONCATENATE(R978," ",(S978-1)),$Z$2:AD978,5,0)),IF(S978&lt;&gt;3,"",VLOOKUP(CONCATENATE(R978," ",(S978)),$Z$2:AD978,5,0)))</f>
        <v/>
      </c>
      <c r="AD978" s="32" t="str">
        <f t="shared" si="260"/>
        <v/>
      </c>
      <c r="AE978" s="32" t="str">
        <f t="shared" si="261"/>
        <v xml:space="preserve"> </v>
      </c>
      <c r="AF978" s="109">
        <f>IF($K978="M",IF($L978&gt;Params!D$3,0,Params!F$3-$L978+1)+IF($L978=1,2,0),IF($L978&gt;Params!E$3,0,Params!G$3-$L978+1)+IF($L978=1,2,0))</f>
        <v>0</v>
      </c>
      <c r="AG978" s="109">
        <f t="shared" si="255"/>
        <v>0</v>
      </c>
      <c r="AH978" s="109">
        <f>IF(LEN(M978)&gt;1,MATCH(MID(M978,2,3),Params!$A$4:$A$14,0),0)</f>
        <v>0</v>
      </c>
      <c r="AI978" s="109" cm="1">
        <f t="array" ref="AI978">IF(AH978=0,0,INDEX(Params!F$4:F$14,RESULTS!$AH978))</f>
        <v>0</v>
      </c>
      <c r="AJ978" s="109" cm="1">
        <f t="array" ref="AJ978">IF(AI978=0,0,INDEX(Params!G$4:G$14,RESULTS!$AH978))</f>
        <v>0</v>
      </c>
      <c r="AK978" s="109">
        <f t="shared" si="262"/>
        <v>0</v>
      </c>
      <c r="AL978" s="109">
        <f t="shared" si="263"/>
        <v>0</v>
      </c>
    </row>
    <row r="979" spans="1:38" x14ac:dyDescent="0.3">
      <c r="A979" s="64" t="str">
        <f t="shared" si="251"/>
        <v/>
      </c>
      <c r="B979" s="64" t="str">
        <f t="shared" si="252"/>
        <v/>
      </c>
      <c r="C979" s="100">
        <v>978</v>
      </c>
      <c r="D979" s="96"/>
      <c r="E979" s="97">
        <f t="shared" si="264"/>
        <v>1</v>
      </c>
      <c r="F979" s="97"/>
      <c r="G979" s="97"/>
      <c r="H979" s="104" t="str">
        <f t="shared" si="256"/>
        <v/>
      </c>
      <c r="I979" s="105" t="str">
        <f>IF(D979="","",VLOOKUP(D979,ENTRANTS!$A$1:$H$1000,2,0))</f>
        <v/>
      </c>
      <c r="J979" s="105" t="str">
        <f>IF(D979="","",VLOOKUP(D979,ENTRANTS!$A$1:$H$1000,3,0))</f>
        <v/>
      </c>
      <c r="K979" s="100" t="str">
        <f>IF(D979="","",LEFT(VLOOKUP(D979,ENTRANTS!$A$1:$H$1000,5,0),1))</f>
        <v/>
      </c>
      <c r="L979" s="100" t="str">
        <f>IF(D979="","",COUNTIF($K$2:K979,K979))</f>
        <v/>
      </c>
      <c r="M979" s="100" t="str">
        <f>IF(D979="","",VLOOKUP(D979,ENTRANTS!$A$1:$H$1000,4,0))</f>
        <v/>
      </c>
      <c r="N979" s="100" t="str">
        <f>IF(D979="","",COUNTIF($M$2:M979,M979))</f>
        <v/>
      </c>
      <c r="O979" s="105" t="str">
        <f>IF(D979="","",VLOOKUP(D979,ENTRANTS!$A$1:$H$1000,6,0))</f>
        <v/>
      </c>
      <c r="P979" s="83" t="str">
        <f t="shared" si="257"/>
        <v/>
      </c>
      <c r="Q979" s="30"/>
      <c r="R979" s="2" t="str">
        <f t="shared" si="258"/>
        <v/>
      </c>
      <c r="S979" s="3" t="str">
        <f>IF(D979="","",COUNTIF($R$2:R979,R979))</f>
        <v/>
      </c>
      <c r="T979" s="4" t="str">
        <f t="shared" si="249"/>
        <v/>
      </c>
      <c r="U979" s="34" t="str">
        <f>IF(AND(S979=4,K979="M",NOT(O979="Unattached")),SUMIF(R$2:R979,R979,L$2:L979),"")</f>
        <v/>
      </c>
      <c r="V979" s="4" t="str">
        <f t="shared" si="250"/>
        <v/>
      </c>
      <c r="W979" s="34" t="str">
        <f>IF(AND(S979=3,K979="F",NOT(O979="Unattached")),SUMIF(R$2:R979,R979,L$2:L979),"")</f>
        <v/>
      </c>
      <c r="X979" s="5" t="str">
        <f t="shared" si="253"/>
        <v/>
      </c>
      <c r="Y979" s="5" t="str">
        <f t="shared" si="259"/>
        <v/>
      </c>
      <c r="Z979" s="32" t="str">
        <f t="shared" si="254"/>
        <v xml:space="preserve"> </v>
      </c>
      <c r="AA979" s="32" t="str">
        <f>IF(K979="M",IF(S979&lt;&gt;4,"",VLOOKUP(CONCATENATE(R979," ",(S979-3)),$Z$2:AD979,5,0)),IF(S979&lt;&gt;3,"",VLOOKUP(CONCATENATE(R979," ",(S979-2)),$Z$2:AD979,5,0)))</f>
        <v/>
      </c>
      <c r="AB979" s="32" t="str">
        <f>IF(K979="M",IF(S979&lt;&gt;4,"",VLOOKUP(CONCATENATE(R979," ",(S979-2)),$Z$2:AD979,5,0)),IF(S979&lt;&gt;3,"",VLOOKUP(CONCATENATE(R979," ",(S979-1)),$Z$2:AD979,5,0)))</f>
        <v/>
      </c>
      <c r="AC979" s="32" t="str">
        <f>IF(K979="M",IF(S979&lt;&gt;4,"",VLOOKUP(CONCATENATE(R979," ",(S979-1)),$Z$2:AD979,5,0)),IF(S979&lt;&gt;3,"",VLOOKUP(CONCATENATE(R979," ",(S979)),$Z$2:AD979,5,0)))</f>
        <v/>
      </c>
      <c r="AD979" s="32" t="str">
        <f t="shared" si="260"/>
        <v/>
      </c>
      <c r="AE979" s="32" t="str">
        <f t="shared" si="261"/>
        <v xml:space="preserve"> </v>
      </c>
      <c r="AF979" s="109">
        <f>IF($K979="M",IF($L979&gt;Params!D$3,0,Params!F$3-$L979+1)+IF($L979=1,2,0),IF($L979&gt;Params!E$3,0,Params!G$3-$L979+1)+IF($L979=1,2,0))</f>
        <v>0</v>
      </c>
      <c r="AG979" s="109">
        <f t="shared" si="255"/>
        <v>0</v>
      </c>
      <c r="AH979" s="109">
        <f>IF(LEN(M979)&gt;1,MATCH(MID(M979,2,3),Params!$A$4:$A$14,0),0)</f>
        <v>0</v>
      </c>
      <c r="AI979" s="109" cm="1">
        <f t="array" ref="AI979">IF(AH979=0,0,INDEX(Params!F$4:F$14,RESULTS!$AH979))</f>
        <v>0</v>
      </c>
      <c r="AJ979" s="109" cm="1">
        <f t="array" ref="AJ979">IF(AI979=0,0,INDEX(Params!G$4:G$14,RESULTS!$AH979))</f>
        <v>0</v>
      </c>
      <c r="AK979" s="109">
        <f t="shared" si="262"/>
        <v>0</v>
      </c>
      <c r="AL979" s="109">
        <f t="shared" si="263"/>
        <v>0</v>
      </c>
    </row>
    <row r="980" spans="1:38" x14ac:dyDescent="0.3">
      <c r="A980" s="64" t="str">
        <f t="shared" si="251"/>
        <v/>
      </c>
      <c r="B980" s="64" t="str">
        <f t="shared" si="252"/>
        <v/>
      </c>
      <c r="C980" s="100">
        <v>979</v>
      </c>
      <c r="D980" s="96"/>
      <c r="E980" s="97">
        <f t="shared" si="264"/>
        <v>1</v>
      </c>
      <c r="F980" s="97"/>
      <c r="G980" s="97"/>
      <c r="H980" s="104" t="str">
        <f t="shared" si="256"/>
        <v/>
      </c>
      <c r="I980" s="105" t="str">
        <f>IF(D980="","",VLOOKUP(D980,ENTRANTS!$A$1:$H$1000,2,0))</f>
        <v/>
      </c>
      <c r="J980" s="105" t="str">
        <f>IF(D980="","",VLOOKUP(D980,ENTRANTS!$A$1:$H$1000,3,0))</f>
        <v/>
      </c>
      <c r="K980" s="100" t="str">
        <f>IF(D980="","",LEFT(VLOOKUP(D980,ENTRANTS!$A$1:$H$1000,5,0),1))</f>
        <v/>
      </c>
      <c r="L980" s="100" t="str">
        <f>IF(D980="","",COUNTIF($K$2:K980,K980))</f>
        <v/>
      </c>
      <c r="M980" s="100" t="str">
        <f>IF(D980="","",VLOOKUP(D980,ENTRANTS!$A$1:$H$1000,4,0))</f>
        <v/>
      </c>
      <c r="N980" s="100" t="str">
        <f>IF(D980="","",COUNTIF($M$2:M980,M980))</f>
        <v/>
      </c>
      <c r="O980" s="105" t="str">
        <f>IF(D980="","",VLOOKUP(D980,ENTRANTS!$A$1:$H$1000,6,0))</f>
        <v/>
      </c>
      <c r="P980" s="83" t="str">
        <f t="shared" si="257"/>
        <v/>
      </c>
      <c r="Q980" s="30"/>
      <c r="R980" s="2" t="str">
        <f t="shared" si="258"/>
        <v/>
      </c>
      <c r="S980" s="3" t="str">
        <f>IF(D980="","",COUNTIF($R$2:R980,R980))</f>
        <v/>
      </c>
      <c r="T980" s="4" t="str">
        <f t="shared" si="249"/>
        <v/>
      </c>
      <c r="U980" s="34" t="str">
        <f>IF(AND(S980=4,K980="M",NOT(O980="Unattached")),SUMIF(R$2:R980,R980,L$2:L980),"")</f>
        <v/>
      </c>
      <c r="V980" s="4" t="str">
        <f t="shared" si="250"/>
        <v/>
      </c>
      <c r="W980" s="34" t="str">
        <f>IF(AND(S980=3,K980="F",NOT(O980="Unattached")),SUMIF(R$2:R980,R980,L$2:L980),"")</f>
        <v/>
      </c>
      <c r="X980" s="5" t="str">
        <f t="shared" si="253"/>
        <v/>
      </c>
      <c r="Y980" s="5" t="str">
        <f t="shared" si="259"/>
        <v/>
      </c>
      <c r="Z980" s="32" t="str">
        <f t="shared" si="254"/>
        <v xml:space="preserve"> </v>
      </c>
      <c r="AA980" s="32" t="str">
        <f>IF(K980="M",IF(S980&lt;&gt;4,"",VLOOKUP(CONCATENATE(R980," ",(S980-3)),$Z$2:AD980,5,0)),IF(S980&lt;&gt;3,"",VLOOKUP(CONCATENATE(R980," ",(S980-2)),$Z$2:AD980,5,0)))</f>
        <v/>
      </c>
      <c r="AB980" s="32" t="str">
        <f>IF(K980="M",IF(S980&lt;&gt;4,"",VLOOKUP(CONCATENATE(R980," ",(S980-2)),$Z$2:AD980,5,0)),IF(S980&lt;&gt;3,"",VLOOKUP(CONCATENATE(R980," ",(S980-1)),$Z$2:AD980,5,0)))</f>
        <v/>
      </c>
      <c r="AC980" s="32" t="str">
        <f>IF(K980="M",IF(S980&lt;&gt;4,"",VLOOKUP(CONCATENATE(R980," ",(S980-1)),$Z$2:AD980,5,0)),IF(S980&lt;&gt;3,"",VLOOKUP(CONCATENATE(R980," ",(S980)),$Z$2:AD980,5,0)))</f>
        <v/>
      </c>
      <c r="AD980" s="32" t="str">
        <f t="shared" si="260"/>
        <v/>
      </c>
      <c r="AE980" s="32" t="str">
        <f t="shared" si="261"/>
        <v xml:space="preserve"> </v>
      </c>
      <c r="AF980" s="109">
        <f>IF($K980="M",IF($L980&gt;Params!D$3,0,Params!F$3-$L980+1)+IF($L980=1,2,0),IF($L980&gt;Params!E$3,0,Params!G$3-$L980+1)+IF($L980=1,2,0))</f>
        <v>0</v>
      </c>
      <c r="AG980" s="109">
        <f t="shared" si="255"/>
        <v>0</v>
      </c>
      <c r="AH980" s="109">
        <f>IF(LEN(M980)&gt;1,MATCH(MID(M980,2,3),Params!$A$4:$A$14,0),0)</f>
        <v>0</v>
      </c>
      <c r="AI980" s="109" cm="1">
        <f t="array" ref="AI980">IF(AH980=0,0,INDEX(Params!F$4:F$14,RESULTS!$AH980))</f>
        <v>0</v>
      </c>
      <c r="AJ980" s="109" cm="1">
        <f t="array" ref="AJ980">IF(AI980=0,0,INDEX(Params!G$4:G$14,RESULTS!$AH980))</f>
        <v>0</v>
      </c>
      <c r="AK980" s="109">
        <f t="shared" si="262"/>
        <v>0</v>
      </c>
      <c r="AL980" s="109">
        <f t="shared" si="263"/>
        <v>0</v>
      </c>
    </row>
    <row r="981" spans="1:38" x14ac:dyDescent="0.3">
      <c r="A981" s="64" t="str">
        <f t="shared" si="251"/>
        <v/>
      </c>
      <c r="B981" s="64" t="str">
        <f t="shared" si="252"/>
        <v/>
      </c>
      <c r="C981" s="100">
        <v>980</v>
      </c>
      <c r="D981" s="96"/>
      <c r="E981" s="97">
        <f t="shared" si="264"/>
        <v>1</v>
      </c>
      <c r="F981" s="97"/>
      <c r="G981" s="97"/>
      <c r="H981" s="104" t="str">
        <f t="shared" si="256"/>
        <v/>
      </c>
      <c r="I981" s="105" t="str">
        <f>IF(D981="","",VLOOKUP(D981,ENTRANTS!$A$1:$H$1000,2,0))</f>
        <v/>
      </c>
      <c r="J981" s="105" t="str">
        <f>IF(D981="","",VLOOKUP(D981,ENTRANTS!$A$1:$H$1000,3,0))</f>
        <v/>
      </c>
      <c r="K981" s="100" t="str">
        <f>IF(D981="","",LEFT(VLOOKUP(D981,ENTRANTS!$A$1:$H$1000,5,0),1))</f>
        <v/>
      </c>
      <c r="L981" s="100" t="str">
        <f>IF(D981="","",COUNTIF($K$2:K981,K981))</f>
        <v/>
      </c>
      <c r="M981" s="100" t="str">
        <f>IF(D981="","",VLOOKUP(D981,ENTRANTS!$A$1:$H$1000,4,0))</f>
        <v/>
      </c>
      <c r="N981" s="100" t="str">
        <f>IF(D981="","",COUNTIF($M$2:M981,M981))</f>
        <v/>
      </c>
      <c r="O981" s="105" t="str">
        <f>IF(D981="","",VLOOKUP(D981,ENTRANTS!$A$1:$H$1000,6,0))</f>
        <v/>
      </c>
      <c r="P981" s="83" t="str">
        <f t="shared" si="257"/>
        <v/>
      </c>
      <c r="Q981" s="30"/>
      <c r="R981" s="2" t="str">
        <f t="shared" si="258"/>
        <v/>
      </c>
      <c r="S981" s="3" t="str">
        <f>IF(D981="","",COUNTIF($R$2:R981,R981))</f>
        <v/>
      </c>
      <c r="T981" s="4" t="str">
        <f t="shared" si="249"/>
        <v/>
      </c>
      <c r="U981" s="34" t="str">
        <f>IF(AND(S981=4,K981="M",NOT(O981="Unattached")),SUMIF(R$2:R981,R981,L$2:L981),"")</f>
        <v/>
      </c>
      <c r="V981" s="4" t="str">
        <f t="shared" si="250"/>
        <v/>
      </c>
      <c r="W981" s="34" t="str">
        <f>IF(AND(S981=3,K981="F",NOT(O981="Unattached")),SUMIF(R$2:R981,R981,L$2:L981),"")</f>
        <v/>
      </c>
      <c r="X981" s="5" t="str">
        <f t="shared" si="253"/>
        <v/>
      </c>
      <c r="Y981" s="5" t="str">
        <f t="shared" si="259"/>
        <v/>
      </c>
      <c r="Z981" s="32" t="str">
        <f t="shared" si="254"/>
        <v xml:space="preserve"> </v>
      </c>
      <c r="AA981" s="32" t="str">
        <f>IF(K981="M",IF(S981&lt;&gt;4,"",VLOOKUP(CONCATENATE(R981," ",(S981-3)),$Z$2:AD981,5,0)),IF(S981&lt;&gt;3,"",VLOOKUP(CONCATENATE(R981," ",(S981-2)),$Z$2:AD981,5,0)))</f>
        <v/>
      </c>
      <c r="AB981" s="32" t="str">
        <f>IF(K981="M",IF(S981&lt;&gt;4,"",VLOOKUP(CONCATENATE(R981," ",(S981-2)),$Z$2:AD981,5,0)),IF(S981&lt;&gt;3,"",VLOOKUP(CONCATENATE(R981," ",(S981-1)),$Z$2:AD981,5,0)))</f>
        <v/>
      </c>
      <c r="AC981" s="32" t="str">
        <f>IF(K981="M",IF(S981&lt;&gt;4,"",VLOOKUP(CONCATENATE(R981," ",(S981-1)),$Z$2:AD981,5,0)),IF(S981&lt;&gt;3,"",VLOOKUP(CONCATENATE(R981," ",(S981)),$Z$2:AD981,5,0)))</f>
        <v/>
      </c>
      <c r="AD981" s="32" t="str">
        <f t="shared" si="260"/>
        <v/>
      </c>
      <c r="AE981" s="32" t="str">
        <f t="shared" si="261"/>
        <v xml:space="preserve"> </v>
      </c>
      <c r="AF981" s="109">
        <f>IF($K981="M",IF($L981&gt;Params!D$3,0,Params!F$3-$L981+1)+IF($L981=1,2,0),IF($L981&gt;Params!E$3,0,Params!G$3-$L981+1)+IF($L981=1,2,0))</f>
        <v>0</v>
      </c>
      <c r="AG981" s="109">
        <f t="shared" si="255"/>
        <v>0</v>
      </c>
      <c r="AH981" s="109">
        <f>IF(LEN(M981)&gt;1,MATCH(MID(M981,2,3),Params!$A$4:$A$14,0),0)</f>
        <v>0</v>
      </c>
      <c r="AI981" s="109" cm="1">
        <f t="array" ref="AI981">IF(AH981=0,0,INDEX(Params!F$4:F$14,RESULTS!$AH981))</f>
        <v>0</v>
      </c>
      <c r="AJ981" s="109" cm="1">
        <f t="array" ref="AJ981">IF(AI981=0,0,INDEX(Params!G$4:G$14,RESULTS!$AH981))</f>
        <v>0</v>
      </c>
      <c r="AK981" s="109">
        <f t="shared" si="262"/>
        <v>0</v>
      </c>
      <c r="AL981" s="109">
        <f t="shared" si="263"/>
        <v>0</v>
      </c>
    </row>
    <row r="982" spans="1:38" x14ac:dyDescent="0.3">
      <c r="A982" s="64" t="str">
        <f t="shared" si="251"/>
        <v/>
      </c>
      <c r="B982" s="64" t="str">
        <f t="shared" si="252"/>
        <v/>
      </c>
      <c r="C982" s="100">
        <v>981</v>
      </c>
      <c r="D982" s="96"/>
      <c r="E982" s="97">
        <f t="shared" si="264"/>
        <v>1</v>
      </c>
      <c r="F982" s="97"/>
      <c r="G982" s="97"/>
      <c r="H982" s="104" t="str">
        <f t="shared" si="256"/>
        <v/>
      </c>
      <c r="I982" s="105" t="str">
        <f>IF(D982="","",VLOOKUP(D982,ENTRANTS!$A$1:$H$1000,2,0))</f>
        <v/>
      </c>
      <c r="J982" s="105" t="str">
        <f>IF(D982="","",VLOOKUP(D982,ENTRANTS!$A$1:$H$1000,3,0))</f>
        <v/>
      </c>
      <c r="K982" s="100" t="str">
        <f>IF(D982="","",LEFT(VLOOKUP(D982,ENTRANTS!$A$1:$H$1000,5,0),1))</f>
        <v/>
      </c>
      <c r="L982" s="100" t="str">
        <f>IF(D982="","",COUNTIF($K$2:K982,K982))</f>
        <v/>
      </c>
      <c r="M982" s="100" t="str">
        <f>IF(D982="","",VLOOKUP(D982,ENTRANTS!$A$1:$H$1000,4,0))</f>
        <v/>
      </c>
      <c r="N982" s="100" t="str">
        <f>IF(D982="","",COUNTIF($M$2:M982,M982))</f>
        <v/>
      </c>
      <c r="O982" s="105" t="str">
        <f>IF(D982="","",VLOOKUP(D982,ENTRANTS!$A$1:$H$1000,6,0))</f>
        <v/>
      </c>
      <c r="P982" s="83" t="str">
        <f t="shared" si="257"/>
        <v/>
      </c>
      <c r="Q982" s="30"/>
      <c r="R982" s="2" t="str">
        <f t="shared" si="258"/>
        <v/>
      </c>
      <c r="S982" s="3" t="str">
        <f>IF(D982="","",COUNTIF($R$2:R982,R982))</f>
        <v/>
      </c>
      <c r="T982" s="4" t="str">
        <f t="shared" ref="T982:T1000" si="265">IF(U982="","",RANK(U982,$U$2:$U$1000,1))</f>
        <v/>
      </c>
      <c r="U982" s="34" t="str">
        <f>IF(AND(S982=4,K982="M",NOT(O982="Unattached")),SUMIF(R$2:R982,R982,L$2:L982),"")</f>
        <v/>
      </c>
      <c r="V982" s="4" t="str">
        <f t="shared" ref="V982:V1000" si="266">IF(W982="","",RANK(W982,$W$2:$W$1000,1))</f>
        <v/>
      </c>
      <c r="W982" s="34" t="str">
        <f>IF(AND(S982=3,K982="F",NOT(O982="Unattached")),SUMIF(R$2:R982,R982,L$2:L982),"")</f>
        <v/>
      </c>
      <c r="X982" s="5" t="str">
        <f t="shared" si="253"/>
        <v/>
      </c>
      <c r="Y982" s="5" t="str">
        <f t="shared" si="259"/>
        <v/>
      </c>
      <c r="Z982" s="32" t="str">
        <f t="shared" si="254"/>
        <v xml:space="preserve"> </v>
      </c>
      <c r="AA982" s="32" t="str">
        <f>IF(K982="M",IF(S982&lt;&gt;4,"",VLOOKUP(CONCATENATE(R982," ",(S982-3)),$Z$2:AD982,5,0)),IF(S982&lt;&gt;3,"",VLOOKUP(CONCATENATE(R982," ",(S982-2)),$Z$2:AD982,5,0)))</f>
        <v/>
      </c>
      <c r="AB982" s="32" t="str">
        <f>IF(K982="M",IF(S982&lt;&gt;4,"",VLOOKUP(CONCATENATE(R982," ",(S982-2)),$Z$2:AD982,5,0)),IF(S982&lt;&gt;3,"",VLOOKUP(CONCATENATE(R982," ",(S982-1)),$Z$2:AD982,5,0)))</f>
        <v/>
      </c>
      <c r="AC982" s="32" t="str">
        <f>IF(K982="M",IF(S982&lt;&gt;4,"",VLOOKUP(CONCATENATE(R982," ",(S982-1)),$Z$2:AD982,5,0)),IF(S982&lt;&gt;3,"",VLOOKUP(CONCATENATE(R982," ",(S982)),$Z$2:AD982,5,0)))</f>
        <v/>
      </c>
      <c r="AD982" s="32" t="str">
        <f t="shared" si="260"/>
        <v/>
      </c>
      <c r="AE982" s="32" t="str">
        <f t="shared" si="261"/>
        <v xml:space="preserve"> </v>
      </c>
      <c r="AF982" s="109">
        <f>IF($K982="M",IF($L982&gt;Params!D$3,0,Params!F$3-$L982+1)+IF($L982=1,2,0),IF($L982&gt;Params!E$3,0,Params!G$3-$L982+1)+IF($L982=1,2,0))</f>
        <v>0</v>
      </c>
      <c r="AG982" s="109">
        <f t="shared" si="255"/>
        <v>0</v>
      </c>
      <c r="AH982" s="109">
        <f>IF(LEN(M982)&gt;1,MATCH(MID(M982,2,3),Params!$A$4:$A$14,0),0)</f>
        <v>0</v>
      </c>
      <c r="AI982" s="109" cm="1">
        <f t="array" ref="AI982">IF(AH982=0,0,INDEX(Params!F$4:F$14,RESULTS!$AH982))</f>
        <v>0</v>
      </c>
      <c r="AJ982" s="109" cm="1">
        <f t="array" ref="AJ982">IF(AI982=0,0,INDEX(Params!G$4:G$14,RESULTS!$AH982))</f>
        <v>0</v>
      </c>
      <c r="AK982" s="109">
        <f t="shared" si="262"/>
        <v>0</v>
      </c>
      <c r="AL982" s="109">
        <f t="shared" si="263"/>
        <v>0</v>
      </c>
    </row>
    <row r="983" spans="1:38" x14ac:dyDescent="0.3">
      <c r="A983" s="64" t="str">
        <f t="shared" si="251"/>
        <v/>
      </c>
      <c r="B983" s="64" t="str">
        <f t="shared" si="252"/>
        <v/>
      </c>
      <c r="C983" s="100">
        <v>982</v>
      </c>
      <c r="D983" s="96"/>
      <c r="E983" s="97">
        <f t="shared" si="264"/>
        <v>1</v>
      </c>
      <c r="F983" s="97"/>
      <c r="G983" s="97"/>
      <c r="H983" s="104" t="str">
        <f t="shared" si="256"/>
        <v/>
      </c>
      <c r="I983" s="105" t="str">
        <f>IF(D983="","",VLOOKUP(D983,ENTRANTS!$A$1:$H$1000,2,0))</f>
        <v/>
      </c>
      <c r="J983" s="105" t="str">
        <f>IF(D983="","",VLOOKUP(D983,ENTRANTS!$A$1:$H$1000,3,0))</f>
        <v/>
      </c>
      <c r="K983" s="100" t="str">
        <f>IF(D983="","",LEFT(VLOOKUP(D983,ENTRANTS!$A$1:$H$1000,5,0),1))</f>
        <v/>
      </c>
      <c r="L983" s="100" t="str">
        <f>IF(D983="","",COUNTIF($K$2:K983,K983))</f>
        <v/>
      </c>
      <c r="M983" s="100" t="str">
        <f>IF(D983="","",VLOOKUP(D983,ENTRANTS!$A$1:$H$1000,4,0))</f>
        <v/>
      </c>
      <c r="N983" s="100" t="str">
        <f>IF(D983="","",COUNTIF($M$2:M983,M983))</f>
        <v/>
      </c>
      <c r="O983" s="105" t="str">
        <f>IF(D983="","",VLOOKUP(D983,ENTRANTS!$A$1:$H$1000,6,0))</f>
        <v/>
      </c>
      <c r="P983" s="83" t="str">
        <f t="shared" si="257"/>
        <v/>
      </c>
      <c r="Q983" s="30"/>
      <c r="R983" s="2" t="str">
        <f t="shared" si="258"/>
        <v/>
      </c>
      <c r="S983" s="3" t="str">
        <f>IF(D983="","",COUNTIF($R$2:R983,R983))</f>
        <v/>
      </c>
      <c r="T983" s="4" t="str">
        <f t="shared" si="265"/>
        <v/>
      </c>
      <c r="U983" s="34" t="str">
        <f>IF(AND(S983=4,K983="M",NOT(O983="Unattached")),SUMIF(R$2:R983,R983,L$2:L983),"")</f>
        <v/>
      </c>
      <c r="V983" s="4" t="str">
        <f t="shared" si="266"/>
        <v/>
      </c>
      <c r="W983" s="34" t="str">
        <f>IF(AND(S983=3,K983="F",NOT(O983="Unattached")),SUMIF(R$2:R983,R983,L$2:L983),"")</f>
        <v/>
      </c>
      <c r="X983" s="5" t="str">
        <f t="shared" si="253"/>
        <v/>
      </c>
      <c r="Y983" s="5" t="str">
        <f t="shared" si="259"/>
        <v/>
      </c>
      <c r="Z983" s="32" t="str">
        <f t="shared" si="254"/>
        <v xml:space="preserve"> </v>
      </c>
      <c r="AA983" s="32" t="str">
        <f>IF(K983="M",IF(S983&lt;&gt;4,"",VLOOKUP(CONCATENATE(R983," ",(S983-3)),$Z$2:AD983,5,0)),IF(S983&lt;&gt;3,"",VLOOKUP(CONCATENATE(R983," ",(S983-2)),$Z$2:AD983,5,0)))</f>
        <v/>
      </c>
      <c r="AB983" s="32" t="str">
        <f>IF(K983="M",IF(S983&lt;&gt;4,"",VLOOKUP(CONCATENATE(R983," ",(S983-2)),$Z$2:AD983,5,0)),IF(S983&lt;&gt;3,"",VLOOKUP(CONCATENATE(R983," ",(S983-1)),$Z$2:AD983,5,0)))</f>
        <v/>
      </c>
      <c r="AC983" s="32" t="str">
        <f>IF(K983="M",IF(S983&lt;&gt;4,"",VLOOKUP(CONCATENATE(R983," ",(S983-1)),$Z$2:AD983,5,0)),IF(S983&lt;&gt;3,"",VLOOKUP(CONCATENATE(R983," ",(S983)),$Z$2:AD983,5,0)))</f>
        <v/>
      </c>
      <c r="AD983" s="32" t="str">
        <f t="shared" si="260"/>
        <v/>
      </c>
      <c r="AE983" s="32" t="str">
        <f t="shared" si="261"/>
        <v xml:space="preserve"> </v>
      </c>
      <c r="AF983" s="109">
        <f>IF($K983="M",IF($L983&gt;Params!D$3,0,Params!F$3-$L983+1)+IF($L983=1,2,0),IF($L983&gt;Params!E$3,0,Params!G$3-$L983+1)+IF($L983=1,2,0))</f>
        <v>0</v>
      </c>
      <c r="AG983" s="109">
        <f t="shared" si="255"/>
        <v>0</v>
      </c>
      <c r="AH983" s="109">
        <f>IF(LEN(M983)&gt;1,MATCH(MID(M983,2,3),Params!$A$4:$A$14,0),0)</f>
        <v>0</v>
      </c>
      <c r="AI983" s="109" cm="1">
        <f t="array" ref="AI983">IF(AH983=0,0,INDEX(Params!F$4:F$14,RESULTS!$AH983))</f>
        <v>0</v>
      </c>
      <c r="AJ983" s="109" cm="1">
        <f t="array" ref="AJ983">IF(AI983=0,0,INDEX(Params!G$4:G$14,RESULTS!$AH983))</f>
        <v>0</v>
      </c>
      <c r="AK983" s="109">
        <f t="shared" si="262"/>
        <v>0</v>
      </c>
      <c r="AL983" s="109">
        <f t="shared" si="263"/>
        <v>0</v>
      </c>
    </row>
    <row r="984" spans="1:38" x14ac:dyDescent="0.3">
      <c r="A984" s="64" t="str">
        <f t="shared" si="251"/>
        <v/>
      </c>
      <c r="B984" s="64" t="str">
        <f t="shared" si="252"/>
        <v/>
      </c>
      <c r="C984" s="100">
        <v>983</v>
      </c>
      <c r="D984" s="96"/>
      <c r="E984" s="97">
        <f t="shared" si="264"/>
        <v>1</v>
      </c>
      <c r="F984" s="97"/>
      <c r="G984" s="97"/>
      <c r="H984" s="104" t="str">
        <f t="shared" si="256"/>
        <v/>
      </c>
      <c r="I984" s="105" t="str">
        <f>IF(D984="","",VLOOKUP(D984,ENTRANTS!$A$1:$H$1000,2,0))</f>
        <v/>
      </c>
      <c r="J984" s="105" t="str">
        <f>IF(D984="","",VLOOKUP(D984,ENTRANTS!$A$1:$H$1000,3,0))</f>
        <v/>
      </c>
      <c r="K984" s="100" t="str">
        <f>IF(D984="","",LEFT(VLOOKUP(D984,ENTRANTS!$A$1:$H$1000,5,0),1))</f>
        <v/>
      </c>
      <c r="L984" s="100" t="str">
        <f>IF(D984="","",COUNTIF($K$2:K984,K984))</f>
        <v/>
      </c>
      <c r="M984" s="100" t="str">
        <f>IF(D984="","",VLOOKUP(D984,ENTRANTS!$A$1:$H$1000,4,0))</f>
        <v/>
      </c>
      <c r="N984" s="100" t="str">
        <f>IF(D984="","",COUNTIF($M$2:M984,M984))</f>
        <v/>
      </c>
      <c r="O984" s="105" t="str">
        <f>IF(D984="","",VLOOKUP(D984,ENTRANTS!$A$1:$H$1000,6,0))</f>
        <v/>
      </c>
      <c r="P984" s="83" t="str">
        <f t="shared" si="257"/>
        <v/>
      </c>
      <c r="Q984" s="30"/>
      <c r="R984" s="2" t="str">
        <f t="shared" si="258"/>
        <v/>
      </c>
      <c r="S984" s="3" t="str">
        <f>IF(D984="","",COUNTIF($R$2:R984,R984))</f>
        <v/>
      </c>
      <c r="T984" s="4" t="str">
        <f t="shared" si="265"/>
        <v/>
      </c>
      <c r="U984" s="34" t="str">
        <f>IF(AND(S984=4,K984="M",NOT(O984="Unattached")),SUMIF(R$2:R984,R984,L$2:L984),"")</f>
        <v/>
      </c>
      <c r="V984" s="4" t="str">
        <f t="shared" si="266"/>
        <v/>
      </c>
      <c r="W984" s="34" t="str">
        <f>IF(AND(S984=3,K984="F",NOT(O984="Unattached")),SUMIF(R$2:R984,R984,L$2:L984),"")</f>
        <v/>
      </c>
      <c r="X984" s="5" t="str">
        <f t="shared" si="253"/>
        <v/>
      </c>
      <c r="Y984" s="5" t="str">
        <f t="shared" si="259"/>
        <v/>
      </c>
      <c r="Z984" s="32" t="str">
        <f t="shared" si="254"/>
        <v xml:space="preserve"> </v>
      </c>
      <c r="AA984" s="32" t="str">
        <f>IF(K984="M",IF(S984&lt;&gt;4,"",VLOOKUP(CONCATENATE(R984," ",(S984-3)),$Z$2:AD984,5,0)),IF(S984&lt;&gt;3,"",VLOOKUP(CONCATENATE(R984," ",(S984-2)),$Z$2:AD984,5,0)))</f>
        <v/>
      </c>
      <c r="AB984" s="32" t="str">
        <f>IF(K984="M",IF(S984&lt;&gt;4,"",VLOOKUP(CONCATENATE(R984," ",(S984-2)),$Z$2:AD984,5,0)),IF(S984&lt;&gt;3,"",VLOOKUP(CONCATENATE(R984," ",(S984-1)),$Z$2:AD984,5,0)))</f>
        <v/>
      </c>
      <c r="AC984" s="32" t="str">
        <f>IF(K984="M",IF(S984&lt;&gt;4,"",VLOOKUP(CONCATENATE(R984," ",(S984-1)),$Z$2:AD984,5,0)),IF(S984&lt;&gt;3,"",VLOOKUP(CONCATENATE(R984," ",(S984)),$Z$2:AD984,5,0)))</f>
        <v/>
      </c>
      <c r="AD984" s="32" t="str">
        <f t="shared" si="260"/>
        <v/>
      </c>
      <c r="AE984" s="32" t="str">
        <f t="shared" si="261"/>
        <v xml:space="preserve"> </v>
      </c>
      <c r="AF984" s="109">
        <f>IF($K984="M",IF($L984&gt;Params!D$3,0,Params!F$3-$L984+1)+IF($L984=1,2,0),IF($L984&gt;Params!E$3,0,Params!G$3-$L984+1)+IF($L984=1,2,0))</f>
        <v>0</v>
      </c>
      <c r="AG984" s="109">
        <f t="shared" si="255"/>
        <v>0</v>
      </c>
      <c r="AH984" s="109">
        <f>IF(LEN(M984)&gt;1,MATCH(MID(M984,2,3),Params!$A$4:$A$14,0),0)</f>
        <v>0</v>
      </c>
      <c r="AI984" s="109" cm="1">
        <f t="array" ref="AI984">IF(AH984=0,0,INDEX(Params!F$4:F$14,RESULTS!$AH984))</f>
        <v>0</v>
      </c>
      <c r="AJ984" s="109" cm="1">
        <f t="array" ref="AJ984">IF(AI984=0,0,INDEX(Params!G$4:G$14,RESULTS!$AH984))</f>
        <v>0</v>
      </c>
      <c r="AK984" s="109">
        <f t="shared" si="262"/>
        <v>0</v>
      </c>
      <c r="AL984" s="109">
        <f t="shared" si="263"/>
        <v>0</v>
      </c>
    </row>
    <row r="985" spans="1:38" x14ac:dyDescent="0.3">
      <c r="A985" s="64" t="str">
        <f t="shared" si="251"/>
        <v/>
      </c>
      <c r="B985" s="64" t="str">
        <f t="shared" si="252"/>
        <v/>
      </c>
      <c r="C985" s="100">
        <v>984</v>
      </c>
      <c r="D985" s="96"/>
      <c r="E985" s="97">
        <f t="shared" si="264"/>
        <v>1</v>
      </c>
      <c r="F985" s="97"/>
      <c r="G985" s="97"/>
      <c r="H985" s="104" t="str">
        <f t="shared" si="256"/>
        <v/>
      </c>
      <c r="I985" s="105" t="str">
        <f>IF(D985="","",VLOOKUP(D985,ENTRANTS!$A$1:$H$1000,2,0))</f>
        <v/>
      </c>
      <c r="J985" s="105" t="str">
        <f>IF(D985="","",VLOOKUP(D985,ENTRANTS!$A$1:$H$1000,3,0))</f>
        <v/>
      </c>
      <c r="K985" s="100" t="str">
        <f>IF(D985="","",LEFT(VLOOKUP(D985,ENTRANTS!$A$1:$H$1000,5,0),1))</f>
        <v/>
      </c>
      <c r="L985" s="100" t="str">
        <f>IF(D985="","",COUNTIF($K$2:K985,K985))</f>
        <v/>
      </c>
      <c r="M985" s="100" t="str">
        <f>IF(D985="","",VLOOKUP(D985,ENTRANTS!$A$1:$H$1000,4,0))</f>
        <v/>
      </c>
      <c r="N985" s="100" t="str">
        <f>IF(D985="","",COUNTIF($M$2:M985,M985))</f>
        <v/>
      </c>
      <c r="O985" s="105" t="str">
        <f>IF(D985="","",VLOOKUP(D985,ENTRANTS!$A$1:$H$1000,6,0))</f>
        <v/>
      </c>
      <c r="P985" s="83" t="str">
        <f t="shared" si="257"/>
        <v/>
      </c>
      <c r="Q985" s="30"/>
      <c r="R985" s="2" t="str">
        <f t="shared" si="258"/>
        <v/>
      </c>
      <c r="S985" s="3" t="str">
        <f>IF(D985="","",COUNTIF($R$2:R985,R985))</f>
        <v/>
      </c>
      <c r="T985" s="4" t="str">
        <f t="shared" si="265"/>
        <v/>
      </c>
      <c r="U985" s="34" t="str">
        <f>IF(AND(S985=4,K985="M",NOT(O985="Unattached")),SUMIF(R$2:R985,R985,L$2:L985),"")</f>
        <v/>
      </c>
      <c r="V985" s="4" t="str">
        <f t="shared" si="266"/>
        <v/>
      </c>
      <c r="W985" s="34" t="str">
        <f>IF(AND(S985=3,K985="F",NOT(O985="Unattached")),SUMIF(R$2:R985,R985,L$2:L985),"")</f>
        <v/>
      </c>
      <c r="X985" s="5" t="str">
        <f t="shared" si="253"/>
        <v/>
      </c>
      <c r="Y985" s="5" t="str">
        <f t="shared" si="259"/>
        <v/>
      </c>
      <c r="Z985" s="32" t="str">
        <f t="shared" si="254"/>
        <v xml:space="preserve"> </v>
      </c>
      <c r="AA985" s="32" t="str">
        <f>IF(K985="M",IF(S985&lt;&gt;4,"",VLOOKUP(CONCATENATE(R985," ",(S985-3)),$Z$2:AD985,5,0)),IF(S985&lt;&gt;3,"",VLOOKUP(CONCATENATE(R985," ",(S985-2)),$Z$2:AD985,5,0)))</f>
        <v/>
      </c>
      <c r="AB985" s="32" t="str">
        <f>IF(K985="M",IF(S985&lt;&gt;4,"",VLOOKUP(CONCATENATE(R985," ",(S985-2)),$Z$2:AD985,5,0)),IF(S985&lt;&gt;3,"",VLOOKUP(CONCATENATE(R985," ",(S985-1)),$Z$2:AD985,5,0)))</f>
        <v/>
      </c>
      <c r="AC985" s="32" t="str">
        <f>IF(K985="M",IF(S985&lt;&gt;4,"",VLOOKUP(CONCATENATE(R985," ",(S985-1)),$Z$2:AD985,5,0)),IF(S985&lt;&gt;3,"",VLOOKUP(CONCATENATE(R985," ",(S985)),$Z$2:AD985,5,0)))</f>
        <v/>
      </c>
      <c r="AD985" s="32" t="str">
        <f t="shared" si="260"/>
        <v/>
      </c>
      <c r="AE985" s="32" t="str">
        <f t="shared" si="261"/>
        <v xml:space="preserve"> </v>
      </c>
      <c r="AF985" s="109">
        <f>IF($K985="M",IF($L985&gt;Params!D$3,0,Params!F$3-$L985+1)+IF($L985=1,2,0),IF($L985&gt;Params!E$3,0,Params!G$3-$L985+1)+IF($L985=1,2,0))</f>
        <v>0</v>
      </c>
      <c r="AG985" s="109">
        <f t="shared" si="255"/>
        <v>0</v>
      </c>
      <c r="AH985" s="109">
        <f>IF(LEN(M985)&gt;1,MATCH(MID(M985,2,3),Params!$A$4:$A$14,0),0)</f>
        <v>0</v>
      </c>
      <c r="AI985" s="109" cm="1">
        <f t="array" ref="AI985">IF(AH985=0,0,INDEX(Params!F$4:F$14,RESULTS!$AH985))</f>
        <v>0</v>
      </c>
      <c r="AJ985" s="109" cm="1">
        <f t="array" ref="AJ985">IF(AI985=0,0,INDEX(Params!G$4:G$14,RESULTS!$AH985))</f>
        <v>0</v>
      </c>
      <c r="AK985" s="109">
        <f t="shared" si="262"/>
        <v>0</v>
      </c>
      <c r="AL985" s="109">
        <f t="shared" si="263"/>
        <v>0</v>
      </c>
    </row>
    <row r="986" spans="1:38" x14ac:dyDescent="0.3">
      <c r="A986" s="64" t="str">
        <f t="shared" si="251"/>
        <v/>
      </c>
      <c r="B986" s="64" t="str">
        <f t="shared" si="252"/>
        <v/>
      </c>
      <c r="C986" s="100">
        <v>985</v>
      </c>
      <c r="D986" s="96"/>
      <c r="E986" s="97">
        <f t="shared" si="264"/>
        <v>1</v>
      </c>
      <c r="F986" s="97"/>
      <c r="G986" s="97"/>
      <c r="H986" s="104" t="str">
        <f t="shared" si="256"/>
        <v/>
      </c>
      <c r="I986" s="105" t="str">
        <f>IF(D986="","",VLOOKUP(D986,ENTRANTS!$A$1:$H$1000,2,0))</f>
        <v/>
      </c>
      <c r="J986" s="105" t="str">
        <f>IF(D986="","",VLOOKUP(D986,ENTRANTS!$A$1:$H$1000,3,0))</f>
        <v/>
      </c>
      <c r="K986" s="100" t="str">
        <f>IF(D986="","",LEFT(VLOOKUP(D986,ENTRANTS!$A$1:$H$1000,5,0),1))</f>
        <v/>
      </c>
      <c r="L986" s="100" t="str">
        <f>IF(D986="","",COUNTIF($K$2:K986,K986))</f>
        <v/>
      </c>
      <c r="M986" s="100" t="str">
        <f>IF(D986="","",VLOOKUP(D986,ENTRANTS!$A$1:$H$1000,4,0))</f>
        <v/>
      </c>
      <c r="N986" s="100" t="str">
        <f>IF(D986="","",COUNTIF($M$2:M986,M986))</f>
        <v/>
      </c>
      <c r="O986" s="105" t="str">
        <f>IF(D986="","",VLOOKUP(D986,ENTRANTS!$A$1:$H$1000,6,0))</f>
        <v/>
      </c>
      <c r="P986" s="83" t="str">
        <f t="shared" si="257"/>
        <v/>
      </c>
      <c r="Q986" s="30"/>
      <c r="R986" s="2" t="str">
        <f t="shared" si="258"/>
        <v/>
      </c>
      <c r="S986" s="3" t="str">
        <f>IF(D986="","",COUNTIF($R$2:R986,R986))</f>
        <v/>
      </c>
      <c r="T986" s="4" t="str">
        <f t="shared" si="265"/>
        <v/>
      </c>
      <c r="U986" s="34" t="str">
        <f>IF(AND(S986=4,K986="M",NOT(O986="Unattached")),SUMIF(R$2:R986,R986,L$2:L986),"")</f>
        <v/>
      </c>
      <c r="V986" s="4" t="str">
        <f t="shared" si="266"/>
        <v/>
      </c>
      <c r="W986" s="34" t="str">
        <f>IF(AND(S986=3,K986="F",NOT(O986="Unattached")),SUMIF(R$2:R986,R986,L$2:L986),"")</f>
        <v/>
      </c>
      <c r="X986" s="5" t="str">
        <f t="shared" si="253"/>
        <v/>
      </c>
      <c r="Y986" s="5" t="str">
        <f t="shared" si="259"/>
        <v/>
      </c>
      <c r="Z986" s="32" t="str">
        <f t="shared" si="254"/>
        <v xml:space="preserve"> </v>
      </c>
      <c r="AA986" s="32" t="str">
        <f>IF(K986="M",IF(S986&lt;&gt;4,"",VLOOKUP(CONCATENATE(R986," ",(S986-3)),$Z$2:AD986,5,0)),IF(S986&lt;&gt;3,"",VLOOKUP(CONCATENATE(R986," ",(S986-2)),$Z$2:AD986,5,0)))</f>
        <v/>
      </c>
      <c r="AB986" s="32" t="str">
        <f>IF(K986="M",IF(S986&lt;&gt;4,"",VLOOKUP(CONCATENATE(R986," ",(S986-2)),$Z$2:AD986,5,0)),IF(S986&lt;&gt;3,"",VLOOKUP(CONCATENATE(R986," ",(S986-1)),$Z$2:AD986,5,0)))</f>
        <v/>
      </c>
      <c r="AC986" s="32" t="str">
        <f>IF(K986="M",IF(S986&lt;&gt;4,"",VLOOKUP(CONCATENATE(R986," ",(S986-1)),$Z$2:AD986,5,0)),IF(S986&lt;&gt;3,"",VLOOKUP(CONCATENATE(R986," ",(S986)),$Z$2:AD986,5,0)))</f>
        <v/>
      </c>
      <c r="AD986" s="32" t="str">
        <f t="shared" si="260"/>
        <v/>
      </c>
      <c r="AE986" s="32" t="str">
        <f t="shared" si="261"/>
        <v xml:space="preserve"> </v>
      </c>
      <c r="AF986" s="109">
        <f>IF($K986="M",IF($L986&gt;Params!D$3,0,Params!F$3-$L986+1)+IF($L986=1,2,0),IF($L986&gt;Params!E$3,0,Params!G$3-$L986+1)+IF($L986=1,2,0))</f>
        <v>0</v>
      </c>
      <c r="AG986" s="109">
        <f t="shared" si="255"/>
        <v>0</v>
      </c>
      <c r="AH986" s="109">
        <f>IF(LEN(M986)&gt;1,MATCH(MID(M986,2,3),Params!$A$4:$A$14,0),0)</f>
        <v>0</v>
      </c>
      <c r="AI986" s="109" cm="1">
        <f t="array" ref="AI986">IF(AH986=0,0,INDEX(Params!F$4:F$14,RESULTS!$AH986))</f>
        <v>0</v>
      </c>
      <c r="AJ986" s="109" cm="1">
        <f t="array" ref="AJ986">IF(AI986=0,0,INDEX(Params!G$4:G$14,RESULTS!$AH986))</f>
        <v>0</v>
      </c>
      <c r="AK986" s="109">
        <f t="shared" si="262"/>
        <v>0</v>
      </c>
      <c r="AL986" s="109">
        <f t="shared" si="263"/>
        <v>0</v>
      </c>
    </row>
    <row r="987" spans="1:38" x14ac:dyDescent="0.3">
      <c r="A987" s="64" t="str">
        <f t="shared" si="251"/>
        <v/>
      </c>
      <c r="B987" s="64" t="str">
        <f t="shared" si="252"/>
        <v/>
      </c>
      <c r="C987" s="100">
        <v>986</v>
      </c>
      <c r="D987" s="96"/>
      <c r="E987" s="97">
        <f t="shared" si="264"/>
        <v>1</v>
      </c>
      <c r="F987" s="97"/>
      <c r="G987" s="97"/>
      <c r="H987" s="104" t="str">
        <f t="shared" si="256"/>
        <v/>
      </c>
      <c r="I987" s="105" t="str">
        <f>IF(D987="","",VLOOKUP(D987,ENTRANTS!$A$1:$H$1000,2,0))</f>
        <v/>
      </c>
      <c r="J987" s="105" t="str">
        <f>IF(D987="","",VLOOKUP(D987,ENTRANTS!$A$1:$H$1000,3,0))</f>
        <v/>
      </c>
      <c r="K987" s="100" t="str">
        <f>IF(D987="","",LEFT(VLOOKUP(D987,ENTRANTS!$A$1:$H$1000,5,0),1))</f>
        <v/>
      </c>
      <c r="L987" s="100" t="str">
        <f>IF(D987="","",COUNTIF($K$2:K987,K987))</f>
        <v/>
      </c>
      <c r="M987" s="100" t="str">
        <f>IF(D987="","",VLOOKUP(D987,ENTRANTS!$A$1:$H$1000,4,0))</f>
        <v/>
      </c>
      <c r="N987" s="100" t="str">
        <f>IF(D987="","",COUNTIF($M$2:M987,M987))</f>
        <v/>
      </c>
      <c r="O987" s="105" t="str">
        <f>IF(D987="","",VLOOKUP(D987,ENTRANTS!$A$1:$H$1000,6,0))</f>
        <v/>
      </c>
      <c r="P987" s="83" t="str">
        <f t="shared" si="257"/>
        <v/>
      </c>
      <c r="Q987" s="30"/>
      <c r="R987" s="2" t="str">
        <f t="shared" si="258"/>
        <v/>
      </c>
      <c r="S987" s="3" t="str">
        <f>IF(D987="","",COUNTIF($R$2:R987,R987))</f>
        <v/>
      </c>
      <c r="T987" s="4" t="str">
        <f t="shared" si="265"/>
        <v/>
      </c>
      <c r="U987" s="34" t="str">
        <f>IF(AND(S987=4,K987="M",NOT(O987="Unattached")),SUMIF(R$2:R987,R987,L$2:L987),"")</f>
        <v/>
      </c>
      <c r="V987" s="4" t="str">
        <f t="shared" si="266"/>
        <v/>
      </c>
      <c r="W987" s="34" t="str">
        <f>IF(AND(S987=3,K987="F",NOT(O987="Unattached")),SUMIF(R$2:R987,R987,L$2:L987),"")</f>
        <v/>
      </c>
      <c r="X987" s="5" t="str">
        <f t="shared" si="253"/>
        <v/>
      </c>
      <c r="Y987" s="5" t="str">
        <f t="shared" si="259"/>
        <v/>
      </c>
      <c r="Z987" s="32" t="str">
        <f t="shared" si="254"/>
        <v xml:space="preserve"> </v>
      </c>
      <c r="AA987" s="32" t="str">
        <f>IF(K987="M",IF(S987&lt;&gt;4,"",VLOOKUP(CONCATENATE(R987," ",(S987-3)),$Z$2:AD987,5,0)),IF(S987&lt;&gt;3,"",VLOOKUP(CONCATENATE(R987," ",(S987-2)),$Z$2:AD987,5,0)))</f>
        <v/>
      </c>
      <c r="AB987" s="32" t="str">
        <f>IF(K987="M",IF(S987&lt;&gt;4,"",VLOOKUP(CONCATENATE(R987," ",(S987-2)),$Z$2:AD987,5,0)),IF(S987&lt;&gt;3,"",VLOOKUP(CONCATENATE(R987," ",(S987-1)),$Z$2:AD987,5,0)))</f>
        <v/>
      </c>
      <c r="AC987" s="32" t="str">
        <f>IF(K987="M",IF(S987&lt;&gt;4,"",VLOOKUP(CONCATENATE(R987," ",(S987-1)),$Z$2:AD987,5,0)),IF(S987&lt;&gt;3,"",VLOOKUP(CONCATENATE(R987," ",(S987)),$Z$2:AD987,5,0)))</f>
        <v/>
      </c>
      <c r="AD987" s="32" t="str">
        <f t="shared" si="260"/>
        <v/>
      </c>
      <c r="AE987" s="32" t="str">
        <f t="shared" si="261"/>
        <v xml:space="preserve"> </v>
      </c>
      <c r="AF987" s="109">
        <f>IF($K987="M",IF($L987&gt;Params!D$3,0,Params!F$3-$L987+1)+IF($L987=1,2,0),IF($L987&gt;Params!E$3,0,Params!G$3-$L987+1)+IF($L987=1,2,0))</f>
        <v>0</v>
      </c>
      <c r="AG987" s="109">
        <f t="shared" si="255"/>
        <v>0</v>
      </c>
      <c r="AH987" s="109">
        <f>IF(LEN(M987)&gt;1,MATCH(MID(M987,2,3),Params!$A$4:$A$14,0),0)</f>
        <v>0</v>
      </c>
      <c r="AI987" s="109" cm="1">
        <f t="array" ref="AI987">IF(AH987=0,0,INDEX(Params!F$4:F$14,RESULTS!$AH987))</f>
        <v>0</v>
      </c>
      <c r="AJ987" s="109" cm="1">
        <f t="array" ref="AJ987">IF(AI987=0,0,INDEX(Params!G$4:G$14,RESULTS!$AH987))</f>
        <v>0</v>
      </c>
      <c r="AK987" s="109">
        <f t="shared" si="262"/>
        <v>0</v>
      </c>
      <c r="AL987" s="109">
        <f t="shared" si="263"/>
        <v>0</v>
      </c>
    </row>
    <row r="988" spans="1:38" x14ac:dyDescent="0.3">
      <c r="A988" s="64" t="str">
        <f t="shared" si="251"/>
        <v/>
      </c>
      <c r="B988" s="64" t="str">
        <f t="shared" si="252"/>
        <v/>
      </c>
      <c r="C988" s="100">
        <v>987</v>
      </c>
      <c r="D988" s="96"/>
      <c r="E988" s="97">
        <f t="shared" si="264"/>
        <v>1</v>
      </c>
      <c r="F988" s="97"/>
      <c r="G988" s="97"/>
      <c r="H988" s="104" t="str">
        <f t="shared" si="256"/>
        <v/>
      </c>
      <c r="I988" s="105" t="str">
        <f>IF(D988="","",VLOOKUP(D988,ENTRANTS!$A$1:$H$1000,2,0))</f>
        <v/>
      </c>
      <c r="J988" s="105" t="str">
        <f>IF(D988="","",VLOOKUP(D988,ENTRANTS!$A$1:$H$1000,3,0))</f>
        <v/>
      </c>
      <c r="K988" s="100" t="str">
        <f>IF(D988="","",LEFT(VLOOKUP(D988,ENTRANTS!$A$1:$H$1000,5,0),1))</f>
        <v/>
      </c>
      <c r="L988" s="100" t="str">
        <f>IF(D988="","",COUNTIF($K$2:K988,K988))</f>
        <v/>
      </c>
      <c r="M988" s="100" t="str">
        <f>IF(D988="","",VLOOKUP(D988,ENTRANTS!$A$1:$H$1000,4,0))</f>
        <v/>
      </c>
      <c r="N988" s="100" t="str">
        <f>IF(D988="","",COUNTIF($M$2:M988,M988))</f>
        <v/>
      </c>
      <c r="O988" s="105" t="str">
        <f>IF(D988="","",VLOOKUP(D988,ENTRANTS!$A$1:$H$1000,6,0))</f>
        <v/>
      </c>
      <c r="P988" s="83" t="str">
        <f t="shared" si="257"/>
        <v/>
      </c>
      <c r="Q988" s="30"/>
      <c r="R988" s="2" t="str">
        <f t="shared" si="258"/>
        <v/>
      </c>
      <c r="S988" s="3" t="str">
        <f>IF(D988="","",COUNTIF($R$2:R988,R988))</f>
        <v/>
      </c>
      <c r="T988" s="4" t="str">
        <f t="shared" si="265"/>
        <v/>
      </c>
      <c r="U988" s="34" t="str">
        <f>IF(AND(S988=4,K988="M",NOT(O988="Unattached")),SUMIF(R$2:R988,R988,L$2:L988),"")</f>
        <v/>
      </c>
      <c r="V988" s="4" t="str">
        <f t="shared" si="266"/>
        <v/>
      </c>
      <c r="W988" s="34" t="str">
        <f>IF(AND(S988=3,K988="F",NOT(O988="Unattached")),SUMIF(R$2:R988,R988,L$2:L988),"")</f>
        <v/>
      </c>
      <c r="X988" s="5" t="str">
        <f t="shared" si="253"/>
        <v/>
      </c>
      <c r="Y988" s="5" t="str">
        <f t="shared" si="259"/>
        <v/>
      </c>
      <c r="Z988" s="32" t="str">
        <f t="shared" si="254"/>
        <v xml:space="preserve"> </v>
      </c>
      <c r="AA988" s="32" t="str">
        <f>IF(K988="M",IF(S988&lt;&gt;4,"",VLOOKUP(CONCATENATE(R988," ",(S988-3)),$Z$2:AD988,5,0)),IF(S988&lt;&gt;3,"",VLOOKUP(CONCATENATE(R988," ",(S988-2)),$Z$2:AD988,5,0)))</f>
        <v/>
      </c>
      <c r="AB988" s="32" t="str">
        <f>IF(K988="M",IF(S988&lt;&gt;4,"",VLOOKUP(CONCATENATE(R988," ",(S988-2)),$Z$2:AD988,5,0)),IF(S988&lt;&gt;3,"",VLOOKUP(CONCATENATE(R988," ",(S988-1)),$Z$2:AD988,5,0)))</f>
        <v/>
      </c>
      <c r="AC988" s="32" t="str">
        <f>IF(K988="M",IF(S988&lt;&gt;4,"",VLOOKUP(CONCATENATE(R988," ",(S988-1)),$Z$2:AD988,5,0)),IF(S988&lt;&gt;3,"",VLOOKUP(CONCATENATE(R988," ",(S988)),$Z$2:AD988,5,0)))</f>
        <v/>
      </c>
      <c r="AD988" s="32" t="str">
        <f t="shared" si="260"/>
        <v/>
      </c>
      <c r="AE988" s="32" t="str">
        <f t="shared" si="261"/>
        <v xml:space="preserve"> </v>
      </c>
      <c r="AF988" s="109">
        <f>IF($K988="M",IF($L988&gt;Params!D$3,0,Params!F$3-$L988+1)+IF($L988=1,2,0),IF($L988&gt;Params!E$3,0,Params!G$3-$L988+1)+IF($L988=1,2,0))</f>
        <v>0</v>
      </c>
      <c r="AG988" s="109">
        <f t="shared" si="255"/>
        <v>0</v>
      </c>
      <c r="AH988" s="109">
        <f>IF(LEN(M988)&gt;1,MATCH(MID(M988,2,3),Params!$A$4:$A$14,0),0)</f>
        <v>0</v>
      </c>
      <c r="AI988" s="109" cm="1">
        <f t="array" ref="AI988">IF(AH988=0,0,INDEX(Params!F$4:F$14,RESULTS!$AH988))</f>
        <v>0</v>
      </c>
      <c r="AJ988" s="109" cm="1">
        <f t="array" ref="AJ988">IF(AI988=0,0,INDEX(Params!G$4:G$14,RESULTS!$AH988))</f>
        <v>0</v>
      </c>
      <c r="AK988" s="109">
        <f t="shared" si="262"/>
        <v>0</v>
      </c>
      <c r="AL988" s="109">
        <f t="shared" si="263"/>
        <v>0</v>
      </c>
    </row>
    <row r="989" spans="1:38" x14ac:dyDescent="0.3">
      <c r="A989" s="64" t="str">
        <f t="shared" si="251"/>
        <v/>
      </c>
      <c r="B989" s="64" t="str">
        <f t="shared" si="252"/>
        <v/>
      </c>
      <c r="C989" s="100">
        <v>988</v>
      </c>
      <c r="D989" s="96"/>
      <c r="E989" s="97">
        <f t="shared" si="264"/>
        <v>1</v>
      </c>
      <c r="F989" s="97"/>
      <c r="G989" s="97"/>
      <c r="H989" s="104" t="str">
        <f t="shared" si="256"/>
        <v/>
      </c>
      <c r="I989" s="105" t="str">
        <f>IF(D989="","",VLOOKUP(D989,ENTRANTS!$A$1:$H$1000,2,0))</f>
        <v/>
      </c>
      <c r="J989" s="105" t="str">
        <f>IF(D989="","",VLOOKUP(D989,ENTRANTS!$A$1:$H$1000,3,0))</f>
        <v/>
      </c>
      <c r="K989" s="100" t="str">
        <f>IF(D989="","",LEFT(VLOOKUP(D989,ENTRANTS!$A$1:$H$1000,5,0),1))</f>
        <v/>
      </c>
      <c r="L989" s="100" t="str">
        <f>IF(D989="","",COUNTIF($K$2:K989,K989))</f>
        <v/>
      </c>
      <c r="M989" s="100" t="str">
        <f>IF(D989="","",VLOOKUP(D989,ENTRANTS!$A$1:$H$1000,4,0))</f>
        <v/>
      </c>
      <c r="N989" s="100" t="str">
        <f>IF(D989="","",COUNTIF($M$2:M989,M989))</f>
        <v/>
      </c>
      <c r="O989" s="105" t="str">
        <f>IF(D989="","",VLOOKUP(D989,ENTRANTS!$A$1:$H$1000,6,0))</f>
        <v/>
      </c>
      <c r="P989" s="83" t="str">
        <f t="shared" si="257"/>
        <v/>
      </c>
      <c r="Q989" s="30"/>
      <c r="R989" s="2" t="str">
        <f t="shared" si="258"/>
        <v/>
      </c>
      <c r="S989" s="3" t="str">
        <f>IF(D989="","",COUNTIF($R$2:R989,R989))</f>
        <v/>
      </c>
      <c r="T989" s="4" t="str">
        <f t="shared" si="265"/>
        <v/>
      </c>
      <c r="U989" s="34" t="str">
        <f>IF(AND(S989=4,K989="M",NOT(O989="Unattached")),SUMIF(R$2:R989,R989,L$2:L989),"")</f>
        <v/>
      </c>
      <c r="V989" s="4" t="str">
        <f t="shared" si="266"/>
        <v/>
      </c>
      <c r="W989" s="34" t="str">
        <f>IF(AND(S989=3,K989="F",NOT(O989="Unattached")),SUMIF(R$2:R989,R989,L$2:L989),"")</f>
        <v/>
      </c>
      <c r="X989" s="5" t="str">
        <f t="shared" si="253"/>
        <v/>
      </c>
      <c r="Y989" s="5" t="str">
        <f t="shared" si="259"/>
        <v/>
      </c>
      <c r="Z989" s="32" t="str">
        <f t="shared" si="254"/>
        <v xml:space="preserve"> </v>
      </c>
      <c r="AA989" s="32" t="str">
        <f>IF(K989="M",IF(S989&lt;&gt;4,"",VLOOKUP(CONCATENATE(R989," ",(S989-3)),$Z$2:AD989,5,0)),IF(S989&lt;&gt;3,"",VLOOKUP(CONCATENATE(R989," ",(S989-2)),$Z$2:AD989,5,0)))</f>
        <v/>
      </c>
      <c r="AB989" s="32" t="str">
        <f>IF(K989="M",IF(S989&lt;&gt;4,"",VLOOKUP(CONCATENATE(R989," ",(S989-2)),$Z$2:AD989,5,0)),IF(S989&lt;&gt;3,"",VLOOKUP(CONCATENATE(R989," ",(S989-1)),$Z$2:AD989,5,0)))</f>
        <v/>
      </c>
      <c r="AC989" s="32" t="str">
        <f>IF(K989="M",IF(S989&lt;&gt;4,"",VLOOKUP(CONCATENATE(R989," ",(S989-1)),$Z$2:AD989,5,0)),IF(S989&lt;&gt;3,"",VLOOKUP(CONCATENATE(R989," ",(S989)),$Z$2:AD989,5,0)))</f>
        <v/>
      </c>
      <c r="AD989" s="32" t="str">
        <f t="shared" si="260"/>
        <v/>
      </c>
      <c r="AE989" s="32" t="str">
        <f t="shared" si="261"/>
        <v xml:space="preserve"> </v>
      </c>
      <c r="AF989" s="109">
        <f>IF($K989="M",IF($L989&gt;Params!D$3,0,Params!F$3-$L989+1)+IF($L989=1,2,0),IF($L989&gt;Params!E$3,0,Params!G$3-$L989+1)+IF($L989=1,2,0))</f>
        <v>0</v>
      </c>
      <c r="AG989" s="109">
        <f t="shared" si="255"/>
        <v>0</v>
      </c>
      <c r="AH989" s="109">
        <f>IF(LEN(M989)&gt;1,MATCH(MID(M989,2,3),Params!$A$4:$A$14,0),0)</f>
        <v>0</v>
      </c>
      <c r="AI989" s="109" cm="1">
        <f t="array" ref="AI989">IF(AH989=0,0,INDEX(Params!F$4:F$14,RESULTS!$AH989))</f>
        <v>0</v>
      </c>
      <c r="AJ989" s="109" cm="1">
        <f t="array" ref="AJ989">IF(AI989=0,0,INDEX(Params!G$4:G$14,RESULTS!$AH989))</f>
        <v>0</v>
      </c>
      <c r="AK989" s="109">
        <f t="shared" si="262"/>
        <v>0</v>
      </c>
      <c r="AL989" s="109">
        <f t="shared" si="263"/>
        <v>0</v>
      </c>
    </row>
    <row r="990" spans="1:38" x14ac:dyDescent="0.3">
      <c r="A990" s="64" t="str">
        <f t="shared" si="251"/>
        <v/>
      </c>
      <c r="B990" s="64" t="str">
        <f t="shared" si="252"/>
        <v/>
      </c>
      <c r="C990" s="100">
        <v>989</v>
      </c>
      <c r="D990" s="96"/>
      <c r="E990" s="97">
        <f t="shared" si="264"/>
        <v>1</v>
      </c>
      <c r="F990" s="97"/>
      <c r="G990" s="97"/>
      <c r="H990" s="104" t="str">
        <f t="shared" si="256"/>
        <v/>
      </c>
      <c r="I990" s="105" t="str">
        <f>IF(D990="","",VLOOKUP(D990,ENTRANTS!$A$1:$H$1000,2,0))</f>
        <v/>
      </c>
      <c r="J990" s="105" t="str">
        <f>IF(D990="","",VLOOKUP(D990,ENTRANTS!$A$1:$H$1000,3,0))</f>
        <v/>
      </c>
      <c r="K990" s="100" t="str">
        <f>IF(D990="","",LEFT(VLOOKUP(D990,ENTRANTS!$A$1:$H$1000,5,0),1))</f>
        <v/>
      </c>
      <c r="L990" s="100" t="str">
        <f>IF(D990="","",COUNTIF($K$2:K990,K990))</f>
        <v/>
      </c>
      <c r="M990" s="100" t="str">
        <f>IF(D990="","",VLOOKUP(D990,ENTRANTS!$A$1:$H$1000,4,0))</f>
        <v/>
      </c>
      <c r="N990" s="100" t="str">
        <f>IF(D990="","",COUNTIF($M$2:M990,M990))</f>
        <v/>
      </c>
      <c r="O990" s="105" t="str">
        <f>IF(D990="","",VLOOKUP(D990,ENTRANTS!$A$1:$H$1000,6,0))</f>
        <v/>
      </c>
      <c r="P990" s="83" t="str">
        <f t="shared" si="257"/>
        <v/>
      </c>
      <c r="Q990" s="30"/>
      <c r="R990" s="2" t="str">
        <f t="shared" si="258"/>
        <v/>
      </c>
      <c r="S990" s="3" t="str">
        <f>IF(D990="","",COUNTIF($R$2:R990,R990))</f>
        <v/>
      </c>
      <c r="T990" s="4" t="str">
        <f t="shared" si="265"/>
        <v/>
      </c>
      <c r="U990" s="34" t="str">
        <f>IF(AND(S990=4,K990="M",NOT(O990="Unattached")),SUMIF(R$2:R990,R990,L$2:L990),"")</f>
        <v/>
      </c>
      <c r="V990" s="4" t="str">
        <f t="shared" si="266"/>
        <v/>
      </c>
      <c r="W990" s="34" t="str">
        <f>IF(AND(S990=3,K990="F",NOT(O990="Unattached")),SUMIF(R$2:R990,R990,L$2:L990),"")</f>
        <v/>
      </c>
      <c r="X990" s="5" t="str">
        <f t="shared" si="253"/>
        <v/>
      </c>
      <c r="Y990" s="5" t="str">
        <f t="shared" si="259"/>
        <v/>
      </c>
      <c r="Z990" s="32" t="str">
        <f t="shared" si="254"/>
        <v xml:space="preserve"> </v>
      </c>
      <c r="AA990" s="32" t="str">
        <f>IF(K990="M",IF(S990&lt;&gt;4,"",VLOOKUP(CONCATENATE(R990," ",(S990-3)),$Z$2:AD990,5,0)),IF(S990&lt;&gt;3,"",VLOOKUP(CONCATENATE(R990," ",(S990-2)),$Z$2:AD990,5,0)))</f>
        <v/>
      </c>
      <c r="AB990" s="32" t="str">
        <f>IF(K990="M",IF(S990&lt;&gt;4,"",VLOOKUP(CONCATENATE(R990," ",(S990-2)),$Z$2:AD990,5,0)),IF(S990&lt;&gt;3,"",VLOOKUP(CONCATENATE(R990," ",(S990-1)),$Z$2:AD990,5,0)))</f>
        <v/>
      </c>
      <c r="AC990" s="32" t="str">
        <f>IF(K990="M",IF(S990&lt;&gt;4,"",VLOOKUP(CONCATENATE(R990," ",(S990-1)),$Z$2:AD990,5,0)),IF(S990&lt;&gt;3,"",VLOOKUP(CONCATENATE(R990," ",(S990)),$Z$2:AD990,5,0)))</f>
        <v/>
      </c>
      <c r="AD990" s="32" t="str">
        <f t="shared" si="260"/>
        <v/>
      </c>
      <c r="AE990" s="32" t="str">
        <f t="shared" si="261"/>
        <v xml:space="preserve"> </v>
      </c>
      <c r="AF990" s="109">
        <f>IF($K990="M",IF($L990&gt;Params!D$3,0,Params!F$3-$L990+1)+IF($L990=1,2,0),IF($L990&gt;Params!E$3,0,Params!G$3-$L990+1)+IF($L990=1,2,0))</f>
        <v>0</v>
      </c>
      <c r="AG990" s="109">
        <f t="shared" si="255"/>
        <v>0</v>
      </c>
      <c r="AH990" s="109">
        <f>IF(LEN(M990)&gt;1,MATCH(MID(M990,2,3),Params!$A$4:$A$14,0),0)</f>
        <v>0</v>
      </c>
      <c r="AI990" s="109" cm="1">
        <f t="array" ref="AI990">IF(AH990=0,0,INDEX(Params!F$4:F$14,RESULTS!$AH990))</f>
        <v>0</v>
      </c>
      <c r="AJ990" s="109" cm="1">
        <f t="array" ref="AJ990">IF(AI990=0,0,INDEX(Params!G$4:G$14,RESULTS!$AH990))</f>
        <v>0</v>
      </c>
      <c r="AK990" s="109">
        <f t="shared" si="262"/>
        <v>0</v>
      </c>
      <c r="AL990" s="109">
        <f t="shared" si="263"/>
        <v>0</v>
      </c>
    </row>
    <row r="991" spans="1:38" x14ac:dyDescent="0.3">
      <c r="A991" s="64" t="str">
        <f t="shared" si="251"/>
        <v/>
      </c>
      <c r="B991" s="64" t="str">
        <f t="shared" si="252"/>
        <v/>
      </c>
      <c r="C991" s="100">
        <v>990</v>
      </c>
      <c r="D991" s="96"/>
      <c r="E991" s="97">
        <f t="shared" si="264"/>
        <v>1</v>
      </c>
      <c r="F991" s="97"/>
      <c r="G991" s="97"/>
      <c r="H991" s="104" t="str">
        <f t="shared" si="256"/>
        <v/>
      </c>
      <c r="I991" s="105" t="str">
        <f>IF(D991="","",VLOOKUP(D991,ENTRANTS!$A$1:$H$1000,2,0))</f>
        <v/>
      </c>
      <c r="J991" s="105" t="str">
        <f>IF(D991="","",VLOOKUP(D991,ENTRANTS!$A$1:$H$1000,3,0))</f>
        <v/>
      </c>
      <c r="K991" s="100" t="str">
        <f>IF(D991="","",LEFT(VLOOKUP(D991,ENTRANTS!$A$1:$H$1000,5,0),1))</f>
        <v/>
      </c>
      <c r="L991" s="100" t="str">
        <f>IF(D991="","",COUNTIF($K$2:K991,K991))</f>
        <v/>
      </c>
      <c r="M991" s="100" t="str">
        <f>IF(D991="","",VLOOKUP(D991,ENTRANTS!$A$1:$H$1000,4,0))</f>
        <v/>
      </c>
      <c r="N991" s="100" t="str">
        <f>IF(D991="","",COUNTIF($M$2:M991,M991))</f>
        <v/>
      </c>
      <c r="O991" s="105" t="str">
        <f>IF(D991="","",VLOOKUP(D991,ENTRANTS!$A$1:$H$1000,6,0))</f>
        <v/>
      </c>
      <c r="P991" s="83" t="str">
        <f t="shared" si="257"/>
        <v/>
      </c>
      <c r="Q991" s="30"/>
      <c r="R991" s="2" t="str">
        <f t="shared" si="258"/>
        <v/>
      </c>
      <c r="S991" s="3" t="str">
        <f>IF(D991="","",COUNTIF($R$2:R991,R991))</f>
        <v/>
      </c>
      <c r="T991" s="4" t="str">
        <f t="shared" si="265"/>
        <v/>
      </c>
      <c r="U991" s="34" t="str">
        <f>IF(AND(S991=4,K991="M",NOT(O991="Unattached")),SUMIF(R$2:R991,R991,L$2:L991),"")</f>
        <v/>
      </c>
      <c r="V991" s="4" t="str">
        <f t="shared" si="266"/>
        <v/>
      </c>
      <c r="W991" s="34" t="str">
        <f>IF(AND(S991=3,K991="F",NOT(O991="Unattached")),SUMIF(R$2:R991,R991,L$2:L991),"")</f>
        <v/>
      </c>
      <c r="X991" s="5" t="str">
        <f t="shared" si="253"/>
        <v/>
      </c>
      <c r="Y991" s="5" t="str">
        <f t="shared" si="259"/>
        <v/>
      </c>
      <c r="Z991" s="32" t="str">
        <f t="shared" si="254"/>
        <v xml:space="preserve"> </v>
      </c>
      <c r="AA991" s="32" t="str">
        <f>IF(K991="M",IF(S991&lt;&gt;4,"",VLOOKUP(CONCATENATE(R991," ",(S991-3)),$Z$2:AD991,5,0)),IF(S991&lt;&gt;3,"",VLOOKUP(CONCATENATE(R991," ",(S991-2)),$Z$2:AD991,5,0)))</f>
        <v/>
      </c>
      <c r="AB991" s="32" t="str">
        <f>IF(K991="M",IF(S991&lt;&gt;4,"",VLOOKUP(CONCATENATE(R991," ",(S991-2)),$Z$2:AD991,5,0)),IF(S991&lt;&gt;3,"",VLOOKUP(CONCATENATE(R991," ",(S991-1)),$Z$2:AD991,5,0)))</f>
        <v/>
      </c>
      <c r="AC991" s="32" t="str">
        <f>IF(K991="M",IF(S991&lt;&gt;4,"",VLOOKUP(CONCATENATE(R991," ",(S991-1)),$Z$2:AD991,5,0)),IF(S991&lt;&gt;3,"",VLOOKUP(CONCATENATE(R991," ",(S991)),$Z$2:AD991,5,0)))</f>
        <v/>
      </c>
      <c r="AD991" s="32" t="str">
        <f t="shared" si="260"/>
        <v/>
      </c>
      <c r="AE991" s="32" t="str">
        <f t="shared" si="261"/>
        <v xml:space="preserve"> </v>
      </c>
      <c r="AF991" s="109">
        <f>IF($K991="M",IF($L991&gt;Params!D$3,0,Params!F$3-$L991+1)+IF($L991=1,2,0),IF($L991&gt;Params!E$3,0,Params!G$3-$L991+1)+IF($L991=1,2,0))</f>
        <v>0</v>
      </c>
      <c r="AG991" s="109">
        <f t="shared" si="255"/>
        <v>0</v>
      </c>
      <c r="AH991" s="109">
        <f>IF(LEN(M991)&gt;1,MATCH(MID(M991,2,3),Params!$A$4:$A$14,0),0)</f>
        <v>0</v>
      </c>
      <c r="AI991" s="109" cm="1">
        <f t="array" ref="AI991">IF(AH991=0,0,INDEX(Params!F$4:F$14,RESULTS!$AH991))</f>
        <v>0</v>
      </c>
      <c r="AJ991" s="109" cm="1">
        <f t="array" ref="AJ991">IF(AI991=0,0,INDEX(Params!G$4:G$14,RESULTS!$AH991))</f>
        <v>0</v>
      </c>
      <c r="AK991" s="109">
        <f t="shared" si="262"/>
        <v>0</v>
      </c>
      <c r="AL991" s="109">
        <f t="shared" si="263"/>
        <v>0</v>
      </c>
    </row>
    <row r="992" spans="1:38" x14ac:dyDescent="0.3">
      <c r="A992" s="64" t="str">
        <f t="shared" si="251"/>
        <v/>
      </c>
      <c r="B992" s="64" t="str">
        <f t="shared" si="252"/>
        <v/>
      </c>
      <c r="C992" s="100">
        <v>991</v>
      </c>
      <c r="D992" s="96"/>
      <c r="E992" s="97">
        <f t="shared" si="264"/>
        <v>1</v>
      </c>
      <c r="F992" s="97"/>
      <c r="G992" s="97"/>
      <c r="H992" s="104" t="str">
        <f t="shared" si="256"/>
        <v/>
      </c>
      <c r="I992" s="105" t="str">
        <f>IF(D992="","",VLOOKUP(D992,ENTRANTS!$A$1:$H$1000,2,0))</f>
        <v/>
      </c>
      <c r="J992" s="105" t="str">
        <f>IF(D992="","",VLOOKUP(D992,ENTRANTS!$A$1:$H$1000,3,0))</f>
        <v/>
      </c>
      <c r="K992" s="100" t="str">
        <f>IF(D992="","",LEFT(VLOOKUP(D992,ENTRANTS!$A$1:$H$1000,5,0),1))</f>
        <v/>
      </c>
      <c r="L992" s="100" t="str">
        <f>IF(D992="","",COUNTIF($K$2:K992,K992))</f>
        <v/>
      </c>
      <c r="M992" s="100" t="str">
        <f>IF(D992="","",VLOOKUP(D992,ENTRANTS!$A$1:$H$1000,4,0))</f>
        <v/>
      </c>
      <c r="N992" s="100" t="str">
        <f>IF(D992="","",COUNTIF($M$2:M992,M992))</f>
        <v/>
      </c>
      <c r="O992" s="105" t="str">
        <f>IF(D992="","",VLOOKUP(D992,ENTRANTS!$A$1:$H$1000,6,0))</f>
        <v/>
      </c>
      <c r="P992" s="83" t="str">
        <f t="shared" si="257"/>
        <v/>
      </c>
      <c r="Q992" s="30"/>
      <c r="R992" s="2" t="str">
        <f t="shared" si="258"/>
        <v/>
      </c>
      <c r="S992" s="3" t="str">
        <f>IF(D992="","",COUNTIF($R$2:R992,R992))</f>
        <v/>
      </c>
      <c r="T992" s="4" t="str">
        <f t="shared" si="265"/>
        <v/>
      </c>
      <c r="U992" s="34" t="str">
        <f>IF(AND(S992=4,K992="M",NOT(O992="Unattached")),SUMIF(R$2:R992,R992,L$2:L992),"")</f>
        <v/>
      </c>
      <c r="V992" s="4" t="str">
        <f t="shared" si="266"/>
        <v/>
      </c>
      <c r="W992" s="34" t="str">
        <f>IF(AND(S992=3,K992="F",NOT(O992="Unattached")),SUMIF(R$2:R992,R992,L$2:L992),"")</f>
        <v/>
      </c>
      <c r="X992" s="5" t="str">
        <f t="shared" si="253"/>
        <v/>
      </c>
      <c r="Y992" s="5" t="str">
        <f t="shared" si="259"/>
        <v/>
      </c>
      <c r="Z992" s="32" t="str">
        <f t="shared" si="254"/>
        <v xml:space="preserve"> </v>
      </c>
      <c r="AA992" s="32" t="str">
        <f>IF(K992="M",IF(S992&lt;&gt;4,"",VLOOKUP(CONCATENATE(R992," ",(S992-3)),$Z$2:AD992,5,0)),IF(S992&lt;&gt;3,"",VLOOKUP(CONCATENATE(R992," ",(S992-2)),$Z$2:AD992,5,0)))</f>
        <v/>
      </c>
      <c r="AB992" s="32" t="str">
        <f>IF(K992="M",IF(S992&lt;&gt;4,"",VLOOKUP(CONCATENATE(R992," ",(S992-2)),$Z$2:AD992,5,0)),IF(S992&lt;&gt;3,"",VLOOKUP(CONCATENATE(R992," ",(S992-1)),$Z$2:AD992,5,0)))</f>
        <v/>
      </c>
      <c r="AC992" s="32" t="str">
        <f>IF(K992="M",IF(S992&lt;&gt;4,"",VLOOKUP(CONCATENATE(R992," ",(S992-1)),$Z$2:AD992,5,0)),IF(S992&lt;&gt;3,"",VLOOKUP(CONCATENATE(R992," ",(S992)),$Z$2:AD992,5,0)))</f>
        <v/>
      </c>
      <c r="AD992" s="32" t="str">
        <f t="shared" si="260"/>
        <v/>
      </c>
      <c r="AE992" s="32" t="str">
        <f t="shared" si="261"/>
        <v xml:space="preserve"> </v>
      </c>
      <c r="AF992" s="109">
        <f>IF($K992="M",IF($L992&gt;Params!D$3,0,Params!F$3-$L992+1)+IF($L992=1,2,0),IF($L992&gt;Params!E$3,0,Params!G$3-$L992+1)+IF($L992=1,2,0))</f>
        <v>0</v>
      </c>
      <c r="AG992" s="109">
        <f t="shared" si="255"/>
        <v>0</v>
      </c>
      <c r="AH992" s="109">
        <f>IF(LEN(M992)&gt;1,MATCH(MID(M992,2,3),Params!$A$4:$A$14,0),0)</f>
        <v>0</v>
      </c>
      <c r="AI992" s="109" cm="1">
        <f t="array" ref="AI992">IF(AH992=0,0,INDEX(Params!F$4:F$14,RESULTS!$AH992))</f>
        <v>0</v>
      </c>
      <c r="AJ992" s="109" cm="1">
        <f t="array" ref="AJ992">IF(AI992=0,0,INDEX(Params!G$4:G$14,RESULTS!$AH992))</f>
        <v>0</v>
      </c>
      <c r="AK992" s="109">
        <f t="shared" si="262"/>
        <v>0</v>
      </c>
      <c r="AL992" s="109">
        <f t="shared" si="263"/>
        <v>0</v>
      </c>
    </row>
    <row r="993" spans="1:38" x14ac:dyDescent="0.3">
      <c r="A993" s="64" t="str">
        <f t="shared" si="251"/>
        <v/>
      </c>
      <c r="B993" s="64" t="str">
        <f t="shared" si="252"/>
        <v/>
      </c>
      <c r="C993" s="100">
        <v>992</v>
      </c>
      <c r="D993" s="96"/>
      <c r="E993" s="97">
        <f t="shared" si="264"/>
        <v>1</v>
      </c>
      <c r="F993" s="97"/>
      <c r="G993" s="97"/>
      <c r="H993" s="104" t="str">
        <f t="shared" si="256"/>
        <v/>
      </c>
      <c r="I993" s="105" t="str">
        <f>IF(D993="","",VLOOKUP(D993,ENTRANTS!$A$1:$H$1000,2,0))</f>
        <v/>
      </c>
      <c r="J993" s="105" t="str">
        <f>IF(D993="","",VLOOKUP(D993,ENTRANTS!$A$1:$H$1000,3,0))</f>
        <v/>
      </c>
      <c r="K993" s="100" t="str">
        <f>IF(D993="","",LEFT(VLOOKUP(D993,ENTRANTS!$A$1:$H$1000,5,0),1))</f>
        <v/>
      </c>
      <c r="L993" s="100" t="str">
        <f>IF(D993="","",COUNTIF($K$2:K993,K993))</f>
        <v/>
      </c>
      <c r="M993" s="100" t="str">
        <f>IF(D993="","",VLOOKUP(D993,ENTRANTS!$A$1:$H$1000,4,0))</f>
        <v/>
      </c>
      <c r="N993" s="100" t="str">
        <f>IF(D993="","",COUNTIF($M$2:M993,M993))</f>
        <v/>
      </c>
      <c r="O993" s="105" t="str">
        <f>IF(D993="","",VLOOKUP(D993,ENTRANTS!$A$1:$H$1000,6,0))</f>
        <v/>
      </c>
      <c r="P993" s="83" t="str">
        <f t="shared" si="257"/>
        <v/>
      </c>
      <c r="Q993" s="30"/>
      <c r="R993" s="2" t="str">
        <f t="shared" si="258"/>
        <v/>
      </c>
      <c r="S993" s="3" t="str">
        <f>IF(D993="","",COUNTIF($R$2:R993,R993))</f>
        <v/>
      </c>
      <c r="T993" s="4" t="str">
        <f t="shared" si="265"/>
        <v/>
      </c>
      <c r="U993" s="34" t="str">
        <f>IF(AND(S993=4,K993="M",NOT(O993="Unattached")),SUMIF(R$2:R993,R993,L$2:L993),"")</f>
        <v/>
      </c>
      <c r="V993" s="4" t="str">
        <f t="shared" si="266"/>
        <v/>
      </c>
      <c r="W993" s="34" t="str">
        <f>IF(AND(S993=3,K993="F",NOT(O993="Unattached")),SUMIF(R$2:R993,R993,L$2:L993),"")</f>
        <v/>
      </c>
      <c r="X993" s="5" t="str">
        <f t="shared" si="253"/>
        <v/>
      </c>
      <c r="Y993" s="5" t="str">
        <f t="shared" si="259"/>
        <v/>
      </c>
      <c r="Z993" s="32" t="str">
        <f t="shared" si="254"/>
        <v xml:space="preserve"> </v>
      </c>
      <c r="AA993" s="32" t="str">
        <f>IF(K993="M",IF(S993&lt;&gt;4,"",VLOOKUP(CONCATENATE(R993," ",(S993-3)),$Z$2:AD993,5,0)),IF(S993&lt;&gt;3,"",VLOOKUP(CONCATENATE(R993," ",(S993-2)),$Z$2:AD993,5,0)))</f>
        <v/>
      </c>
      <c r="AB993" s="32" t="str">
        <f>IF(K993="M",IF(S993&lt;&gt;4,"",VLOOKUP(CONCATENATE(R993," ",(S993-2)),$Z$2:AD993,5,0)),IF(S993&lt;&gt;3,"",VLOOKUP(CONCATENATE(R993," ",(S993-1)),$Z$2:AD993,5,0)))</f>
        <v/>
      </c>
      <c r="AC993" s="32" t="str">
        <f>IF(K993="M",IF(S993&lt;&gt;4,"",VLOOKUP(CONCATENATE(R993," ",(S993-1)),$Z$2:AD993,5,0)),IF(S993&lt;&gt;3,"",VLOOKUP(CONCATENATE(R993," ",(S993)),$Z$2:AD993,5,0)))</f>
        <v/>
      </c>
      <c r="AD993" s="32" t="str">
        <f t="shared" si="260"/>
        <v/>
      </c>
      <c r="AE993" s="32" t="str">
        <f t="shared" si="261"/>
        <v xml:space="preserve"> </v>
      </c>
      <c r="AF993" s="109">
        <f>IF($K993="M",IF($L993&gt;Params!D$3,0,Params!F$3-$L993+1)+IF($L993=1,2,0),IF($L993&gt;Params!E$3,0,Params!G$3-$L993+1)+IF($L993=1,2,0))</f>
        <v>0</v>
      </c>
      <c r="AG993" s="109">
        <f t="shared" si="255"/>
        <v>0</v>
      </c>
      <c r="AH993" s="109">
        <f>IF(LEN(M993)&gt;1,MATCH(MID(M993,2,3),Params!$A$4:$A$14,0),0)</f>
        <v>0</v>
      </c>
      <c r="AI993" s="109" cm="1">
        <f t="array" ref="AI993">IF(AH993=0,0,INDEX(Params!F$4:F$14,RESULTS!$AH993))</f>
        <v>0</v>
      </c>
      <c r="AJ993" s="109" cm="1">
        <f t="array" ref="AJ993">IF(AI993=0,0,INDEX(Params!G$4:G$14,RESULTS!$AH993))</f>
        <v>0</v>
      </c>
      <c r="AK993" s="109">
        <f t="shared" si="262"/>
        <v>0</v>
      </c>
      <c r="AL993" s="109">
        <f t="shared" si="263"/>
        <v>0</v>
      </c>
    </row>
    <row r="994" spans="1:38" x14ac:dyDescent="0.3">
      <c r="A994" s="64" t="str">
        <f t="shared" si="251"/>
        <v/>
      </c>
      <c r="B994" s="64" t="str">
        <f t="shared" si="252"/>
        <v/>
      </c>
      <c r="C994" s="100">
        <v>993</v>
      </c>
      <c r="D994" s="96"/>
      <c r="E994" s="97">
        <f t="shared" si="264"/>
        <v>1</v>
      </c>
      <c r="F994" s="97"/>
      <c r="G994" s="97"/>
      <c r="H994" s="104" t="str">
        <f t="shared" si="256"/>
        <v/>
      </c>
      <c r="I994" s="105" t="str">
        <f>IF(D994="","",VLOOKUP(D994,ENTRANTS!$A$1:$H$1000,2,0))</f>
        <v/>
      </c>
      <c r="J994" s="105" t="str">
        <f>IF(D994="","",VLOOKUP(D994,ENTRANTS!$A$1:$H$1000,3,0))</f>
        <v/>
      </c>
      <c r="K994" s="100" t="str">
        <f>IF(D994="","",LEFT(VLOOKUP(D994,ENTRANTS!$A$1:$H$1000,5,0),1))</f>
        <v/>
      </c>
      <c r="L994" s="100" t="str">
        <f>IF(D994="","",COUNTIF($K$2:K994,K994))</f>
        <v/>
      </c>
      <c r="M994" s="100" t="str">
        <f>IF(D994="","",VLOOKUP(D994,ENTRANTS!$A$1:$H$1000,4,0))</f>
        <v/>
      </c>
      <c r="N994" s="100" t="str">
        <f>IF(D994="","",COUNTIF($M$2:M994,M994))</f>
        <v/>
      </c>
      <c r="O994" s="105" t="str">
        <f>IF(D994="","",VLOOKUP(D994,ENTRANTS!$A$1:$H$1000,6,0))</f>
        <v/>
      </c>
      <c r="P994" s="83" t="str">
        <f t="shared" si="257"/>
        <v/>
      </c>
      <c r="Q994" s="30"/>
      <c r="R994" s="2" t="str">
        <f t="shared" si="258"/>
        <v/>
      </c>
      <c r="S994" s="3" t="str">
        <f>IF(D994="","",COUNTIF($R$2:R994,R994))</f>
        <v/>
      </c>
      <c r="T994" s="4" t="str">
        <f t="shared" si="265"/>
        <v/>
      </c>
      <c r="U994" s="34" t="str">
        <f>IF(AND(S994=4,K994="M",NOT(O994="Unattached")),SUMIF(R$2:R994,R994,L$2:L994),"")</f>
        <v/>
      </c>
      <c r="V994" s="4" t="str">
        <f t="shared" si="266"/>
        <v/>
      </c>
      <c r="W994" s="34" t="str">
        <f>IF(AND(S994=3,K994="F",NOT(O994="Unattached")),SUMIF(R$2:R994,R994,L$2:L994),"")</f>
        <v/>
      </c>
      <c r="X994" s="5" t="str">
        <f t="shared" si="253"/>
        <v/>
      </c>
      <c r="Y994" s="5" t="str">
        <f t="shared" si="259"/>
        <v/>
      </c>
      <c r="Z994" s="32" t="str">
        <f t="shared" si="254"/>
        <v xml:space="preserve"> </v>
      </c>
      <c r="AA994" s="32" t="str">
        <f>IF(K994="M",IF(S994&lt;&gt;4,"",VLOOKUP(CONCATENATE(R994," ",(S994-3)),$Z$2:AD994,5,0)),IF(S994&lt;&gt;3,"",VLOOKUP(CONCATENATE(R994," ",(S994-2)),$Z$2:AD994,5,0)))</f>
        <v/>
      </c>
      <c r="AB994" s="32" t="str">
        <f>IF(K994="M",IF(S994&lt;&gt;4,"",VLOOKUP(CONCATENATE(R994," ",(S994-2)),$Z$2:AD994,5,0)),IF(S994&lt;&gt;3,"",VLOOKUP(CONCATENATE(R994," ",(S994-1)),$Z$2:AD994,5,0)))</f>
        <v/>
      </c>
      <c r="AC994" s="32" t="str">
        <f>IF(K994="M",IF(S994&lt;&gt;4,"",VLOOKUP(CONCATENATE(R994," ",(S994-1)),$Z$2:AD994,5,0)),IF(S994&lt;&gt;3,"",VLOOKUP(CONCATENATE(R994," ",(S994)),$Z$2:AD994,5,0)))</f>
        <v/>
      </c>
      <c r="AD994" s="32" t="str">
        <f t="shared" si="260"/>
        <v/>
      </c>
      <c r="AE994" s="32" t="str">
        <f t="shared" si="261"/>
        <v xml:space="preserve"> </v>
      </c>
      <c r="AF994" s="109">
        <f>IF($K994="M",IF($L994&gt;Params!D$3,0,Params!F$3-$L994+1)+IF($L994=1,2,0),IF($L994&gt;Params!E$3,0,Params!G$3-$L994+1)+IF($L994=1,2,0))</f>
        <v>0</v>
      </c>
      <c r="AG994" s="109">
        <f t="shared" si="255"/>
        <v>0</v>
      </c>
      <c r="AH994" s="109">
        <f>IF(LEN(M994)&gt;1,MATCH(MID(M994,2,3),Params!$A$4:$A$14,0),0)</f>
        <v>0</v>
      </c>
      <c r="AI994" s="109" cm="1">
        <f t="array" ref="AI994">IF(AH994=0,0,INDEX(Params!F$4:F$14,RESULTS!$AH994))</f>
        <v>0</v>
      </c>
      <c r="AJ994" s="109" cm="1">
        <f t="array" ref="AJ994">IF(AI994=0,0,INDEX(Params!G$4:G$14,RESULTS!$AH994))</f>
        <v>0</v>
      </c>
      <c r="AK994" s="109">
        <f t="shared" si="262"/>
        <v>0</v>
      </c>
      <c r="AL994" s="109">
        <f t="shared" si="263"/>
        <v>0</v>
      </c>
    </row>
    <row r="995" spans="1:38" x14ac:dyDescent="0.3">
      <c r="A995" s="64" t="str">
        <f t="shared" si="251"/>
        <v/>
      </c>
      <c r="B995" s="64" t="str">
        <f t="shared" si="252"/>
        <v/>
      </c>
      <c r="C995" s="100">
        <v>994</v>
      </c>
      <c r="D995" s="96"/>
      <c r="E995" s="97">
        <f t="shared" si="264"/>
        <v>1</v>
      </c>
      <c r="F995" s="97"/>
      <c r="G995" s="97"/>
      <c r="H995" s="104" t="str">
        <f t="shared" si="256"/>
        <v/>
      </c>
      <c r="I995" s="105" t="str">
        <f>IF(D995="","",VLOOKUP(D995,ENTRANTS!$A$1:$H$1000,2,0))</f>
        <v/>
      </c>
      <c r="J995" s="105" t="str">
        <f>IF(D995="","",VLOOKUP(D995,ENTRANTS!$A$1:$H$1000,3,0))</f>
        <v/>
      </c>
      <c r="K995" s="100" t="str">
        <f>IF(D995="","",LEFT(VLOOKUP(D995,ENTRANTS!$A$1:$H$1000,5,0),1))</f>
        <v/>
      </c>
      <c r="L995" s="100" t="str">
        <f>IF(D995="","",COUNTIF($K$2:K995,K995))</f>
        <v/>
      </c>
      <c r="M995" s="100" t="str">
        <f>IF(D995="","",VLOOKUP(D995,ENTRANTS!$A$1:$H$1000,4,0))</f>
        <v/>
      </c>
      <c r="N995" s="100" t="str">
        <f>IF(D995="","",COUNTIF($M$2:M995,M995))</f>
        <v/>
      </c>
      <c r="O995" s="105" t="str">
        <f>IF(D995="","",VLOOKUP(D995,ENTRANTS!$A$1:$H$1000,6,0))</f>
        <v/>
      </c>
      <c r="P995" s="83" t="str">
        <f t="shared" si="257"/>
        <v/>
      </c>
      <c r="Q995" s="30"/>
      <c r="R995" s="2" t="str">
        <f t="shared" si="258"/>
        <v/>
      </c>
      <c r="S995" s="3" t="str">
        <f>IF(D995="","",COUNTIF($R$2:R995,R995))</f>
        <v/>
      </c>
      <c r="T995" s="4" t="str">
        <f t="shared" si="265"/>
        <v/>
      </c>
      <c r="U995" s="34" t="str">
        <f>IF(AND(S995=4,K995="M",NOT(O995="Unattached")),SUMIF(R$2:R995,R995,L$2:L995),"")</f>
        <v/>
      </c>
      <c r="V995" s="4" t="str">
        <f t="shared" si="266"/>
        <v/>
      </c>
      <c r="W995" s="34" t="str">
        <f>IF(AND(S995=3,K995="F",NOT(O995="Unattached")),SUMIF(R$2:R995,R995,L$2:L995),"")</f>
        <v/>
      </c>
      <c r="X995" s="5" t="str">
        <f t="shared" si="253"/>
        <v/>
      </c>
      <c r="Y995" s="5" t="str">
        <f t="shared" si="259"/>
        <v/>
      </c>
      <c r="Z995" s="32" t="str">
        <f t="shared" si="254"/>
        <v xml:space="preserve"> </v>
      </c>
      <c r="AA995" s="32" t="str">
        <f>IF(K995="M",IF(S995&lt;&gt;4,"",VLOOKUP(CONCATENATE(R995," ",(S995-3)),$Z$2:AD995,5,0)),IF(S995&lt;&gt;3,"",VLOOKUP(CONCATENATE(R995," ",(S995-2)),$Z$2:AD995,5,0)))</f>
        <v/>
      </c>
      <c r="AB995" s="32" t="str">
        <f>IF(K995="M",IF(S995&lt;&gt;4,"",VLOOKUP(CONCATENATE(R995," ",(S995-2)),$Z$2:AD995,5,0)),IF(S995&lt;&gt;3,"",VLOOKUP(CONCATENATE(R995," ",(S995-1)),$Z$2:AD995,5,0)))</f>
        <v/>
      </c>
      <c r="AC995" s="32" t="str">
        <f>IF(K995="M",IF(S995&lt;&gt;4,"",VLOOKUP(CONCATENATE(R995," ",(S995-1)),$Z$2:AD995,5,0)),IF(S995&lt;&gt;3,"",VLOOKUP(CONCATENATE(R995," ",(S995)),$Z$2:AD995,5,0)))</f>
        <v/>
      </c>
      <c r="AD995" s="32" t="str">
        <f t="shared" si="260"/>
        <v/>
      </c>
      <c r="AE995" s="32" t="str">
        <f t="shared" si="261"/>
        <v xml:space="preserve"> </v>
      </c>
      <c r="AF995" s="109">
        <f>IF($K995="M",IF($L995&gt;Params!D$3,0,Params!F$3-$L995+1)+IF($L995=1,2,0),IF($L995&gt;Params!E$3,0,Params!G$3-$L995+1)+IF($L995=1,2,0))</f>
        <v>0</v>
      </c>
      <c r="AG995" s="109">
        <f t="shared" si="255"/>
        <v>0</v>
      </c>
      <c r="AH995" s="109">
        <f>IF(LEN(M995)&gt;1,MATCH(MID(M995,2,3),Params!$A$4:$A$14,0),0)</f>
        <v>0</v>
      </c>
      <c r="AI995" s="109" cm="1">
        <f t="array" ref="AI995">IF(AH995=0,0,INDEX(Params!F$4:F$14,RESULTS!$AH995))</f>
        <v>0</v>
      </c>
      <c r="AJ995" s="109" cm="1">
        <f t="array" ref="AJ995">IF(AI995=0,0,INDEX(Params!G$4:G$14,RESULTS!$AH995))</f>
        <v>0</v>
      </c>
      <c r="AK995" s="109">
        <f t="shared" si="262"/>
        <v>0</v>
      </c>
      <c r="AL995" s="109">
        <f t="shared" si="263"/>
        <v>0</v>
      </c>
    </row>
    <row r="996" spans="1:38" x14ac:dyDescent="0.3">
      <c r="A996" s="64" t="str">
        <f t="shared" si="251"/>
        <v/>
      </c>
      <c r="B996" s="64" t="str">
        <f t="shared" si="252"/>
        <v/>
      </c>
      <c r="C996" s="100">
        <v>995</v>
      </c>
      <c r="D996" s="96"/>
      <c r="E996" s="97">
        <f t="shared" si="264"/>
        <v>1</v>
      </c>
      <c r="F996" s="97"/>
      <c r="G996" s="97"/>
      <c r="H996" s="104" t="str">
        <f t="shared" si="256"/>
        <v/>
      </c>
      <c r="I996" s="105" t="str">
        <f>IF(D996="","",VLOOKUP(D996,ENTRANTS!$A$1:$H$1000,2,0))</f>
        <v/>
      </c>
      <c r="J996" s="105" t="str">
        <f>IF(D996="","",VLOOKUP(D996,ENTRANTS!$A$1:$H$1000,3,0))</f>
        <v/>
      </c>
      <c r="K996" s="100" t="str">
        <f>IF(D996="","",LEFT(VLOOKUP(D996,ENTRANTS!$A$1:$H$1000,5,0),1))</f>
        <v/>
      </c>
      <c r="L996" s="100" t="str">
        <f>IF(D996="","",COUNTIF($K$2:K996,K996))</f>
        <v/>
      </c>
      <c r="M996" s="100" t="str">
        <f>IF(D996="","",VLOOKUP(D996,ENTRANTS!$A$1:$H$1000,4,0))</f>
        <v/>
      </c>
      <c r="N996" s="100" t="str">
        <f>IF(D996="","",COUNTIF($M$2:M996,M996))</f>
        <v/>
      </c>
      <c r="O996" s="105" t="str">
        <f>IF(D996="","",VLOOKUP(D996,ENTRANTS!$A$1:$H$1000,6,0))</f>
        <v/>
      </c>
      <c r="P996" s="83" t="str">
        <f t="shared" si="257"/>
        <v/>
      </c>
      <c r="Q996" s="30"/>
      <c r="R996" s="2" t="str">
        <f t="shared" si="258"/>
        <v/>
      </c>
      <c r="S996" s="3" t="str">
        <f>IF(D996="","",COUNTIF($R$2:R996,R996))</f>
        <v/>
      </c>
      <c r="T996" s="4" t="str">
        <f t="shared" si="265"/>
        <v/>
      </c>
      <c r="U996" s="34" t="str">
        <f>IF(AND(S996=4,K996="M",NOT(O996="Unattached")),SUMIF(R$2:R996,R996,L$2:L996),"")</f>
        <v/>
      </c>
      <c r="V996" s="4" t="str">
        <f t="shared" si="266"/>
        <v/>
      </c>
      <c r="W996" s="34" t="str">
        <f>IF(AND(S996=3,K996="F",NOT(O996="Unattached")),SUMIF(R$2:R996,R996,L$2:L996),"")</f>
        <v/>
      </c>
      <c r="X996" s="5" t="str">
        <f t="shared" si="253"/>
        <v/>
      </c>
      <c r="Y996" s="5" t="str">
        <f t="shared" si="259"/>
        <v/>
      </c>
      <c r="Z996" s="32" t="str">
        <f t="shared" si="254"/>
        <v xml:space="preserve"> </v>
      </c>
      <c r="AA996" s="32" t="str">
        <f>IF(K996="M",IF(S996&lt;&gt;4,"",VLOOKUP(CONCATENATE(R996," ",(S996-3)),$Z$2:AD996,5,0)),IF(S996&lt;&gt;3,"",VLOOKUP(CONCATENATE(R996," ",(S996-2)),$Z$2:AD996,5,0)))</f>
        <v/>
      </c>
      <c r="AB996" s="32" t="str">
        <f>IF(K996="M",IF(S996&lt;&gt;4,"",VLOOKUP(CONCATENATE(R996," ",(S996-2)),$Z$2:AD996,5,0)),IF(S996&lt;&gt;3,"",VLOOKUP(CONCATENATE(R996," ",(S996-1)),$Z$2:AD996,5,0)))</f>
        <v/>
      </c>
      <c r="AC996" s="32" t="str">
        <f>IF(K996="M",IF(S996&lt;&gt;4,"",VLOOKUP(CONCATENATE(R996," ",(S996-1)),$Z$2:AD996,5,0)),IF(S996&lt;&gt;3,"",VLOOKUP(CONCATENATE(R996," ",(S996)),$Z$2:AD996,5,0)))</f>
        <v/>
      </c>
      <c r="AD996" s="32" t="str">
        <f t="shared" si="260"/>
        <v/>
      </c>
      <c r="AE996" s="32" t="str">
        <f t="shared" si="261"/>
        <v xml:space="preserve"> </v>
      </c>
      <c r="AF996" s="109">
        <f>IF($K996="M",IF($L996&gt;Params!D$3,0,Params!F$3-$L996+1)+IF($L996=1,2,0),IF($L996&gt;Params!E$3,0,Params!G$3-$L996+1)+IF($L996=1,2,0))</f>
        <v>0</v>
      </c>
      <c r="AG996" s="109">
        <f t="shared" si="255"/>
        <v>0</v>
      </c>
      <c r="AH996" s="109">
        <f>IF(LEN(M996)&gt;1,MATCH(MID(M996,2,3),Params!$A$4:$A$14,0),0)</f>
        <v>0</v>
      </c>
      <c r="AI996" s="109" cm="1">
        <f t="array" ref="AI996">IF(AH996=0,0,INDEX(Params!F$4:F$14,RESULTS!$AH996))</f>
        <v>0</v>
      </c>
      <c r="AJ996" s="109" cm="1">
        <f t="array" ref="AJ996">IF(AI996=0,0,INDEX(Params!G$4:G$14,RESULTS!$AH996))</f>
        <v>0</v>
      </c>
      <c r="AK996" s="109">
        <f t="shared" si="262"/>
        <v>0</v>
      </c>
      <c r="AL996" s="109">
        <f t="shared" si="263"/>
        <v>0</v>
      </c>
    </row>
    <row r="997" spans="1:38" x14ac:dyDescent="0.3">
      <c r="A997" s="64" t="str">
        <f t="shared" si="251"/>
        <v/>
      </c>
      <c r="B997" s="64" t="str">
        <f t="shared" si="252"/>
        <v/>
      </c>
      <c r="C997" s="100">
        <v>996</v>
      </c>
      <c r="D997" s="96"/>
      <c r="E997" s="97">
        <f t="shared" si="264"/>
        <v>1</v>
      </c>
      <c r="F997" s="97"/>
      <c r="G997" s="97"/>
      <c r="H997" s="104" t="str">
        <f t="shared" si="256"/>
        <v/>
      </c>
      <c r="I997" s="105" t="str">
        <f>IF(D997="","",VLOOKUP(D997,ENTRANTS!$A$1:$H$1000,2,0))</f>
        <v/>
      </c>
      <c r="J997" s="105" t="str">
        <f>IF(D997="","",VLOOKUP(D997,ENTRANTS!$A$1:$H$1000,3,0))</f>
        <v/>
      </c>
      <c r="K997" s="100" t="str">
        <f>IF(D997="","",LEFT(VLOOKUP(D997,ENTRANTS!$A$1:$H$1000,5,0),1))</f>
        <v/>
      </c>
      <c r="L997" s="100" t="str">
        <f>IF(D997="","",COUNTIF($K$2:K997,K997))</f>
        <v/>
      </c>
      <c r="M997" s="100" t="str">
        <f>IF(D997="","",VLOOKUP(D997,ENTRANTS!$A$1:$H$1000,4,0))</f>
        <v/>
      </c>
      <c r="N997" s="100" t="str">
        <f>IF(D997="","",COUNTIF($M$2:M997,M997))</f>
        <v/>
      </c>
      <c r="O997" s="105" t="str">
        <f>IF(D997="","",VLOOKUP(D997,ENTRANTS!$A$1:$H$1000,6,0))</f>
        <v/>
      </c>
      <c r="P997" s="83" t="str">
        <f t="shared" si="257"/>
        <v/>
      </c>
      <c r="Q997" s="30"/>
      <c r="R997" s="2" t="str">
        <f t="shared" si="258"/>
        <v/>
      </c>
      <c r="S997" s="3" t="str">
        <f>IF(D997="","",COUNTIF($R$2:R997,R997))</f>
        <v/>
      </c>
      <c r="T997" s="4" t="str">
        <f t="shared" si="265"/>
        <v/>
      </c>
      <c r="U997" s="34" t="str">
        <f>IF(AND(S997=4,K997="M",NOT(O997="Unattached")),SUMIF(R$2:R997,R997,L$2:L997),"")</f>
        <v/>
      </c>
      <c r="V997" s="4" t="str">
        <f t="shared" si="266"/>
        <v/>
      </c>
      <c r="W997" s="34" t="str">
        <f>IF(AND(S997=3,K997="F",NOT(O997="Unattached")),SUMIF(R$2:R997,R997,L$2:L997),"")</f>
        <v/>
      </c>
      <c r="X997" s="5" t="str">
        <f t="shared" si="253"/>
        <v/>
      </c>
      <c r="Y997" s="5" t="str">
        <f t="shared" si="259"/>
        <v/>
      </c>
      <c r="Z997" s="32" t="str">
        <f t="shared" si="254"/>
        <v xml:space="preserve"> </v>
      </c>
      <c r="AA997" s="32" t="str">
        <f>IF(K997="M",IF(S997&lt;&gt;4,"",VLOOKUP(CONCATENATE(R997," ",(S997-3)),$Z$2:AD997,5,0)),IF(S997&lt;&gt;3,"",VLOOKUP(CONCATENATE(R997," ",(S997-2)),$Z$2:AD997,5,0)))</f>
        <v/>
      </c>
      <c r="AB997" s="32" t="str">
        <f>IF(K997="M",IF(S997&lt;&gt;4,"",VLOOKUP(CONCATENATE(R997," ",(S997-2)),$Z$2:AD997,5,0)),IF(S997&lt;&gt;3,"",VLOOKUP(CONCATENATE(R997," ",(S997-1)),$Z$2:AD997,5,0)))</f>
        <v/>
      </c>
      <c r="AC997" s="32" t="str">
        <f>IF(K997="M",IF(S997&lt;&gt;4,"",VLOOKUP(CONCATENATE(R997," ",(S997-1)),$Z$2:AD997,5,0)),IF(S997&lt;&gt;3,"",VLOOKUP(CONCATENATE(R997," ",(S997)),$Z$2:AD997,5,0)))</f>
        <v/>
      </c>
      <c r="AD997" s="32" t="str">
        <f t="shared" si="260"/>
        <v/>
      </c>
      <c r="AE997" s="32" t="str">
        <f t="shared" si="261"/>
        <v xml:space="preserve"> </v>
      </c>
      <c r="AF997" s="109">
        <f>IF($K997="M",IF($L997&gt;Params!D$3,0,Params!F$3-$L997+1)+IF($L997=1,2,0),IF($L997&gt;Params!E$3,0,Params!G$3-$L997+1)+IF($L997=1,2,0))</f>
        <v>0</v>
      </c>
      <c r="AG997" s="109">
        <f t="shared" si="255"/>
        <v>0</v>
      </c>
      <c r="AH997" s="109">
        <f>IF(LEN(M997)&gt;1,MATCH(MID(M997,2,3),Params!$A$4:$A$14,0),0)</f>
        <v>0</v>
      </c>
      <c r="AI997" s="109" cm="1">
        <f t="array" ref="AI997">IF(AH997=0,0,INDEX(Params!F$4:F$14,RESULTS!$AH997))</f>
        <v>0</v>
      </c>
      <c r="AJ997" s="109" cm="1">
        <f t="array" ref="AJ997">IF(AI997=0,0,INDEX(Params!G$4:G$14,RESULTS!$AH997))</f>
        <v>0</v>
      </c>
      <c r="AK997" s="109">
        <f t="shared" si="262"/>
        <v>0</v>
      </c>
      <c r="AL997" s="109">
        <f t="shared" si="263"/>
        <v>0</v>
      </c>
    </row>
    <row r="998" spans="1:38" x14ac:dyDescent="0.3">
      <c r="A998" s="64" t="str">
        <f t="shared" si="251"/>
        <v/>
      </c>
      <c r="B998" s="64" t="str">
        <f t="shared" si="252"/>
        <v/>
      </c>
      <c r="C998" s="100">
        <v>997</v>
      </c>
      <c r="D998" s="96"/>
      <c r="E998" s="97">
        <f t="shared" si="264"/>
        <v>1</v>
      </c>
      <c r="F998" s="97"/>
      <c r="G998" s="97"/>
      <c r="H998" s="104" t="str">
        <f t="shared" si="256"/>
        <v/>
      </c>
      <c r="I998" s="105" t="str">
        <f>IF(D998="","",VLOOKUP(D998,ENTRANTS!$A$1:$H$1000,2,0))</f>
        <v/>
      </c>
      <c r="J998" s="105" t="str">
        <f>IF(D998="","",VLOOKUP(D998,ENTRANTS!$A$1:$H$1000,3,0))</f>
        <v/>
      </c>
      <c r="K998" s="100" t="str">
        <f>IF(D998="","",LEFT(VLOOKUP(D998,ENTRANTS!$A$1:$H$1000,5,0),1))</f>
        <v/>
      </c>
      <c r="L998" s="100" t="str">
        <f>IF(D998="","",COUNTIF($K$2:K998,K998))</f>
        <v/>
      </c>
      <c r="M998" s="100" t="str">
        <f>IF(D998="","",VLOOKUP(D998,ENTRANTS!$A$1:$H$1000,4,0))</f>
        <v/>
      </c>
      <c r="N998" s="100" t="str">
        <f>IF(D998="","",COUNTIF($M$2:M998,M998))</f>
        <v/>
      </c>
      <c r="O998" s="105" t="str">
        <f>IF(D998="","",VLOOKUP(D998,ENTRANTS!$A$1:$H$1000,6,0))</f>
        <v/>
      </c>
      <c r="P998" s="83" t="str">
        <f t="shared" si="257"/>
        <v/>
      </c>
      <c r="Q998" s="30"/>
      <c r="R998" s="2" t="str">
        <f t="shared" si="258"/>
        <v/>
      </c>
      <c r="S998" s="3" t="str">
        <f>IF(D998="","",COUNTIF($R$2:R998,R998))</f>
        <v/>
      </c>
      <c r="T998" s="4" t="str">
        <f t="shared" si="265"/>
        <v/>
      </c>
      <c r="U998" s="34" t="str">
        <f>IF(AND(S998=4,K998="M",NOT(O998="Unattached")),SUMIF(R$2:R998,R998,L$2:L998),"")</f>
        <v/>
      </c>
      <c r="V998" s="4" t="str">
        <f t="shared" si="266"/>
        <v/>
      </c>
      <c r="W998" s="34" t="str">
        <f>IF(AND(S998=3,K998="F",NOT(O998="Unattached")),SUMIF(R$2:R998,R998,L$2:L998),"")</f>
        <v/>
      </c>
      <c r="X998" s="5" t="str">
        <f t="shared" si="253"/>
        <v/>
      </c>
      <c r="Y998" s="5" t="str">
        <f t="shared" si="259"/>
        <v/>
      </c>
      <c r="Z998" s="32" t="str">
        <f t="shared" si="254"/>
        <v xml:space="preserve"> </v>
      </c>
      <c r="AA998" s="32" t="str">
        <f>IF(K998="M",IF(S998&lt;&gt;4,"",VLOOKUP(CONCATENATE(R998," ",(S998-3)),$Z$2:AD998,5,0)),IF(S998&lt;&gt;3,"",VLOOKUP(CONCATENATE(R998," ",(S998-2)),$Z$2:AD998,5,0)))</f>
        <v/>
      </c>
      <c r="AB998" s="32" t="str">
        <f>IF(K998="M",IF(S998&lt;&gt;4,"",VLOOKUP(CONCATENATE(R998," ",(S998-2)),$Z$2:AD998,5,0)),IF(S998&lt;&gt;3,"",VLOOKUP(CONCATENATE(R998," ",(S998-1)),$Z$2:AD998,5,0)))</f>
        <v/>
      </c>
      <c r="AC998" s="32" t="str">
        <f>IF(K998="M",IF(S998&lt;&gt;4,"",VLOOKUP(CONCATENATE(R998," ",(S998-1)),$Z$2:AD998,5,0)),IF(S998&lt;&gt;3,"",VLOOKUP(CONCATENATE(R998," ",(S998)),$Z$2:AD998,5,0)))</f>
        <v/>
      </c>
      <c r="AD998" s="32" t="str">
        <f t="shared" si="260"/>
        <v/>
      </c>
      <c r="AE998" s="32" t="str">
        <f t="shared" si="261"/>
        <v xml:space="preserve"> </v>
      </c>
      <c r="AF998" s="109">
        <f>IF($K998="M",IF($L998&gt;Params!D$3,0,Params!F$3-$L998+1)+IF($L998=1,2,0),IF($L998&gt;Params!E$3,0,Params!G$3-$L998+1)+IF($L998=1,2,0))</f>
        <v>0</v>
      </c>
      <c r="AG998" s="109">
        <f t="shared" si="255"/>
        <v>0</v>
      </c>
      <c r="AH998" s="109">
        <f>IF(LEN(M998)&gt;1,MATCH(MID(M998,2,3),Params!$A$4:$A$14,0),0)</f>
        <v>0</v>
      </c>
      <c r="AI998" s="109" cm="1">
        <f t="array" ref="AI998">IF(AH998=0,0,INDEX(Params!F$4:F$14,RESULTS!$AH998))</f>
        <v>0</v>
      </c>
      <c r="AJ998" s="109" cm="1">
        <f t="array" ref="AJ998">IF(AI998=0,0,INDEX(Params!G$4:G$14,RESULTS!$AH998))</f>
        <v>0</v>
      </c>
      <c r="AK998" s="109">
        <f t="shared" si="262"/>
        <v>0</v>
      </c>
      <c r="AL998" s="109">
        <f t="shared" si="263"/>
        <v>0</v>
      </c>
    </row>
    <row r="999" spans="1:38" x14ac:dyDescent="0.3">
      <c r="A999" s="64" t="str">
        <f t="shared" si="251"/>
        <v/>
      </c>
      <c r="B999" s="64" t="str">
        <f t="shared" si="252"/>
        <v/>
      </c>
      <c r="C999" s="100">
        <v>998</v>
      </c>
      <c r="D999" s="96"/>
      <c r="E999" s="97">
        <f t="shared" si="264"/>
        <v>1</v>
      </c>
      <c r="F999" s="97"/>
      <c r="G999" s="97"/>
      <c r="H999" s="104" t="str">
        <f t="shared" si="256"/>
        <v/>
      </c>
      <c r="I999" s="105" t="str">
        <f>IF(D999="","",VLOOKUP(D999,ENTRANTS!$A$1:$H$1000,2,0))</f>
        <v/>
      </c>
      <c r="J999" s="105" t="str">
        <f>IF(D999="","",VLOOKUP(D999,ENTRANTS!$A$1:$H$1000,3,0))</f>
        <v/>
      </c>
      <c r="K999" s="100" t="str">
        <f>IF(D999="","",LEFT(VLOOKUP(D999,ENTRANTS!$A$1:$H$1000,5,0),1))</f>
        <v/>
      </c>
      <c r="L999" s="100" t="str">
        <f>IF(D999="","",COUNTIF($K$2:K999,K999))</f>
        <v/>
      </c>
      <c r="M999" s="100" t="str">
        <f>IF(D999="","",VLOOKUP(D999,ENTRANTS!$A$1:$H$1000,4,0))</f>
        <v/>
      </c>
      <c r="N999" s="100" t="str">
        <f>IF(D999="","",COUNTIF($M$2:M999,M999))</f>
        <v/>
      </c>
      <c r="O999" s="105" t="str">
        <f>IF(D999="","",VLOOKUP(D999,ENTRANTS!$A$1:$H$1000,6,0))</f>
        <v/>
      </c>
      <c r="P999" s="83" t="str">
        <f t="shared" si="257"/>
        <v/>
      </c>
      <c r="Q999" s="30"/>
      <c r="R999" s="2" t="str">
        <f t="shared" si="258"/>
        <v/>
      </c>
      <c r="S999" s="3" t="str">
        <f>IF(D999="","",COUNTIF($R$2:R999,R999))</f>
        <v/>
      </c>
      <c r="T999" s="4" t="str">
        <f t="shared" si="265"/>
        <v/>
      </c>
      <c r="U999" s="34" t="str">
        <f>IF(AND(S999=4,K999="M",NOT(O999="Unattached")),SUMIF(R$2:R999,R999,L$2:L999),"")</f>
        <v/>
      </c>
      <c r="V999" s="4" t="str">
        <f t="shared" si="266"/>
        <v/>
      </c>
      <c r="W999" s="34" t="str">
        <f>IF(AND(S999=3,K999="F",NOT(O999="Unattached")),SUMIF(R$2:R999,R999,L$2:L999),"")</f>
        <v/>
      </c>
      <c r="X999" s="5" t="str">
        <f t="shared" si="253"/>
        <v/>
      </c>
      <c r="Y999" s="5" t="str">
        <f t="shared" si="259"/>
        <v/>
      </c>
      <c r="Z999" s="32" t="str">
        <f t="shared" si="254"/>
        <v xml:space="preserve"> </v>
      </c>
      <c r="AA999" s="32" t="str">
        <f>IF(K999="M",IF(S999&lt;&gt;4,"",VLOOKUP(CONCATENATE(R999," ",(S999-3)),$Z$2:AD999,5,0)),IF(S999&lt;&gt;3,"",VLOOKUP(CONCATENATE(R999," ",(S999-2)),$Z$2:AD999,5,0)))</f>
        <v/>
      </c>
      <c r="AB999" s="32" t="str">
        <f>IF(K999="M",IF(S999&lt;&gt;4,"",VLOOKUP(CONCATENATE(R999," ",(S999-2)),$Z$2:AD999,5,0)),IF(S999&lt;&gt;3,"",VLOOKUP(CONCATENATE(R999," ",(S999-1)),$Z$2:AD999,5,0)))</f>
        <v/>
      </c>
      <c r="AC999" s="32" t="str">
        <f>IF(K999="M",IF(S999&lt;&gt;4,"",VLOOKUP(CONCATENATE(R999," ",(S999-1)),$Z$2:AD999,5,0)),IF(S999&lt;&gt;3,"",VLOOKUP(CONCATENATE(R999," ",(S999)),$Z$2:AD999,5,0)))</f>
        <v/>
      </c>
      <c r="AD999" s="32" t="str">
        <f t="shared" si="260"/>
        <v/>
      </c>
      <c r="AE999" s="32" t="str">
        <f t="shared" si="261"/>
        <v xml:space="preserve"> </v>
      </c>
      <c r="AF999" s="109">
        <f>IF($K999="M",IF($L999&gt;Params!D$3,0,Params!F$3-$L999+1)+IF($L999=1,2,0),IF($L999&gt;Params!E$3,0,Params!G$3-$L999+1)+IF($L999=1,2,0))</f>
        <v>0</v>
      </c>
      <c r="AG999" s="109">
        <f t="shared" si="255"/>
        <v>0</v>
      </c>
      <c r="AH999" s="109">
        <f>IF(LEN(M999)&gt;1,MATCH(MID(M999,2,3),Params!$A$4:$A$14,0),0)</f>
        <v>0</v>
      </c>
      <c r="AI999" s="109" cm="1">
        <f t="array" ref="AI999">IF(AH999=0,0,INDEX(Params!F$4:F$14,RESULTS!$AH999))</f>
        <v>0</v>
      </c>
      <c r="AJ999" s="109" cm="1">
        <f t="array" ref="AJ999">IF(AI999=0,0,INDEX(Params!G$4:G$14,RESULTS!$AH999))</f>
        <v>0</v>
      </c>
      <c r="AK999" s="109">
        <f t="shared" si="262"/>
        <v>0</v>
      </c>
      <c r="AL999" s="109">
        <f t="shared" si="263"/>
        <v>0</v>
      </c>
    </row>
    <row r="1000" spans="1:38" x14ac:dyDescent="0.3">
      <c r="A1000" s="64" t="str">
        <f t="shared" si="251"/>
        <v/>
      </c>
      <c r="B1000" s="64" t="str">
        <f t="shared" si="252"/>
        <v/>
      </c>
      <c r="C1000" s="100">
        <v>999</v>
      </c>
      <c r="D1000" s="96"/>
      <c r="E1000" s="97">
        <f t="shared" si="264"/>
        <v>1</v>
      </c>
      <c r="F1000" s="97"/>
      <c r="G1000" s="97"/>
      <c r="H1000" s="104" t="str">
        <f t="shared" si="256"/>
        <v/>
      </c>
      <c r="I1000" s="105" t="str">
        <f>IF(D1000="","",VLOOKUP(D1000,ENTRANTS!$A$1:$H$1000,2,0))</f>
        <v/>
      </c>
      <c r="J1000" s="105" t="str">
        <f>IF(D1000="","",VLOOKUP(D1000,ENTRANTS!$A$1:$H$1000,3,0))</f>
        <v/>
      </c>
      <c r="K1000" s="100" t="str">
        <f>IF(D1000="","",LEFT(VLOOKUP(D1000,ENTRANTS!$A$1:$H$1000,5,0),1))</f>
        <v/>
      </c>
      <c r="L1000" s="100" t="str">
        <f>IF(D1000="","",COUNTIF($K$2:K1000,K1000))</f>
        <v/>
      </c>
      <c r="M1000" s="100" t="str">
        <f>IF(D1000="","",VLOOKUP(D1000,ENTRANTS!$A$1:$H$1000,4,0))</f>
        <v/>
      </c>
      <c r="N1000" s="100" t="str">
        <f>IF(D1000="","",COUNTIF($M$2:M1000,M1000))</f>
        <v/>
      </c>
      <c r="O1000" s="105" t="str">
        <f>IF(D1000="","",VLOOKUP(D1000,ENTRANTS!$A$1:$H$1000,6,0))</f>
        <v/>
      </c>
      <c r="P1000" s="83" t="str">
        <f t="shared" si="257"/>
        <v/>
      </c>
      <c r="Q1000" s="30"/>
      <c r="R1000" s="2" t="str">
        <f t="shared" si="258"/>
        <v/>
      </c>
      <c r="S1000" s="3" t="str">
        <f>IF(D1000="","",COUNTIF($R$2:R1000,R1000))</f>
        <v/>
      </c>
      <c r="T1000" s="4" t="str">
        <f t="shared" si="265"/>
        <v/>
      </c>
      <c r="U1000" s="34" t="str">
        <f>IF(AND(S1000=4,K1000="M",NOT(O1000="Unattached")),SUMIF(R$2:R1000,R1000,L$2:L1000),"")</f>
        <v/>
      </c>
      <c r="V1000" s="4" t="str">
        <f t="shared" si="266"/>
        <v/>
      </c>
      <c r="W1000" s="34" t="str">
        <f>IF(AND(S1000=3,K1000="F",NOT(O1000="Unattached")),SUMIF(R$2:R1000,R1000,L$2:L1000),"")</f>
        <v/>
      </c>
      <c r="X1000" s="5" t="str">
        <f t="shared" si="253"/>
        <v/>
      </c>
      <c r="Y1000" s="5" t="str">
        <f t="shared" si="259"/>
        <v/>
      </c>
      <c r="Z1000" s="32" t="str">
        <f t="shared" si="254"/>
        <v xml:space="preserve"> </v>
      </c>
      <c r="AA1000" s="32" t="str">
        <f>IF(K1000="M",IF(S1000&lt;&gt;4,"",VLOOKUP(CONCATENATE(R1000," ",(S1000-3)),$Z$2:AD1000,5,0)),IF(S1000&lt;&gt;3,"",VLOOKUP(CONCATENATE(R1000," ",(S1000-2)),$Z$2:AD1000,5,0)))</f>
        <v/>
      </c>
      <c r="AB1000" s="32" t="str">
        <f>IF(K1000="M",IF(S1000&lt;&gt;4,"",VLOOKUP(CONCATENATE(R1000," ",(S1000-2)),$Z$2:AD1000,5,0)),IF(S1000&lt;&gt;3,"",VLOOKUP(CONCATENATE(R1000," ",(S1000-1)),$Z$2:AD1000,5,0)))</f>
        <v/>
      </c>
      <c r="AC1000" s="32" t="str">
        <f>IF(K1000="M",IF(S1000&lt;&gt;4,"",VLOOKUP(CONCATENATE(R1000," ",(S1000-1)),$Z$2:AD1000,5,0)),IF(S1000&lt;&gt;3,"",VLOOKUP(CONCATENATE(R1000," ",(S1000)),$Z$2:AD1000,5,0)))</f>
        <v/>
      </c>
      <c r="AD1000" s="32" t="str">
        <f t="shared" si="260"/>
        <v/>
      </c>
      <c r="AE1000" s="32" t="str">
        <f t="shared" si="261"/>
        <v xml:space="preserve"> </v>
      </c>
      <c r="AF1000" s="109">
        <f>IF($K1000="M",IF($L1000&gt;Params!D$3,0,Params!F$3-$L1000+1)+IF($L1000=1,2,0),IF($L1000&gt;Params!E$3,0,Params!G$3-$L1000+1)+IF($L1000=1,2,0))</f>
        <v>0</v>
      </c>
      <c r="AG1000" s="109">
        <f t="shared" si="255"/>
        <v>0</v>
      </c>
      <c r="AH1000" s="109">
        <f>IF(LEN(M1000)&gt;1,MATCH(MID(M1000,2,3),Params!$A$4:$A$14,0),0)</f>
        <v>0</v>
      </c>
      <c r="AI1000" s="109" cm="1">
        <f t="array" ref="AI1000">IF(AH1000=0,0,INDEX(Params!F$4:F$14,RESULTS!$AH1000))</f>
        <v>0</v>
      </c>
      <c r="AJ1000" s="109" cm="1">
        <f t="array" ref="AJ1000">IF(AI1000=0,0,INDEX(Params!G$4:G$14,RESULTS!$AH1000))</f>
        <v>0</v>
      </c>
      <c r="AK1000" s="109">
        <f t="shared" si="262"/>
        <v>0</v>
      </c>
      <c r="AL1000" s="109">
        <f t="shared" si="263"/>
        <v>0</v>
      </c>
    </row>
    <row r="1001" spans="1:38" x14ac:dyDescent="0.3">
      <c r="A1001" s="65"/>
      <c r="B1001" s="65"/>
      <c r="D1001" s="60"/>
      <c r="E1001" s="60"/>
      <c r="F1001" s="60"/>
      <c r="G1001" s="60"/>
      <c r="P1001" s="84"/>
      <c r="Q1001" s="29"/>
      <c r="R1001" s="25"/>
      <c r="S1001" s="25"/>
      <c r="T1001" s="6"/>
      <c r="U1001" s="6"/>
      <c r="V1001" s="6"/>
      <c r="W1001" s="81"/>
      <c r="X1001" s="26"/>
      <c r="Y1001" s="26"/>
      <c r="Z1001" s="33"/>
      <c r="AA1001" s="33"/>
      <c r="AB1001" s="33"/>
      <c r="AC1001" s="33"/>
      <c r="AD1001" s="33"/>
      <c r="AE1001" s="33"/>
      <c r="AF1001" s="113"/>
    </row>
    <row r="1002" spans="1:38" x14ac:dyDescent="0.3">
      <c r="D1002" s="61"/>
      <c r="E1002" s="61"/>
      <c r="F1002" s="61"/>
      <c r="G1002" s="61"/>
      <c r="P1002" s="85"/>
      <c r="Q1002" s="44"/>
      <c r="R1002" s="45"/>
      <c r="S1002" s="45"/>
      <c r="T1002" s="46"/>
      <c r="U1002" s="46"/>
      <c r="V1002" s="46"/>
      <c r="W1002" s="82"/>
      <c r="X1002" s="47"/>
      <c r="Y1002" s="47"/>
      <c r="Z1002" s="48"/>
      <c r="AA1002" s="48"/>
      <c r="AB1002" s="48"/>
      <c r="AC1002" s="48"/>
      <c r="AD1002" s="48"/>
      <c r="AE1002" s="48"/>
    </row>
  </sheetData>
  <sheetProtection autoFilter="0"/>
  <autoFilter ref="A1:AD1000" xr:uid="{00000000-0009-0000-0000-000001000000}"/>
  <printOptions horizontalCentered="1"/>
  <pageMargins left="0.23622047244094491" right="0.23622047244094491" top="0.35433070866141736" bottom="0.39370078740157483" header="0.15748031496062992" footer="0.19685039370078741"/>
  <pageSetup paperSize="9" scale="90" fitToHeight="10" orientation="portrait" r:id="rId1"/>
  <headerFooter>
    <oddHeader>&amp;C&amp;F - &amp;A</oddHeader>
    <oddFooter>&amp;C&amp;8Page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U94"/>
  <sheetViews>
    <sheetView tabSelected="1" topLeftCell="B1" zoomScaleNormal="100" workbookViewId="0">
      <selection activeCell="D4" sqref="D4"/>
    </sheetView>
  </sheetViews>
  <sheetFormatPr defaultColWidth="9.109375" defaultRowHeight="14.4" x14ac:dyDescent="0.3"/>
  <cols>
    <col min="1" max="1" width="0" style="7" hidden="1" customWidth="1"/>
    <col min="2" max="2" width="8" style="14" customWidth="1"/>
    <col min="3" max="4" width="7.44140625" style="7" customWidth="1"/>
    <col min="5" max="5" width="5.88671875" style="7" customWidth="1"/>
    <col min="6" max="6" width="11.109375" style="7" customWidth="1"/>
    <col min="7" max="7" width="12.6640625" style="7" customWidth="1"/>
    <col min="8" max="8" width="23.44140625" style="8" customWidth="1"/>
    <col min="9" max="9" width="11" style="69" customWidth="1"/>
    <col min="10" max="10" width="1.44140625" style="7" customWidth="1"/>
    <col min="11" max="11" width="1.44140625" style="7" hidden="1" customWidth="1"/>
    <col min="12" max="12" width="9.33203125" style="14" customWidth="1"/>
    <col min="13" max="14" width="7.44140625" style="7" customWidth="1"/>
    <col min="15" max="15" width="4.5546875" style="7" customWidth="1"/>
    <col min="16" max="16" width="11.109375" style="7" customWidth="1"/>
    <col min="17" max="17" width="12.6640625" style="7" customWidth="1"/>
    <col min="18" max="18" width="23.44140625" style="8" customWidth="1"/>
    <col min="19" max="19" width="8.33203125" style="69" customWidth="1"/>
    <col min="20" max="20" width="3" style="7" customWidth="1"/>
    <col min="21" max="16384" width="9.109375" style="7"/>
  </cols>
  <sheetData>
    <row r="1" spans="2:21" ht="22.5" customHeight="1" x14ac:dyDescent="0.3">
      <c r="B1" s="7"/>
      <c r="I1" s="74"/>
      <c r="J1" s="9" t="s">
        <v>58</v>
      </c>
      <c r="K1" s="9"/>
      <c r="L1" s="10"/>
    </row>
    <row r="2" spans="2:21" ht="8.25" customHeight="1" x14ac:dyDescent="0.3"/>
    <row r="3" spans="2:21" s="13" customFormat="1" ht="28.8" x14ac:dyDescent="0.3">
      <c r="B3" s="11" t="s">
        <v>14</v>
      </c>
      <c r="C3" s="11" t="s">
        <v>67</v>
      </c>
      <c r="D3" s="12" t="s">
        <v>4</v>
      </c>
      <c r="E3" s="12"/>
      <c r="F3" s="12"/>
      <c r="G3" s="12"/>
      <c r="H3" s="12"/>
      <c r="I3" s="114" t="s">
        <v>93</v>
      </c>
      <c r="L3" s="11" t="s">
        <v>13</v>
      </c>
      <c r="M3" s="11" t="s">
        <v>56</v>
      </c>
      <c r="N3" s="12" t="s">
        <v>4</v>
      </c>
      <c r="O3" s="12"/>
      <c r="P3" s="12"/>
      <c r="Q3" s="12"/>
      <c r="R3" s="12"/>
      <c r="S3" s="70" t="s">
        <v>93</v>
      </c>
      <c r="U3" s="7"/>
    </row>
    <row r="4" spans="2:21" x14ac:dyDescent="0.3">
      <c r="B4" s="14">
        <v>1</v>
      </c>
      <c r="C4" s="67">
        <f t="shared" ref="C4:C13" si="0">IF(ISNA(VLOOKUP(B4,CLUB_MEN,2,0)),"",VLOOKUP(B4,CLUB_MEN,2,0))</f>
        <v>35</v>
      </c>
      <c r="D4" s="8" t="str">
        <f t="shared" ref="D4:D13" si="1">IF(ISNA(VLOOKUP(B4,CLUB_MEN,6,0)),"",VLOOKUP(B4,CLUB_MEN,6,0))</f>
        <v>Rossendale Harriers (Charlie Parkinson, Joseph Ormrod, John Horrocks, Michael Toman)</v>
      </c>
      <c r="F4" s="15"/>
      <c r="G4" s="8"/>
      <c r="I4" s="67">
        <f>Params!P3+2</f>
        <v>12</v>
      </c>
      <c r="L4" s="14">
        <v>1</v>
      </c>
      <c r="M4" s="67">
        <f t="shared" ref="M4:M13" si="2">IF(ISNA(VLOOKUP(L4,CLUB_WOMEN,2,0)),"",VLOOKUP(L4,CLUB_WOMEN,2,0))</f>
        <v>8</v>
      </c>
      <c r="N4" s="8" t="str">
        <f t="shared" ref="N4:N13" si="3">IF(ISNA(VLOOKUP(L4,CLUB_WOMEN,4,0)),"",VLOOKUP(L4,CLUB_WOMEN,4,0))</f>
        <v>Rossendale Harriers (Lisa Parker, Karen Forster, Carolyn Tregaskis)</v>
      </c>
      <c r="P4" s="15"/>
      <c r="Q4" s="8"/>
      <c r="S4" s="67">
        <f>Params!Q3+2</f>
        <v>12</v>
      </c>
    </row>
    <row r="5" spans="2:21" x14ac:dyDescent="0.3">
      <c r="B5" s="14">
        <v>2</v>
      </c>
      <c r="C5" s="67">
        <f t="shared" si="0"/>
        <v>81</v>
      </c>
      <c r="D5" s="8" t="str">
        <f t="shared" si="1"/>
        <v>Clayton-Le-Moors (Craig Storozuk, Angus Bigmore, James Crook, Peter Browning)</v>
      </c>
      <c r="F5" s="15"/>
      <c r="G5" s="8"/>
      <c r="I5" s="67">
        <f>IF((Params!P$3+1)&gt;B5,Params!P$3-B5+1,0)</f>
        <v>9</v>
      </c>
      <c r="L5" s="14">
        <v>2</v>
      </c>
      <c r="M5" s="67" t="str">
        <f t="shared" si="2"/>
        <v/>
      </c>
      <c r="N5" s="8" t="str">
        <f t="shared" si="3"/>
        <v/>
      </c>
      <c r="P5" s="15"/>
      <c r="Q5" s="8"/>
      <c r="S5" s="67">
        <f>IF((Params!Q$3+1)&gt;L5,Params!Q$3-L5+1,0)</f>
        <v>9</v>
      </c>
    </row>
    <row r="6" spans="2:21" x14ac:dyDescent="0.3">
      <c r="B6" s="14">
        <v>3</v>
      </c>
      <c r="C6" s="67">
        <f t="shared" si="0"/>
        <v>127</v>
      </c>
      <c r="D6" s="8" t="str">
        <f t="shared" si="1"/>
        <v>Newburgh Nomads (Chris Banks, Tony Jackson, Wally Coppelov, Fred Duenbier)</v>
      </c>
      <c r="F6" s="15"/>
      <c r="G6" s="8"/>
      <c r="I6" s="67">
        <f>IF((Params!P$3+1)&gt;B6,Params!P$3-B6+1,0)</f>
        <v>8</v>
      </c>
      <c r="L6" s="14">
        <v>3</v>
      </c>
      <c r="M6" s="67" t="str">
        <f t="shared" si="2"/>
        <v/>
      </c>
      <c r="N6" s="8" t="str">
        <f t="shared" si="3"/>
        <v/>
      </c>
      <c r="P6" s="15"/>
      <c r="Q6" s="8"/>
      <c r="S6" s="67">
        <f>IF((Params!Q$3+1)&gt;L6,Params!Q$3-L6+1,0)</f>
        <v>8</v>
      </c>
    </row>
    <row r="7" spans="2:21" x14ac:dyDescent="0.3">
      <c r="B7" s="14">
        <v>4</v>
      </c>
      <c r="C7" s="67" t="str">
        <f t="shared" si="0"/>
        <v/>
      </c>
      <c r="D7" s="8" t="str">
        <f t="shared" si="1"/>
        <v/>
      </c>
      <c r="F7" s="15"/>
      <c r="G7" s="8"/>
      <c r="I7" s="67">
        <f>IF((Params!P$3+1)&gt;B7,Params!P$3-B7+1,0)</f>
        <v>7</v>
      </c>
      <c r="L7" s="14">
        <v>4</v>
      </c>
      <c r="M7" s="67" t="str">
        <f t="shared" si="2"/>
        <v/>
      </c>
      <c r="N7" s="8" t="str">
        <f t="shared" si="3"/>
        <v/>
      </c>
      <c r="P7" s="15"/>
      <c r="Q7" s="8"/>
      <c r="S7" s="67">
        <f>IF((Params!Q$3+1)&gt;L7,Params!Q$3-L7+1,0)</f>
        <v>7</v>
      </c>
    </row>
    <row r="8" spans="2:21" x14ac:dyDescent="0.3">
      <c r="B8" s="14">
        <v>5</v>
      </c>
      <c r="C8" s="67" t="str">
        <f t="shared" si="0"/>
        <v/>
      </c>
      <c r="D8" s="8" t="str">
        <f t="shared" si="1"/>
        <v/>
      </c>
      <c r="F8" s="15"/>
      <c r="G8" s="8"/>
      <c r="I8" s="67">
        <f>IF((Params!P$3+1)&gt;B8,Params!P$3-B8+1,0)</f>
        <v>6</v>
      </c>
      <c r="L8" s="14">
        <v>5</v>
      </c>
      <c r="M8" s="67" t="str">
        <f t="shared" si="2"/>
        <v/>
      </c>
      <c r="N8" s="8" t="str">
        <f t="shared" si="3"/>
        <v/>
      </c>
      <c r="P8" s="15"/>
      <c r="Q8" s="8"/>
      <c r="S8" s="67">
        <f>IF((Params!Q$3+1)&gt;L8,Params!Q$3-L8+1,0)</f>
        <v>6</v>
      </c>
    </row>
    <row r="9" spans="2:21" x14ac:dyDescent="0.3">
      <c r="B9" s="14">
        <v>6</v>
      </c>
      <c r="C9" s="67" t="str">
        <f t="shared" si="0"/>
        <v/>
      </c>
      <c r="D9" s="8" t="str">
        <f t="shared" si="1"/>
        <v/>
      </c>
      <c r="F9" s="15"/>
      <c r="G9" s="8"/>
      <c r="I9" s="67">
        <f>IF((Params!P$3+1)&gt;B9,Params!P$3-B9+1,0)</f>
        <v>5</v>
      </c>
      <c r="L9" s="14">
        <v>6</v>
      </c>
      <c r="M9" s="67" t="str">
        <f t="shared" si="2"/>
        <v/>
      </c>
      <c r="N9" s="8" t="str">
        <f t="shared" si="3"/>
        <v/>
      </c>
      <c r="P9" s="15"/>
      <c r="Q9" s="8"/>
      <c r="S9" s="67">
        <f>IF((Params!Q$3+1)&gt;L9,Params!Q$3-L9+1,0)</f>
        <v>5</v>
      </c>
    </row>
    <row r="10" spans="2:21" x14ac:dyDescent="0.3">
      <c r="B10" s="14">
        <v>7</v>
      </c>
      <c r="C10" s="67" t="str">
        <f t="shared" si="0"/>
        <v/>
      </c>
      <c r="D10" s="8" t="str">
        <f t="shared" si="1"/>
        <v/>
      </c>
      <c r="F10" s="15"/>
      <c r="G10" s="8"/>
      <c r="I10" s="67">
        <f>IF((Params!P$3+1)&gt;B10,Params!P$3-B10+1,0)</f>
        <v>4</v>
      </c>
      <c r="L10" s="14">
        <v>7</v>
      </c>
      <c r="M10" s="67" t="str">
        <f t="shared" si="2"/>
        <v/>
      </c>
      <c r="N10" s="8" t="str">
        <f t="shared" si="3"/>
        <v/>
      </c>
      <c r="P10" s="15"/>
      <c r="Q10" s="8"/>
      <c r="S10" s="67">
        <f>IF((Params!Q$3+1)&gt;L10,Params!Q$3-L10+1,0)</f>
        <v>4</v>
      </c>
    </row>
    <row r="11" spans="2:21" x14ac:dyDescent="0.3">
      <c r="B11" s="14">
        <v>8</v>
      </c>
      <c r="C11" s="67" t="str">
        <f t="shared" si="0"/>
        <v/>
      </c>
      <c r="D11" s="8" t="str">
        <f t="shared" si="1"/>
        <v/>
      </c>
      <c r="F11" s="15"/>
      <c r="G11" s="8"/>
      <c r="I11" s="67">
        <f>IF((Params!P$3+1)&gt;B11,Params!P$3-B11+1,0)</f>
        <v>3</v>
      </c>
      <c r="L11" s="14">
        <v>8</v>
      </c>
      <c r="M11" s="67" t="str">
        <f t="shared" si="2"/>
        <v/>
      </c>
      <c r="N11" s="8" t="str">
        <f t="shared" si="3"/>
        <v/>
      </c>
      <c r="P11" s="15"/>
      <c r="Q11" s="8"/>
      <c r="S11" s="67">
        <f>IF((Params!Q$3+1)&gt;L11,Params!Q$3-L11+1,0)</f>
        <v>3</v>
      </c>
    </row>
    <row r="12" spans="2:21" x14ac:dyDescent="0.3">
      <c r="B12" s="14">
        <v>9</v>
      </c>
      <c r="C12" s="67" t="str">
        <f t="shared" si="0"/>
        <v/>
      </c>
      <c r="D12" s="8" t="str">
        <f t="shared" si="1"/>
        <v/>
      </c>
      <c r="F12" s="15"/>
      <c r="G12" s="8"/>
      <c r="I12" s="67">
        <f>IF((Params!P$3+1)&gt;B12,Params!P$3-B12+1,0)</f>
        <v>2</v>
      </c>
      <c r="L12" s="14">
        <v>9</v>
      </c>
      <c r="M12" s="67" t="str">
        <f t="shared" si="2"/>
        <v/>
      </c>
      <c r="N12" s="8" t="str">
        <f t="shared" si="3"/>
        <v/>
      </c>
      <c r="P12" s="15"/>
      <c r="Q12" s="8"/>
      <c r="S12" s="67">
        <f>IF((Params!Q$3+1)&gt;L12,Params!Q$3-L12+1,0)</f>
        <v>2</v>
      </c>
    </row>
    <row r="13" spans="2:21" x14ac:dyDescent="0.3">
      <c r="B13" s="14">
        <v>10</v>
      </c>
      <c r="C13" s="67" t="str">
        <f t="shared" si="0"/>
        <v/>
      </c>
      <c r="D13" s="8" t="str">
        <f t="shared" si="1"/>
        <v/>
      </c>
      <c r="F13" s="15"/>
      <c r="G13" s="8"/>
      <c r="I13" s="67">
        <f>IF((Params!P$3+1)&gt;B13,Params!P$3-B13+1,0)</f>
        <v>1</v>
      </c>
      <c r="L13" s="14">
        <v>10</v>
      </c>
      <c r="M13" s="67" t="str">
        <f t="shared" si="2"/>
        <v/>
      </c>
      <c r="N13" s="8" t="str">
        <f t="shared" si="3"/>
        <v/>
      </c>
      <c r="P13" s="15"/>
      <c r="Q13" s="8"/>
      <c r="S13" s="67">
        <f>IF((Params!Q$3+1)&gt;L13,Params!Q$3-L13+1,0)</f>
        <v>1</v>
      </c>
    </row>
    <row r="14" spans="2:21" ht="22.5" customHeight="1" x14ac:dyDescent="0.3">
      <c r="C14" s="14"/>
      <c r="D14" s="14"/>
      <c r="E14" s="14"/>
      <c r="F14" s="8"/>
      <c r="G14" s="8"/>
      <c r="I14" s="68"/>
      <c r="M14" s="14"/>
      <c r="N14" s="14"/>
      <c r="O14" s="14"/>
      <c r="P14" s="8"/>
      <c r="Q14" s="8"/>
      <c r="S14" s="68"/>
    </row>
    <row r="15" spans="2:21" ht="22.5" customHeight="1" x14ac:dyDescent="0.3">
      <c r="I15" s="75"/>
      <c r="J15" s="21" t="s">
        <v>59</v>
      </c>
      <c r="K15" s="21"/>
    </row>
    <row r="16" spans="2:21" ht="8.25" customHeight="1" x14ac:dyDescent="0.3"/>
    <row r="17" spans="1:21" s="18" customFormat="1" ht="18" x14ac:dyDescent="0.3">
      <c r="B17" s="17" t="s">
        <v>31</v>
      </c>
      <c r="C17" s="11" t="s">
        <v>23</v>
      </c>
      <c r="D17" s="11"/>
      <c r="E17" s="11" t="s">
        <v>63</v>
      </c>
      <c r="F17" s="11" t="s">
        <v>24</v>
      </c>
      <c r="G17" s="11" t="s">
        <v>25</v>
      </c>
      <c r="H17" s="12" t="s">
        <v>4</v>
      </c>
      <c r="I17" s="71" t="s">
        <v>1</v>
      </c>
      <c r="L17" s="17" t="s">
        <v>30</v>
      </c>
      <c r="M17" s="11" t="s">
        <v>23</v>
      </c>
      <c r="N17" s="11"/>
      <c r="O17" s="11" t="s">
        <v>63</v>
      </c>
      <c r="P17" s="11" t="s">
        <v>24</v>
      </c>
      <c r="Q17" s="11" t="s">
        <v>25</v>
      </c>
      <c r="R17" s="12" t="s">
        <v>4</v>
      </c>
      <c r="S17" s="71" t="s">
        <v>1</v>
      </c>
      <c r="U17" s="7"/>
    </row>
    <row r="18" spans="1:21" x14ac:dyDescent="0.3">
      <c r="A18" s="7" t="s">
        <v>6</v>
      </c>
      <c r="B18" s="14">
        <v>1</v>
      </c>
      <c r="C18" s="14" t="str">
        <f t="shared" ref="C18:C27" si="4">IF(ISNA(VLOOKUP(A18&amp;B18,GEN_RANGE,13,0)),"",VLOOKUP(A18&amp;B18,GEN_RANGE,13,0))</f>
        <v>M</v>
      </c>
      <c r="D18" s="14"/>
      <c r="E18" s="14">
        <f t="shared" ref="E18:E27" si="5">IF(ISNA(VLOOKUP(A18&amp;B18,GEN_RANGE,4,0)),"",VLOOKUP(A18&amp;B18,GEN_RANGE,4,0))</f>
        <v>208</v>
      </c>
      <c r="F18" s="8" t="str">
        <f t="shared" ref="F18:F27" si="6">IF(ISNA(VLOOKUP(A18&amp;B18,GEN_RANGE,9,0)),"",VLOOKUP(A18&amp;B18,GEN_RANGE,9,0))</f>
        <v>Harry</v>
      </c>
      <c r="G18" s="8" t="str">
        <f t="shared" ref="G18:G27" si="7">IF(ISNA(VLOOKUP(A18&amp;B18,GEN_RANGE,10,0)),"",VLOOKUP(A18&amp;B18,GEN_RANGE,10,0))</f>
        <v>Brierley</v>
      </c>
      <c r="H18" s="8" t="str">
        <f t="shared" ref="H18:H27" si="8">IF(ISNA(VLOOKUP(A18&amp;B18,GEN_RANGE,15,0)),"",VLOOKUP(A18&amp;B18,GEN_RANGE,15,0))</f>
        <v>Queens Park Harriers</v>
      </c>
      <c r="I18" s="98">
        <f t="shared" ref="I18:I27" si="9">IF(ISNA(VLOOKUP(A18&amp;B18,GEN_RANGE,8,0)),"",VLOOKUP(A18&amp;B18,GEN_RANGE,8,0))</f>
        <v>3.7291666666666667E-2</v>
      </c>
      <c r="K18" s="7" t="s">
        <v>12</v>
      </c>
      <c r="L18" s="14">
        <v>1</v>
      </c>
      <c r="M18" s="14" t="str">
        <f t="shared" ref="M18:M27" si="10">IF(ISNA(VLOOKUP(K18&amp;L18,GEN_RANGE,13,0)),"",VLOOKUP(K18&amp;L18,GEN_RANGE,13,0))</f>
        <v>F45</v>
      </c>
      <c r="N18" s="14"/>
      <c r="O18" s="14">
        <f t="shared" ref="O18:O27" si="11">IF(ISNA(VLOOKUP(K18&amp;L18,GEN_RANGE,4,0)),"",VLOOKUP(K18&amp;L18,GEN_RANGE,4,0))</f>
        <v>156</v>
      </c>
      <c r="P18" s="8" t="str">
        <f t="shared" ref="P18:P27" si="12">IF(ISNA(VLOOKUP(K18&amp;L18,GEN_RANGE,9,0)),"",VLOOKUP(K18&amp;L18,GEN_RANGE,9,0))</f>
        <v>Lisa</v>
      </c>
      <c r="Q18" s="8" t="str">
        <f t="shared" ref="Q18:Q27" si="13">IF(ISNA(VLOOKUP(K18&amp;L18,GEN_RANGE,10,0)),"",VLOOKUP(K18&amp;L18,GEN_RANGE,10,0))</f>
        <v>Parker</v>
      </c>
      <c r="R18" s="8" t="str">
        <f t="shared" ref="R18:R27" si="14">IF(ISNA(VLOOKUP(K18&amp;L18,GEN_RANGE,15,0)),"",VLOOKUP(K18&amp;L18,GEN_RANGE,15,0))</f>
        <v>Rossendale Harriers</v>
      </c>
      <c r="S18" s="98">
        <f t="shared" ref="S18:S27" si="15">IF(ISNA(VLOOKUP(K18&amp;L18,GEN_RANGE,8,0)),"",VLOOKUP(K18&amp;L18,GEN_RANGE,8,0))</f>
        <v>4.6145833333333337E-2</v>
      </c>
    </row>
    <row r="19" spans="1:21" x14ac:dyDescent="0.3">
      <c r="A19" s="7" t="s">
        <v>6</v>
      </c>
      <c r="B19" s="14">
        <v>2</v>
      </c>
      <c r="C19" s="14" t="str">
        <f t="shared" si="4"/>
        <v>MU23</v>
      </c>
      <c r="D19" s="14"/>
      <c r="E19" s="14">
        <f t="shared" si="5"/>
        <v>159</v>
      </c>
      <c r="F19" s="8" t="str">
        <f t="shared" si="6"/>
        <v>Charlie</v>
      </c>
      <c r="G19" s="8" t="str">
        <f t="shared" si="7"/>
        <v>Parkinson</v>
      </c>
      <c r="H19" s="8" t="str">
        <f t="shared" si="8"/>
        <v>Rossendale Harriers</v>
      </c>
      <c r="I19" s="98">
        <f t="shared" si="9"/>
        <v>3.833333333333333E-2</v>
      </c>
      <c r="K19" s="7" t="s">
        <v>12</v>
      </c>
      <c r="L19" s="14">
        <v>2</v>
      </c>
      <c r="M19" s="14" t="str">
        <f t="shared" si="10"/>
        <v>F40</v>
      </c>
      <c r="N19" s="14"/>
      <c r="O19" s="14">
        <f t="shared" si="11"/>
        <v>198</v>
      </c>
      <c r="P19" s="8" t="str">
        <f t="shared" si="12"/>
        <v>Rebecca</v>
      </c>
      <c r="Q19" s="8" t="str">
        <f t="shared" si="13"/>
        <v>Crawshaw</v>
      </c>
      <c r="R19" s="8" t="str">
        <f t="shared" si="14"/>
        <v>Bowland Fell Runners</v>
      </c>
      <c r="S19" s="98">
        <f t="shared" si="15"/>
        <v>4.988425925925926E-2</v>
      </c>
    </row>
    <row r="20" spans="1:21" x14ac:dyDescent="0.3">
      <c r="A20" s="7" t="s">
        <v>6</v>
      </c>
      <c r="B20" s="14">
        <v>3</v>
      </c>
      <c r="C20" s="14" t="str">
        <f t="shared" si="4"/>
        <v>MU23</v>
      </c>
      <c r="D20" s="14"/>
      <c r="E20" s="14">
        <f t="shared" si="5"/>
        <v>226</v>
      </c>
      <c r="F20" s="8" t="str">
        <f t="shared" si="6"/>
        <v>Joseph</v>
      </c>
      <c r="G20" s="8" t="str">
        <f t="shared" si="7"/>
        <v>Ormrod</v>
      </c>
      <c r="H20" s="8" t="str">
        <f t="shared" si="8"/>
        <v>Rossendale Harriers</v>
      </c>
      <c r="I20" s="98">
        <f t="shared" si="9"/>
        <v>3.8738425925925926E-2</v>
      </c>
      <c r="K20" s="7" t="s">
        <v>12</v>
      </c>
      <c r="L20" s="14">
        <v>3</v>
      </c>
      <c r="M20" s="14" t="str">
        <f t="shared" si="10"/>
        <v>F60</v>
      </c>
      <c r="N20" s="14"/>
      <c r="O20" s="14">
        <f t="shared" si="11"/>
        <v>160</v>
      </c>
      <c r="P20" s="8" t="str">
        <f t="shared" si="12"/>
        <v>Karen</v>
      </c>
      <c r="Q20" s="8" t="str">
        <f t="shared" si="13"/>
        <v>Forster</v>
      </c>
      <c r="R20" s="8" t="str">
        <f t="shared" si="14"/>
        <v>Rossendale Harriers</v>
      </c>
      <c r="S20" s="98">
        <f t="shared" si="15"/>
        <v>5.0868055555555562E-2</v>
      </c>
    </row>
    <row r="21" spans="1:21" x14ac:dyDescent="0.3">
      <c r="A21" s="7" t="s">
        <v>6</v>
      </c>
      <c r="B21" s="14">
        <v>4</v>
      </c>
      <c r="C21" s="14" t="str">
        <f t="shared" si="4"/>
        <v>M40</v>
      </c>
      <c r="D21" s="14"/>
      <c r="E21" s="14">
        <f t="shared" si="5"/>
        <v>218</v>
      </c>
      <c r="F21" s="8" t="str">
        <f t="shared" si="6"/>
        <v>David</v>
      </c>
      <c r="G21" s="8" t="str">
        <f t="shared" si="7"/>
        <v>Poole</v>
      </c>
      <c r="H21" s="8" t="str">
        <f t="shared" si="8"/>
        <v>Barlick Fell Runners</v>
      </c>
      <c r="I21" s="98">
        <f t="shared" si="9"/>
        <v>3.9409722222222221E-2</v>
      </c>
      <c r="K21" s="7" t="s">
        <v>12</v>
      </c>
      <c r="L21" s="14">
        <v>4</v>
      </c>
      <c r="M21" s="14" t="str">
        <f t="shared" si="10"/>
        <v>F55</v>
      </c>
      <c r="N21" s="14"/>
      <c r="O21" s="14">
        <f t="shared" si="11"/>
        <v>196</v>
      </c>
      <c r="P21" s="8" t="str">
        <f t="shared" si="12"/>
        <v>Carolyn</v>
      </c>
      <c r="Q21" s="8" t="str">
        <f t="shared" si="13"/>
        <v>Tregaskis</v>
      </c>
      <c r="R21" s="8" t="str">
        <f t="shared" si="14"/>
        <v>Rossendale Harriers</v>
      </c>
      <c r="S21" s="98">
        <f t="shared" si="15"/>
        <v>5.3379629629629631E-2</v>
      </c>
    </row>
    <row r="22" spans="1:21" x14ac:dyDescent="0.3">
      <c r="A22" s="7" t="s">
        <v>6</v>
      </c>
      <c r="B22" s="14">
        <v>5</v>
      </c>
      <c r="C22" s="14" t="str">
        <f t="shared" si="4"/>
        <v>M40</v>
      </c>
      <c r="D22" s="14"/>
      <c r="E22" s="14">
        <f t="shared" si="5"/>
        <v>227</v>
      </c>
      <c r="F22" s="8" t="str">
        <f t="shared" si="6"/>
        <v>Ryan</v>
      </c>
      <c r="G22" s="8" t="str">
        <f t="shared" si="7"/>
        <v>Keenan</v>
      </c>
      <c r="H22" s="8" t="str">
        <f t="shared" si="8"/>
        <v>Rochdale Harriers</v>
      </c>
      <c r="I22" s="98">
        <f t="shared" si="9"/>
        <v>3.9895833333333332E-2</v>
      </c>
      <c r="K22" s="7" t="s">
        <v>12</v>
      </c>
      <c r="L22" s="14">
        <v>5</v>
      </c>
      <c r="M22" s="14" t="str">
        <f t="shared" si="10"/>
        <v>F40</v>
      </c>
      <c r="N22" s="14"/>
      <c r="O22" s="14">
        <f t="shared" si="11"/>
        <v>192</v>
      </c>
      <c r="P22" s="8" t="str">
        <f t="shared" si="12"/>
        <v>Abigail</v>
      </c>
      <c r="Q22" s="8" t="str">
        <f t="shared" si="13"/>
        <v>Thompson</v>
      </c>
      <c r="R22" s="8" t="str">
        <f t="shared" si="14"/>
        <v>Rossendale Harriers</v>
      </c>
      <c r="S22" s="98">
        <f t="shared" si="15"/>
        <v>5.3437499999999999E-2</v>
      </c>
    </row>
    <row r="23" spans="1:21" x14ac:dyDescent="0.3">
      <c r="A23" s="7" t="s">
        <v>6</v>
      </c>
      <c r="B23" s="14">
        <v>6</v>
      </c>
      <c r="C23" s="14" t="str">
        <f t="shared" si="4"/>
        <v>M55</v>
      </c>
      <c r="D23" s="14"/>
      <c r="E23" s="14">
        <f t="shared" si="5"/>
        <v>183</v>
      </c>
      <c r="F23" s="8" t="str">
        <f t="shared" si="6"/>
        <v>Brian</v>
      </c>
      <c r="G23" s="8" t="str">
        <f t="shared" si="7"/>
        <v>Shaw</v>
      </c>
      <c r="H23" s="8" t="str">
        <f t="shared" si="8"/>
        <v>Darwen Dashers</v>
      </c>
      <c r="I23" s="98">
        <f t="shared" si="9"/>
        <v>4.0069444444444442E-2</v>
      </c>
      <c r="K23" s="7" t="s">
        <v>12</v>
      </c>
      <c r="L23" s="14">
        <v>6</v>
      </c>
      <c r="M23" s="14" t="str">
        <f t="shared" si="10"/>
        <v>F</v>
      </c>
      <c r="N23" s="14"/>
      <c r="O23" s="14">
        <f t="shared" si="11"/>
        <v>209</v>
      </c>
      <c r="P23" s="8" t="str">
        <f t="shared" si="12"/>
        <v>Molly</v>
      </c>
      <c r="Q23" s="8" t="str">
        <f t="shared" si="13"/>
        <v>Howell</v>
      </c>
      <c r="R23" s="8" t="str">
        <f t="shared" si="14"/>
        <v>Rochdale Harriers</v>
      </c>
      <c r="S23" s="98">
        <f t="shared" si="15"/>
        <v>5.4120370370370367E-2</v>
      </c>
    </row>
    <row r="24" spans="1:21" x14ac:dyDescent="0.3">
      <c r="A24" s="7" t="s">
        <v>6</v>
      </c>
      <c r="B24" s="14">
        <v>7</v>
      </c>
      <c r="C24" s="14" t="str">
        <f t="shared" si="4"/>
        <v>M45</v>
      </c>
      <c r="D24" s="14"/>
      <c r="E24" s="14">
        <f t="shared" si="5"/>
        <v>217</v>
      </c>
      <c r="F24" s="8" t="str">
        <f t="shared" si="6"/>
        <v>Andy</v>
      </c>
      <c r="G24" s="8" t="str">
        <f t="shared" si="7"/>
        <v>Berry</v>
      </c>
      <c r="H24" s="8" t="str">
        <f t="shared" si="8"/>
        <v>Barlick Fell Runners</v>
      </c>
      <c r="I24" s="98">
        <f t="shared" si="9"/>
        <v>4.0150462962962964E-2</v>
      </c>
      <c r="K24" s="7" t="s">
        <v>12</v>
      </c>
      <c r="L24" s="14">
        <v>7</v>
      </c>
      <c r="M24" s="14" t="str">
        <f t="shared" si="10"/>
        <v>F55</v>
      </c>
      <c r="N24" s="14"/>
      <c r="O24" s="14">
        <f t="shared" si="11"/>
        <v>199</v>
      </c>
      <c r="P24" s="8" t="str">
        <f t="shared" si="12"/>
        <v>Lisa</v>
      </c>
      <c r="Q24" s="8" t="str">
        <f t="shared" si="13"/>
        <v>Ingham</v>
      </c>
      <c r="R24" s="8" t="str">
        <f t="shared" si="14"/>
        <v>Blackburn Road Runners</v>
      </c>
      <c r="S24" s="98">
        <f t="shared" si="15"/>
        <v>5.5312499999999994E-2</v>
      </c>
    </row>
    <row r="25" spans="1:21" x14ac:dyDescent="0.3">
      <c r="A25" s="7" t="s">
        <v>6</v>
      </c>
      <c r="B25" s="14">
        <v>8</v>
      </c>
      <c r="C25" s="14" t="str">
        <f t="shared" si="4"/>
        <v>M50</v>
      </c>
      <c r="D25" s="14"/>
      <c r="E25" s="14">
        <f t="shared" si="5"/>
        <v>158</v>
      </c>
      <c r="F25" s="8" t="str">
        <f t="shared" si="6"/>
        <v>Thomas</v>
      </c>
      <c r="G25" s="8" t="str">
        <f t="shared" si="7"/>
        <v>Harkin</v>
      </c>
      <c r="H25" s="8" t="str">
        <f t="shared" si="8"/>
        <v>Liverpool Pembroke Sefton Harriers</v>
      </c>
      <c r="I25" s="98">
        <f t="shared" si="9"/>
        <v>4.0335648148148148E-2</v>
      </c>
      <c r="K25" s="7" t="s">
        <v>12</v>
      </c>
      <c r="L25" s="14">
        <v>8</v>
      </c>
      <c r="M25" s="14" t="str">
        <f t="shared" si="10"/>
        <v>F50</v>
      </c>
      <c r="N25" s="14"/>
      <c r="O25" s="14">
        <f t="shared" si="11"/>
        <v>163</v>
      </c>
      <c r="P25" s="8" t="str">
        <f t="shared" si="12"/>
        <v>Caroline</v>
      </c>
      <c r="Q25" s="8" t="str">
        <f t="shared" si="13"/>
        <v>Harding</v>
      </c>
      <c r="R25" s="8" t="str">
        <f t="shared" si="14"/>
        <v>Pudsey &amp; Bramley AC</v>
      </c>
      <c r="S25" s="98">
        <f t="shared" si="15"/>
        <v>5.6990740740740738E-2</v>
      </c>
    </row>
    <row r="26" spans="1:21" x14ac:dyDescent="0.3">
      <c r="A26" s="7" t="s">
        <v>6</v>
      </c>
      <c r="B26" s="14">
        <v>9</v>
      </c>
      <c r="C26" s="14" t="str">
        <f t="shared" si="4"/>
        <v>M</v>
      </c>
      <c r="D26" s="14"/>
      <c r="E26" s="14">
        <f t="shared" si="5"/>
        <v>211</v>
      </c>
      <c r="F26" s="8" t="str">
        <f t="shared" si="6"/>
        <v>John</v>
      </c>
      <c r="G26" s="8" t="str">
        <f t="shared" si="7"/>
        <v>Horrocks</v>
      </c>
      <c r="H26" s="8" t="str">
        <f t="shared" si="8"/>
        <v>Rossendale Harriers</v>
      </c>
      <c r="I26" s="98">
        <f t="shared" si="9"/>
        <v>4.0844907407407406E-2</v>
      </c>
      <c r="K26" s="7" t="s">
        <v>12</v>
      </c>
      <c r="L26" s="14">
        <v>9</v>
      </c>
      <c r="M26" s="14" t="str">
        <f t="shared" si="10"/>
        <v>F55</v>
      </c>
      <c r="N26" s="14"/>
      <c r="O26" s="14">
        <f t="shared" si="11"/>
        <v>184</v>
      </c>
      <c r="P26" s="8" t="str">
        <f t="shared" si="12"/>
        <v>Jacqueline</v>
      </c>
      <c r="Q26" s="8" t="str">
        <f t="shared" si="13"/>
        <v>Shaw</v>
      </c>
      <c r="R26" s="8" t="str">
        <f t="shared" si="14"/>
        <v>Darwen Dashers</v>
      </c>
      <c r="S26" s="98">
        <f t="shared" si="15"/>
        <v>5.8090277777777775E-2</v>
      </c>
    </row>
    <row r="27" spans="1:21" x14ac:dyDescent="0.3">
      <c r="A27" s="7" t="s">
        <v>6</v>
      </c>
      <c r="B27" s="14">
        <v>10</v>
      </c>
      <c r="C27" s="14" t="str">
        <f t="shared" si="4"/>
        <v>M40</v>
      </c>
      <c r="D27" s="14"/>
      <c r="E27" s="14">
        <f t="shared" si="5"/>
        <v>165</v>
      </c>
      <c r="F27" s="8" t="str">
        <f t="shared" si="6"/>
        <v>Craig</v>
      </c>
      <c r="G27" s="8" t="str">
        <f t="shared" si="7"/>
        <v>Storozuk</v>
      </c>
      <c r="H27" s="8" t="str">
        <f t="shared" si="8"/>
        <v>Clayton-Le-Moors</v>
      </c>
      <c r="I27" s="98">
        <f t="shared" si="9"/>
        <v>4.0983796296296296E-2</v>
      </c>
      <c r="K27" s="7" t="s">
        <v>12</v>
      </c>
      <c r="L27" s="14">
        <v>10</v>
      </c>
      <c r="M27" s="14" t="str">
        <f t="shared" si="10"/>
        <v>F</v>
      </c>
      <c r="N27" s="14"/>
      <c r="O27" s="14">
        <f t="shared" si="11"/>
        <v>200</v>
      </c>
      <c r="P27" s="8" t="str">
        <f t="shared" si="12"/>
        <v>Katie</v>
      </c>
      <c r="Q27" s="8" t="str">
        <f t="shared" si="13"/>
        <v>Baker</v>
      </c>
      <c r="R27" s="8" t="str">
        <f t="shared" si="14"/>
        <v>Manchester YMCA Harriers</v>
      </c>
      <c r="S27" s="98">
        <f t="shared" si="15"/>
        <v>6.0729166666666667E-2</v>
      </c>
    </row>
    <row r="28" spans="1:21" ht="22.5" customHeight="1" x14ac:dyDescent="0.3">
      <c r="C28" s="14"/>
      <c r="D28" s="14"/>
      <c r="E28" s="14"/>
      <c r="F28" s="8"/>
      <c r="G28" s="8"/>
      <c r="I28" s="68"/>
      <c r="M28" s="14"/>
      <c r="N28" s="14"/>
      <c r="O28" s="14"/>
      <c r="P28" s="8"/>
      <c r="Q28" s="8"/>
      <c r="S28" s="68"/>
    </row>
    <row r="29" spans="1:21" ht="22.5" customHeight="1" x14ac:dyDescent="0.3">
      <c r="I29" s="76"/>
      <c r="J29" s="22" t="s">
        <v>60</v>
      </c>
      <c r="K29" s="22"/>
    </row>
    <row r="30" spans="1:21" ht="8.25" customHeight="1" x14ac:dyDescent="0.3"/>
    <row r="31" spans="1:21" s="1" customFormat="1" ht="28.8" x14ac:dyDescent="0.3">
      <c r="B31" s="17" t="s">
        <v>52</v>
      </c>
      <c r="C31" s="11" t="s">
        <v>15</v>
      </c>
      <c r="D31" s="11" t="s">
        <v>61</v>
      </c>
      <c r="E31" s="11" t="s">
        <v>63</v>
      </c>
      <c r="F31" s="11" t="s">
        <v>24</v>
      </c>
      <c r="G31" s="11" t="s">
        <v>25</v>
      </c>
      <c r="H31" s="11" t="s">
        <v>4</v>
      </c>
      <c r="I31" s="71" t="s">
        <v>1</v>
      </c>
      <c r="L31" s="17" t="s">
        <v>54</v>
      </c>
      <c r="M31" s="11" t="s">
        <v>15</v>
      </c>
      <c r="N31" s="11" t="s">
        <v>61</v>
      </c>
      <c r="O31" s="11" t="s">
        <v>63</v>
      </c>
      <c r="P31" s="11" t="s">
        <v>24</v>
      </c>
      <c r="Q31" s="11" t="s">
        <v>25</v>
      </c>
      <c r="R31" s="11" t="s">
        <v>4</v>
      </c>
      <c r="S31" s="71" t="s">
        <v>1</v>
      </c>
    </row>
    <row r="32" spans="1:21" x14ac:dyDescent="0.3">
      <c r="A32" s="7" t="s">
        <v>52</v>
      </c>
      <c r="B32" s="14">
        <v>1</v>
      </c>
      <c r="C32" s="14" t="str">
        <f>IF(ISNA(VLOOKUP(A32&amp;B32,CAT_RANGE,2,0)),"",VLOOKUP(A32&amp;B32,CAT_RANGE,2,0))</f>
        <v/>
      </c>
      <c r="D32" s="14" t="str">
        <f>IF(ISNA(VLOOKUP(A32&amp;B32,CAT_RANGE,11,0)),"",VLOOKUP(A32&amp;B32,CAT_RANGE,11,0))</f>
        <v/>
      </c>
      <c r="E32" s="14" t="str">
        <f>IF(ISNA(VLOOKUP(A32&amp;B32,CAT_RANGE,3,0)),"",VLOOKUP(A32&amp;B32,CAT_RANGE,3,0))</f>
        <v/>
      </c>
      <c r="F32" s="8" t="str">
        <f>IF(ISNA(VLOOKUP(A32&amp;B32,CAT_RANGE,8,0)),"",VLOOKUP(A32&amp;B32,CAT_RANGE,8,0))</f>
        <v/>
      </c>
      <c r="G32" s="8" t="str">
        <f>IF(ISNA(VLOOKUP(A32&amp;B32,CAT_RANGE,9,0)),"",VLOOKUP(A32&amp;B32,CAT_RANGE,9,0))</f>
        <v/>
      </c>
      <c r="H32" s="8" t="str">
        <f>IF(ISNA(VLOOKUP(A32&amp;B32,CAT_RANGE,14,0)),"",VLOOKUP(A32&amp;B32,CAT_RANGE,14,0))</f>
        <v/>
      </c>
      <c r="I32" s="98" t="str">
        <f>IF(ISNA(VLOOKUP(A32&amp;B32,CAT_RANGE,7,0)),"",VLOOKUP(A32&amp;B32,CAT_RANGE,7,0))</f>
        <v/>
      </c>
      <c r="J32" s="16"/>
      <c r="K32" s="16" t="s">
        <v>54</v>
      </c>
      <c r="L32" s="14">
        <v>1</v>
      </c>
      <c r="M32" s="14" t="str">
        <f>IF(ISNA(VLOOKUP(K32&amp;L32,CAT_RANGE,2,0)),"",VLOOKUP(K32&amp;L32,CAT_RANGE,2,0))</f>
        <v/>
      </c>
      <c r="N32" s="14" t="str">
        <f>IF(ISNA(VLOOKUP(K32&amp;L32,CAT_RANGE,11,0)),"",VLOOKUP(K32&amp;L32,CAT_RANGE,11,0))</f>
        <v/>
      </c>
      <c r="O32" s="14" t="str">
        <f>IF(ISNA(VLOOKUP(K32&amp;L32,CAT_RANGE,3,0)),"",VLOOKUP(K32&amp;L32,CAT_RANGE,3,0))</f>
        <v/>
      </c>
      <c r="P32" s="8" t="str">
        <f>IF(ISNA(VLOOKUP(K32&amp;L32,CAT_RANGE,8,0)),"",VLOOKUP(K32&amp;L32,CAT_RANGE,8,0))</f>
        <v/>
      </c>
      <c r="Q32" s="8" t="str">
        <f>IF(ISNA(VLOOKUP(K32&amp;L32,CAT_RANGE,9,0)),"",VLOOKUP(K32&amp;L32,CAT_RANGE,9,0))</f>
        <v/>
      </c>
      <c r="R32" s="8" t="str">
        <f>IF(ISNA(VLOOKUP(K32&amp;L32,CAT_RANGE,14,0)),"",VLOOKUP(K32&amp;L32,CAT_RANGE,14,0))</f>
        <v/>
      </c>
      <c r="S32" s="98" t="str">
        <f>IF(ISNA(VLOOKUP(K32&amp;L32,CAT_RANGE,7,0)),"",VLOOKUP(K32&amp;L32,CAT_RANGE,7,0))</f>
        <v/>
      </c>
    </row>
    <row r="33" spans="1:19" x14ac:dyDescent="0.3">
      <c r="A33" s="7" t="s">
        <v>52</v>
      </c>
      <c r="B33" s="14">
        <v>2</v>
      </c>
      <c r="C33" s="14" t="str">
        <f>IF(ISNA(VLOOKUP(A33&amp;B33,CAT_RANGE,2,0)),"",VLOOKUP(A33&amp;B33,CAT_RANGE,2,0))</f>
        <v/>
      </c>
      <c r="D33" s="14" t="str">
        <f>IF(ISNA(VLOOKUP(A33&amp;B33,CAT_RANGE,11,0)),"",VLOOKUP(A33&amp;B33,CAT_RANGE,11,0))</f>
        <v/>
      </c>
      <c r="E33" s="14" t="str">
        <f>IF(ISNA(VLOOKUP(A33&amp;B33,CAT_RANGE,3,0)),"",VLOOKUP(A33&amp;B33,CAT_RANGE,3,0))</f>
        <v/>
      </c>
      <c r="F33" s="8" t="str">
        <f>IF(ISNA(VLOOKUP(A33&amp;B33,CAT_RANGE,8,0)),"",VLOOKUP(A33&amp;B33,CAT_RANGE,8,0))</f>
        <v/>
      </c>
      <c r="G33" s="8" t="str">
        <f>IF(ISNA(VLOOKUP(A33&amp;B33,CAT_RANGE,9,0)),"",VLOOKUP(A33&amp;B33,CAT_RANGE,9,0))</f>
        <v/>
      </c>
      <c r="H33" s="8" t="str">
        <f>IF(ISNA(VLOOKUP(A33&amp;B33,CAT_RANGE,14,0)),"",VLOOKUP(A33&amp;B33,CAT_RANGE,14,0))</f>
        <v/>
      </c>
      <c r="I33" s="98" t="str">
        <f>IF(ISNA(VLOOKUP(A33&amp;B33,CAT_RANGE,7,0)),"",VLOOKUP(A33&amp;B33,CAT_RANGE,7,0))</f>
        <v/>
      </c>
      <c r="J33" s="16"/>
      <c r="K33" s="16" t="s">
        <v>54</v>
      </c>
      <c r="L33" s="14">
        <v>2</v>
      </c>
      <c r="M33" s="14" t="str">
        <f>IF(ISNA(VLOOKUP(K33&amp;L33,CAT_RANGE,2,0)),"",VLOOKUP(K33&amp;L33,CAT_RANGE,2,0))</f>
        <v/>
      </c>
      <c r="N33" s="14" t="str">
        <f>IF(ISNA(VLOOKUP(K33&amp;L33,CAT_RANGE,11,0)),"",VLOOKUP(K33&amp;L33,CAT_RANGE,11,0))</f>
        <v/>
      </c>
      <c r="O33" s="14" t="str">
        <f>IF(ISNA(VLOOKUP(K33&amp;L33,CAT_RANGE,3,0)),"",VLOOKUP(K33&amp;L33,CAT_RANGE,3,0))</f>
        <v/>
      </c>
      <c r="P33" s="8" t="str">
        <f>IF(ISNA(VLOOKUP(K33&amp;L33,CAT_RANGE,8,0)),"",VLOOKUP(K33&amp;L33,CAT_RANGE,8,0))</f>
        <v/>
      </c>
      <c r="Q33" s="8" t="str">
        <f>IF(ISNA(VLOOKUP(K33&amp;L33,CAT_RANGE,9,0)),"",VLOOKUP(K33&amp;L33,CAT_RANGE,9,0))</f>
        <v/>
      </c>
      <c r="R33" s="8" t="str">
        <f>IF(ISNA(VLOOKUP(K33&amp;L33,CAT_RANGE,14,0)),"",VLOOKUP(K33&amp;L33,CAT_RANGE,14,0))</f>
        <v/>
      </c>
      <c r="S33" s="98" t="str">
        <f>IF(ISNA(VLOOKUP(K33&amp;L33,CAT_RANGE,7,0)),"",VLOOKUP(K33&amp;L33,CAT_RANGE,7,0))</f>
        <v/>
      </c>
    </row>
    <row r="34" spans="1:19" x14ac:dyDescent="0.3">
      <c r="A34" s="7" t="s">
        <v>52</v>
      </c>
      <c r="B34" s="14">
        <v>3</v>
      </c>
      <c r="C34" s="14" t="str">
        <f>IF(ISNA(VLOOKUP(A34&amp;B34,CAT_RANGE,2,0)),"",VLOOKUP(A34&amp;B34,CAT_RANGE,2,0))</f>
        <v/>
      </c>
      <c r="D34" s="14" t="str">
        <f>IF(ISNA(VLOOKUP(A34&amp;B34,CAT_RANGE,11,0)),"",VLOOKUP(A34&amp;B34,CAT_RANGE,11,0))</f>
        <v/>
      </c>
      <c r="E34" s="14" t="str">
        <f>IF(ISNA(VLOOKUP(A34&amp;B34,CAT_RANGE,3,0)),"",VLOOKUP(A34&amp;B34,CAT_RANGE,3,0))</f>
        <v/>
      </c>
      <c r="F34" s="8" t="str">
        <f>IF(ISNA(VLOOKUP(A34&amp;B34,CAT_RANGE,8,0)),"",VLOOKUP(A34&amp;B34,CAT_RANGE,8,0))</f>
        <v/>
      </c>
      <c r="G34" s="8" t="str">
        <f>IF(ISNA(VLOOKUP(A34&amp;B34,CAT_RANGE,9,0)),"",VLOOKUP(A34&amp;B34,CAT_RANGE,9,0))</f>
        <v/>
      </c>
      <c r="H34" s="8" t="str">
        <f>IF(ISNA(VLOOKUP(A34&amp;B34,CAT_RANGE,14,0)),"",VLOOKUP(A34&amp;B34,CAT_RANGE,14,0))</f>
        <v/>
      </c>
      <c r="I34" s="98" t="str">
        <f>IF(ISNA(VLOOKUP(A34&amp;B34,CAT_RANGE,7,0)),"",VLOOKUP(A34&amp;B34,CAT_RANGE,7,0))</f>
        <v/>
      </c>
      <c r="J34" s="16"/>
      <c r="K34" s="16" t="s">
        <v>54</v>
      </c>
      <c r="L34" s="14">
        <v>3</v>
      </c>
      <c r="M34" s="14" t="str">
        <f>IF(ISNA(VLOOKUP(K34&amp;L34,CAT_RANGE,2,0)),"",VLOOKUP(K34&amp;L34,CAT_RANGE,2,0))</f>
        <v/>
      </c>
      <c r="N34" s="14" t="str">
        <f>IF(ISNA(VLOOKUP(K34&amp;L34,CAT_RANGE,11,0)),"",VLOOKUP(K34&amp;L34,CAT_RANGE,11,0))</f>
        <v/>
      </c>
      <c r="O34" s="14" t="str">
        <f>IF(ISNA(VLOOKUP(K34&amp;L34,CAT_RANGE,3,0)),"",VLOOKUP(K34&amp;L34,CAT_RANGE,3,0))</f>
        <v/>
      </c>
      <c r="P34" s="8" t="str">
        <f>IF(ISNA(VLOOKUP(K34&amp;L34,CAT_RANGE,8,0)),"",VLOOKUP(K34&amp;L34,CAT_RANGE,8,0))</f>
        <v/>
      </c>
      <c r="Q34" s="8" t="str">
        <f>IF(ISNA(VLOOKUP(K34&amp;L34,CAT_RANGE,9,0)),"",VLOOKUP(K34&amp;L34,CAT_RANGE,9,0))</f>
        <v/>
      </c>
      <c r="R34" s="8" t="str">
        <f>IF(ISNA(VLOOKUP(K34&amp;L34,CAT_RANGE,14,0)),"",VLOOKUP(K34&amp;L34,CAT_RANGE,14,0))</f>
        <v/>
      </c>
      <c r="S34" s="98" t="str">
        <f>IF(ISNA(VLOOKUP(K34&amp;L34,CAT_RANGE,7,0)),"",VLOOKUP(K34&amp;L34,CAT_RANGE,7,0))</f>
        <v/>
      </c>
    </row>
    <row r="35" spans="1:19" ht="22.5" customHeight="1" x14ac:dyDescent="0.3"/>
    <row r="36" spans="1:19" s="1" customFormat="1" ht="28.8" x14ac:dyDescent="0.3">
      <c r="B36" s="17" t="s">
        <v>41</v>
      </c>
      <c r="C36" s="11" t="s">
        <v>15</v>
      </c>
      <c r="D36" s="11" t="s">
        <v>61</v>
      </c>
      <c r="E36" s="11" t="s">
        <v>63</v>
      </c>
      <c r="F36" s="11" t="s">
        <v>24</v>
      </c>
      <c r="G36" s="11" t="s">
        <v>25</v>
      </c>
      <c r="H36" s="11" t="s">
        <v>4</v>
      </c>
      <c r="I36" s="71" t="s">
        <v>1</v>
      </c>
      <c r="L36" s="17" t="s">
        <v>42</v>
      </c>
      <c r="M36" s="11" t="s">
        <v>15</v>
      </c>
      <c r="N36" s="11" t="s">
        <v>61</v>
      </c>
      <c r="O36" s="11" t="s">
        <v>63</v>
      </c>
      <c r="P36" s="11" t="s">
        <v>24</v>
      </c>
      <c r="Q36" s="11" t="s">
        <v>25</v>
      </c>
      <c r="R36" s="11" t="s">
        <v>4</v>
      </c>
      <c r="S36" s="71" t="s">
        <v>1</v>
      </c>
    </row>
    <row r="37" spans="1:19" x14ac:dyDescent="0.3">
      <c r="A37" s="7" t="s">
        <v>41</v>
      </c>
      <c r="B37" s="14">
        <v>1</v>
      </c>
      <c r="C37" s="14" t="str">
        <f>IF(ISNA(VLOOKUP(A37&amp;B37,CAT_RANGE,2,0)),"",VLOOKUP(A37&amp;B37,CAT_RANGE,2,0))</f>
        <v/>
      </c>
      <c r="D37" s="14" t="str">
        <f>IF(ISNA(VLOOKUP(A37&amp;B37,CAT_RANGE,11,0)),"",VLOOKUP(A37&amp;B37,CAT_RANGE,11,0))</f>
        <v/>
      </c>
      <c r="E37" s="14" t="str">
        <f>IF(ISNA(VLOOKUP(A37&amp;B37,CAT_RANGE,3,0)),"",VLOOKUP(A37&amp;B37,CAT_RANGE,3,0))</f>
        <v/>
      </c>
      <c r="F37" s="8" t="str">
        <f>IF(ISNA(VLOOKUP(A37&amp;B37,CAT_RANGE,8,0)),"",VLOOKUP(A37&amp;B37,CAT_RANGE,8,0))</f>
        <v/>
      </c>
      <c r="G37" s="8" t="str">
        <f>IF(ISNA(VLOOKUP(A37&amp;B37,CAT_RANGE,9,0)),"",VLOOKUP(A37&amp;B37,CAT_RANGE,9,0))</f>
        <v/>
      </c>
      <c r="H37" s="8" t="str">
        <f>IF(ISNA(VLOOKUP(A37&amp;B37,CAT_RANGE,14,0)),"",VLOOKUP(A37&amp;B37,CAT_RANGE,14,0))</f>
        <v/>
      </c>
      <c r="I37" s="98" t="str">
        <f>IF(ISNA(VLOOKUP(A37&amp;B37,CAT_RANGE,7,0)),"",VLOOKUP(A37&amp;B37,CAT_RANGE,7,0))</f>
        <v/>
      </c>
      <c r="J37" s="16"/>
      <c r="K37" s="16" t="s">
        <v>42</v>
      </c>
      <c r="L37" s="14">
        <v>1</v>
      </c>
      <c r="M37" s="14" t="str">
        <f>IF(ISNA(VLOOKUP(K37&amp;L37,CAT_RANGE,2,0)),"",VLOOKUP(K37&amp;L37,CAT_RANGE,2,0))</f>
        <v/>
      </c>
      <c r="N37" s="14" t="str">
        <f>IF(ISNA(VLOOKUP(K37&amp;L37,CAT_RANGE,11,0)),"",VLOOKUP(K37&amp;L37,CAT_RANGE,11,0))</f>
        <v/>
      </c>
      <c r="O37" s="14" t="str">
        <f>IF(ISNA(VLOOKUP(K37&amp;L37,CAT_RANGE,3,0)),"",VLOOKUP(K37&amp;L37,CAT_RANGE,3,0))</f>
        <v/>
      </c>
      <c r="P37" s="8" t="str">
        <f>IF(ISNA(VLOOKUP(K37&amp;L37,CAT_RANGE,8,0)),"",VLOOKUP(K37&amp;L37,CAT_RANGE,8,0))</f>
        <v/>
      </c>
      <c r="Q37" s="8" t="str">
        <f>IF(ISNA(VLOOKUP(K37&amp;L37,CAT_RANGE,9,0)),"",VLOOKUP(K37&amp;L37,CAT_RANGE,9,0))</f>
        <v/>
      </c>
      <c r="R37" s="8" t="str">
        <f>IF(ISNA(VLOOKUP(K37&amp;L37,CAT_RANGE,14,0)),"",VLOOKUP(K37&amp;L37,CAT_RANGE,14,0))</f>
        <v/>
      </c>
      <c r="S37" s="98" t="str">
        <f>IF(ISNA(VLOOKUP(K37&amp;L37,CAT_RANGE,7,0)),"",VLOOKUP(K37&amp;L37,CAT_RANGE,7,0))</f>
        <v/>
      </c>
    </row>
    <row r="38" spans="1:19" x14ac:dyDescent="0.3">
      <c r="A38" s="7" t="s">
        <v>41</v>
      </c>
      <c r="B38" s="14">
        <v>2</v>
      </c>
      <c r="C38" s="14" t="str">
        <f>IF(ISNA(VLOOKUP(A38&amp;B38,CAT_RANGE,2,0)),"",VLOOKUP(A38&amp;B38,CAT_RANGE,2,0))</f>
        <v/>
      </c>
      <c r="D38" s="14" t="str">
        <f>IF(ISNA(VLOOKUP(A38&amp;B38,CAT_RANGE,11,0)),"",VLOOKUP(A38&amp;B38,CAT_RANGE,11,0))</f>
        <v/>
      </c>
      <c r="E38" s="14" t="str">
        <f>IF(ISNA(VLOOKUP(A38&amp;B38,CAT_RANGE,3,0)),"",VLOOKUP(A38&amp;B38,CAT_RANGE,3,0))</f>
        <v/>
      </c>
      <c r="F38" s="8" t="str">
        <f>IF(ISNA(VLOOKUP(A38&amp;B38,CAT_RANGE,8,0)),"",VLOOKUP(A38&amp;B38,CAT_RANGE,8,0))</f>
        <v/>
      </c>
      <c r="G38" s="8" t="str">
        <f>IF(ISNA(VLOOKUP(A38&amp;B38,CAT_RANGE,9,0)),"",VLOOKUP(A38&amp;B38,CAT_RANGE,9,0))</f>
        <v/>
      </c>
      <c r="H38" s="8" t="str">
        <f>IF(ISNA(VLOOKUP(A38&amp;B38,CAT_RANGE,14,0)),"",VLOOKUP(A38&amp;B38,CAT_RANGE,14,0))</f>
        <v/>
      </c>
      <c r="I38" s="98" t="str">
        <f>IF(ISNA(VLOOKUP(A38&amp;B38,CAT_RANGE,7,0)),"",VLOOKUP(A38&amp;B38,CAT_RANGE,7,0))</f>
        <v/>
      </c>
      <c r="J38" s="16"/>
      <c r="K38" s="16" t="s">
        <v>42</v>
      </c>
      <c r="L38" s="14">
        <v>2</v>
      </c>
      <c r="M38" s="14" t="str">
        <f>IF(ISNA(VLOOKUP(K38&amp;L38,CAT_RANGE,2,0)),"",VLOOKUP(K38&amp;L38,CAT_RANGE,2,0))</f>
        <v/>
      </c>
      <c r="N38" s="14" t="str">
        <f>IF(ISNA(VLOOKUP(K38&amp;L38,CAT_RANGE,11,0)),"",VLOOKUP(K38&amp;L38,CAT_RANGE,11,0))</f>
        <v/>
      </c>
      <c r="O38" s="14" t="str">
        <f>IF(ISNA(VLOOKUP(K38&amp;L38,CAT_RANGE,3,0)),"",VLOOKUP(K38&amp;L38,CAT_RANGE,3,0))</f>
        <v/>
      </c>
      <c r="P38" s="8" t="str">
        <f>IF(ISNA(VLOOKUP(K38&amp;L38,CAT_RANGE,8,0)),"",VLOOKUP(K38&amp;L38,CAT_RANGE,8,0))</f>
        <v/>
      </c>
      <c r="Q38" s="8" t="str">
        <f>IF(ISNA(VLOOKUP(K38&amp;L38,CAT_RANGE,9,0)),"",VLOOKUP(K38&amp;L38,CAT_RANGE,9,0))</f>
        <v/>
      </c>
      <c r="R38" s="8" t="str">
        <f>IF(ISNA(VLOOKUP(K38&amp;L38,CAT_RANGE,14,0)),"",VLOOKUP(K38&amp;L38,CAT_RANGE,14,0))</f>
        <v/>
      </c>
      <c r="S38" s="98" t="str">
        <f>IF(ISNA(VLOOKUP(K38&amp;L38,CAT_RANGE,7,0)),"",VLOOKUP(K38&amp;L38,CAT_RANGE,7,0))</f>
        <v/>
      </c>
    </row>
    <row r="39" spans="1:19" x14ac:dyDescent="0.3">
      <c r="A39" s="7" t="s">
        <v>41</v>
      </c>
      <c r="B39" s="14">
        <v>3</v>
      </c>
      <c r="C39" s="14" t="str">
        <f>IF(ISNA(VLOOKUP(A39&amp;B39,CAT_RANGE,2,0)),"",VLOOKUP(A39&amp;B39,CAT_RANGE,2,0))</f>
        <v/>
      </c>
      <c r="D39" s="14" t="str">
        <f>IF(ISNA(VLOOKUP(A39&amp;B39,CAT_RANGE,11,0)),"",VLOOKUP(A39&amp;B39,CAT_RANGE,11,0))</f>
        <v/>
      </c>
      <c r="E39" s="14" t="str">
        <f>IF(ISNA(VLOOKUP(A39&amp;B39,CAT_RANGE,3,0)),"",VLOOKUP(A39&amp;B39,CAT_RANGE,3,0))</f>
        <v/>
      </c>
      <c r="F39" s="8" t="str">
        <f>IF(ISNA(VLOOKUP(A39&amp;B39,CAT_RANGE,8,0)),"",VLOOKUP(A39&amp;B39,CAT_RANGE,8,0))</f>
        <v/>
      </c>
      <c r="G39" s="8" t="str">
        <f>IF(ISNA(VLOOKUP(A39&amp;B39,CAT_RANGE,9,0)),"",VLOOKUP(A39&amp;B39,CAT_RANGE,9,0))</f>
        <v/>
      </c>
      <c r="H39" s="8" t="str">
        <f>IF(ISNA(VLOOKUP(A39&amp;B39,CAT_RANGE,14,0)),"",VLOOKUP(A39&amp;B39,CAT_RANGE,14,0))</f>
        <v/>
      </c>
      <c r="I39" s="98" t="str">
        <f>IF(ISNA(VLOOKUP(A39&amp;B39,CAT_RANGE,7,0)),"",VLOOKUP(A39&amp;B39,CAT_RANGE,7,0))</f>
        <v/>
      </c>
      <c r="J39" s="16"/>
      <c r="K39" s="16" t="s">
        <v>42</v>
      </c>
      <c r="L39" s="14">
        <v>3</v>
      </c>
      <c r="M39" s="14" t="str">
        <f>IF(ISNA(VLOOKUP(K39&amp;L39,CAT_RANGE,2,0)),"",VLOOKUP(K39&amp;L39,CAT_RANGE,2,0))</f>
        <v/>
      </c>
      <c r="N39" s="14" t="str">
        <f>IF(ISNA(VLOOKUP(K39&amp;L39,CAT_RANGE,11,0)),"",VLOOKUP(K39&amp;L39,CAT_RANGE,11,0))</f>
        <v/>
      </c>
      <c r="O39" s="14" t="str">
        <f>IF(ISNA(VLOOKUP(K39&amp;L39,CAT_RANGE,3,0)),"",VLOOKUP(K39&amp;L39,CAT_RANGE,3,0))</f>
        <v/>
      </c>
      <c r="P39" s="8" t="str">
        <f>IF(ISNA(VLOOKUP(K39&amp;L39,CAT_RANGE,8,0)),"",VLOOKUP(K39&amp;L39,CAT_RANGE,8,0))</f>
        <v/>
      </c>
      <c r="Q39" s="8" t="str">
        <f>IF(ISNA(VLOOKUP(K39&amp;L39,CAT_RANGE,9,0)),"",VLOOKUP(K39&amp;L39,CAT_RANGE,9,0))</f>
        <v/>
      </c>
      <c r="R39" s="8" t="str">
        <f>IF(ISNA(VLOOKUP(K39&amp;L39,CAT_RANGE,14,0)),"",VLOOKUP(K39&amp;L39,CAT_RANGE,14,0))</f>
        <v/>
      </c>
      <c r="S39" s="98" t="str">
        <f>IF(ISNA(VLOOKUP(K39&amp;L39,CAT_RANGE,7,0)),"",VLOOKUP(K39&amp;L39,CAT_RANGE,7,0))</f>
        <v/>
      </c>
    </row>
    <row r="40" spans="1:19" ht="22.5" customHeight="1" x14ac:dyDescent="0.3"/>
    <row r="41" spans="1:19" s="1" customFormat="1" ht="28.8" x14ac:dyDescent="0.3">
      <c r="B41" s="17" t="s">
        <v>53</v>
      </c>
      <c r="C41" s="11" t="s">
        <v>15</v>
      </c>
      <c r="D41" s="11" t="s">
        <v>61</v>
      </c>
      <c r="E41" s="11" t="s">
        <v>63</v>
      </c>
      <c r="F41" s="11" t="s">
        <v>24</v>
      </c>
      <c r="G41" s="11" t="s">
        <v>25</v>
      </c>
      <c r="H41" s="11" t="s">
        <v>4</v>
      </c>
      <c r="I41" s="71" t="s">
        <v>1</v>
      </c>
      <c r="L41" s="17" t="s">
        <v>55</v>
      </c>
      <c r="M41" s="11" t="s">
        <v>15</v>
      </c>
      <c r="N41" s="11" t="s">
        <v>61</v>
      </c>
      <c r="O41" s="11" t="s">
        <v>63</v>
      </c>
      <c r="P41" s="11" t="s">
        <v>24</v>
      </c>
      <c r="Q41" s="11" t="s">
        <v>25</v>
      </c>
      <c r="R41" s="11" t="s">
        <v>4</v>
      </c>
      <c r="S41" s="71" t="s">
        <v>1</v>
      </c>
    </row>
    <row r="42" spans="1:19" x14ac:dyDescent="0.3">
      <c r="A42" s="7" t="s">
        <v>53</v>
      </c>
      <c r="B42" s="14">
        <v>1</v>
      </c>
      <c r="C42" s="14">
        <f>IF(ISNA(VLOOKUP(A42&amp;B42,CAT_RANGE,2,0)),"",VLOOKUP(A42&amp;B42,CAT_RANGE,2,0))</f>
        <v>2</v>
      </c>
      <c r="D42" s="14">
        <f>IF(ISNA(VLOOKUP(A42&amp;B42,CAT_RANGE,11,0)),"",VLOOKUP(A42&amp;B42,CAT_RANGE,11,0))</f>
        <v>2</v>
      </c>
      <c r="E42" s="14">
        <f>IF(ISNA(VLOOKUP(A42&amp;B42,CAT_RANGE,3,0)),"",VLOOKUP(A42&amp;B42,CAT_RANGE,3,0))</f>
        <v>159</v>
      </c>
      <c r="F42" s="8" t="str">
        <f>IF(ISNA(VLOOKUP(A42&amp;B42,CAT_RANGE,8,0)),"",VLOOKUP(A42&amp;B42,CAT_RANGE,8,0))</f>
        <v>Charlie</v>
      </c>
      <c r="G42" s="8" t="str">
        <f>IF(ISNA(VLOOKUP(A42&amp;B42,CAT_RANGE,9,0)),"",VLOOKUP(A42&amp;B42,CAT_RANGE,9,0))</f>
        <v>Parkinson</v>
      </c>
      <c r="H42" s="8" t="str">
        <f>IF(ISNA(VLOOKUP(A42&amp;B42,CAT_RANGE,14,0)),"",VLOOKUP(A42&amp;B42,CAT_RANGE,14,0))</f>
        <v>Rossendale Harriers</v>
      </c>
      <c r="I42" s="98">
        <f>IF(ISNA(VLOOKUP(A42&amp;B42,CAT_RANGE,7,0)),"",VLOOKUP(A42&amp;B42,CAT_RANGE,7,0))</f>
        <v>3.833333333333333E-2</v>
      </c>
      <c r="J42" s="16"/>
      <c r="K42" s="16" t="s">
        <v>55</v>
      </c>
      <c r="L42" s="14">
        <v>1</v>
      </c>
      <c r="M42" s="14" t="str">
        <f>IF(ISNA(VLOOKUP(K42&amp;L42,CAT_RANGE,2,0)),"",VLOOKUP(K42&amp;L42,CAT_RANGE,2,0))</f>
        <v/>
      </c>
      <c r="N42" s="14" t="str">
        <f>IF(ISNA(VLOOKUP(K42&amp;L42,CAT_RANGE,11,0)),"",VLOOKUP(K42&amp;L42,CAT_RANGE,11,0))</f>
        <v/>
      </c>
      <c r="O42" s="14" t="str">
        <f>IF(ISNA(VLOOKUP(K42&amp;L42,CAT_RANGE,3,0)),"",VLOOKUP(K42&amp;L42,CAT_RANGE,3,0))</f>
        <v/>
      </c>
      <c r="P42" s="8" t="str">
        <f>IF(ISNA(VLOOKUP(K42&amp;L42,CAT_RANGE,8,0)),"",VLOOKUP(K42&amp;L42,CAT_RANGE,8,0))</f>
        <v/>
      </c>
      <c r="Q42" s="8" t="str">
        <f>IF(ISNA(VLOOKUP(K42&amp;L42,CAT_RANGE,9,0)),"",VLOOKUP(K42&amp;L42,CAT_RANGE,9,0))</f>
        <v/>
      </c>
      <c r="R42" s="8" t="str">
        <f>IF(ISNA(VLOOKUP(K42&amp;L42,CAT_RANGE,14,0)),"",VLOOKUP(K42&amp;L42,CAT_RANGE,14,0))</f>
        <v/>
      </c>
      <c r="S42" s="98" t="str">
        <f>IF(ISNA(VLOOKUP(K42&amp;L42,CAT_RANGE,7,0)),"",VLOOKUP(K42&amp;L42,CAT_RANGE,7,0))</f>
        <v/>
      </c>
    </row>
    <row r="43" spans="1:19" x14ac:dyDescent="0.3">
      <c r="A43" s="7" t="s">
        <v>53</v>
      </c>
      <c r="B43" s="14">
        <v>2</v>
      </c>
      <c r="C43" s="14">
        <f>IF(ISNA(VLOOKUP(A43&amp;B43,CAT_RANGE,2,0)),"",VLOOKUP(A43&amp;B43,CAT_RANGE,2,0))</f>
        <v>3</v>
      </c>
      <c r="D43" s="14">
        <f>IF(ISNA(VLOOKUP(A43&amp;B43,CAT_RANGE,11,0)),"",VLOOKUP(A43&amp;B43,CAT_RANGE,11,0))</f>
        <v>3</v>
      </c>
      <c r="E43" s="14">
        <f>IF(ISNA(VLOOKUP(A43&amp;B43,CAT_RANGE,3,0)),"",VLOOKUP(A43&amp;B43,CAT_RANGE,3,0))</f>
        <v>226</v>
      </c>
      <c r="F43" s="8" t="str">
        <f>IF(ISNA(VLOOKUP(A43&amp;B43,CAT_RANGE,8,0)),"",VLOOKUP(A43&amp;B43,CAT_RANGE,8,0))</f>
        <v>Joseph</v>
      </c>
      <c r="G43" s="8" t="str">
        <f>IF(ISNA(VLOOKUP(A43&amp;B43,CAT_RANGE,9,0)),"",VLOOKUP(A43&amp;B43,CAT_RANGE,9,0))</f>
        <v>Ormrod</v>
      </c>
      <c r="H43" s="8" t="str">
        <f>IF(ISNA(VLOOKUP(A43&amp;B43,CAT_RANGE,14,0)),"",VLOOKUP(A43&amp;B43,CAT_RANGE,14,0))</f>
        <v>Rossendale Harriers</v>
      </c>
      <c r="I43" s="98">
        <f>IF(ISNA(VLOOKUP(A43&amp;B43,CAT_RANGE,7,0)),"",VLOOKUP(A43&amp;B43,CAT_RANGE,7,0))</f>
        <v>3.8738425925925926E-2</v>
      </c>
      <c r="J43" s="16"/>
      <c r="K43" s="16" t="s">
        <v>55</v>
      </c>
      <c r="L43" s="14">
        <v>2</v>
      </c>
      <c r="M43" s="14" t="str">
        <f>IF(ISNA(VLOOKUP(K43&amp;L43,CAT_RANGE,2,0)),"",VLOOKUP(K43&amp;L43,CAT_RANGE,2,0))</f>
        <v/>
      </c>
      <c r="N43" s="14" t="str">
        <f>IF(ISNA(VLOOKUP(K43&amp;L43,CAT_RANGE,11,0)),"",VLOOKUP(K43&amp;L43,CAT_RANGE,11,0))</f>
        <v/>
      </c>
      <c r="O43" s="14" t="str">
        <f>IF(ISNA(VLOOKUP(K43&amp;L43,CAT_RANGE,3,0)),"",VLOOKUP(K43&amp;L43,CAT_RANGE,3,0))</f>
        <v/>
      </c>
      <c r="P43" s="8" t="str">
        <f>IF(ISNA(VLOOKUP(K43&amp;L43,CAT_RANGE,8,0)),"",VLOOKUP(K43&amp;L43,CAT_RANGE,8,0))</f>
        <v/>
      </c>
      <c r="Q43" s="8" t="str">
        <f>IF(ISNA(VLOOKUP(K43&amp;L43,CAT_RANGE,9,0)),"",VLOOKUP(K43&amp;L43,CAT_RANGE,9,0))</f>
        <v/>
      </c>
      <c r="R43" s="8" t="str">
        <f>IF(ISNA(VLOOKUP(K43&amp;L43,CAT_RANGE,14,0)),"",VLOOKUP(K43&amp;L43,CAT_RANGE,14,0))</f>
        <v/>
      </c>
      <c r="S43" s="98" t="str">
        <f>IF(ISNA(VLOOKUP(K43&amp;L43,CAT_RANGE,7,0)),"",VLOOKUP(K43&amp;L43,CAT_RANGE,7,0))</f>
        <v/>
      </c>
    </row>
    <row r="44" spans="1:19" x14ac:dyDescent="0.3">
      <c r="A44" s="7" t="s">
        <v>53</v>
      </c>
      <c r="B44" s="14">
        <v>3</v>
      </c>
      <c r="C44" s="14">
        <f>IF(ISNA(VLOOKUP(A44&amp;B44,CAT_RANGE,2,0)),"",VLOOKUP(A44&amp;B44,CAT_RANGE,2,0))</f>
        <v>12</v>
      </c>
      <c r="D44" s="14">
        <f>IF(ISNA(VLOOKUP(A44&amp;B44,CAT_RANGE,11,0)),"",VLOOKUP(A44&amp;B44,CAT_RANGE,11,0))</f>
        <v>12</v>
      </c>
      <c r="E44" s="14">
        <f>IF(ISNA(VLOOKUP(A44&amp;B44,CAT_RANGE,3,0)),"",VLOOKUP(A44&amp;B44,CAT_RANGE,3,0))</f>
        <v>215</v>
      </c>
      <c r="F44" s="8" t="str">
        <f>IF(ISNA(VLOOKUP(A44&amp;B44,CAT_RANGE,8,0)),"",VLOOKUP(A44&amp;B44,CAT_RANGE,8,0))</f>
        <v>Angus</v>
      </c>
      <c r="G44" s="8" t="str">
        <f>IF(ISNA(VLOOKUP(A44&amp;B44,CAT_RANGE,9,0)),"",VLOOKUP(A44&amp;B44,CAT_RANGE,9,0))</f>
        <v>Bigmore</v>
      </c>
      <c r="H44" s="8" t="str">
        <f>IF(ISNA(VLOOKUP(A44&amp;B44,CAT_RANGE,14,0)),"",VLOOKUP(A44&amp;B44,CAT_RANGE,14,0))</f>
        <v>Clayton-Le-Moors</v>
      </c>
      <c r="I44" s="98">
        <f>IF(ISNA(VLOOKUP(A44&amp;B44,CAT_RANGE,7,0)),"",VLOOKUP(A44&amp;B44,CAT_RANGE,7,0))</f>
        <v>4.2430555555555555E-2</v>
      </c>
      <c r="J44" s="16"/>
      <c r="K44" s="16" t="s">
        <v>55</v>
      </c>
      <c r="L44" s="14">
        <v>3</v>
      </c>
      <c r="M44" s="14" t="str">
        <f>IF(ISNA(VLOOKUP(K44&amp;L44,CAT_RANGE,2,0)),"",VLOOKUP(K44&amp;L44,CAT_RANGE,2,0))</f>
        <v/>
      </c>
      <c r="N44" s="14" t="str">
        <f>IF(ISNA(VLOOKUP(K44&amp;L44,CAT_RANGE,11,0)),"",VLOOKUP(K44&amp;L44,CAT_RANGE,11,0))</f>
        <v/>
      </c>
      <c r="O44" s="14" t="str">
        <f>IF(ISNA(VLOOKUP(K44&amp;L44,CAT_RANGE,3,0)),"",VLOOKUP(K44&amp;L44,CAT_RANGE,3,0))</f>
        <v/>
      </c>
      <c r="P44" s="8" t="str">
        <f>IF(ISNA(VLOOKUP(K44&amp;L44,CAT_RANGE,8,0)),"",VLOOKUP(K44&amp;L44,CAT_RANGE,8,0))</f>
        <v/>
      </c>
      <c r="Q44" s="8" t="str">
        <f>IF(ISNA(VLOOKUP(K44&amp;L44,CAT_RANGE,9,0)),"",VLOOKUP(K44&amp;L44,CAT_RANGE,9,0))</f>
        <v/>
      </c>
      <c r="R44" s="8" t="str">
        <f>IF(ISNA(VLOOKUP(K44&amp;L44,CAT_RANGE,14,0)),"",VLOOKUP(K44&amp;L44,CAT_RANGE,14,0))</f>
        <v/>
      </c>
      <c r="S44" s="98" t="str">
        <f>IF(ISNA(VLOOKUP(K44&amp;L44,CAT_RANGE,7,0)),"",VLOOKUP(K44&amp;L44,CAT_RANGE,7,0))</f>
        <v/>
      </c>
    </row>
    <row r="45" spans="1:19" ht="22.5" customHeight="1" x14ac:dyDescent="0.3"/>
    <row r="46" spans="1:19" s="1" customFormat="1" ht="28.8" x14ac:dyDescent="0.3">
      <c r="B46" s="17" t="s">
        <v>49</v>
      </c>
      <c r="C46" s="11" t="s">
        <v>15</v>
      </c>
      <c r="D46" s="11" t="s">
        <v>61</v>
      </c>
      <c r="E46" s="11" t="s">
        <v>63</v>
      </c>
      <c r="F46" s="11" t="s">
        <v>24</v>
      </c>
      <c r="G46" s="11" t="s">
        <v>25</v>
      </c>
      <c r="H46" s="11" t="s">
        <v>4</v>
      </c>
      <c r="I46" s="71" t="s">
        <v>1</v>
      </c>
      <c r="L46" s="17" t="s">
        <v>48</v>
      </c>
      <c r="M46" s="11" t="s">
        <v>15</v>
      </c>
      <c r="N46" s="11" t="s">
        <v>61</v>
      </c>
      <c r="O46" s="11" t="s">
        <v>63</v>
      </c>
      <c r="P46" s="11" t="s">
        <v>24</v>
      </c>
      <c r="Q46" s="11" t="s">
        <v>25</v>
      </c>
      <c r="R46" s="11" t="s">
        <v>4</v>
      </c>
      <c r="S46" s="71" t="s">
        <v>1</v>
      </c>
    </row>
    <row r="47" spans="1:19" x14ac:dyDescent="0.3">
      <c r="A47" s="7" t="s">
        <v>6</v>
      </c>
      <c r="B47" s="14">
        <v>1</v>
      </c>
      <c r="C47" s="14">
        <f>IF(ISNA(VLOOKUP(A47&amp;B47,CAT_RANGE,2,0)),"",VLOOKUP(A47&amp;B47,CAT_RANGE,2,0))</f>
        <v>1</v>
      </c>
      <c r="D47" s="14">
        <f>IF(ISNA(VLOOKUP(A47&amp;B47,CAT_RANGE,11,0)),"",VLOOKUP(A47&amp;B47,CAT_RANGE,11,0))</f>
        <v>1</v>
      </c>
      <c r="E47" s="14">
        <f>IF(ISNA(VLOOKUP(A47&amp;B47,CAT_RANGE,3,0)),"",VLOOKUP(A47&amp;B47,CAT_RANGE,3,0))</f>
        <v>208</v>
      </c>
      <c r="F47" s="8" t="str">
        <f>IF(ISNA(VLOOKUP(A47&amp;B47,CAT_RANGE,8,0)),"",VLOOKUP(A47&amp;B47,CAT_RANGE,8,0))</f>
        <v>Harry</v>
      </c>
      <c r="G47" s="8" t="str">
        <f>IF(ISNA(VLOOKUP(A47&amp;B47,CAT_RANGE,9,0)),"",VLOOKUP(A47&amp;B47,CAT_RANGE,9,0))</f>
        <v>Brierley</v>
      </c>
      <c r="H47" s="8" t="str">
        <f>IF(ISNA(VLOOKUP(A47&amp;B47,CAT_RANGE,14,0)),"",VLOOKUP(A47&amp;B47,CAT_RANGE,14,0))</f>
        <v>Queens Park Harriers</v>
      </c>
      <c r="I47" s="98">
        <f>IF(ISNA(VLOOKUP(A47&amp;B47,CAT_RANGE,7,0)),"",VLOOKUP(A47&amp;B47,CAT_RANGE,7,0))</f>
        <v>3.7291666666666667E-2</v>
      </c>
      <c r="J47" s="16"/>
      <c r="K47" s="16" t="s">
        <v>12</v>
      </c>
      <c r="L47" s="14">
        <v>1</v>
      </c>
      <c r="M47" s="14">
        <f>IF(ISNA(VLOOKUP(K47&amp;L47,CAT_RANGE,2,0)),"",VLOOKUP(K47&amp;L47,CAT_RANGE,2,0))</f>
        <v>48</v>
      </c>
      <c r="N47" s="14">
        <f>IF(ISNA(VLOOKUP(K47&amp;L47,CAT_RANGE,11,0)),"",VLOOKUP(K47&amp;L47,CAT_RANGE,11,0))</f>
        <v>6</v>
      </c>
      <c r="O47" s="14">
        <f>IF(ISNA(VLOOKUP(K47&amp;L47,CAT_RANGE,3,0)),"",VLOOKUP(K47&amp;L47,CAT_RANGE,3,0))</f>
        <v>209</v>
      </c>
      <c r="P47" s="8" t="str">
        <f>IF(ISNA(VLOOKUP(K47&amp;L47,CAT_RANGE,8,0)),"",VLOOKUP(K47&amp;L47,CAT_RANGE,8,0))</f>
        <v>Molly</v>
      </c>
      <c r="Q47" s="8" t="str">
        <f>IF(ISNA(VLOOKUP(K47&amp;L47,CAT_RANGE,9,0)),"",VLOOKUP(K47&amp;L47,CAT_RANGE,9,0))</f>
        <v>Howell</v>
      </c>
      <c r="R47" s="8" t="str">
        <f>IF(ISNA(VLOOKUP(K47&amp;L47,CAT_RANGE,14,0)),"",VLOOKUP(K47&amp;L47,CAT_RANGE,14,0))</f>
        <v>Rochdale Harriers</v>
      </c>
      <c r="S47" s="98">
        <f>IF(ISNA(VLOOKUP(K47&amp;L47,CAT_RANGE,7,0)),"",VLOOKUP(K47&amp;L47,CAT_RANGE,7,0))</f>
        <v>5.4120370370370367E-2</v>
      </c>
    </row>
    <row r="48" spans="1:19" x14ac:dyDescent="0.3">
      <c r="A48" s="7" t="s">
        <v>6</v>
      </c>
      <c r="B48" s="14">
        <v>2</v>
      </c>
      <c r="C48" s="14">
        <f>IF(ISNA(VLOOKUP(A48&amp;B48,CAT_RANGE,2,0)),"",VLOOKUP(A48&amp;B48,CAT_RANGE,2,0))</f>
        <v>9</v>
      </c>
      <c r="D48" s="14">
        <f>IF(ISNA(VLOOKUP(A48&amp;B48,CAT_RANGE,11,0)),"",VLOOKUP(A48&amp;B48,CAT_RANGE,11,0))</f>
        <v>9</v>
      </c>
      <c r="E48" s="14">
        <f>IF(ISNA(VLOOKUP(A48&amp;B48,CAT_RANGE,3,0)),"",VLOOKUP(A48&amp;B48,CAT_RANGE,3,0))</f>
        <v>211</v>
      </c>
      <c r="F48" s="8" t="str">
        <f>IF(ISNA(VLOOKUP(A48&amp;B48,CAT_RANGE,8,0)),"",VLOOKUP(A48&amp;B48,CAT_RANGE,8,0))</f>
        <v>John</v>
      </c>
      <c r="G48" s="8" t="str">
        <f>IF(ISNA(VLOOKUP(A48&amp;B48,CAT_RANGE,9,0)),"",VLOOKUP(A48&amp;B48,CAT_RANGE,9,0))</f>
        <v>Horrocks</v>
      </c>
      <c r="H48" s="8" t="str">
        <f>IF(ISNA(VLOOKUP(A48&amp;B48,CAT_RANGE,14,0)),"",VLOOKUP(A48&amp;B48,CAT_RANGE,14,0))</f>
        <v>Rossendale Harriers</v>
      </c>
      <c r="I48" s="98">
        <f>IF(ISNA(VLOOKUP(A48&amp;B48,CAT_RANGE,7,0)),"",VLOOKUP(A48&amp;B48,CAT_RANGE,7,0))</f>
        <v>4.0844907407407406E-2</v>
      </c>
      <c r="J48" s="16"/>
      <c r="K48" s="16" t="s">
        <v>12</v>
      </c>
      <c r="L48" s="14">
        <v>2</v>
      </c>
      <c r="M48" s="14">
        <f>IF(ISNA(VLOOKUP(K48&amp;L48,CAT_RANGE,2,0)),"",VLOOKUP(K48&amp;L48,CAT_RANGE,2,0))</f>
        <v>63</v>
      </c>
      <c r="N48" s="14">
        <f>IF(ISNA(VLOOKUP(K48&amp;L48,CAT_RANGE,11,0)),"",VLOOKUP(K48&amp;L48,CAT_RANGE,11,0))</f>
        <v>10</v>
      </c>
      <c r="O48" s="14">
        <f>IF(ISNA(VLOOKUP(K48&amp;L48,CAT_RANGE,3,0)),"",VLOOKUP(K48&amp;L48,CAT_RANGE,3,0))</f>
        <v>200</v>
      </c>
      <c r="P48" s="8" t="str">
        <f>IF(ISNA(VLOOKUP(K48&amp;L48,CAT_RANGE,8,0)),"",VLOOKUP(K48&amp;L48,CAT_RANGE,8,0))</f>
        <v>Katie</v>
      </c>
      <c r="Q48" s="8" t="str">
        <f>IF(ISNA(VLOOKUP(K48&amp;L48,CAT_RANGE,9,0)),"",VLOOKUP(K48&amp;L48,CAT_RANGE,9,0))</f>
        <v>Baker</v>
      </c>
      <c r="R48" s="8" t="str">
        <f>IF(ISNA(VLOOKUP(K48&amp;L48,CAT_RANGE,14,0)),"",VLOOKUP(K48&amp;L48,CAT_RANGE,14,0))</f>
        <v>Manchester YMCA Harriers</v>
      </c>
      <c r="S48" s="98">
        <f>IF(ISNA(VLOOKUP(K48&amp;L48,CAT_RANGE,7,0)),"",VLOOKUP(K48&amp;L48,CAT_RANGE,7,0))</f>
        <v>6.0729166666666667E-2</v>
      </c>
    </row>
    <row r="49" spans="1:19" x14ac:dyDescent="0.3">
      <c r="A49" s="7" t="s">
        <v>6</v>
      </c>
      <c r="B49" s="14">
        <v>3</v>
      </c>
      <c r="C49" s="14">
        <f>IF(ISNA(VLOOKUP(A49&amp;B49,CAT_RANGE,2,0)),"",VLOOKUP(A49&amp;B49,CAT_RANGE,2,0))</f>
        <v>11</v>
      </c>
      <c r="D49" s="14">
        <f>IF(ISNA(VLOOKUP(A49&amp;B49,CAT_RANGE,11,0)),"",VLOOKUP(A49&amp;B49,CAT_RANGE,11,0))</f>
        <v>11</v>
      </c>
      <c r="E49" s="14">
        <f>IF(ISNA(VLOOKUP(A49&amp;B49,CAT_RANGE,3,0)),"",VLOOKUP(A49&amp;B49,CAT_RANGE,3,0))</f>
        <v>220</v>
      </c>
      <c r="F49" s="8" t="str">
        <f>IF(ISNA(VLOOKUP(A49&amp;B49,CAT_RANGE,8,0)),"",VLOOKUP(A49&amp;B49,CAT_RANGE,8,0))</f>
        <v>Declan</v>
      </c>
      <c r="G49" s="8" t="str">
        <f>IF(ISNA(VLOOKUP(A49&amp;B49,CAT_RANGE,9,0)),"",VLOOKUP(A49&amp;B49,CAT_RANGE,9,0))</f>
        <v>Tattersall</v>
      </c>
      <c r="H49" s="8" t="str">
        <f>IF(ISNA(VLOOKUP(A49&amp;B49,CAT_RANGE,14,0)),"",VLOOKUP(A49&amp;B49,CAT_RANGE,14,0))</f>
        <v>Bury AC</v>
      </c>
      <c r="I49" s="98">
        <f>IF(ISNA(VLOOKUP(A49&amp;B49,CAT_RANGE,7,0)),"",VLOOKUP(A49&amp;B49,CAT_RANGE,7,0))</f>
        <v>4.206018518518518E-2</v>
      </c>
      <c r="J49" s="16"/>
      <c r="K49" s="16" t="s">
        <v>12</v>
      </c>
      <c r="L49" s="14">
        <v>3</v>
      </c>
      <c r="M49" s="14">
        <f>IF(ISNA(VLOOKUP(K49&amp;L49,CAT_RANGE,2,0)),"",VLOOKUP(K49&amp;L49,CAT_RANGE,2,0))</f>
        <v>64</v>
      </c>
      <c r="N49" s="14">
        <f>IF(ISNA(VLOOKUP(K49&amp;L49,CAT_RANGE,11,0)),"",VLOOKUP(K49&amp;L49,CAT_RANGE,11,0))</f>
        <v>11</v>
      </c>
      <c r="O49" s="14">
        <f>IF(ISNA(VLOOKUP(K49&amp;L49,CAT_RANGE,3,0)),"",VLOOKUP(K49&amp;L49,CAT_RANGE,3,0))</f>
        <v>197</v>
      </c>
      <c r="P49" s="8" t="str">
        <f>IF(ISNA(VLOOKUP(K49&amp;L49,CAT_RANGE,8,0)),"",VLOOKUP(K49&amp;L49,CAT_RANGE,8,0))</f>
        <v>Jade</v>
      </c>
      <c r="Q49" s="8" t="str">
        <f>IF(ISNA(VLOOKUP(K49&amp;L49,CAT_RANGE,9,0)),"",VLOOKUP(K49&amp;L49,CAT_RANGE,9,0))</f>
        <v>McNally</v>
      </c>
      <c r="R49" s="8" t="str">
        <f>IF(ISNA(VLOOKUP(K49&amp;L49,CAT_RANGE,14,0)),"",VLOOKUP(K49&amp;L49,CAT_RANGE,14,0))</f>
        <v>Unattached</v>
      </c>
      <c r="S49" s="98">
        <f>IF(ISNA(VLOOKUP(K49&amp;L49,CAT_RANGE,7,0)),"",VLOOKUP(K49&amp;L49,CAT_RANGE,7,0))</f>
        <v>6.1180555555555564E-2</v>
      </c>
    </row>
    <row r="50" spans="1:19" ht="22.5" customHeight="1" x14ac:dyDescent="0.3"/>
    <row r="51" spans="1:19" s="1" customFormat="1" ht="28.8" x14ac:dyDescent="0.3">
      <c r="B51" s="17"/>
      <c r="C51" s="11"/>
      <c r="D51" s="11"/>
      <c r="E51" s="11"/>
      <c r="F51" s="11"/>
      <c r="G51" s="11"/>
      <c r="H51" s="11"/>
      <c r="I51" s="71"/>
      <c r="L51" s="17" t="s">
        <v>43</v>
      </c>
      <c r="M51" s="11" t="s">
        <v>15</v>
      </c>
      <c r="N51" s="11" t="s">
        <v>61</v>
      </c>
      <c r="O51" s="11" t="s">
        <v>63</v>
      </c>
      <c r="P51" s="11" t="s">
        <v>24</v>
      </c>
      <c r="Q51" s="11" t="s">
        <v>25</v>
      </c>
      <c r="R51" s="11" t="s">
        <v>4</v>
      </c>
      <c r="S51" s="71" t="s">
        <v>1</v>
      </c>
    </row>
    <row r="52" spans="1:19" x14ac:dyDescent="0.3">
      <c r="C52" s="14"/>
      <c r="D52" s="14"/>
      <c r="E52" s="14"/>
      <c r="F52" s="8"/>
      <c r="G52" s="8"/>
      <c r="I52" s="68"/>
      <c r="J52" s="16"/>
      <c r="K52" s="16" t="s">
        <v>43</v>
      </c>
      <c r="L52" s="14">
        <v>1</v>
      </c>
      <c r="M52" s="14" t="str">
        <f>IF(ISNA(VLOOKUP("F351",CAT_RANGE,2,0)),"",VLOOKUP("F351",CAT_RANGE,2,0))</f>
        <v/>
      </c>
      <c r="N52" s="14" t="str">
        <f>IF(ISNA(VLOOKUP("F351",CAT_RANGE,8,0)),"",VLOOKUP("F351",CAT_RANGE,8,0))</f>
        <v/>
      </c>
      <c r="O52" s="14" t="str">
        <f>IF(ISNA(VLOOKUP("F351",CAT_RANGE,3,0)),"",VLOOKUP("F351",CAT_RANGE,3,0))</f>
        <v/>
      </c>
      <c r="P52" s="8" t="str">
        <f>IF(ISNA(VLOOKUP("F351",CAT_RANGE,5,0)),"",VLOOKUP("F351",CAT_RANGE,5,0))</f>
        <v/>
      </c>
      <c r="Q52" s="8" t="str">
        <f>IF(ISNA(VLOOKUP("F351",CAT_RANGE,6,0)),"",VLOOKUP("F351",CAT_RANGE,6,0))</f>
        <v/>
      </c>
      <c r="R52" s="8" t="str">
        <f>IF(ISNA(VLOOKUP("F351",CAT_RANGE,11,0)),"",VLOOKUP("F351",CAT_RANGE,11,0))</f>
        <v/>
      </c>
      <c r="S52" s="68" t="str">
        <f>IF(ISNA(VLOOKUP("F351",CAT_RANGE,4,0)),"",VLOOKUP("F351",CAT_RANGE,4,0))</f>
        <v/>
      </c>
    </row>
    <row r="53" spans="1:19" x14ac:dyDescent="0.3">
      <c r="C53" s="14"/>
      <c r="D53" s="14"/>
      <c r="E53" s="14"/>
      <c r="F53" s="8"/>
      <c r="G53" s="8"/>
      <c r="I53" s="68"/>
      <c r="J53" s="16"/>
      <c r="K53" s="16" t="s">
        <v>43</v>
      </c>
      <c r="L53" s="14">
        <v>2</v>
      </c>
      <c r="M53" s="14" t="str">
        <f>IF(ISNA(VLOOKUP("F352",CAT_RANGE,2,0)),"",VLOOKUP("F352",CAT_RANGE,2,0))</f>
        <v/>
      </c>
      <c r="N53" s="14" t="str">
        <f>IF(ISNA(VLOOKUP("F352",CAT_RANGE,8,0)),"",VLOOKUP("F352",CAT_RANGE,8,0))</f>
        <v/>
      </c>
      <c r="O53" s="14" t="str">
        <f>IF(ISNA(VLOOKUP("F352",CAT_RANGE,3,0)),"",VLOOKUP("F352",CAT_RANGE,3,0))</f>
        <v/>
      </c>
      <c r="P53" s="8" t="str">
        <f>IF(ISNA(VLOOKUP("F352",CAT_RANGE,5,0)),"",VLOOKUP("F352",CAT_RANGE,5,0))</f>
        <v/>
      </c>
      <c r="Q53" s="8" t="str">
        <f>IF(ISNA(VLOOKUP("F352",CAT_RANGE,6,0)),"",VLOOKUP("F352",CAT_RANGE,6,0))</f>
        <v/>
      </c>
      <c r="R53" s="8" t="str">
        <f>IF(ISNA(VLOOKUP("F352",CAT_RANGE,11,0)),"",VLOOKUP("F352",CAT_RANGE,11,0))</f>
        <v/>
      </c>
      <c r="S53" s="68" t="str">
        <f>IF(ISNA(VLOOKUP("F352",CAT_RANGE,4,0)),"",VLOOKUP("F352",CAT_RANGE,4,0))</f>
        <v/>
      </c>
    </row>
    <row r="54" spans="1:19" x14ac:dyDescent="0.3">
      <c r="C54" s="14"/>
      <c r="D54" s="14"/>
      <c r="E54" s="14"/>
      <c r="F54" s="8"/>
      <c r="G54" s="8"/>
      <c r="I54" s="68"/>
      <c r="J54" s="16"/>
      <c r="K54" s="16" t="s">
        <v>43</v>
      </c>
      <c r="L54" s="14">
        <v>3</v>
      </c>
      <c r="M54" s="14" t="str">
        <f>IF(ISNA(VLOOKUP("F353",CAT_RANGE,2,0)),"",VLOOKUP("F353",CAT_RANGE,2,0))</f>
        <v/>
      </c>
      <c r="N54" s="14" t="str">
        <f>IF(ISNA(VLOOKUP("F353",CAT_RANGE,8,0)),"",VLOOKUP("F353",CAT_RANGE,8,0))</f>
        <v/>
      </c>
      <c r="O54" s="14" t="str">
        <f>IF(ISNA(VLOOKUP("F353",CAT_RANGE,3,0)),"",VLOOKUP("F353",CAT_RANGE,3,0))</f>
        <v/>
      </c>
      <c r="P54" s="8" t="str">
        <f>IF(ISNA(VLOOKUP("F353",CAT_RANGE,5,0)),"",VLOOKUP("F353",CAT_RANGE,5,0))</f>
        <v/>
      </c>
      <c r="Q54" s="8" t="str">
        <f>IF(ISNA(VLOOKUP("F353",CAT_RANGE,6,0)),"",VLOOKUP("F353",CAT_RANGE,6,0))</f>
        <v/>
      </c>
      <c r="R54" s="8" t="str">
        <f>IF(ISNA(VLOOKUP("F353",CAT_RANGE,11,0)),"",VLOOKUP("F353",CAT_RANGE,11,0))</f>
        <v/>
      </c>
      <c r="S54" s="68" t="str">
        <f>IF(ISNA(VLOOKUP("F353",CAT_RANGE,4,0)),"",VLOOKUP("F353",CAT_RANGE,4,0))</f>
        <v/>
      </c>
    </row>
    <row r="55" spans="1:19" ht="22.5" customHeight="1" x14ac:dyDescent="0.3"/>
    <row r="56" spans="1:19" s="1" customFormat="1" ht="28.8" x14ac:dyDescent="0.3">
      <c r="B56" s="17" t="s">
        <v>7</v>
      </c>
      <c r="C56" s="11" t="s">
        <v>15</v>
      </c>
      <c r="D56" s="11" t="s">
        <v>61</v>
      </c>
      <c r="E56" s="11" t="s">
        <v>63</v>
      </c>
      <c r="F56" s="11" t="s">
        <v>24</v>
      </c>
      <c r="G56" s="11" t="s">
        <v>25</v>
      </c>
      <c r="H56" s="11" t="s">
        <v>4</v>
      </c>
      <c r="I56" s="71" t="s">
        <v>1</v>
      </c>
      <c r="L56" s="17" t="s">
        <v>16</v>
      </c>
      <c r="M56" s="11" t="s">
        <v>15</v>
      </c>
      <c r="N56" s="11" t="s">
        <v>61</v>
      </c>
      <c r="O56" s="11" t="s">
        <v>63</v>
      </c>
      <c r="P56" s="11" t="s">
        <v>24</v>
      </c>
      <c r="Q56" s="11" t="s">
        <v>25</v>
      </c>
      <c r="R56" s="11" t="s">
        <v>4</v>
      </c>
      <c r="S56" s="71" t="s">
        <v>1</v>
      </c>
    </row>
    <row r="57" spans="1:19" x14ac:dyDescent="0.3">
      <c r="A57" s="7" t="s">
        <v>7</v>
      </c>
      <c r="B57" s="14">
        <v>1</v>
      </c>
      <c r="C57" s="14">
        <f>IF(ISNA(VLOOKUP(A57&amp;B57,CAT_RANGE,2,0)),"",VLOOKUP(A57&amp;B57,CAT_RANGE,2,0))</f>
        <v>4</v>
      </c>
      <c r="D57" s="14">
        <f>IF(ISNA(VLOOKUP(A57&amp;B57,CAT_RANGE,11,0)),"",VLOOKUP(A57&amp;B57,CAT_RANGE,11,0))</f>
        <v>4</v>
      </c>
      <c r="E57" s="14">
        <f>IF(ISNA(VLOOKUP(A57&amp;B57,CAT_RANGE,3,0)),"",VLOOKUP(A57&amp;B57,CAT_RANGE,3,0))</f>
        <v>218</v>
      </c>
      <c r="F57" s="8" t="str">
        <f>IF(ISNA(VLOOKUP(A57&amp;B57,CAT_RANGE,8,0)),"",VLOOKUP(A57&amp;B57,CAT_RANGE,8,0))</f>
        <v>David</v>
      </c>
      <c r="G57" s="8" t="str">
        <f>IF(ISNA(VLOOKUP(A57&amp;B57,CAT_RANGE,9,0)),"",VLOOKUP(A57&amp;B57,CAT_RANGE,9,0))</f>
        <v>Poole</v>
      </c>
      <c r="H57" s="8" t="str">
        <f>IF(ISNA(VLOOKUP(A57&amp;B57,CAT_RANGE,14,0)),"",VLOOKUP(A57&amp;B57,CAT_RANGE,14,0))</f>
        <v>Barlick Fell Runners</v>
      </c>
      <c r="I57" s="98">
        <f>IF(ISNA(VLOOKUP(A57&amp;B57,CAT_RANGE,7,0)),"",VLOOKUP(A57&amp;B57,CAT_RANGE,7,0))</f>
        <v>3.9409722222222221E-2</v>
      </c>
      <c r="J57" s="16"/>
      <c r="K57" s="16" t="s">
        <v>16</v>
      </c>
      <c r="L57" s="14">
        <v>1</v>
      </c>
      <c r="M57" s="14">
        <f>IF(ISNA(VLOOKUP(K57&amp;L57,CAT_RANGE,2,0)),"",VLOOKUP(K57&amp;L57,CAT_RANGE,2,0))</f>
        <v>35</v>
      </c>
      <c r="N57" s="14">
        <f>IF(ISNA(VLOOKUP(K57&amp;L57,CAT_RANGE,11,0)),"",VLOOKUP(K57&amp;L57,CAT_RANGE,11,0))</f>
        <v>2</v>
      </c>
      <c r="O57" s="14">
        <f>IF(ISNA(VLOOKUP(K57&amp;L57,CAT_RANGE,3,0)),"",VLOOKUP(K57&amp;L57,CAT_RANGE,3,0))</f>
        <v>198</v>
      </c>
      <c r="P57" s="8" t="str">
        <f>IF(ISNA(VLOOKUP(K57&amp;L57,CAT_RANGE,8,0)),"",VLOOKUP(K57&amp;L57,CAT_RANGE,8,0))</f>
        <v>Rebecca</v>
      </c>
      <c r="Q57" s="8" t="str">
        <f>IF(ISNA(VLOOKUP(K57&amp;L57,CAT_RANGE,9,0)),"",VLOOKUP(K57&amp;L57,CAT_RANGE,9,0))</f>
        <v>Crawshaw</v>
      </c>
      <c r="R57" s="8" t="str">
        <f>IF(ISNA(VLOOKUP(K57&amp;L57,CAT_RANGE,14,0)),"",VLOOKUP(K57&amp;L57,CAT_RANGE,14,0))</f>
        <v>Bowland Fell Runners</v>
      </c>
      <c r="S57" s="98">
        <f>IF(ISNA(VLOOKUP(K57&amp;L57,CAT_RANGE,7,0)),"",VLOOKUP(K57&amp;L57,CAT_RANGE,7,0))</f>
        <v>4.988425925925926E-2</v>
      </c>
    </row>
    <row r="58" spans="1:19" x14ac:dyDescent="0.3">
      <c r="A58" s="7" t="s">
        <v>7</v>
      </c>
      <c r="B58" s="14">
        <v>2</v>
      </c>
      <c r="C58" s="14">
        <f>IF(ISNA(VLOOKUP(A58&amp;B58,CAT_RANGE,2,0)),"",VLOOKUP(A58&amp;B58,CAT_RANGE,2,0))</f>
        <v>5</v>
      </c>
      <c r="D58" s="14">
        <f>IF(ISNA(VLOOKUP(A58&amp;B58,CAT_RANGE,11,0)),"",VLOOKUP(A58&amp;B58,CAT_RANGE,11,0))</f>
        <v>5</v>
      </c>
      <c r="E58" s="14">
        <f>IF(ISNA(VLOOKUP(A58&amp;B58,CAT_RANGE,3,0)),"",VLOOKUP(A58&amp;B58,CAT_RANGE,3,0))</f>
        <v>227</v>
      </c>
      <c r="F58" s="8" t="str">
        <f>IF(ISNA(VLOOKUP(A58&amp;B58,CAT_RANGE,8,0)),"",VLOOKUP(A58&amp;B58,CAT_RANGE,8,0))</f>
        <v>Ryan</v>
      </c>
      <c r="G58" s="8" t="str">
        <f>IF(ISNA(VLOOKUP(A58&amp;B58,CAT_RANGE,9,0)),"",VLOOKUP(A58&amp;B58,CAT_RANGE,9,0))</f>
        <v>Keenan</v>
      </c>
      <c r="H58" s="8" t="str">
        <f>IF(ISNA(VLOOKUP(A58&amp;B58,CAT_RANGE,14,0)),"",VLOOKUP(A58&amp;B58,CAT_RANGE,14,0))</f>
        <v>Rochdale Harriers</v>
      </c>
      <c r="I58" s="98">
        <f>IF(ISNA(VLOOKUP(A58&amp;B58,CAT_RANGE,7,0)),"",VLOOKUP(A58&amp;B58,CAT_RANGE,7,0))</f>
        <v>3.9895833333333332E-2</v>
      </c>
      <c r="J58" s="16"/>
      <c r="K58" s="16" t="s">
        <v>16</v>
      </c>
      <c r="L58" s="14">
        <v>2</v>
      </c>
      <c r="M58" s="14">
        <f>IF(ISNA(VLOOKUP(K58&amp;L58,CAT_RANGE,2,0)),"",VLOOKUP(K58&amp;L58,CAT_RANGE,2,0))</f>
        <v>45</v>
      </c>
      <c r="N58" s="14">
        <f>IF(ISNA(VLOOKUP(K58&amp;L58,CAT_RANGE,11,0)),"",VLOOKUP(K58&amp;L58,CAT_RANGE,11,0))</f>
        <v>5</v>
      </c>
      <c r="O58" s="14">
        <f>IF(ISNA(VLOOKUP(K58&amp;L58,CAT_RANGE,3,0)),"",VLOOKUP(K58&amp;L58,CAT_RANGE,3,0))</f>
        <v>192</v>
      </c>
      <c r="P58" s="8" t="str">
        <f>IF(ISNA(VLOOKUP(K58&amp;L58,CAT_RANGE,8,0)),"",VLOOKUP(K58&amp;L58,CAT_RANGE,8,0))</f>
        <v>Abigail</v>
      </c>
      <c r="Q58" s="8" t="str">
        <f>IF(ISNA(VLOOKUP(K58&amp;L58,CAT_RANGE,9,0)),"",VLOOKUP(K58&amp;L58,CAT_RANGE,9,0))</f>
        <v>Thompson</v>
      </c>
      <c r="R58" s="8" t="str">
        <f>IF(ISNA(VLOOKUP(K58&amp;L58,CAT_RANGE,14,0)),"",VLOOKUP(K58&amp;L58,CAT_RANGE,14,0))</f>
        <v>Rossendale Harriers</v>
      </c>
      <c r="S58" s="98">
        <f>IF(ISNA(VLOOKUP(K58&amp;L58,CAT_RANGE,7,0)),"",VLOOKUP(K58&amp;L58,CAT_RANGE,7,0))</f>
        <v>5.3437499999999999E-2</v>
      </c>
    </row>
    <row r="59" spans="1:19" x14ac:dyDescent="0.3">
      <c r="A59" s="7" t="s">
        <v>7</v>
      </c>
      <c r="B59" s="14">
        <v>3</v>
      </c>
      <c r="C59" s="14">
        <f>IF(ISNA(VLOOKUP(A59&amp;B59,CAT_RANGE,2,0)),"",VLOOKUP(A59&amp;B59,CAT_RANGE,2,0))</f>
        <v>10</v>
      </c>
      <c r="D59" s="14">
        <f>IF(ISNA(VLOOKUP(A59&amp;B59,CAT_RANGE,11,0)),"",VLOOKUP(A59&amp;B59,CAT_RANGE,11,0))</f>
        <v>10</v>
      </c>
      <c r="E59" s="14">
        <f>IF(ISNA(VLOOKUP(A59&amp;B59,CAT_RANGE,3,0)),"",VLOOKUP(A59&amp;B59,CAT_RANGE,3,0))</f>
        <v>165</v>
      </c>
      <c r="F59" s="8" t="str">
        <f>IF(ISNA(VLOOKUP(A59&amp;B59,CAT_RANGE,8,0)),"",VLOOKUP(A59&amp;B59,CAT_RANGE,8,0))</f>
        <v>Craig</v>
      </c>
      <c r="G59" s="8" t="str">
        <f>IF(ISNA(VLOOKUP(A59&amp;B59,CAT_RANGE,9,0)),"",VLOOKUP(A59&amp;B59,CAT_RANGE,9,0))</f>
        <v>Storozuk</v>
      </c>
      <c r="H59" s="8" t="str">
        <f>IF(ISNA(VLOOKUP(A59&amp;B59,CAT_RANGE,14,0)),"",VLOOKUP(A59&amp;B59,CAT_RANGE,14,0))</f>
        <v>Clayton-Le-Moors</v>
      </c>
      <c r="I59" s="98">
        <f>IF(ISNA(VLOOKUP(A59&amp;B59,CAT_RANGE,7,0)),"",VLOOKUP(A59&amp;B59,CAT_RANGE,7,0))</f>
        <v>4.0983796296296296E-2</v>
      </c>
      <c r="J59" s="16"/>
      <c r="K59" s="16" t="s">
        <v>16</v>
      </c>
      <c r="L59" s="14">
        <v>3</v>
      </c>
      <c r="M59" s="14">
        <f>IF(ISNA(VLOOKUP(K59&amp;L59,CAT_RANGE,2,0)),"",VLOOKUP(K59&amp;L59,CAT_RANGE,2,0))</f>
        <v>68</v>
      </c>
      <c r="N59" s="14">
        <f>IF(ISNA(VLOOKUP(K59&amp;L59,CAT_RANGE,11,0)),"",VLOOKUP(K59&amp;L59,CAT_RANGE,11,0))</f>
        <v>13</v>
      </c>
      <c r="O59" s="14">
        <f>IF(ISNA(VLOOKUP(K59&amp;L59,CAT_RANGE,3,0)),"",VLOOKUP(K59&amp;L59,CAT_RANGE,3,0))</f>
        <v>207</v>
      </c>
      <c r="P59" s="8" t="str">
        <f>IF(ISNA(VLOOKUP(K59&amp;L59,CAT_RANGE,8,0)),"",VLOOKUP(K59&amp;L59,CAT_RANGE,8,0))</f>
        <v>Sarah</v>
      </c>
      <c r="Q59" s="8" t="str">
        <f>IF(ISNA(VLOOKUP(K59&amp;L59,CAT_RANGE,9,0)),"",VLOOKUP(K59&amp;L59,CAT_RANGE,9,0))</f>
        <v xml:space="preserve">Clarke </v>
      </c>
      <c r="R59" s="8" t="str">
        <f>IF(ISNA(VLOOKUP(K59&amp;L59,CAT_RANGE,14,0)),"",VLOOKUP(K59&amp;L59,CAT_RANGE,14,0))</f>
        <v xml:space="preserve">Ramsbottom   </v>
      </c>
      <c r="S59" s="98">
        <f>IF(ISNA(VLOOKUP(K59&amp;L59,CAT_RANGE,7,0)),"",VLOOKUP(K59&amp;L59,CAT_RANGE,7,0))</f>
        <v>6.3900462962962964E-2</v>
      </c>
    </row>
    <row r="60" spans="1:19" ht="22.5" customHeight="1" x14ac:dyDescent="0.3"/>
    <row r="61" spans="1:19" s="1" customFormat="1" ht="28.8" x14ac:dyDescent="0.3">
      <c r="B61" s="17" t="s">
        <v>33</v>
      </c>
      <c r="C61" s="11" t="s">
        <v>15</v>
      </c>
      <c r="D61" s="11" t="s">
        <v>61</v>
      </c>
      <c r="E61" s="11" t="s">
        <v>63</v>
      </c>
      <c r="F61" s="11" t="s">
        <v>24</v>
      </c>
      <c r="G61" s="11" t="s">
        <v>25</v>
      </c>
      <c r="H61" s="11" t="s">
        <v>4</v>
      </c>
      <c r="I61" s="71" t="s">
        <v>1</v>
      </c>
      <c r="L61" s="17" t="s">
        <v>34</v>
      </c>
      <c r="M61" s="11" t="s">
        <v>15</v>
      </c>
      <c r="N61" s="11" t="s">
        <v>61</v>
      </c>
      <c r="O61" s="11" t="s">
        <v>63</v>
      </c>
      <c r="P61" s="11" t="s">
        <v>24</v>
      </c>
      <c r="Q61" s="11" t="s">
        <v>25</v>
      </c>
      <c r="R61" s="11" t="s">
        <v>4</v>
      </c>
      <c r="S61" s="71" t="s">
        <v>1</v>
      </c>
    </row>
    <row r="62" spans="1:19" x14ac:dyDescent="0.3">
      <c r="A62" s="7" t="s">
        <v>33</v>
      </c>
      <c r="B62" s="14">
        <v>1</v>
      </c>
      <c r="C62" s="14">
        <f>IF(ISNA(VLOOKUP(A62&amp;B62,CAT_RANGE,2,0)),"",VLOOKUP(A62&amp;B62,CAT_RANGE,2,0))</f>
        <v>7</v>
      </c>
      <c r="D62" s="14">
        <f>IF(ISNA(VLOOKUP(A62&amp;B62,CAT_RANGE,11,0)),"",VLOOKUP(A62&amp;B62,CAT_RANGE,11,0))</f>
        <v>7</v>
      </c>
      <c r="E62" s="14">
        <f>IF(ISNA(VLOOKUP(A62&amp;B62,CAT_RANGE,3,0)),"",VLOOKUP(A62&amp;B62,CAT_RANGE,3,0))</f>
        <v>217</v>
      </c>
      <c r="F62" s="8" t="str">
        <f>IF(ISNA(VLOOKUP(A62&amp;B62,CAT_RANGE,8,0)),"",VLOOKUP(A62&amp;B62,CAT_RANGE,8,0))</f>
        <v>Andy</v>
      </c>
      <c r="G62" s="8" t="str">
        <f>IF(ISNA(VLOOKUP(A62&amp;B62,CAT_RANGE,9,0)),"",VLOOKUP(A62&amp;B62,CAT_RANGE,9,0))</f>
        <v>Berry</v>
      </c>
      <c r="H62" s="8" t="str">
        <f>IF(ISNA(VLOOKUP(A62&amp;B62,CAT_RANGE,14,0)),"",VLOOKUP(A62&amp;B62,CAT_RANGE,14,0))</f>
        <v>Barlick Fell Runners</v>
      </c>
      <c r="I62" s="98">
        <f>IF(ISNA(VLOOKUP(A62&amp;B62,CAT_RANGE,7,0)),"",VLOOKUP(A62&amp;B62,CAT_RANGE,7,0))</f>
        <v>4.0150462962962964E-2</v>
      </c>
      <c r="J62" s="16"/>
      <c r="K62" s="16" t="s">
        <v>34</v>
      </c>
      <c r="L62" s="14">
        <v>1</v>
      </c>
      <c r="M62" s="14">
        <f>IF(ISNA(VLOOKUP(K62&amp;L62,CAT_RANGE,2,0)),"",VLOOKUP(K62&amp;L62,CAT_RANGE,2,0))</f>
        <v>23</v>
      </c>
      <c r="N62" s="14">
        <f>IF(ISNA(VLOOKUP(K62&amp;L62,CAT_RANGE,11,0)),"",VLOOKUP(K62&amp;L62,CAT_RANGE,11,0))</f>
        <v>1</v>
      </c>
      <c r="O62" s="14">
        <f>IF(ISNA(VLOOKUP(K62&amp;L62,CAT_RANGE,3,0)),"",VLOOKUP(K62&amp;L62,CAT_RANGE,3,0))</f>
        <v>156</v>
      </c>
      <c r="P62" s="8" t="str">
        <f>IF(ISNA(VLOOKUP(K62&amp;L62,CAT_RANGE,8,0)),"",VLOOKUP(K62&amp;L62,CAT_RANGE,8,0))</f>
        <v>Lisa</v>
      </c>
      <c r="Q62" s="8" t="str">
        <f>IF(ISNA(VLOOKUP(K62&amp;L62,CAT_RANGE,9,0)),"",VLOOKUP(K62&amp;L62,CAT_RANGE,9,0))</f>
        <v>Parker</v>
      </c>
      <c r="R62" s="8" t="str">
        <f>IF(ISNA(VLOOKUP(K62&amp;L62,CAT_RANGE,14,0)),"",VLOOKUP(K62&amp;L62,CAT_RANGE,14,0))</f>
        <v>Rossendale Harriers</v>
      </c>
      <c r="S62" s="98">
        <f>IF(ISNA(VLOOKUP(K62&amp;L62,CAT_RANGE,7,0)),"",VLOOKUP(K62&amp;L62,CAT_RANGE,7,0))</f>
        <v>4.6145833333333337E-2</v>
      </c>
    </row>
    <row r="63" spans="1:19" x14ac:dyDescent="0.3">
      <c r="A63" s="7" t="s">
        <v>33</v>
      </c>
      <c r="B63" s="14">
        <v>2</v>
      </c>
      <c r="C63" s="14">
        <f>IF(ISNA(VLOOKUP(A63&amp;B63,CAT_RANGE,2,0)),"",VLOOKUP(A63&amp;B63,CAT_RANGE,2,0))</f>
        <v>13</v>
      </c>
      <c r="D63" s="14">
        <f>IF(ISNA(VLOOKUP(A63&amp;B63,CAT_RANGE,11,0)),"",VLOOKUP(A63&amp;B63,CAT_RANGE,11,0))</f>
        <v>13</v>
      </c>
      <c r="E63" s="14">
        <f>IF(ISNA(VLOOKUP(A63&amp;B63,CAT_RANGE,3,0)),"",VLOOKUP(A63&amp;B63,CAT_RANGE,3,0))</f>
        <v>193</v>
      </c>
      <c r="F63" s="8" t="str">
        <f>IF(ISNA(VLOOKUP(A63&amp;B63,CAT_RANGE,8,0)),"",VLOOKUP(A63&amp;B63,CAT_RANGE,8,0))</f>
        <v>Dan</v>
      </c>
      <c r="G63" s="8" t="str">
        <f>IF(ISNA(VLOOKUP(A63&amp;B63,CAT_RANGE,9,0)),"",VLOOKUP(A63&amp;B63,CAT_RANGE,9,0))</f>
        <v>Taylor</v>
      </c>
      <c r="H63" s="8" t="str">
        <f>IF(ISNA(VLOOKUP(A63&amp;B63,CAT_RANGE,14,0)),"",VLOOKUP(A63&amp;B63,CAT_RANGE,14,0))</f>
        <v>Todmorden Harriers</v>
      </c>
      <c r="I63" s="98">
        <f>IF(ISNA(VLOOKUP(A63&amp;B63,CAT_RANGE,7,0)),"",VLOOKUP(A63&amp;B63,CAT_RANGE,7,0))</f>
        <v>4.2789351851851849E-2</v>
      </c>
      <c r="J63" s="16"/>
      <c r="K63" s="16" t="s">
        <v>34</v>
      </c>
      <c r="L63" s="14">
        <v>2</v>
      </c>
      <c r="M63" s="14">
        <f>IF(ISNA(VLOOKUP(K63&amp;L63,CAT_RANGE,2,0)),"",VLOOKUP(K63&amp;L63,CAT_RANGE,2,0))</f>
        <v>66</v>
      </c>
      <c r="N63" s="14">
        <f>IF(ISNA(VLOOKUP(K63&amp;L63,CAT_RANGE,11,0)),"",VLOOKUP(K63&amp;L63,CAT_RANGE,11,0))</f>
        <v>12</v>
      </c>
      <c r="O63" s="14">
        <f>IF(ISNA(VLOOKUP(K63&amp;L63,CAT_RANGE,3,0)),"",VLOOKUP(K63&amp;L63,CAT_RANGE,3,0))</f>
        <v>194</v>
      </c>
      <c r="P63" s="8" t="str">
        <f>IF(ISNA(VLOOKUP(K63&amp;L63,CAT_RANGE,8,0)),"",VLOOKUP(K63&amp;L63,CAT_RANGE,8,0))</f>
        <v>Louise</v>
      </c>
      <c r="Q63" s="8" t="str">
        <f>IF(ISNA(VLOOKUP(K63&amp;L63,CAT_RANGE,9,0)),"",VLOOKUP(K63&amp;L63,CAT_RANGE,9,0))</f>
        <v>Preston</v>
      </c>
      <c r="R63" s="8" t="str">
        <f>IF(ISNA(VLOOKUP(K63&amp;L63,CAT_RANGE,14,0)),"",VLOOKUP(K63&amp;L63,CAT_RANGE,14,0))</f>
        <v>Trawden AC</v>
      </c>
      <c r="S63" s="98">
        <f>IF(ISNA(VLOOKUP(K63&amp;L63,CAT_RANGE,7,0)),"",VLOOKUP(K63&amp;L63,CAT_RANGE,7,0))</f>
        <v>6.2523148148148147E-2</v>
      </c>
    </row>
    <row r="64" spans="1:19" x14ac:dyDescent="0.3">
      <c r="A64" s="7" t="s">
        <v>33</v>
      </c>
      <c r="B64" s="14">
        <v>3</v>
      </c>
      <c r="C64" s="14">
        <f>IF(ISNA(VLOOKUP(A64&amp;B64,CAT_RANGE,2,0)),"",VLOOKUP(A64&amp;B64,CAT_RANGE,2,0))</f>
        <v>26</v>
      </c>
      <c r="D64" s="14">
        <f>IF(ISNA(VLOOKUP(A64&amp;B64,CAT_RANGE,11,0)),"",VLOOKUP(A64&amp;B64,CAT_RANGE,11,0))</f>
        <v>25</v>
      </c>
      <c r="E64" s="14">
        <f>IF(ISNA(VLOOKUP(A64&amp;B64,CAT_RANGE,3,0)),"",VLOOKUP(A64&amp;B64,CAT_RANGE,3,0))</f>
        <v>185</v>
      </c>
      <c r="F64" s="8" t="str">
        <f>IF(ISNA(VLOOKUP(A64&amp;B64,CAT_RANGE,8,0)),"",VLOOKUP(A64&amp;B64,CAT_RANGE,8,0))</f>
        <v>Ian</v>
      </c>
      <c r="G64" s="8" t="str">
        <f>IF(ISNA(VLOOKUP(A64&amp;B64,CAT_RANGE,9,0)),"",VLOOKUP(A64&amp;B64,CAT_RANGE,9,0))</f>
        <v>Carruthers</v>
      </c>
      <c r="H64" s="8" t="str">
        <f>IF(ISNA(VLOOKUP(A64&amp;B64,CAT_RANGE,14,0)),"",VLOOKUP(A64&amp;B64,CAT_RANGE,14,0))</f>
        <v>Unattached</v>
      </c>
      <c r="I64" s="98">
        <f>IF(ISNA(VLOOKUP(A64&amp;B64,CAT_RANGE,7,0)),"",VLOOKUP(A64&amp;B64,CAT_RANGE,7,0))</f>
        <v>4.7291666666666669E-2</v>
      </c>
      <c r="J64" s="16"/>
      <c r="K64" s="16" t="s">
        <v>34</v>
      </c>
      <c r="L64" s="14">
        <v>3</v>
      </c>
      <c r="M64" s="14" t="str">
        <f>IF(ISNA(VLOOKUP(K64&amp;L64,CAT_RANGE,2,0)),"",VLOOKUP(K64&amp;L64,CAT_RANGE,2,0))</f>
        <v/>
      </c>
      <c r="N64" s="14" t="str">
        <f>IF(ISNA(VLOOKUP(K64&amp;L64,CAT_RANGE,11,0)),"",VLOOKUP(K64&amp;L64,CAT_RANGE,11,0))</f>
        <v/>
      </c>
      <c r="O64" s="14" t="str">
        <f>IF(ISNA(VLOOKUP(K64&amp;L64,CAT_RANGE,3,0)),"",VLOOKUP(K64&amp;L64,CAT_RANGE,3,0))</f>
        <v/>
      </c>
      <c r="P64" s="8" t="str">
        <f>IF(ISNA(VLOOKUP(K64&amp;L64,CAT_RANGE,8,0)),"",VLOOKUP(K64&amp;L64,CAT_RANGE,8,0))</f>
        <v/>
      </c>
      <c r="Q64" s="8" t="str">
        <f>IF(ISNA(VLOOKUP(K64&amp;L64,CAT_RANGE,9,0)),"",VLOOKUP(K64&amp;L64,CAT_RANGE,9,0))</f>
        <v/>
      </c>
      <c r="R64" s="8" t="str">
        <f>IF(ISNA(VLOOKUP(K64&amp;L64,CAT_RANGE,14,0)),"",VLOOKUP(K64&amp;L64,CAT_RANGE,14,0))</f>
        <v/>
      </c>
      <c r="S64" s="98" t="str">
        <f>IF(ISNA(VLOOKUP(K64&amp;L64,CAT_RANGE,7,0)),"",VLOOKUP(K64&amp;L64,CAT_RANGE,7,0))</f>
        <v/>
      </c>
    </row>
    <row r="65" spans="1:19" ht="22.5" customHeight="1" x14ac:dyDescent="0.3"/>
    <row r="66" spans="1:19" s="19" customFormat="1" ht="28.8" x14ac:dyDescent="0.3">
      <c r="B66" s="17" t="s">
        <v>8</v>
      </c>
      <c r="C66" s="11" t="s">
        <v>15</v>
      </c>
      <c r="D66" s="11" t="s">
        <v>61</v>
      </c>
      <c r="E66" s="11" t="s">
        <v>63</v>
      </c>
      <c r="F66" s="11" t="s">
        <v>24</v>
      </c>
      <c r="G66" s="11" t="s">
        <v>25</v>
      </c>
      <c r="H66" s="11" t="s">
        <v>4</v>
      </c>
      <c r="I66" s="71" t="s">
        <v>1</v>
      </c>
      <c r="J66" s="1"/>
      <c r="K66" s="1"/>
      <c r="L66" s="17" t="s">
        <v>21</v>
      </c>
      <c r="M66" s="11" t="s">
        <v>15</v>
      </c>
      <c r="N66" s="11" t="s">
        <v>61</v>
      </c>
      <c r="O66" s="11" t="s">
        <v>63</v>
      </c>
      <c r="P66" s="11" t="s">
        <v>24</v>
      </c>
      <c r="Q66" s="11" t="s">
        <v>25</v>
      </c>
      <c r="R66" s="11" t="s">
        <v>4</v>
      </c>
      <c r="S66" s="71" t="s">
        <v>1</v>
      </c>
    </row>
    <row r="67" spans="1:19" x14ac:dyDescent="0.3">
      <c r="A67" s="7" t="s">
        <v>8</v>
      </c>
      <c r="B67" s="14">
        <v>1</v>
      </c>
      <c r="C67" s="14">
        <f>IF(ISNA(VLOOKUP(A67&amp;B67,CAT_RANGE,2,0)),"",VLOOKUP(A67&amp;B67,CAT_RANGE,2,0))</f>
        <v>8</v>
      </c>
      <c r="D67" s="14">
        <f>IF(ISNA(VLOOKUP(A67&amp;B67,CAT_RANGE,11,0)),"",VLOOKUP(A67&amp;B67,CAT_RANGE,11,0))</f>
        <v>8</v>
      </c>
      <c r="E67" s="14">
        <f>IF(ISNA(VLOOKUP(A67&amp;B67,CAT_RANGE,3,0)),"",VLOOKUP(A67&amp;B67,CAT_RANGE,3,0))</f>
        <v>158</v>
      </c>
      <c r="F67" s="8" t="str">
        <f>IF(ISNA(VLOOKUP(A67&amp;B67,CAT_RANGE,8,0)),"",VLOOKUP(A67&amp;B67,CAT_RANGE,8,0))</f>
        <v>Thomas</v>
      </c>
      <c r="G67" s="8" t="str">
        <f>IF(ISNA(VLOOKUP(A67&amp;B67,CAT_RANGE,9,0)),"",VLOOKUP(A67&amp;B67,CAT_RANGE,9,0))</f>
        <v>Harkin</v>
      </c>
      <c r="H67" s="8" t="str">
        <f>IF(ISNA(VLOOKUP(A67&amp;B67,CAT_RANGE,14,0)),"",VLOOKUP(A67&amp;B67,CAT_RANGE,14,0))</f>
        <v>Liverpool Pembroke Sefton Harriers</v>
      </c>
      <c r="I67" s="98">
        <f>IF(ISNA(VLOOKUP(A67&amp;B67,CAT_RANGE,7,0)),"",VLOOKUP(A67&amp;B67,CAT_RANGE,7,0))</f>
        <v>4.0335648148148148E-2</v>
      </c>
      <c r="J67" s="16"/>
      <c r="K67" s="16" t="s">
        <v>21</v>
      </c>
      <c r="L67" s="14">
        <v>1</v>
      </c>
      <c r="M67" s="14">
        <f>IF(ISNA(VLOOKUP(K67&amp;L67,CAT_RANGE,2,0)),"",VLOOKUP(K67&amp;L67,CAT_RANGE,2,0))</f>
        <v>57</v>
      </c>
      <c r="N67" s="14">
        <f>IF(ISNA(VLOOKUP(K67&amp;L67,CAT_RANGE,11,0)),"",VLOOKUP(K67&amp;L67,CAT_RANGE,11,0))</f>
        <v>8</v>
      </c>
      <c r="O67" s="14">
        <f>IF(ISNA(VLOOKUP(K67&amp;L67,CAT_RANGE,3,0)),"",VLOOKUP(K67&amp;L67,CAT_RANGE,3,0))</f>
        <v>163</v>
      </c>
      <c r="P67" s="8" t="str">
        <f>IF(ISNA(VLOOKUP(K67&amp;L67,CAT_RANGE,8,0)),"",VLOOKUP(K67&amp;L67,CAT_RANGE,8,0))</f>
        <v>Caroline</v>
      </c>
      <c r="Q67" s="8" t="str">
        <f>IF(ISNA(VLOOKUP(K67&amp;L67,CAT_RANGE,9,0)),"",VLOOKUP(K67&amp;L67,CAT_RANGE,9,0))</f>
        <v>Harding</v>
      </c>
      <c r="R67" s="8" t="str">
        <f>IF(ISNA(VLOOKUP(K67&amp;L67,CAT_RANGE,14,0)),"",VLOOKUP(K67&amp;L67,CAT_RANGE,14,0))</f>
        <v>Pudsey &amp; Bramley AC</v>
      </c>
      <c r="S67" s="98">
        <f>IF(ISNA(VLOOKUP(K67&amp;L67,CAT_RANGE,7,0)),"",VLOOKUP(K67&amp;L67,CAT_RANGE,7,0))</f>
        <v>5.6990740740740738E-2</v>
      </c>
    </row>
    <row r="68" spans="1:19" x14ac:dyDescent="0.3">
      <c r="A68" s="7" t="s">
        <v>8</v>
      </c>
      <c r="B68" s="14">
        <v>2</v>
      </c>
      <c r="C68" s="14">
        <f>IF(ISNA(VLOOKUP(A68&amp;B68,CAT_RANGE,2,0)),"",VLOOKUP(A68&amp;B68,CAT_RANGE,2,0))</f>
        <v>15</v>
      </c>
      <c r="D68" s="14">
        <f>IF(ISNA(VLOOKUP(A68&amp;B68,CAT_RANGE,11,0)),"",VLOOKUP(A68&amp;B68,CAT_RANGE,11,0))</f>
        <v>15</v>
      </c>
      <c r="E68" s="14">
        <f>IF(ISNA(VLOOKUP(A68&amp;B68,CAT_RANGE,3,0)),"",VLOOKUP(A68&amp;B68,CAT_RANGE,3,0))</f>
        <v>166</v>
      </c>
      <c r="F68" s="8" t="str">
        <f>IF(ISNA(VLOOKUP(A68&amp;B68,CAT_RANGE,8,0)),"",VLOOKUP(A68&amp;B68,CAT_RANGE,8,0))</f>
        <v>James</v>
      </c>
      <c r="G68" s="8" t="str">
        <f>IF(ISNA(VLOOKUP(A68&amp;B68,CAT_RANGE,9,0)),"",VLOOKUP(A68&amp;B68,CAT_RANGE,9,0))</f>
        <v>Crook</v>
      </c>
      <c r="H68" s="8" t="str">
        <f>IF(ISNA(VLOOKUP(A68&amp;B68,CAT_RANGE,14,0)),"",VLOOKUP(A68&amp;B68,CAT_RANGE,14,0))</f>
        <v>Clayton-Le-Moors</v>
      </c>
      <c r="I68" s="98">
        <f>IF(ISNA(VLOOKUP(A68&amp;B68,CAT_RANGE,7,0)),"",VLOOKUP(A68&amp;B68,CAT_RANGE,7,0))</f>
        <v>4.3275462962962967E-2</v>
      </c>
      <c r="J68" s="16"/>
      <c r="K68" s="16" t="s">
        <v>21</v>
      </c>
      <c r="L68" s="14">
        <v>2</v>
      </c>
      <c r="M68" s="14" t="str">
        <f>IF(ISNA(VLOOKUP(K68&amp;L68,CAT_RANGE,2,0)),"",VLOOKUP(K68&amp;L68,CAT_RANGE,2,0))</f>
        <v/>
      </c>
      <c r="N68" s="14" t="str">
        <f>IF(ISNA(VLOOKUP(K68&amp;L68,CAT_RANGE,11,0)),"",VLOOKUP(K68&amp;L68,CAT_RANGE,11,0))</f>
        <v/>
      </c>
      <c r="O68" s="14" t="str">
        <f>IF(ISNA(VLOOKUP(K68&amp;L68,CAT_RANGE,3,0)),"",VLOOKUP(K68&amp;L68,CAT_RANGE,3,0))</f>
        <v/>
      </c>
      <c r="P68" s="8" t="str">
        <f>IF(ISNA(VLOOKUP(K68&amp;L68,CAT_RANGE,8,0)),"",VLOOKUP(K68&amp;L68,CAT_RANGE,8,0))</f>
        <v/>
      </c>
      <c r="Q68" s="8" t="str">
        <f>IF(ISNA(VLOOKUP(K68&amp;L68,CAT_RANGE,9,0)),"",VLOOKUP(K68&amp;L68,CAT_RANGE,9,0))</f>
        <v/>
      </c>
      <c r="R68" s="8" t="str">
        <f>IF(ISNA(VLOOKUP(K68&amp;L68,CAT_RANGE,14,0)),"",VLOOKUP(K68&amp;L68,CAT_RANGE,14,0))</f>
        <v/>
      </c>
      <c r="S68" s="98" t="str">
        <f>IF(ISNA(VLOOKUP(K68&amp;L68,CAT_RANGE,7,0)),"",VLOOKUP(K68&amp;L68,CAT_RANGE,7,0))</f>
        <v/>
      </c>
    </row>
    <row r="69" spans="1:19" x14ac:dyDescent="0.3">
      <c r="A69" s="7" t="s">
        <v>8</v>
      </c>
      <c r="B69" s="14">
        <v>3</v>
      </c>
      <c r="C69" s="14">
        <f>IF(ISNA(VLOOKUP(A69&amp;B69,CAT_RANGE,2,0)),"",VLOOKUP(A69&amp;B69,CAT_RANGE,2,0))</f>
        <v>27</v>
      </c>
      <c r="D69" s="14">
        <f>IF(ISNA(VLOOKUP(A69&amp;B69,CAT_RANGE,11,0)),"",VLOOKUP(A69&amp;B69,CAT_RANGE,11,0))</f>
        <v>26</v>
      </c>
      <c r="E69" s="14">
        <f>IF(ISNA(VLOOKUP(A69&amp;B69,CAT_RANGE,3,0)),"",VLOOKUP(A69&amp;B69,CAT_RANGE,3,0))</f>
        <v>195</v>
      </c>
      <c r="F69" s="8" t="str">
        <f>IF(ISNA(VLOOKUP(A69&amp;B69,CAT_RANGE,8,0)),"",VLOOKUP(A69&amp;B69,CAT_RANGE,8,0))</f>
        <v>Chris</v>
      </c>
      <c r="G69" s="8" t="str">
        <f>IF(ISNA(VLOOKUP(A69&amp;B69,CAT_RANGE,9,0)),"",VLOOKUP(A69&amp;B69,CAT_RANGE,9,0))</f>
        <v>McCarthy</v>
      </c>
      <c r="H69" s="8" t="str">
        <f>IF(ISNA(VLOOKUP(A69&amp;B69,CAT_RANGE,14,0)),"",VLOOKUP(A69&amp;B69,CAT_RANGE,14,0))</f>
        <v>Unattached</v>
      </c>
      <c r="I69" s="98">
        <f>IF(ISNA(VLOOKUP(A69&amp;B69,CAT_RANGE,7,0)),"",VLOOKUP(A69&amp;B69,CAT_RANGE,7,0))</f>
        <v>4.7303240740740743E-2</v>
      </c>
      <c r="J69" s="16"/>
      <c r="K69" s="16" t="s">
        <v>21</v>
      </c>
      <c r="L69" s="14">
        <v>3</v>
      </c>
      <c r="M69" s="14" t="str">
        <f>IF(ISNA(VLOOKUP(K69&amp;L69,CAT_RANGE,2,0)),"",VLOOKUP(K69&amp;L69,CAT_RANGE,2,0))</f>
        <v/>
      </c>
      <c r="N69" s="14" t="str">
        <f>IF(ISNA(VLOOKUP(K69&amp;L69,CAT_RANGE,11,0)),"",VLOOKUP(K69&amp;L69,CAT_RANGE,11,0))</f>
        <v/>
      </c>
      <c r="O69" s="14" t="str">
        <f>IF(ISNA(VLOOKUP(K69&amp;L69,CAT_RANGE,3,0)),"",VLOOKUP(K69&amp;L69,CAT_RANGE,3,0))</f>
        <v/>
      </c>
      <c r="P69" s="8" t="str">
        <f>IF(ISNA(VLOOKUP(K69&amp;L69,CAT_RANGE,8,0)),"",VLOOKUP(K69&amp;L69,CAT_RANGE,8,0))</f>
        <v/>
      </c>
      <c r="Q69" s="8" t="str">
        <f>IF(ISNA(VLOOKUP(K69&amp;L69,CAT_RANGE,9,0)),"",VLOOKUP(K69&amp;L69,CAT_RANGE,9,0))</f>
        <v/>
      </c>
      <c r="R69" s="8" t="str">
        <f>IF(ISNA(VLOOKUP(K69&amp;L69,CAT_RANGE,14,0)),"",VLOOKUP(K69&amp;L69,CAT_RANGE,14,0))</f>
        <v/>
      </c>
      <c r="S69" s="98" t="str">
        <f>IF(ISNA(VLOOKUP(K69&amp;L69,CAT_RANGE,7,0)),"",VLOOKUP(K69&amp;L69,CAT_RANGE,7,0))</f>
        <v/>
      </c>
    </row>
    <row r="70" spans="1:19" ht="22.5" customHeight="1" x14ac:dyDescent="0.3"/>
    <row r="71" spans="1:19" s="1" customFormat="1" ht="28.8" x14ac:dyDescent="0.3">
      <c r="B71" s="17" t="s">
        <v>36</v>
      </c>
      <c r="C71" s="11" t="s">
        <v>15</v>
      </c>
      <c r="D71" s="11" t="s">
        <v>61</v>
      </c>
      <c r="E71" s="11" t="s">
        <v>63</v>
      </c>
      <c r="F71" s="11" t="s">
        <v>24</v>
      </c>
      <c r="G71" s="11" t="s">
        <v>25</v>
      </c>
      <c r="H71" s="11" t="s">
        <v>4</v>
      </c>
      <c r="I71" s="71" t="s">
        <v>1</v>
      </c>
      <c r="L71" s="17" t="s">
        <v>35</v>
      </c>
      <c r="M71" s="11" t="s">
        <v>15</v>
      </c>
      <c r="N71" s="11" t="s">
        <v>61</v>
      </c>
      <c r="O71" s="11" t="s">
        <v>63</v>
      </c>
      <c r="P71" s="11" t="s">
        <v>24</v>
      </c>
      <c r="Q71" s="11" t="s">
        <v>25</v>
      </c>
      <c r="R71" s="11" t="s">
        <v>4</v>
      </c>
      <c r="S71" s="71" t="s">
        <v>1</v>
      </c>
    </row>
    <row r="72" spans="1:19" x14ac:dyDescent="0.3">
      <c r="A72" s="7" t="s">
        <v>36</v>
      </c>
      <c r="B72" s="14">
        <v>1</v>
      </c>
      <c r="C72" s="14">
        <f>IF(ISNA(VLOOKUP(A72&amp;B72,CAT_RANGE,2,0)),"",VLOOKUP(A72&amp;B72,CAT_RANGE,2,0))</f>
        <v>6</v>
      </c>
      <c r="D72" s="14">
        <f>IF(ISNA(VLOOKUP(A72&amp;B72,CAT_RANGE,11,0)),"",VLOOKUP(A72&amp;B72,CAT_RANGE,11,0))</f>
        <v>6</v>
      </c>
      <c r="E72" s="14">
        <f>IF(ISNA(VLOOKUP(A72&amp;B72,CAT_RANGE,3,0)),"",VLOOKUP(A72&amp;B72,CAT_RANGE,3,0))</f>
        <v>183</v>
      </c>
      <c r="F72" s="8" t="str">
        <f>IF(ISNA(VLOOKUP(A72&amp;B72,CAT_RANGE,8,0)),"",VLOOKUP(A72&amp;B72,CAT_RANGE,8,0))</f>
        <v>Brian</v>
      </c>
      <c r="G72" s="8" t="str">
        <f>IF(ISNA(VLOOKUP(A72&amp;B72,CAT_RANGE,9,0)),"",VLOOKUP(A72&amp;B72,CAT_RANGE,9,0))</f>
        <v>Shaw</v>
      </c>
      <c r="H72" s="8" t="str">
        <f>IF(ISNA(VLOOKUP(A72&amp;B72,CAT_RANGE,14,0)),"",VLOOKUP(A72&amp;B72,CAT_RANGE,14,0))</f>
        <v>Darwen Dashers</v>
      </c>
      <c r="I72" s="98">
        <f>IF(ISNA(VLOOKUP(A72&amp;B72,CAT_RANGE,7,0)),"",VLOOKUP(A72&amp;B72,CAT_RANGE,7,0))</f>
        <v>4.0069444444444442E-2</v>
      </c>
      <c r="J72" s="16"/>
      <c r="K72" s="16" t="s">
        <v>35</v>
      </c>
      <c r="L72" s="14">
        <v>1</v>
      </c>
      <c r="M72" s="14">
        <f>IF(ISNA(VLOOKUP(K72&amp;L72,CAT_RANGE,2,0)),"",VLOOKUP(K72&amp;L72,CAT_RANGE,2,0))</f>
        <v>44</v>
      </c>
      <c r="N72" s="14">
        <f>IF(ISNA(VLOOKUP(K72&amp;L72,CAT_RANGE,11,0)),"",VLOOKUP(K72&amp;L72,CAT_RANGE,11,0))</f>
        <v>4</v>
      </c>
      <c r="O72" s="14">
        <f>IF(ISNA(VLOOKUP(K72&amp;L72,CAT_RANGE,3,0)),"",VLOOKUP(K72&amp;L72,CAT_RANGE,3,0))</f>
        <v>196</v>
      </c>
      <c r="P72" s="8" t="str">
        <f>IF(ISNA(VLOOKUP(K72&amp;L72,CAT_RANGE,8,0)),"",VLOOKUP(K72&amp;L72,CAT_RANGE,8,0))</f>
        <v>Carolyn</v>
      </c>
      <c r="Q72" s="8" t="str">
        <f>IF(ISNA(VLOOKUP(K72&amp;L72,CAT_RANGE,9,0)),"",VLOOKUP(K72&amp;L72,CAT_RANGE,9,0))</f>
        <v>Tregaskis</v>
      </c>
      <c r="R72" s="8" t="str">
        <f>IF(ISNA(VLOOKUP(K72&amp;L72,CAT_RANGE,14,0)),"",VLOOKUP(K72&amp;L72,CAT_RANGE,14,0))</f>
        <v>Rossendale Harriers</v>
      </c>
      <c r="S72" s="98">
        <f>IF(ISNA(VLOOKUP(K72&amp;L72,CAT_RANGE,7,0)),"",VLOOKUP(K72&amp;L72,CAT_RANGE,7,0))</f>
        <v>5.3379629629629631E-2</v>
      </c>
    </row>
    <row r="73" spans="1:19" x14ac:dyDescent="0.3">
      <c r="A73" s="7" t="s">
        <v>36</v>
      </c>
      <c r="B73" s="14">
        <v>2</v>
      </c>
      <c r="C73" s="14">
        <f>IF(ISNA(VLOOKUP(A73&amp;B73,CAT_RANGE,2,0)),"",VLOOKUP(A73&amp;B73,CAT_RANGE,2,0))</f>
        <v>21</v>
      </c>
      <c r="D73" s="14">
        <f>IF(ISNA(VLOOKUP(A73&amp;B73,CAT_RANGE,11,0)),"",VLOOKUP(A73&amp;B73,CAT_RANGE,11,0))</f>
        <v>21</v>
      </c>
      <c r="E73" s="14">
        <f>IF(ISNA(VLOOKUP(A73&amp;B73,CAT_RANGE,3,0)),"",VLOOKUP(A73&amp;B73,CAT_RANGE,3,0))</f>
        <v>157</v>
      </c>
      <c r="F73" s="8" t="str">
        <f>IF(ISNA(VLOOKUP(A73&amp;B73,CAT_RANGE,8,0)),"",VLOOKUP(A73&amp;B73,CAT_RANGE,8,0))</f>
        <v>Michael</v>
      </c>
      <c r="G73" s="8" t="str">
        <f>IF(ISNA(VLOOKUP(A73&amp;B73,CAT_RANGE,9,0)),"",VLOOKUP(A73&amp;B73,CAT_RANGE,9,0))</f>
        <v>Toman</v>
      </c>
      <c r="H73" s="8" t="str">
        <f>IF(ISNA(VLOOKUP(A73&amp;B73,CAT_RANGE,14,0)),"",VLOOKUP(A73&amp;B73,CAT_RANGE,14,0))</f>
        <v>Rossendale Harriers</v>
      </c>
      <c r="I73" s="98">
        <f>IF(ISNA(VLOOKUP(A73&amp;B73,CAT_RANGE,7,0)),"",VLOOKUP(A73&amp;B73,CAT_RANGE,7,0))</f>
        <v>4.4733796296296292E-2</v>
      </c>
      <c r="J73" s="16"/>
      <c r="K73" s="16" t="s">
        <v>35</v>
      </c>
      <c r="L73" s="14">
        <v>2</v>
      </c>
      <c r="M73" s="14">
        <f>IF(ISNA(VLOOKUP(K73&amp;L73,CAT_RANGE,2,0)),"",VLOOKUP(K73&amp;L73,CAT_RANGE,2,0))</f>
        <v>54</v>
      </c>
      <c r="N73" s="14">
        <f>IF(ISNA(VLOOKUP(K73&amp;L73,CAT_RANGE,11,0)),"",VLOOKUP(K73&amp;L73,CAT_RANGE,11,0))</f>
        <v>7</v>
      </c>
      <c r="O73" s="14">
        <f>IF(ISNA(VLOOKUP(K73&amp;L73,CAT_RANGE,3,0)),"",VLOOKUP(K73&amp;L73,CAT_RANGE,3,0))</f>
        <v>199</v>
      </c>
      <c r="P73" s="8" t="str">
        <f>IF(ISNA(VLOOKUP(K73&amp;L73,CAT_RANGE,8,0)),"",VLOOKUP(K73&amp;L73,CAT_RANGE,8,0))</f>
        <v>Lisa</v>
      </c>
      <c r="Q73" s="8" t="str">
        <f>IF(ISNA(VLOOKUP(K73&amp;L73,CAT_RANGE,9,0)),"",VLOOKUP(K73&amp;L73,CAT_RANGE,9,0))</f>
        <v>Ingham</v>
      </c>
      <c r="R73" s="8" t="str">
        <f>IF(ISNA(VLOOKUP(K73&amp;L73,CAT_RANGE,14,0)),"",VLOOKUP(K73&amp;L73,CAT_RANGE,14,0))</f>
        <v>Blackburn Road Runners</v>
      </c>
      <c r="S73" s="98">
        <f>IF(ISNA(VLOOKUP(K73&amp;L73,CAT_RANGE,7,0)),"",VLOOKUP(K73&amp;L73,CAT_RANGE,7,0))</f>
        <v>5.5312499999999994E-2</v>
      </c>
    </row>
    <row r="74" spans="1:19" x14ac:dyDescent="0.3">
      <c r="A74" s="7" t="s">
        <v>36</v>
      </c>
      <c r="B74" s="14">
        <v>3</v>
      </c>
      <c r="C74" s="14">
        <f>IF(ISNA(VLOOKUP(A74&amp;B74,CAT_RANGE,2,0)),"",VLOOKUP(A74&amp;B74,CAT_RANGE,2,0))</f>
        <v>25</v>
      </c>
      <c r="D74" s="14">
        <f>IF(ISNA(VLOOKUP(A74&amp;B74,CAT_RANGE,11,0)),"",VLOOKUP(A74&amp;B74,CAT_RANGE,11,0))</f>
        <v>24</v>
      </c>
      <c r="E74" s="14">
        <f>IF(ISNA(VLOOKUP(A74&amp;B74,CAT_RANGE,3,0)),"",VLOOKUP(A74&amp;B74,CAT_RANGE,3,0))</f>
        <v>162</v>
      </c>
      <c r="F74" s="8" t="str">
        <f>IF(ISNA(VLOOKUP(A74&amp;B74,CAT_RANGE,8,0)),"",VLOOKUP(A74&amp;B74,CAT_RANGE,8,0))</f>
        <v xml:space="preserve">Alex </v>
      </c>
      <c r="G74" s="8" t="str">
        <f>IF(ISNA(VLOOKUP(A74&amp;B74,CAT_RANGE,9,0)),"",VLOOKUP(A74&amp;B74,CAT_RANGE,9,0))</f>
        <v>Frost</v>
      </c>
      <c r="H74" s="8" t="str">
        <f>IF(ISNA(VLOOKUP(A74&amp;B74,CAT_RANGE,14,0)),"",VLOOKUP(A74&amp;B74,CAT_RANGE,14,0))</f>
        <v>Rossendale Harriers</v>
      </c>
      <c r="I74" s="98">
        <f>IF(ISNA(VLOOKUP(A74&amp;B74,CAT_RANGE,7,0)),"",VLOOKUP(A74&amp;B74,CAT_RANGE,7,0))</f>
        <v>4.6770833333333338E-2</v>
      </c>
      <c r="J74" s="16"/>
      <c r="K74" s="16" t="s">
        <v>35</v>
      </c>
      <c r="L74" s="14">
        <v>3</v>
      </c>
      <c r="M74" s="14">
        <f>IF(ISNA(VLOOKUP(K74&amp;L74,CAT_RANGE,2,0)),"",VLOOKUP(K74&amp;L74,CAT_RANGE,2,0))</f>
        <v>59</v>
      </c>
      <c r="N74" s="14">
        <f>IF(ISNA(VLOOKUP(K74&amp;L74,CAT_RANGE,11,0)),"",VLOOKUP(K74&amp;L74,CAT_RANGE,11,0))</f>
        <v>9</v>
      </c>
      <c r="O74" s="14">
        <f>IF(ISNA(VLOOKUP(K74&amp;L74,CAT_RANGE,3,0)),"",VLOOKUP(K74&amp;L74,CAT_RANGE,3,0))</f>
        <v>184</v>
      </c>
      <c r="P74" s="8" t="str">
        <f>IF(ISNA(VLOOKUP(K74&amp;L74,CAT_RANGE,8,0)),"",VLOOKUP(K74&amp;L74,CAT_RANGE,8,0))</f>
        <v>Jacqueline</v>
      </c>
      <c r="Q74" s="8" t="str">
        <f>IF(ISNA(VLOOKUP(K74&amp;L74,CAT_RANGE,9,0)),"",VLOOKUP(K74&amp;L74,CAT_RANGE,9,0))</f>
        <v>Shaw</v>
      </c>
      <c r="R74" s="8" t="str">
        <f>IF(ISNA(VLOOKUP(K74&amp;L74,CAT_RANGE,14,0)),"",VLOOKUP(K74&amp;L74,CAT_RANGE,14,0))</f>
        <v>Darwen Dashers</v>
      </c>
      <c r="S74" s="98">
        <f>IF(ISNA(VLOOKUP(K74&amp;L74,CAT_RANGE,7,0)),"",VLOOKUP(K74&amp;L74,CAT_RANGE,7,0))</f>
        <v>5.8090277777777775E-2</v>
      </c>
    </row>
    <row r="75" spans="1:19" ht="22.5" customHeight="1" x14ac:dyDescent="0.3"/>
    <row r="76" spans="1:19" s="19" customFormat="1" ht="28.8" x14ac:dyDescent="0.3">
      <c r="B76" s="17" t="s">
        <v>9</v>
      </c>
      <c r="C76" s="11" t="s">
        <v>15</v>
      </c>
      <c r="D76" s="11" t="s">
        <v>61</v>
      </c>
      <c r="E76" s="11" t="s">
        <v>63</v>
      </c>
      <c r="F76" s="11" t="s">
        <v>24</v>
      </c>
      <c r="G76" s="11" t="s">
        <v>25</v>
      </c>
      <c r="H76" s="11" t="s">
        <v>4</v>
      </c>
      <c r="I76" s="71" t="s">
        <v>1</v>
      </c>
      <c r="J76" s="1"/>
      <c r="K76" s="1"/>
      <c r="L76" s="17" t="s">
        <v>22</v>
      </c>
      <c r="M76" s="11" t="s">
        <v>15</v>
      </c>
      <c r="N76" s="11" t="s">
        <v>61</v>
      </c>
      <c r="O76" s="11" t="s">
        <v>63</v>
      </c>
      <c r="P76" s="11" t="s">
        <v>24</v>
      </c>
      <c r="Q76" s="11" t="s">
        <v>25</v>
      </c>
      <c r="R76" s="11" t="s">
        <v>4</v>
      </c>
      <c r="S76" s="71" t="s">
        <v>1</v>
      </c>
    </row>
    <row r="77" spans="1:19" x14ac:dyDescent="0.3">
      <c r="A77" s="7" t="s">
        <v>9</v>
      </c>
      <c r="B77" s="14">
        <v>1</v>
      </c>
      <c r="C77" s="14">
        <f>IF(ISNA(VLOOKUP(A77&amp;B77,CAT_RANGE,2,0)),"",VLOOKUP(A77&amp;B77,CAT_RANGE,2,0))</f>
        <v>29</v>
      </c>
      <c r="D77" s="14">
        <f>IF(ISNA(VLOOKUP(A77&amp;B77,CAT_RANGE,11,0)),"",VLOOKUP(A77&amp;B77,CAT_RANGE,11,0))</f>
        <v>28</v>
      </c>
      <c r="E77" s="14">
        <f>IF(ISNA(VLOOKUP(A77&amp;B77,CAT_RANGE,3,0)),"",VLOOKUP(A77&amp;B77,CAT_RANGE,3,0))</f>
        <v>212</v>
      </c>
      <c r="F77" s="8" t="str">
        <f>IF(ISNA(VLOOKUP(A77&amp;B77,CAT_RANGE,8,0)),"",VLOOKUP(A77&amp;B77,CAT_RANGE,8,0))</f>
        <v>David</v>
      </c>
      <c r="G77" s="8" t="str">
        <f>IF(ISNA(VLOOKUP(A77&amp;B77,CAT_RANGE,9,0)),"",VLOOKUP(A77&amp;B77,CAT_RANGE,9,0))</f>
        <v>Tomlinson</v>
      </c>
      <c r="H77" s="8" t="str">
        <f>IF(ISNA(VLOOKUP(A77&amp;B77,CAT_RANGE,14,0)),"",VLOOKUP(A77&amp;B77,CAT_RANGE,14,0))</f>
        <v>Accrington Road Runners</v>
      </c>
      <c r="I77" s="98">
        <f>IF(ISNA(VLOOKUP(A77&amp;B77,CAT_RANGE,7,0)),"",VLOOKUP(A77&amp;B77,CAT_RANGE,7,0))</f>
        <v>4.8101851851851847E-2</v>
      </c>
      <c r="J77" s="16"/>
      <c r="K77" s="16" t="s">
        <v>22</v>
      </c>
      <c r="L77" s="14">
        <v>1</v>
      </c>
      <c r="M77" s="14">
        <f>IF(ISNA(VLOOKUP(K77&amp;L77,CAT_RANGE,2,0)),"",VLOOKUP(K77&amp;L77,CAT_RANGE,2,0))</f>
        <v>37</v>
      </c>
      <c r="N77" s="14">
        <f>IF(ISNA(VLOOKUP(K77&amp;L77,CAT_RANGE,11,0)),"",VLOOKUP(K77&amp;L77,CAT_RANGE,11,0))</f>
        <v>3</v>
      </c>
      <c r="O77" s="14">
        <f>IF(ISNA(VLOOKUP(K77&amp;L77,CAT_RANGE,3,0)),"",VLOOKUP(K77&amp;L77,CAT_RANGE,3,0))</f>
        <v>160</v>
      </c>
      <c r="P77" s="8" t="str">
        <f>IF(ISNA(VLOOKUP(K77&amp;L77,CAT_RANGE,8,0)),"",VLOOKUP(K77&amp;L77,CAT_RANGE,8,0))</f>
        <v>Karen</v>
      </c>
      <c r="Q77" s="8" t="str">
        <f>IF(ISNA(VLOOKUP(K77&amp;L77,CAT_RANGE,9,0)),"",VLOOKUP(K77&amp;L77,CAT_RANGE,9,0))</f>
        <v>Forster</v>
      </c>
      <c r="R77" s="8" t="str">
        <f>IF(ISNA(VLOOKUP(K77&amp;L77,CAT_RANGE,14,0)),"",VLOOKUP(K77&amp;L77,CAT_RANGE,14,0))</f>
        <v>Rossendale Harriers</v>
      </c>
      <c r="S77" s="98">
        <f>IF(ISNA(VLOOKUP(K77&amp;L77,CAT_RANGE,7,0)),"",VLOOKUP(K77&amp;L77,CAT_RANGE,7,0))</f>
        <v>5.0868055555555562E-2</v>
      </c>
    </row>
    <row r="78" spans="1:19" x14ac:dyDescent="0.3">
      <c r="A78" s="7" t="s">
        <v>9</v>
      </c>
      <c r="B78" s="14">
        <v>2</v>
      </c>
      <c r="C78" s="14">
        <f>IF(ISNA(VLOOKUP(A78&amp;B78,CAT_RANGE,2,0)),"",VLOOKUP(A78&amp;B78,CAT_RANGE,2,0))</f>
        <v>39</v>
      </c>
      <c r="D78" s="14">
        <f>IF(ISNA(VLOOKUP(A78&amp;B78,CAT_RANGE,11,0)),"",VLOOKUP(A78&amp;B78,CAT_RANGE,11,0))</f>
        <v>36</v>
      </c>
      <c r="E78" s="14">
        <f>IF(ISNA(VLOOKUP(A78&amp;B78,CAT_RANGE,3,0)),"",VLOOKUP(A78&amp;B78,CAT_RANGE,3,0))</f>
        <v>175</v>
      </c>
      <c r="F78" s="8" t="str">
        <f>IF(ISNA(VLOOKUP(A78&amp;B78,CAT_RANGE,8,0)),"",VLOOKUP(A78&amp;B78,CAT_RANGE,8,0))</f>
        <v>Andy</v>
      </c>
      <c r="G78" s="8" t="str">
        <f>IF(ISNA(VLOOKUP(A78&amp;B78,CAT_RANGE,9,0)),"",VLOOKUP(A78&amp;B78,CAT_RANGE,9,0))</f>
        <v>Holden</v>
      </c>
      <c r="H78" s="8" t="str">
        <f>IF(ISNA(VLOOKUP(A78&amp;B78,CAT_RANGE,14,0)),"",VLOOKUP(A78&amp;B78,CAT_RANGE,14,0))</f>
        <v>Achille Ratti CC</v>
      </c>
      <c r="I78" s="98">
        <f>IF(ISNA(VLOOKUP(A78&amp;B78,CAT_RANGE,7,0)),"",VLOOKUP(A78&amp;B78,CAT_RANGE,7,0))</f>
        <v>5.106481481481482E-2</v>
      </c>
      <c r="J78" s="16"/>
      <c r="K78" s="16" t="s">
        <v>22</v>
      </c>
      <c r="L78" s="14">
        <v>2</v>
      </c>
      <c r="M78" s="14" t="str">
        <f>IF(ISNA(VLOOKUP(K78&amp;L78,CAT_RANGE,2,0)),"",VLOOKUP(K78&amp;L78,CAT_RANGE,2,0))</f>
        <v/>
      </c>
      <c r="N78" s="14" t="str">
        <f>IF(ISNA(VLOOKUP(K78&amp;L78,CAT_RANGE,11,0)),"",VLOOKUP(K78&amp;L78,CAT_RANGE,11,0))</f>
        <v/>
      </c>
      <c r="O78" s="14" t="str">
        <f>IF(ISNA(VLOOKUP(K78&amp;L78,CAT_RANGE,3,0)),"",VLOOKUP(K78&amp;L78,CAT_RANGE,3,0))</f>
        <v/>
      </c>
      <c r="P78" s="8" t="str">
        <f>IF(ISNA(VLOOKUP(K78&amp;L78,CAT_RANGE,8,0)),"",VLOOKUP(K78&amp;L78,CAT_RANGE,8,0))</f>
        <v/>
      </c>
      <c r="Q78" s="8" t="str">
        <f>IF(ISNA(VLOOKUP(K78&amp;L78,CAT_RANGE,9,0)),"",VLOOKUP(K78&amp;L78,CAT_RANGE,9,0))</f>
        <v/>
      </c>
      <c r="R78" s="8" t="str">
        <f>IF(ISNA(VLOOKUP(K78&amp;L78,CAT_RANGE,14,0)),"",VLOOKUP(K78&amp;L78,CAT_RANGE,14,0))</f>
        <v/>
      </c>
      <c r="S78" s="98" t="str">
        <f>IF(ISNA(VLOOKUP(K78&amp;L78,CAT_RANGE,7,0)),"",VLOOKUP(K78&amp;L78,CAT_RANGE,7,0))</f>
        <v/>
      </c>
    </row>
    <row r="79" spans="1:19" x14ac:dyDescent="0.3">
      <c r="A79" s="7" t="s">
        <v>9</v>
      </c>
      <c r="B79" s="14">
        <v>3</v>
      </c>
      <c r="C79" s="14">
        <f>IF(ISNA(VLOOKUP(A79&amp;B79,CAT_RANGE,2,0)),"",VLOOKUP(A79&amp;B79,CAT_RANGE,2,0))</f>
        <v>46</v>
      </c>
      <c r="D79" s="14">
        <f>IF(ISNA(VLOOKUP(A79&amp;B79,CAT_RANGE,11,0)),"",VLOOKUP(A79&amp;B79,CAT_RANGE,11,0))</f>
        <v>41</v>
      </c>
      <c r="E79" s="14">
        <f>IF(ISNA(VLOOKUP(A79&amp;B79,CAT_RANGE,3,0)),"",VLOOKUP(A79&amp;B79,CAT_RANGE,3,0))</f>
        <v>161</v>
      </c>
      <c r="F79" s="8" t="str">
        <f>IF(ISNA(VLOOKUP(A79&amp;B79,CAT_RANGE,8,0)),"",VLOOKUP(A79&amp;B79,CAT_RANGE,8,0))</f>
        <v>Kenny</v>
      </c>
      <c r="G79" s="8" t="str">
        <f>IF(ISNA(VLOOKUP(A79&amp;B79,CAT_RANGE,9,0)),"",VLOOKUP(A79&amp;B79,CAT_RANGE,9,0))</f>
        <v>Forster</v>
      </c>
      <c r="H79" s="8" t="str">
        <f>IF(ISNA(VLOOKUP(A79&amp;B79,CAT_RANGE,14,0)),"",VLOOKUP(A79&amp;B79,CAT_RANGE,14,0))</f>
        <v>Unattached</v>
      </c>
      <c r="I79" s="98">
        <f>IF(ISNA(VLOOKUP(A79&amp;B79,CAT_RANGE,7,0)),"",VLOOKUP(A79&amp;B79,CAT_RANGE,7,0))</f>
        <v>5.3703703703703698E-2</v>
      </c>
      <c r="J79" s="16"/>
      <c r="K79" s="16" t="s">
        <v>22</v>
      </c>
      <c r="L79" s="14">
        <v>3</v>
      </c>
      <c r="M79" s="14" t="str">
        <f>IF(ISNA(VLOOKUP(K79&amp;L79,CAT_RANGE,2,0)),"",VLOOKUP(K79&amp;L79,CAT_RANGE,2,0))</f>
        <v/>
      </c>
      <c r="N79" s="14" t="str">
        <f>IF(ISNA(VLOOKUP(K79&amp;L79,CAT_RANGE,11,0)),"",VLOOKUP(K79&amp;L79,CAT_RANGE,11,0))</f>
        <v/>
      </c>
      <c r="O79" s="14" t="str">
        <f>IF(ISNA(VLOOKUP(K79&amp;L79,CAT_RANGE,3,0)),"",VLOOKUP(K79&amp;L79,CAT_RANGE,3,0))</f>
        <v/>
      </c>
      <c r="P79" s="8" t="str">
        <f>IF(ISNA(VLOOKUP(K79&amp;L79,CAT_RANGE,8,0)),"",VLOOKUP(K79&amp;L79,CAT_RANGE,8,0))</f>
        <v/>
      </c>
      <c r="Q79" s="8" t="str">
        <f>IF(ISNA(VLOOKUP(K79&amp;L79,CAT_RANGE,9,0)),"",VLOOKUP(K79&amp;L79,CAT_RANGE,9,0))</f>
        <v/>
      </c>
      <c r="R79" s="8" t="str">
        <f>IF(ISNA(VLOOKUP(K79&amp;L79,CAT_RANGE,14,0)),"",VLOOKUP(K79&amp;L79,CAT_RANGE,14,0))</f>
        <v/>
      </c>
      <c r="S79" s="98" t="str">
        <f>IF(ISNA(VLOOKUP(K79&amp;L79,CAT_RANGE,7,0)),"",VLOOKUP(K79&amp;L79,CAT_RANGE,7,0))</f>
        <v/>
      </c>
    </row>
    <row r="80" spans="1:19" ht="22.5" customHeight="1" x14ac:dyDescent="0.3"/>
    <row r="81" spans="1:20" s="1" customFormat="1" ht="28.8" x14ac:dyDescent="0.3">
      <c r="B81" s="17" t="s">
        <v>38</v>
      </c>
      <c r="C81" s="11" t="s">
        <v>15</v>
      </c>
      <c r="D81" s="11" t="s">
        <v>61</v>
      </c>
      <c r="E81" s="11" t="s">
        <v>63</v>
      </c>
      <c r="F81" s="11" t="s">
        <v>24</v>
      </c>
      <c r="G81" s="11" t="s">
        <v>25</v>
      </c>
      <c r="H81" s="11" t="s">
        <v>4</v>
      </c>
      <c r="I81" s="71" t="s">
        <v>1</v>
      </c>
      <c r="L81" s="17" t="s">
        <v>37</v>
      </c>
      <c r="M81" s="11" t="s">
        <v>15</v>
      </c>
      <c r="N81" s="11" t="s">
        <v>61</v>
      </c>
      <c r="O81" s="11" t="s">
        <v>63</v>
      </c>
      <c r="P81" s="11" t="s">
        <v>24</v>
      </c>
      <c r="Q81" s="11" t="s">
        <v>25</v>
      </c>
      <c r="R81" s="11" t="s">
        <v>4</v>
      </c>
      <c r="S81" s="71" t="s">
        <v>1</v>
      </c>
    </row>
    <row r="82" spans="1:20" x14ac:dyDescent="0.3">
      <c r="A82" s="7" t="s">
        <v>38</v>
      </c>
      <c r="B82" s="14">
        <v>1</v>
      </c>
      <c r="C82" s="14">
        <f>IF(ISNA(VLOOKUP(A82&amp;B82,CAT_RANGE,2,0)),"",VLOOKUP(A82&amp;B82,CAT_RANGE,2,0))</f>
        <v>30</v>
      </c>
      <c r="D82" s="14">
        <f>IF(ISNA(VLOOKUP(A82&amp;B82,CAT_RANGE,11,0)),"",VLOOKUP(A82&amp;B82,CAT_RANGE,11,0))</f>
        <v>29</v>
      </c>
      <c r="E82" s="14">
        <f>IF(ISNA(VLOOKUP(A82&amp;B82,CAT_RANGE,3,0)),"",VLOOKUP(A82&amp;B82,CAT_RANGE,3,0))</f>
        <v>182</v>
      </c>
      <c r="F82" s="8" t="str">
        <f>IF(ISNA(VLOOKUP(A82&amp;B82,CAT_RANGE,8,0)),"",VLOOKUP(A82&amp;B82,CAT_RANGE,8,0))</f>
        <v>Tony</v>
      </c>
      <c r="G82" s="8" t="str">
        <f>IF(ISNA(VLOOKUP(A82&amp;B82,CAT_RANGE,9,0)),"",VLOOKUP(A82&amp;B82,CAT_RANGE,9,0))</f>
        <v>Jackson</v>
      </c>
      <c r="H82" s="8" t="str">
        <f>IF(ISNA(VLOOKUP(A82&amp;B82,CAT_RANGE,14,0)),"",VLOOKUP(A82&amp;B82,CAT_RANGE,14,0))</f>
        <v>Newburgh Nomads</v>
      </c>
      <c r="I82" s="98">
        <f>IF(ISNA(VLOOKUP(A82&amp;B82,CAT_RANGE,7,0)),"",VLOOKUP(A82&amp;B82,CAT_RANGE,7,0))</f>
        <v>4.8263888888888884E-2</v>
      </c>
      <c r="J82" s="16"/>
      <c r="K82" s="16" t="s">
        <v>37</v>
      </c>
      <c r="L82" s="14">
        <v>1</v>
      </c>
      <c r="M82" s="14" t="str">
        <f>IF(ISNA(VLOOKUP(K82&amp;L82,CAT_RANGE,2,0)),"",VLOOKUP(K82&amp;L82,CAT_RANGE,2,0))</f>
        <v/>
      </c>
      <c r="N82" s="14" t="str">
        <f>IF(ISNA(VLOOKUP(K82&amp;L82,CAT_RANGE,11,0)),"",VLOOKUP(K82&amp;L82,CAT_RANGE,11,0))</f>
        <v/>
      </c>
      <c r="O82" s="14" t="str">
        <f>IF(ISNA(VLOOKUP(K82&amp;L82,CAT_RANGE,3,0)),"",VLOOKUP(K82&amp;L82,CAT_RANGE,3,0))</f>
        <v/>
      </c>
      <c r="P82" s="8" t="str">
        <f>IF(ISNA(VLOOKUP(K82&amp;L82,CAT_RANGE,8,0)),"",VLOOKUP(K82&amp;L82,CAT_RANGE,8,0))</f>
        <v/>
      </c>
      <c r="Q82" s="8" t="str">
        <f>IF(ISNA(VLOOKUP(K82&amp;L82,CAT_RANGE,9,0)),"",VLOOKUP(K82&amp;L82,CAT_RANGE,9,0))</f>
        <v/>
      </c>
      <c r="R82" s="8" t="str">
        <f>IF(ISNA(VLOOKUP(K82&amp;L82,CAT_RANGE,14,0)),"",VLOOKUP(K82&amp;L82,CAT_RANGE,14,0))</f>
        <v/>
      </c>
      <c r="S82" s="98" t="str">
        <f>IF(ISNA(VLOOKUP(K82&amp;L82,CAT_RANGE,7,0)),"",VLOOKUP(K82&amp;L82,CAT_RANGE,7,0))</f>
        <v/>
      </c>
    </row>
    <row r="83" spans="1:20" x14ac:dyDescent="0.3">
      <c r="A83" s="7" t="s">
        <v>38</v>
      </c>
      <c r="B83" s="14">
        <v>2</v>
      </c>
      <c r="C83" s="14">
        <f>IF(ISNA(VLOOKUP(A83&amp;B83,CAT_RANGE,2,0)),"",VLOOKUP(A83&amp;B83,CAT_RANGE,2,0))</f>
        <v>38</v>
      </c>
      <c r="D83" s="14">
        <f>IF(ISNA(VLOOKUP(A83&amp;B83,CAT_RANGE,11,0)),"",VLOOKUP(A83&amp;B83,CAT_RANGE,11,0))</f>
        <v>35</v>
      </c>
      <c r="E83" s="14">
        <f>IF(ISNA(VLOOKUP(A83&amp;B83,CAT_RANGE,3,0)),"",VLOOKUP(A83&amp;B83,CAT_RANGE,3,0))</f>
        <v>154</v>
      </c>
      <c r="F83" s="8" t="str">
        <f>IF(ISNA(VLOOKUP(A83&amp;B83,CAT_RANGE,8,0)),"",VLOOKUP(A83&amp;B83,CAT_RANGE,8,0))</f>
        <v>Graham</v>
      </c>
      <c r="G83" s="8" t="str">
        <f>IF(ISNA(VLOOKUP(A83&amp;B83,CAT_RANGE,9,0)),"",VLOOKUP(A83&amp;B83,CAT_RANGE,9,0))</f>
        <v>Barnes</v>
      </c>
      <c r="H83" s="8" t="str">
        <f>IF(ISNA(VLOOKUP(A83&amp;B83,CAT_RANGE,14,0)),"",VLOOKUP(A83&amp;B83,CAT_RANGE,14,0))</f>
        <v>Unattached</v>
      </c>
      <c r="I83" s="98">
        <f>IF(ISNA(VLOOKUP(A83&amp;B83,CAT_RANGE,7,0)),"",VLOOKUP(A83&amp;B83,CAT_RANGE,7,0))</f>
        <v>5.0972222222222224E-2</v>
      </c>
      <c r="J83" s="16"/>
      <c r="K83" s="16" t="s">
        <v>37</v>
      </c>
      <c r="L83" s="14">
        <v>2</v>
      </c>
      <c r="M83" s="14" t="str">
        <f>IF(ISNA(VLOOKUP(K83&amp;L83,CAT_RANGE,2,0)),"",VLOOKUP(K83&amp;L83,CAT_RANGE,2,0))</f>
        <v/>
      </c>
      <c r="N83" s="14" t="str">
        <f>IF(ISNA(VLOOKUP(K83&amp;L83,CAT_RANGE,11,0)),"",VLOOKUP(K83&amp;L83,CAT_RANGE,11,0))</f>
        <v/>
      </c>
      <c r="O83" s="14" t="str">
        <f>IF(ISNA(VLOOKUP(K83&amp;L83,CAT_RANGE,3,0)),"",VLOOKUP(K83&amp;L83,CAT_RANGE,3,0))</f>
        <v/>
      </c>
      <c r="P83" s="8" t="str">
        <f>IF(ISNA(VLOOKUP(K83&amp;L83,CAT_RANGE,8,0)),"",VLOOKUP(K83&amp;L83,CAT_RANGE,8,0))</f>
        <v/>
      </c>
      <c r="Q83" s="8" t="str">
        <f>IF(ISNA(VLOOKUP(K83&amp;L83,CAT_RANGE,9,0)),"",VLOOKUP(K83&amp;L83,CAT_RANGE,9,0))</f>
        <v/>
      </c>
      <c r="R83" s="8" t="str">
        <f>IF(ISNA(VLOOKUP(K83&amp;L83,CAT_RANGE,14,0)),"",VLOOKUP(K83&amp;L83,CAT_RANGE,14,0))</f>
        <v/>
      </c>
      <c r="S83" s="98" t="str">
        <f>IF(ISNA(VLOOKUP(K83&amp;L83,CAT_RANGE,7,0)),"",VLOOKUP(K83&amp;L83,CAT_RANGE,7,0))</f>
        <v/>
      </c>
    </row>
    <row r="84" spans="1:20" x14ac:dyDescent="0.3">
      <c r="A84" s="7" t="s">
        <v>38</v>
      </c>
      <c r="B84" s="14">
        <v>3</v>
      </c>
      <c r="C84" s="14">
        <f>IF(ISNA(VLOOKUP(A84&amp;B84,CAT_RANGE,2,0)),"",VLOOKUP(A84&amp;B84,CAT_RANGE,2,0))</f>
        <v>42</v>
      </c>
      <c r="D84" s="14">
        <f>IF(ISNA(VLOOKUP(A84&amp;B84,CAT_RANGE,11,0)),"",VLOOKUP(A84&amp;B84,CAT_RANGE,11,0))</f>
        <v>39</v>
      </c>
      <c r="E84" s="14">
        <f>IF(ISNA(VLOOKUP(A84&amp;B84,CAT_RANGE,3,0)),"",VLOOKUP(A84&amp;B84,CAT_RANGE,3,0))</f>
        <v>180</v>
      </c>
      <c r="F84" s="8" t="str">
        <f>IF(ISNA(VLOOKUP(A84&amp;B84,CAT_RANGE,8,0)),"",VLOOKUP(A84&amp;B84,CAT_RANGE,8,0))</f>
        <v>Wally</v>
      </c>
      <c r="G84" s="8" t="str">
        <f>IF(ISNA(VLOOKUP(A84&amp;B84,CAT_RANGE,9,0)),"",VLOOKUP(A84&amp;B84,CAT_RANGE,9,0))</f>
        <v>Coppelov</v>
      </c>
      <c r="H84" s="8" t="str">
        <f>IF(ISNA(VLOOKUP(A84&amp;B84,CAT_RANGE,14,0)),"",VLOOKUP(A84&amp;B84,CAT_RANGE,14,0))</f>
        <v>Newburgh Nomads</v>
      </c>
      <c r="I84" s="98">
        <f>IF(ISNA(VLOOKUP(A84&amp;B84,CAT_RANGE,7,0)),"",VLOOKUP(A84&amp;B84,CAT_RANGE,7,0))</f>
        <v>5.1840277777777777E-2</v>
      </c>
      <c r="J84" s="16"/>
      <c r="K84" s="16" t="s">
        <v>37</v>
      </c>
      <c r="L84" s="14">
        <v>3</v>
      </c>
      <c r="M84" s="14" t="str">
        <f>IF(ISNA(VLOOKUP(K84&amp;L84,CAT_RANGE,2,0)),"",VLOOKUP(K84&amp;L84,CAT_RANGE,2,0))</f>
        <v/>
      </c>
      <c r="N84" s="14" t="str">
        <f>IF(ISNA(VLOOKUP(K84&amp;L84,CAT_RANGE,11,0)),"",VLOOKUP(K84&amp;L84,CAT_RANGE,11,0))</f>
        <v/>
      </c>
      <c r="O84" s="14" t="str">
        <f>IF(ISNA(VLOOKUP(K84&amp;L84,CAT_RANGE,3,0)),"",VLOOKUP(K84&amp;L84,CAT_RANGE,3,0))</f>
        <v/>
      </c>
      <c r="P84" s="8" t="str">
        <f>IF(ISNA(VLOOKUP(K84&amp;L84,CAT_RANGE,8,0)),"",VLOOKUP(K84&amp;L84,CAT_RANGE,8,0))</f>
        <v/>
      </c>
      <c r="Q84" s="8" t="str">
        <f>IF(ISNA(VLOOKUP(K84&amp;L84,CAT_RANGE,9,0)),"",VLOOKUP(K84&amp;L84,CAT_RANGE,9,0))</f>
        <v/>
      </c>
      <c r="R84" s="8" t="str">
        <f>IF(ISNA(VLOOKUP(K84&amp;L84,CAT_RANGE,14,0)),"",VLOOKUP(K84&amp;L84,CAT_RANGE,14,0))</f>
        <v/>
      </c>
      <c r="S84" s="98" t="str">
        <f>IF(ISNA(VLOOKUP(K84&amp;L84,CAT_RANGE,7,0)),"",VLOOKUP(K84&amp;L84,CAT_RANGE,7,0))</f>
        <v/>
      </c>
    </row>
    <row r="85" spans="1:20" ht="22.5" customHeight="1" x14ac:dyDescent="0.3"/>
    <row r="86" spans="1:20" s="19" customFormat="1" ht="28.8" x14ac:dyDescent="0.3">
      <c r="B86" s="17" t="s">
        <v>19</v>
      </c>
      <c r="C86" s="11" t="s">
        <v>15</v>
      </c>
      <c r="D86" s="11" t="s">
        <v>61</v>
      </c>
      <c r="E86" s="11" t="s">
        <v>63</v>
      </c>
      <c r="F86" s="11" t="s">
        <v>24</v>
      </c>
      <c r="G86" s="11" t="s">
        <v>25</v>
      </c>
      <c r="H86" s="11" t="s">
        <v>4</v>
      </c>
      <c r="I86" s="71" t="s">
        <v>1</v>
      </c>
      <c r="J86" s="1"/>
      <c r="K86" s="1"/>
      <c r="L86" s="17" t="s">
        <v>20</v>
      </c>
      <c r="M86" s="11" t="s">
        <v>15</v>
      </c>
      <c r="N86" s="11" t="s">
        <v>61</v>
      </c>
      <c r="O86" s="11" t="s">
        <v>63</v>
      </c>
      <c r="P86" s="11" t="s">
        <v>24</v>
      </c>
      <c r="Q86" s="11" t="s">
        <v>25</v>
      </c>
      <c r="R86" s="11" t="s">
        <v>4</v>
      </c>
      <c r="S86" s="71" t="s">
        <v>1</v>
      </c>
    </row>
    <row r="87" spans="1:20" x14ac:dyDescent="0.3">
      <c r="A87" s="7" t="s">
        <v>19</v>
      </c>
      <c r="B87" s="14">
        <v>1</v>
      </c>
      <c r="C87" s="14">
        <f>IF(ISNA(VLOOKUP(A87&amp;B87,CAT_RANGE,2,0)),"",VLOOKUP(A87&amp;B87,CAT_RANGE,2,0))</f>
        <v>69</v>
      </c>
      <c r="D87" s="14">
        <f>IF(ISNA(VLOOKUP(A87&amp;B87,CAT_RANGE,11,0)),"",VLOOKUP(A87&amp;B87,CAT_RANGE,11,0))</f>
        <v>56</v>
      </c>
      <c r="E87" s="14">
        <f>IF(ISNA(VLOOKUP(A87&amp;B87,CAT_RANGE,3,0)),"",VLOOKUP(A87&amp;B87,CAT_RANGE,3,0))</f>
        <v>169</v>
      </c>
      <c r="F87" s="8" t="str">
        <f>IF(ISNA(VLOOKUP(A87&amp;B87,CAT_RANGE,8,0)),"",VLOOKUP(A87&amp;B87,CAT_RANGE,8,0))</f>
        <v>William</v>
      </c>
      <c r="G87" s="8" t="str">
        <f>IF(ISNA(VLOOKUP(A87&amp;B87,CAT_RANGE,9,0)),"",VLOOKUP(A87&amp;B87,CAT_RANGE,9,0))</f>
        <v>Murgatroyd</v>
      </c>
      <c r="H87" s="8" t="str">
        <f>IF(ISNA(VLOOKUP(A87&amp;B87,CAT_RANGE,14,0)),"",VLOOKUP(A87&amp;B87,CAT_RANGE,14,0))</f>
        <v>Unattached</v>
      </c>
      <c r="I87" s="98">
        <f>IF(ISNA(VLOOKUP(A87&amp;B87,CAT_RANGE,7,0)),"",VLOOKUP(A87&amp;B87,CAT_RANGE,7,0))</f>
        <v>6.581018518518518E-2</v>
      </c>
      <c r="J87" s="16"/>
      <c r="K87" s="16" t="s">
        <v>20</v>
      </c>
      <c r="L87" s="14">
        <v>1</v>
      </c>
      <c r="M87" s="14" t="str">
        <f>IF(ISNA(VLOOKUP(K87&amp;L87,CAT_RANGE,2,0)),"",VLOOKUP(K87&amp;L87,CAT_RANGE,2,0))</f>
        <v/>
      </c>
      <c r="N87" s="14" t="str">
        <f>IF(ISNA(VLOOKUP(K87&amp;L87,CAT_RANGE,11,0)),"",VLOOKUP(K87&amp;L87,CAT_RANGE,11,0))</f>
        <v/>
      </c>
      <c r="O87" s="14" t="str">
        <f>IF(ISNA(VLOOKUP(K87&amp;L87,CAT_RANGE,3,0)),"",VLOOKUP(K87&amp;L87,CAT_RANGE,3,0))</f>
        <v/>
      </c>
      <c r="P87" s="8" t="str">
        <f>IF(ISNA(VLOOKUP(K87&amp;L87,CAT_RANGE,8,0)),"",VLOOKUP(K87&amp;L87,CAT_RANGE,8,0))</f>
        <v/>
      </c>
      <c r="Q87" s="8" t="str">
        <f>IF(ISNA(VLOOKUP(K87&amp;L87,CAT_RANGE,9,0)),"",VLOOKUP(K87&amp;L87,CAT_RANGE,9,0))</f>
        <v/>
      </c>
      <c r="R87" s="8" t="str">
        <f>IF(ISNA(VLOOKUP(K87&amp;L87,CAT_RANGE,14,0)),"",VLOOKUP(K87&amp;L87,CAT_RANGE,14,0))</f>
        <v/>
      </c>
      <c r="S87" s="98" t="str">
        <f>IF(ISNA(VLOOKUP(K87&amp;L87,CAT_RANGE,7,0)),"",VLOOKUP(K87&amp;L87,CAT_RANGE,7,0))</f>
        <v/>
      </c>
    </row>
    <row r="88" spans="1:20" x14ac:dyDescent="0.3">
      <c r="A88" s="7" t="s">
        <v>19</v>
      </c>
      <c r="B88" s="14">
        <v>2</v>
      </c>
      <c r="C88" s="14">
        <f>IF(ISNA(VLOOKUP(A88&amp;B88,CAT_RANGE,2,0)),"",VLOOKUP(A88&amp;B88,CAT_RANGE,2,0))</f>
        <v>74</v>
      </c>
      <c r="D88" s="14">
        <f>IF(ISNA(VLOOKUP(A88&amp;B88,CAT_RANGE,11,0)),"",VLOOKUP(A88&amp;B88,CAT_RANGE,11,0))</f>
        <v>60</v>
      </c>
      <c r="E88" s="14">
        <f>IF(ISNA(VLOOKUP(A88&amp;B88,CAT_RANGE,3,0)),"",VLOOKUP(A88&amp;B88,CAT_RANGE,3,0))</f>
        <v>188</v>
      </c>
      <c r="F88" s="8" t="str">
        <f>IF(ISNA(VLOOKUP(A88&amp;B88,CAT_RANGE,8,0)),"",VLOOKUP(A88&amp;B88,CAT_RANGE,8,0))</f>
        <v>Neil</v>
      </c>
      <c r="G88" s="8" t="str">
        <f>IF(ISNA(VLOOKUP(A88&amp;B88,CAT_RANGE,9,0)),"",VLOOKUP(A88&amp;B88,CAT_RANGE,9,0))</f>
        <v>Hargreaves</v>
      </c>
      <c r="H88" s="8" t="str">
        <f>IF(ISNA(VLOOKUP(A88&amp;B88,CAT_RANGE,14,0)),"",VLOOKUP(A88&amp;B88,CAT_RANGE,14,0))</f>
        <v>Unattached</v>
      </c>
      <c r="I88" s="98">
        <f>IF(ISNA(VLOOKUP(A88&amp;B88,CAT_RANGE,7,0)),"",VLOOKUP(A88&amp;B88,CAT_RANGE,7,0))</f>
        <v>7.4374999999999997E-2</v>
      </c>
      <c r="J88" s="16"/>
      <c r="K88" s="16" t="s">
        <v>20</v>
      </c>
      <c r="L88" s="14">
        <v>2</v>
      </c>
      <c r="M88" s="14" t="str">
        <f>IF(ISNA(VLOOKUP(K88&amp;L88,CAT_RANGE,2,0)),"",VLOOKUP(K88&amp;L88,CAT_RANGE,2,0))</f>
        <v/>
      </c>
      <c r="N88" s="14" t="str">
        <f>IF(ISNA(VLOOKUP(K88&amp;L88,CAT_RANGE,11,0)),"",VLOOKUP(K88&amp;L88,CAT_RANGE,11,0))</f>
        <v/>
      </c>
      <c r="O88" s="14" t="str">
        <f>IF(ISNA(VLOOKUP(K88&amp;L88,CAT_RANGE,3,0)),"",VLOOKUP(K88&amp;L88,CAT_RANGE,3,0))</f>
        <v/>
      </c>
      <c r="P88" s="8" t="str">
        <f>IF(ISNA(VLOOKUP(K88&amp;L88,CAT_RANGE,8,0)),"",VLOOKUP(K88&amp;L88,CAT_RANGE,8,0))</f>
        <v/>
      </c>
      <c r="Q88" s="8" t="str">
        <f>IF(ISNA(VLOOKUP(K88&amp;L88,CAT_RANGE,9,0)),"",VLOOKUP(K88&amp;L88,CAT_RANGE,9,0))</f>
        <v/>
      </c>
      <c r="R88" s="8" t="str">
        <f>IF(ISNA(VLOOKUP(K88&amp;L88,CAT_RANGE,14,0)),"",VLOOKUP(K88&amp;L88,CAT_RANGE,14,0))</f>
        <v/>
      </c>
      <c r="S88" s="98" t="str">
        <f>IF(ISNA(VLOOKUP(K88&amp;L88,CAT_RANGE,7,0)),"",VLOOKUP(K88&amp;L88,CAT_RANGE,7,0))</f>
        <v/>
      </c>
    </row>
    <row r="89" spans="1:20" x14ac:dyDescent="0.3">
      <c r="A89" s="7" t="s">
        <v>19</v>
      </c>
      <c r="B89" s="14">
        <v>3</v>
      </c>
      <c r="C89" s="14" t="str">
        <f>IF(ISNA(VLOOKUP(A89&amp;B89,CAT_RANGE,2,0)),"",VLOOKUP(A89&amp;B89,CAT_RANGE,2,0))</f>
        <v/>
      </c>
      <c r="D89" s="14" t="str">
        <f>IF(ISNA(VLOOKUP(A89&amp;B89,CAT_RANGE,11,0)),"",VLOOKUP(A89&amp;B89,CAT_RANGE,11,0))</f>
        <v/>
      </c>
      <c r="E89" s="14" t="str">
        <f>IF(ISNA(VLOOKUP(A89&amp;B89,CAT_RANGE,3,0)),"",VLOOKUP(A89&amp;B89,CAT_RANGE,3,0))</f>
        <v/>
      </c>
      <c r="F89" s="8" t="str">
        <f>IF(ISNA(VLOOKUP(A89&amp;B89,CAT_RANGE,8,0)),"",VLOOKUP(A89&amp;B89,CAT_RANGE,8,0))</f>
        <v/>
      </c>
      <c r="G89" s="8" t="str">
        <f>IF(ISNA(VLOOKUP(A89&amp;B89,CAT_RANGE,9,0)),"",VLOOKUP(A89&amp;B89,CAT_RANGE,9,0))</f>
        <v/>
      </c>
      <c r="H89" s="8" t="str">
        <f>IF(ISNA(VLOOKUP(A89&amp;B89,CAT_RANGE,14,0)),"",VLOOKUP(A89&amp;B89,CAT_RANGE,14,0))</f>
        <v/>
      </c>
      <c r="I89" s="98" t="str">
        <f>IF(ISNA(VLOOKUP(A89&amp;B89,CAT_RANGE,7,0)),"",VLOOKUP(A89&amp;B89,CAT_RANGE,7,0))</f>
        <v/>
      </c>
      <c r="J89" s="16"/>
      <c r="K89" s="16" t="s">
        <v>20</v>
      </c>
      <c r="L89" s="14">
        <v>3</v>
      </c>
      <c r="M89" s="14" t="str">
        <f>IF(ISNA(VLOOKUP(K89&amp;L89,CAT_RANGE,2,0)),"",VLOOKUP(K89&amp;L89,CAT_RANGE,2,0))</f>
        <v/>
      </c>
      <c r="N89" s="14" t="str">
        <f>IF(ISNA(VLOOKUP(K89&amp;L89,CAT_RANGE,11,0)),"",VLOOKUP(K89&amp;L89,CAT_RANGE,11,0))</f>
        <v/>
      </c>
      <c r="O89" s="14" t="str">
        <f>IF(ISNA(VLOOKUP(K89&amp;L89,CAT_RANGE,3,0)),"",VLOOKUP(K89&amp;L89,CAT_RANGE,3,0))</f>
        <v/>
      </c>
      <c r="P89" s="8" t="str">
        <f>IF(ISNA(VLOOKUP(K89&amp;L89,CAT_RANGE,8,0)),"",VLOOKUP(K89&amp;L89,CAT_RANGE,8,0))</f>
        <v/>
      </c>
      <c r="Q89" s="8" t="str">
        <f>IF(ISNA(VLOOKUP(K89&amp;L89,CAT_RANGE,9,0)),"",VLOOKUP(K89&amp;L89,CAT_RANGE,9,0))</f>
        <v/>
      </c>
      <c r="R89" s="8" t="str">
        <f>IF(ISNA(VLOOKUP(K89&amp;L89,CAT_RANGE,14,0)),"",VLOOKUP(K89&amp;L89,CAT_RANGE,14,0))</f>
        <v/>
      </c>
      <c r="S89" s="98" t="str">
        <f>IF(ISNA(VLOOKUP(K89&amp;L89,CAT_RANGE,7,0)),"",VLOOKUP(K89&amp;L89,CAT_RANGE,7,0))</f>
        <v/>
      </c>
    </row>
    <row r="90" spans="1:20" ht="7.5" customHeight="1" x14ac:dyDescent="0.3">
      <c r="T90" s="20"/>
    </row>
    <row r="91" spans="1:20" x14ac:dyDescent="0.3">
      <c r="B91" s="27"/>
      <c r="C91" s="38"/>
      <c r="D91" s="38"/>
      <c r="E91" s="38"/>
      <c r="F91" s="38"/>
      <c r="G91" s="38"/>
      <c r="H91" s="52"/>
      <c r="I91" s="72"/>
      <c r="J91" s="38"/>
      <c r="K91" s="38"/>
      <c r="L91" s="27"/>
      <c r="M91" s="38"/>
      <c r="N91" s="38"/>
      <c r="O91" s="38"/>
      <c r="P91" s="38"/>
      <c r="Q91" s="38"/>
      <c r="R91" s="52"/>
      <c r="S91" s="72"/>
    </row>
    <row r="92" spans="1:20" x14ac:dyDescent="0.3">
      <c r="B92" s="49"/>
      <c r="C92" s="50"/>
      <c r="D92" s="50"/>
      <c r="E92" s="50"/>
      <c r="F92" s="50"/>
      <c r="G92" s="50"/>
      <c r="H92" s="51"/>
      <c r="I92" s="73"/>
      <c r="J92" s="50"/>
      <c r="K92" s="50"/>
      <c r="L92" s="49"/>
      <c r="M92" s="50"/>
      <c r="N92" s="50"/>
      <c r="O92" s="50"/>
      <c r="P92" s="50"/>
      <c r="Q92" s="50"/>
      <c r="R92" s="51"/>
      <c r="S92" s="73"/>
    </row>
    <row r="94" spans="1:20" x14ac:dyDescent="0.3">
      <c r="B94" s="53" t="s">
        <v>57</v>
      </c>
    </row>
  </sheetData>
  <sheetProtection sheet="1" objects="1" scenarios="1"/>
  <printOptions horizontalCentered="1"/>
  <pageMargins left="0.24" right="0.24" top="0.28999999999999998" bottom="0.19685039370078741" header="0.17" footer="0.11811023622047245"/>
  <pageSetup paperSize="9" scale="53" orientation="portrait" r:id="rId1"/>
  <headerFooter>
    <oddHeader>&amp;C &amp;F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84697-EF1A-4EDE-B6CE-E6A8B634AFB6}">
  <dimension ref="A1:Q18"/>
  <sheetViews>
    <sheetView workbookViewId="0">
      <selection activeCell="B18" sqref="B18"/>
    </sheetView>
  </sheetViews>
  <sheetFormatPr defaultRowHeight="14.4" x14ac:dyDescent="0.3"/>
  <cols>
    <col min="1" max="1" width="6.88671875" customWidth="1"/>
    <col min="9" max="9" width="7.109375" customWidth="1"/>
    <col min="10" max="13" width="9.109375" style="109"/>
  </cols>
  <sheetData>
    <row r="1" spans="1:17" x14ac:dyDescent="0.3">
      <c r="A1" s="110"/>
      <c r="B1" s="119" t="s">
        <v>84</v>
      </c>
      <c r="C1" s="119"/>
      <c r="D1" s="119" t="s">
        <v>83</v>
      </c>
      <c r="E1" s="119"/>
      <c r="F1" s="119" t="s">
        <v>85</v>
      </c>
      <c r="G1" s="119"/>
      <c r="I1" s="110"/>
      <c r="J1" s="119" t="s">
        <v>90</v>
      </c>
      <c r="K1" s="119"/>
      <c r="L1" s="119" t="s">
        <v>94</v>
      </c>
      <c r="M1" s="119"/>
      <c r="N1" s="119" t="s">
        <v>83</v>
      </c>
      <c r="O1" s="119"/>
      <c r="P1" s="119" t="s">
        <v>85</v>
      </c>
      <c r="Q1" s="119"/>
    </row>
    <row r="2" spans="1:17" x14ac:dyDescent="0.3">
      <c r="A2" s="110" t="s">
        <v>86</v>
      </c>
      <c r="B2" s="111" t="s">
        <v>6</v>
      </c>
      <c r="C2" s="111" t="s">
        <v>12</v>
      </c>
      <c r="D2" s="111" t="s">
        <v>6</v>
      </c>
      <c r="E2" s="111" t="s">
        <v>12</v>
      </c>
      <c r="F2" s="111" t="s">
        <v>6</v>
      </c>
      <c r="G2" s="111" t="s">
        <v>12</v>
      </c>
      <c r="I2" s="111" t="s">
        <v>86</v>
      </c>
      <c r="J2" s="111" t="s">
        <v>6</v>
      </c>
      <c r="K2" s="111" t="s">
        <v>12</v>
      </c>
      <c r="L2" s="111" t="s">
        <v>6</v>
      </c>
      <c r="M2" s="111" t="s">
        <v>12</v>
      </c>
      <c r="N2" s="111" t="s">
        <v>6</v>
      </c>
      <c r="O2" s="111" t="s">
        <v>12</v>
      </c>
      <c r="P2" s="111" t="s">
        <v>6</v>
      </c>
      <c r="Q2" s="111" t="s">
        <v>12</v>
      </c>
    </row>
    <row r="3" spans="1:17" x14ac:dyDescent="0.3">
      <c r="A3" s="110" t="s">
        <v>71</v>
      </c>
      <c r="B3" s="111">
        <f>COUNTIF(RESULTS!$K$2:$K$1000,Params!B2)</f>
        <v>62</v>
      </c>
      <c r="C3" s="111">
        <f>COUNTIF(RESULTS!$K2:$K1000,Params!C2)</f>
        <v>15</v>
      </c>
      <c r="D3" s="111">
        <v>50</v>
      </c>
      <c r="E3" s="111">
        <v>30</v>
      </c>
      <c r="F3" s="111">
        <f>IF(B3&gt;D3,D3,B3)</f>
        <v>50</v>
      </c>
      <c r="G3" s="111">
        <f>IF(C3&gt;E3,E3,C3)</f>
        <v>15</v>
      </c>
      <c r="H3" s="108"/>
      <c r="I3" s="110" t="s">
        <v>71</v>
      </c>
      <c r="J3" s="111">
        <f>SUM(RESULTS!AK2:AK1000)</f>
        <v>22</v>
      </c>
      <c r="K3" s="111">
        <f>SUM(RESULTS!AL2:AL1000)</f>
        <v>10</v>
      </c>
      <c r="L3" s="111">
        <f>COUNTIF(RANKINGS!C4:C13,"&gt;0")</f>
        <v>3</v>
      </c>
      <c r="M3" s="111">
        <f>COUNTIF(RANKINGS!M4:M13,"&gt;0")</f>
        <v>1</v>
      </c>
      <c r="N3" s="111">
        <v>10</v>
      </c>
      <c r="O3" s="111">
        <v>10</v>
      </c>
      <c r="P3" s="111">
        <f>IF($P$5="Scoring",IF(L3&gt;N3,N3,L3),IF(J3&gt;N3,N3,J3))</f>
        <v>10</v>
      </c>
      <c r="Q3" s="111">
        <f>IF($P$5="Scoring",IF(M3&gt;O3,O3,M3),IF(K3&gt;O3,O3,K3))</f>
        <v>10</v>
      </c>
    </row>
    <row r="4" spans="1:17" x14ac:dyDescent="0.3">
      <c r="A4" s="112" t="s">
        <v>72</v>
      </c>
      <c r="B4" s="111">
        <f>COUNTIF(RESULTS!$M$2:$M$1000,B$2&amp;$A4)</f>
        <v>0</v>
      </c>
      <c r="C4" s="111">
        <f>COUNTIF(RESULTS!$M$2:$M$1000,C$2&amp;$A4)</f>
        <v>0</v>
      </c>
      <c r="D4" s="111">
        <v>10</v>
      </c>
      <c r="E4" s="111">
        <v>10</v>
      </c>
      <c r="F4" s="111">
        <f t="shared" ref="F4:F14" si="0">IF(B4&gt;D4,D4,B4)</f>
        <v>0</v>
      </c>
      <c r="G4" s="111">
        <f t="shared" ref="G4:G14" si="1">IF(C4&gt;E4,E4,C4)</f>
        <v>0</v>
      </c>
      <c r="O4" s="108"/>
    </row>
    <row r="5" spans="1:17" x14ac:dyDescent="0.3">
      <c r="A5" s="112" t="s">
        <v>73</v>
      </c>
      <c r="B5" s="111">
        <f>COUNTIF(RESULTS!$M$2:$M$1000,B$2&amp;$A5)</f>
        <v>0</v>
      </c>
      <c r="C5" s="111">
        <f>COUNTIF(RESULTS!$M$2:$M$1000,C$2&amp;$A5)</f>
        <v>0</v>
      </c>
      <c r="D5" s="111">
        <v>10</v>
      </c>
      <c r="E5" s="111">
        <v>10</v>
      </c>
      <c r="F5" s="111">
        <f t="shared" si="0"/>
        <v>0</v>
      </c>
      <c r="G5" s="111">
        <f t="shared" si="1"/>
        <v>0</v>
      </c>
      <c r="O5" s="108"/>
      <c r="P5" s="115" t="s">
        <v>95</v>
      </c>
    </row>
    <row r="6" spans="1:17" x14ac:dyDescent="0.3">
      <c r="A6" s="112" t="s">
        <v>74</v>
      </c>
      <c r="B6" s="111">
        <f>COUNTIF(RESULTS!$M$2:$M$1000,B$2&amp;$A6)</f>
        <v>4</v>
      </c>
      <c r="C6" s="111">
        <f>COUNTIF(RESULTS!$M$2:$M$1000,C$2&amp;$A6)</f>
        <v>0</v>
      </c>
      <c r="D6" s="111">
        <v>10</v>
      </c>
      <c r="E6" s="111">
        <v>10</v>
      </c>
      <c r="F6" s="111">
        <f t="shared" si="0"/>
        <v>4</v>
      </c>
      <c r="G6" s="111">
        <f t="shared" si="1"/>
        <v>0</v>
      </c>
      <c r="H6" s="108"/>
      <c r="O6" s="108"/>
    </row>
    <row r="7" spans="1:17" x14ac:dyDescent="0.3">
      <c r="A7" s="112" t="s">
        <v>75</v>
      </c>
      <c r="B7" s="111">
        <f>COUNTIF(RESULTS!$M$2:$M$1000,B$2&amp;$A7)</f>
        <v>0</v>
      </c>
      <c r="C7" s="111">
        <f>COUNTIF(RESULTS!$M$2:$M$1000,C$2&amp;$A7)</f>
        <v>0</v>
      </c>
      <c r="D7" s="111">
        <v>0</v>
      </c>
      <c r="E7" s="111">
        <v>0</v>
      </c>
      <c r="F7" s="111">
        <f t="shared" si="0"/>
        <v>0</v>
      </c>
      <c r="G7" s="111">
        <f t="shared" si="1"/>
        <v>0</v>
      </c>
      <c r="O7" s="108"/>
    </row>
    <row r="8" spans="1:17" x14ac:dyDescent="0.3">
      <c r="A8" s="112" t="s">
        <v>76</v>
      </c>
      <c r="B8" s="111">
        <f>COUNTIF(RESULTS!$M$2:$M$1000,B$2&amp;$A8)</f>
        <v>6</v>
      </c>
      <c r="C8" s="111">
        <f>COUNTIF(RESULTS!$M$2:$M$1000,C$2&amp;$A8)</f>
        <v>3</v>
      </c>
      <c r="D8" s="111">
        <v>40</v>
      </c>
      <c r="E8" s="111">
        <v>20</v>
      </c>
      <c r="F8" s="111">
        <f t="shared" si="0"/>
        <v>6</v>
      </c>
      <c r="G8" s="111">
        <f t="shared" si="1"/>
        <v>3</v>
      </c>
      <c r="H8" s="108"/>
    </row>
    <row r="9" spans="1:17" x14ac:dyDescent="0.3">
      <c r="A9" s="112" t="s">
        <v>77</v>
      </c>
      <c r="B9" s="111">
        <f>COUNTIF(RESULTS!$M$2:$M$1000,B$2&amp;$A9)</f>
        <v>9</v>
      </c>
      <c r="C9" s="111">
        <f>COUNTIF(RESULTS!$M$2:$M$1000,C$2&amp;$A9)</f>
        <v>2</v>
      </c>
      <c r="D9" s="111">
        <v>40</v>
      </c>
      <c r="E9" s="111">
        <v>20</v>
      </c>
      <c r="F9" s="111">
        <f t="shared" si="0"/>
        <v>9</v>
      </c>
      <c r="G9" s="111">
        <f t="shared" si="1"/>
        <v>2</v>
      </c>
      <c r="H9" s="108"/>
    </row>
    <row r="10" spans="1:17" x14ac:dyDescent="0.3">
      <c r="A10" s="112" t="s">
        <v>78</v>
      </c>
      <c r="B10" s="111">
        <f>COUNTIF(RESULTS!$M$2:$M$1000,B$2&amp;$A10)</f>
        <v>8</v>
      </c>
      <c r="C10" s="111">
        <f>COUNTIF(RESULTS!$M$2:$M$1000,C$2&amp;$A10)</f>
        <v>1</v>
      </c>
      <c r="D10" s="111">
        <v>30</v>
      </c>
      <c r="E10" s="111">
        <v>10</v>
      </c>
      <c r="F10" s="111">
        <f t="shared" si="0"/>
        <v>8</v>
      </c>
      <c r="G10" s="111">
        <f t="shared" si="1"/>
        <v>1</v>
      </c>
      <c r="H10" s="108"/>
    </row>
    <row r="11" spans="1:17" x14ac:dyDescent="0.3">
      <c r="A11" s="112" t="s">
        <v>79</v>
      </c>
      <c r="B11" s="111">
        <f>COUNTIF(RESULTS!$M$2:$M$1000,B$2&amp;$A11)</f>
        <v>8</v>
      </c>
      <c r="C11" s="111">
        <f>COUNTIF(RESULTS!$M$2:$M$1000,C$2&amp;$A11)</f>
        <v>3</v>
      </c>
      <c r="D11" s="111">
        <v>30</v>
      </c>
      <c r="E11" s="111">
        <v>10</v>
      </c>
      <c r="F11" s="111">
        <f t="shared" si="0"/>
        <v>8</v>
      </c>
      <c r="G11" s="111">
        <f t="shared" si="1"/>
        <v>3</v>
      </c>
      <c r="H11" s="108"/>
    </row>
    <row r="12" spans="1:17" x14ac:dyDescent="0.3">
      <c r="A12" s="112" t="s">
        <v>80</v>
      </c>
      <c r="B12" s="111">
        <f>COUNTIF(RESULTS!$M$2:$M$1000,B$2&amp;$A12)</f>
        <v>6</v>
      </c>
      <c r="C12" s="111">
        <f>COUNTIF(RESULTS!$M$2:$M$1000,C$2&amp;$A12)</f>
        <v>1</v>
      </c>
      <c r="D12" s="111">
        <v>20</v>
      </c>
      <c r="E12" s="111">
        <v>10</v>
      </c>
      <c r="F12" s="111">
        <f t="shared" si="0"/>
        <v>6</v>
      </c>
      <c r="G12" s="111">
        <f t="shared" si="1"/>
        <v>1</v>
      </c>
      <c r="H12" s="108"/>
    </row>
    <row r="13" spans="1:17" x14ac:dyDescent="0.3">
      <c r="A13" s="112" t="s">
        <v>81</v>
      </c>
      <c r="B13" s="111">
        <f>COUNTIF(RESULTS!$M$2:$M$1000,B$2&amp;$A13)</f>
        <v>6</v>
      </c>
      <c r="C13" s="111">
        <f>COUNTIF(RESULTS!$M$2:$M$1000,C$2&amp;$A13)</f>
        <v>0</v>
      </c>
      <c r="D13" s="111">
        <v>20</v>
      </c>
      <c r="E13" s="111">
        <v>10</v>
      </c>
      <c r="F13" s="111">
        <f t="shared" si="0"/>
        <v>6</v>
      </c>
      <c r="G13" s="111">
        <f t="shared" si="1"/>
        <v>0</v>
      </c>
      <c r="H13" s="108"/>
    </row>
    <row r="14" spans="1:17" x14ac:dyDescent="0.3">
      <c r="A14" s="112" t="s">
        <v>82</v>
      </c>
      <c r="B14" s="111">
        <f>COUNTIF(RESULTS!$M$2:$M$1000,B$2&amp;$A14)</f>
        <v>2</v>
      </c>
      <c r="C14" s="111">
        <f>COUNTIF(RESULTS!$M$2:$M$1000,C$2&amp;$A14)</f>
        <v>0</v>
      </c>
      <c r="D14" s="111">
        <v>10</v>
      </c>
      <c r="E14" s="111">
        <v>10</v>
      </c>
      <c r="F14" s="111">
        <f t="shared" si="0"/>
        <v>2</v>
      </c>
      <c r="G14" s="111">
        <f t="shared" si="1"/>
        <v>0</v>
      </c>
      <c r="H14" s="108"/>
    </row>
    <row r="18" spans="1:2" x14ac:dyDescent="0.3">
      <c r="A18" t="s">
        <v>97</v>
      </c>
      <c r="B18" s="115" t="s">
        <v>98</v>
      </c>
    </row>
  </sheetData>
  <mergeCells count="7">
    <mergeCell ref="N1:O1"/>
    <mergeCell ref="P1:Q1"/>
    <mergeCell ref="B1:C1"/>
    <mergeCell ref="D1:E1"/>
    <mergeCell ref="F1:G1"/>
    <mergeCell ref="J1:K1"/>
    <mergeCell ref="L1:M1"/>
  </mergeCells>
  <dataValidations count="1">
    <dataValidation type="list" allowBlank="1" showInputMessage="1" showErrorMessage="1" sqref="P5" xr:uid="{FFBD74B1-F698-4ABD-9AED-71EDC77B3AB1}">
      <formula1>"All,Scoring"</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DCA8E-B10A-42B5-8FB9-022013A6CC34}">
  <dimension ref="A1:E1000"/>
  <sheetViews>
    <sheetView workbookViewId="0">
      <pane xSplit="1" ySplit="1" topLeftCell="B2" activePane="bottomRight" state="frozen"/>
      <selection pane="topRight" activeCell="B1" sqref="B1"/>
      <selection pane="bottomLeft" activeCell="A2" sqref="A2"/>
      <selection pane="bottomRight" activeCell="I10" sqref="I10"/>
    </sheetView>
  </sheetViews>
  <sheetFormatPr defaultRowHeight="14.4" x14ac:dyDescent="0.3"/>
  <cols>
    <col min="1" max="1" width="30.109375" customWidth="1"/>
    <col min="2" max="3" width="9.109375" style="109"/>
    <col min="4" max="5" width="16.6640625" style="109" customWidth="1"/>
  </cols>
  <sheetData>
    <row r="1" spans="1:5" x14ac:dyDescent="0.3">
      <c r="A1" s="116" t="s">
        <v>99</v>
      </c>
      <c r="B1" s="117" t="s">
        <v>2</v>
      </c>
      <c r="C1" s="117" t="s">
        <v>23</v>
      </c>
      <c r="D1" s="117" t="s">
        <v>100</v>
      </c>
      <c r="E1" s="117" t="s">
        <v>101</v>
      </c>
    </row>
    <row r="2" spans="1:5" x14ac:dyDescent="0.3">
      <c r="A2" t="str">
        <f>IF(RESULTS!$AE2="","",RESULTS!AE2)</f>
        <v>Harry Brierley</v>
      </c>
      <c r="B2" s="109" t="str">
        <f>IF(RESULTS!$AE2="","",RESULTS!K2)</f>
        <v>M</v>
      </c>
      <c r="C2" s="109" t="str">
        <f>IF(RESULTS!$AE2="","",RESULTS!M2)</f>
        <v>M</v>
      </c>
      <c r="D2" s="109">
        <f>IF(RESULTS!$AE2="","",RESULTS!AF2)</f>
        <v>52</v>
      </c>
      <c r="E2" s="109">
        <f>IF(RESULTS!$AE2="","",RESULTS!AG2)</f>
        <v>0</v>
      </c>
    </row>
    <row r="3" spans="1:5" x14ac:dyDescent="0.3">
      <c r="A3" t="str">
        <f>IF(RESULTS!$AE3="","",RESULTS!AE3)</f>
        <v>Charlie Parkinson</v>
      </c>
      <c r="B3" s="109" t="str">
        <f>IF(RESULTS!$AE3="","",RESULTS!K3)</f>
        <v>M</v>
      </c>
      <c r="C3" s="109" t="str">
        <f>IF(RESULTS!$AE3="","",RESULTS!M3)</f>
        <v>MU23</v>
      </c>
      <c r="D3" s="109">
        <f>IF(RESULTS!$AE3="","",RESULTS!AF3)</f>
        <v>49</v>
      </c>
      <c r="E3" s="109">
        <f>IF(RESULTS!$AE3="","",RESULTS!AG3)</f>
        <v>6</v>
      </c>
    </row>
    <row r="4" spans="1:5" x14ac:dyDescent="0.3">
      <c r="A4" t="str">
        <f>IF(RESULTS!$AE4="","",RESULTS!AE4)</f>
        <v>Joseph Ormrod</v>
      </c>
      <c r="B4" s="109" t="str">
        <f>IF(RESULTS!$AE4="","",RESULTS!K4)</f>
        <v>M</v>
      </c>
      <c r="C4" s="109" t="str">
        <f>IF(RESULTS!$AE4="","",RESULTS!M4)</f>
        <v>MU23</v>
      </c>
      <c r="D4" s="109">
        <f>IF(RESULTS!$AE4="","",RESULTS!AF4)</f>
        <v>48</v>
      </c>
      <c r="E4" s="109">
        <f>IF(RESULTS!$AE4="","",RESULTS!AG4)</f>
        <v>3</v>
      </c>
    </row>
    <row r="5" spans="1:5" x14ac:dyDescent="0.3">
      <c r="A5" t="str">
        <f>IF(RESULTS!$AE5="","",RESULTS!AE5)</f>
        <v>David Poole</v>
      </c>
      <c r="B5" s="109" t="str">
        <f>IF(RESULTS!$AE5="","",RESULTS!K5)</f>
        <v>M</v>
      </c>
      <c r="C5" s="109" t="str">
        <f>IF(RESULTS!$AE5="","",RESULTS!M5)</f>
        <v>M40</v>
      </c>
      <c r="D5" s="109">
        <f>IF(RESULTS!$AE5="","",RESULTS!AF5)</f>
        <v>47</v>
      </c>
      <c r="E5" s="109">
        <f>IF(RESULTS!$AE5="","",RESULTS!AG5)</f>
        <v>8</v>
      </c>
    </row>
    <row r="6" spans="1:5" x14ac:dyDescent="0.3">
      <c r="A6" t="str">
        <f>IF(RESULTS!$AE6="","",RESULTS!AE6)</f>
        <v>Ryan Keenan</v>
      </c>
      <c r="B6" s="109" t="str">
        <f>IF(RESULTS!$AE6="","",RESULTS!K6)</f>
        <v>M</v>
      </c>
      <c r="C6" s="109" t="str">
        <f>IF(RESULTS!$AE6="","",RESULTS!M6)</f>
        <v>M40</v>
      </c>
      <c r="D6" s="109">
        <f>IF(RESULTS!$AE6="","",RESULTS!AF6)</f>
        <v>46</v>
      </c>
      <c r="E6" s="109">
        <f>IF(RESULTS!$AE6="","",RESULTS!AG6)</f>
        <v>5</v>
      </c>
    </row>
    <row r="7" spans="1:5" x14ac:dyDescent="0.3">
      <c r="A7" t="str">
        <f>IF(RESULTS!$AE7="","",RESULTS!AE7)</f>
        <v>Brian Shaw</v>
      </c>
      <c r="B7" s="109" t="str">
        <f>IF(RESULTS!$AE7="","",RESULTS!K7)</f>
        <v>M</v>
      </c>
      <c r="C7" s="109" t="str">
        <f>IF(RESULTS!$AE7="","",RESULTS!M7)</f>
        <v>M55</v>
      </c>
      <c r="D7" s="109">
        <f>IF(RESULTS!$AE7="","",RESULTS!AF7)</f>
        <v>45</v>
      </c>
      <c r="E7" s="109">
        <f>IF(RESULTS!$AE7="","",RESULTS!AG7)</f>
        <v>10</v>
      </c>
    </row>
    <row r="8" spans="1:5" x14ac:dyDescent="0.3">
      <c r="A8" t="str">
        <f>IF(RESULTS!$AE8="","",RESULTS!AE8)</f>
        <v>Andy Berry</v>
      </c>
      <c r="B8" s="109" t="str">
        <f>IF(RESULTS!$AE8="","",RESULTS!K8)</f>
        <v>M</v>
      </c>
      <c r="C8" s="109" t="str">
        <f>IF(RESULTS!$AE8="","",RESULTS!M8)</f>
        <v>M45</v>
      </c>
      <c r="D8" s="109">
        <f>IF(RESULTS!$AE8="","",RESULTS!AF8)</f>
        <v>44</v>
      </c>
      <c r="E8" s="109">
        <f>IF(RESULTS!$AE8="","",RESULTS!AG8)</f>
        <v>11</v>
      </c>
    </row>
    <row r="9" spans="1:5" x14ac:dyDescent="0.3">
      <c r="A9" t="str">
        <f>IF(RESULTS!$AE9="","",RESULTS!AE9)</f>
        <v>Thomas Harkin</v>
      </c>
      <c r="B9" s="109" t="str">
        <f>IF(RESULTS!$AE9="","",RESULTS!K9)</f>
        <v>M</v>
      </c>
      <c r="C9" s="109" t="str">
        <f>IF(RESULTS!$AE9="","",RESULTS!M9)</f>
        <v>M50</v>
      </c>
      <c r="D9" s="109">
        <f>IF(RESULTS!$AE9="","",RESULTS!AF9)</f>
        <v>43</v>
      </c>
      <c r="E9" s="109">
        <f>IF(RESULTS!$AE9="","",RESULTS!AG9)</f>
        <v>10</v>
      </c>
    </row>
    <row r="10" spans="1:5" x14ac:dyDescent="0.3">
      <c r="A10" t="str">
        <f>IF(RESULTS!$AE10="","",RESULTS!AE10)</f>
        <v>John Horrocks</v>
      </c>
      <c r="B10" s="109" t="str">
        <f>IF(RESULTS!$AE10="","",RESULTS!K10)</f>
        <v>M</v>
      </c>
      <c r="C10" s="109" t="str">
        <f>IF(RESULTS!$AE10="","",RESULTS!M10)</f>
        <v>M</v>
      </c>
      <c r="D10" s="109">
        <f>IF(RESULTS!$AE10="","",RESULTS!AF10)</f>
        <v>42</v>
      </c>
      <c r="E10" s="109">
        <f>IF(RESULTS!$AE10="","",RESULTS!AG10)</f>
        <v>0</v>
      </c>
    </row>
    <row r="11" spans="1:5" x14ac:dyDescent="0.3">
      <c r="A11" t="str">
        <f>IF(RESULTS!$AE11="","",RESULTS!AE11)</f>
        <v>Craig Storozuk</v>
      </c>
      <c r="B11" s="109" t="str">
        <f>IF(RESULTS!$AE11="","",RESULTS!K11)</f>
        <v>M</v>
      </c>
      <c r="C11" s="109" t="str">
        <f>IF(RESULTS!$AE11="","",RESULTS!M11)</f>
        <v>M40</v>
      </c>
      <c r="D11" s="109">
        <f>IF(RESULTS!$AE11="","",RESULTS!AF11)</f>
        <v>41</v>
      </c>
      <c r="E11" s="109">
        <f>IF(RESULTS!$AE11="","",RESULTS!AG11)</f>
        <v>4</v>
      </c>
    </row>
    <row r="12" spans="1:5" x14ac:dyDescent="0.3">
      <c r="A12" t="str">
        <f>IF(RESULTS!$AE12="","",RESULTS!AE12)</f>
        <v>Declan Tattersall</v>
      </c>
      <c r="B12" s="109" t="str">
        <f>IF(RESULTS!$AE12="","",RESULTS!K12)</f>
        <v>M</v>
      </c>
      <c r="C12" s="109" t="str">
        <f>IF(RESULTS!$AE12="","",RESULTS!M12)</f>
        <v>M</v>
      </c>
      <c r="D12" s="109">
        <f>IF(RESULTS!$AE12="","",RESULTS!AF12)</f>
        <v>40</v>
      </c>
      <c r="E12" s="109">
        <f>IF(RESULTS!$AE12="","",RESULTS!AG12)</f>
        <v>0</v>
      </c>
    </row>
    <row r="13" spans="1:5" x14ac:dyDescent="0.3">
      <c r="A13" t="str">
        <f>IF(RESULTS!$AE13="","",RESULTS!AE13)</f>
        <v>Angus Bigmore</v>
      </c>
      <c r="B13" s="109" t="str">
        <f>IF(RESULTS!$AE13="","",RESULTS!K13)</f>
        <v>M</v>
      </c>
      <c r="C13" s="109" t="str">
        <f>IF(RESULTS!$AE13="","",RESULTS!M13)</f>
        <v>MU23</v>
      </c>
      <c r="D13" s="109">
        <f>IF(RESULTS!$AE13="","",RESULTS!AF13)</f>
        <v>39</v>
      </c>
      <c r="E13" s="109">
        <f>IF(RESULTS!$AE13="","",RESULTS!AG13)</f>
        <v>2</v>
      </c>
    </row>
    <row r="14" spans="1:5" x14ac:dyDescent="0.3">
      <c r="A14" t="str">
        <f>IF(RESULTS!$AE14="","",RESULTS!AE14)</f>
        <v>Dan Taylor</v>
      </c>
      <c r="B14" s="109" t="str">
        <f>IF(RESULTS!$AE14="","",RESULTS!K14)</f>
        <v>M</v>
      </c>
      <c r="C14" s="109" t="str">
        <f>IF(RESULTS!$AE14="","",RESULTS!M14)</f>
        <v>M45</v>
      </c>
      <c r="D14" s="109">
        <f>IF(RESULTS!$AE14="","",RESULTS!AF14)</f>
        <v>38</v>
      </c>
      <c r="E14" s="109">
        <f>IF(RESULTS!$AE14="","",RESULTS!AG14)</f>
        <v>8</v>
      </c>
    </row>
    <row r="15" spans="1:5" x14ac:dyDescent="0.3">
      <c r="A15" t="str">
        <f>IF(RESULTS!$AE15="","",RESULTS!AE15)</f>
        <v>Chris Banks</v>
      </c>
      <c r="B15" s="109" t="str">
        <f>IF(RESULTS!$AE15="","",RESULTS!K15)</f>
        <v>M</v>
      </c>
      <c r="C15" s="109" t="str">
        <f>IF(RESULTS!$AE15="","",RESULTS!M15)</f>
        <v>M</v>
      </c>
      <c r="D15" s="109">
        <f>IF(RESULTS!$AE15="","",RESULTS!AF15)</f>
        <v>37</v>
      </c>
      <c r="E15" s="109">
        <f>IF(RESULTS!$AE15="","",RESULTS!AG15)</f>
        <v>0</v>
      </c>
    </row>
    <row r="16" spans="1:5" x14ac:dyDescent="0.3">
      <c r="A16" t="str">
        <f>IF(RESULTS!$AE16="","",RESULTS!AE16)</f>
        <v>James Crook</v>
      </c>
      <c r="B16" s="109" t="str">
        <f>IF(RESULTS!$AE16="","",RESULTS!K16)</f>
        <v>M</v>
      </c>
      <c r="C16" s="109" t="str">
        <f>IF(RESULTS!$AE16="","",RESULTS!M16)</f>
        <v>M50</v>
      </c>
      <c r="D16" s="109">
        <f>IF(RESULTS!$AE16="","",RESULTS!AF16)</f>
        <v>36</v>
      </c>
      <c r="E16" s="109">
        <f>IF(RESULTS!$AE16="","",RESULTS!AG16)</f>
        <v>7</v>
      </c>
    </row>
    <row r="17" spans="1:5" x14ac:dyDescent="0.3">
      <c r="A17" t="str">
        <f>IF(RESULTS!$AE17="","",RESULTS!AE17)</f>
        <v>Sam Gilmore</v>
      </c>
      <c r="B17" s="109" t="str">
        <f>IF(RESULTS!$AE17="","",RESULTS!K17)</f>
        <v>M</v>
      </c>
      <c r="C17" s="109" t="str">
        <f>IF(RESULTS!$AE17="","",RESULTS!M17)</f>
        <v>M</v>
      </c>
      <c r="D17" s="109">
        <f>IF(RESULTS!$AE17="","",RESULTS!AF17)</f>
        <v>35</v>
      </c>
      <c r="E17" s="109">
        <f>IF(RESULTS!$AE17="","",RESULTS!AG17)</f>
        <v>0</v>
      </c>
    </row>
    <row r="18" spans="1:5" x14ac:dyDescent="0.3">
      <c r="A18" t="str">
        <f>IF(RESULTS!$AE18="","",RESULTS!AE18)</f>
        <v>Daniel Bailey</v>
      </c>
      <c r="B18" s="109" t="str">
        <f>IF(RESULTS!$AE18="","",RESULTS!K18)</f>
        <v>M</v>
      </c>
      <c r="C18" s="109" t="str">
        <f>IF(RESULTS!$AE18="","",RESULTS!M18)</f>
        <v>M</v>
      </c>
      <c r="D18" s="109">
        <f>IF(RESULTS!$AE18="","",RESULTS!AF18)</f>
        <v>34</v>
      </c>
      <c r="E18" s="109">
        <f>IF(RESULTS!$AE18="","",RESULTS!AG18)</f>
        <v>0</v>
      </c>
    </row>
    <row r="19" spans="1:5" x14ac:dyDescent="0.3">
      <c r="A19" t="str">
        <f>IF(RESULTS!$AE19="","",RESULTS!AE19)</f>
        <v>Patrick Brown</v>
      </c>
      <c r="B19" s="109" t="str">
        <f>IF(RESULTS!$AE19="","",RESULTS!K19)</f>
        <v>M</v>
      </c>
      <c r="C19" s="109" t="str">
        <f>IF(RESULTS!$AE19="","",RESULTS!M19)</f>
        <v>M</v>
      </c>
      <c r="D19" s="109">
        <f>IF(RESULTS!$AE19="","",RESULTS!AF19)</f>
        <v>33</v>
      </c>
      <c r="E19" s="109">
        <f>IF(RESULTS!$AE19="","",RESULTS!AG19)</f>
        <v>0</v>
      </c>
    </row>
    <row r="20" spans="1:5" x14ac:dyDescent="0.3">
      <c r="A20" t="str">
        <f>IF(RESULTS!$AE20="","",RESULTS!AE20)</f>
        <v>Conor Tyndall</v>
      </c>
      <c r="B20" s="109" t="str">
        <f>IF(RESULTS!$AE20="","",RESULTS!K20)</f>
        <v>M</v>
      </c>
      <c r="C20" s="109" t="str">
        <f>IF(RESULTS!$AE20="","",RESULTS!M20)</f>
        <v>M</v>
      </c>
      <c r="D20" s="109">
        <f>IF(RESULTS!$AE20="","",RESULTS!AF20)</f>
        <v>32</v>
      </c>
      <c r="E20" s="109">
        <f>IF(RESULTS!$AE20="","",RESULTS!AG20)</f>
        <v>0</v>
      </c>
    </row>
    <row r="21" spans="1:5" x14ac:dyDescent="0.3">
      <c r="A21" t="str">
        <f>IF(RESULTS!$AE21="","",RESULTS!AE21)</f>
        <v>Duncan Moores</v>
      </c>
      <c r="B21" s="109" t="str">
        <f>IF(RESULTS!$AE21="","",RESULTS!K21)</f>
        <v>M</v>
      </c>
      <c r="C21" s="109" t="str">
        <f>IF(RESULTS!$AE21="","",RESULTS!M21)</f>
        <v>M</v>
      </c>
      <c r="D21" s="109">
        <f>IF(RESULTS!$AE21="","",RESULTS!AF21)</f>
        <v>31</v>
      </c>
      <c r="E21" s="109">
        <f>IF(RESULTS!$AE21="","",RESULTS!AG21)</f>
        <v>0</v>
      </c>
    </row>
    <row r="22" spans="1:5" x14ac:dyDescent="0.3">
      <c r="A22" t="str">
        <f>IF(RESULTS!$AE22="","",RESULTS!AE22)</f>
        <v>Michael Toman</v>
      </c>
      <c r="B22" s="109" t="str">
        <f>IF(RESULTS!$AE22="","",RESULTS!K22)</f>
        <v>M</v>
      </c>
      <c r="C22" s="109" t="str">
        <f>IF(RESULTS!$AE22="","",RESULTS!M22)</f>
        <v>M55</v>
      </c>
      <c r="D22" s="109">
        <f>IF(RESULTS!$AE22="","",RESULTS!AF22)</f>
        <v>30</v>
      </c>
      <c r="E22" s="109">
        <f>IF(RESULTS!$AE22="","",RESULTS!AG22)</f>
        <v>7</v>
      </c>
    </row>
    <row r="23" spans="1:5" x14ac:dyDescent="0.3">
      <c r="A23" t="str">
        <f>IF(RESULTS!$AE23="","",RESULTS!AE23)</f>
        <v>Ashley McCabe</v>
      </c>
      <c r="B23" s="109" t="str">
        <f>IF(RESULTS!$AE23="","",RESULTS!K23)</f>
        <v>M</v>
      </c>
      <c r="C23" s="109" t="str">
        <f>IF(RESULTS!$AE23="","",RESULTS!M23)</f>
        <v>M</v>
      </c>
      <c r="D23" s="109">
        <f>IF(RESULTS!$AE23="","",RESULTS!AF23)</f>
        <v>29</v>
      </c>
      <c r="E23" s="109">
        <f>IF(RESULTS!$AE23="","",RESULTS!AG23)</f>
        <v>0</v>
      </c>
    </row>
    <row r="24" spans="1:5" x14ac:dyDescent="0.3">
      <c r="A24" t="str">
        <f>IF(RESULTS!$AE24="","",RESULTS!AE24)</f>
        <v>Lisa Parker</v>
      </c>
      <c r="B24" s="109" t="str">
        <f>IF(RESULTS!$AE24="","",RESULTS!K24)</f>
        <v>F</v>
      </c>
      <c r="C24" s="109" t="str">
        <f>IF(RESULTS!$AE24="","",RESULTS!M24)</f>
        <v>F45</v>
      </c>
      <c r="D24" s="109">
        <f>IF(RESULTS!$AE24="","",RESULTS!AF24)</f>
        <v>17</v>
      </c>
      <c r="E24" s="109">
        <f>IF(RESULTS!$AE24="","",RESULTS!AG24)</f>
        <v>4</v>
      </c>
    </row>
    <row r="25" spans="1:5" x14ac:dyDescent="0.3">
      <c r="A25" t="str">
        <f>IF(RESULTS!$AE25="","",RESULTS!AE25)</f>
        <v>John Weaver</v>
      </c>
      <c r="B25" s="109" t="str">
        <f>IF(RESULTS!$AE25="","",RESULTS!K25)</f>
        <v>M</v>
      </c>
      <c r="C25" s="109" t="str">
        <f>IF(RESULTS!$AE25="","",RESULTS!M25)</f>
        <v>M40</v>
      </c>
      <c r="D25" s="109">
        <f>IF(RESULTS!$AE25="","",RESULTS!AF25)</f>
        <v>28</v>
      </c>
      <c r="E25" s="109">
        <f>IF(RESULTS!$AE25="","",RESULTS!AG25)</f>
        <v>3</v>
      </c>
    </row>
    <row r="26" spans="1:5" x14ac:dyDescent="0.3">
      <c r="A26" t="str">
        <f>IF(RESULTS!$AE26="","",RESULTS!AE26)</f>
        <v>Alex Frost</v>
      </c>
      <c r="B26" s="109" t="str">
        <f>IF(RESULTS!$AE26="","",RESULTS!K26)</f>
        <v>M</v>
      </c>
      <c r="C26" s="109" t="str">
        <f>IF(RESULTS!$AE26="","",RESULTS!M26)</f>
        <v>M55</v>
      </c>
      <c r="D26" s="109">
        <f>IF(RESULTS!$AE26="","",RESULTS!AF26)</f>
        <v>27</v>
      </c>
      <c r="E26" s="109">
        <f>IF(RESULTS!$AE26="","",RESULTS!AG26)</f>
        <v>6</v>
      </c>
    </row>
    <row r="27" spans="1:5" x14ac:dyDescent="0.3">
      <c r="A27" t="str">
        <f>IF(RESULTS!$AE27="","",RESULTS!AE27)</f>
        <v>Ian Carruthers</v>
      </c>
      <c r="B27" s="109" t="str">
        <f>IF(RESULTS!$AE27="","",RESULTS!K27)</f>
        <v>M</v>
      </c>
      <c r="C27" s="109" t="str">
        <f>IF(RESULTS!$AE27="","",RESULTS!M27)</f>
        <v>M45</v>
      </c>
      <c r="D27" s="109">
        <f>IF(RESULTS!$AE27="","",RESULTS!AF27)</f>
        <v>26</v>
      </c>
      <c r="E27" s="109">
        <f>IF(RESULTS!$AE27="","",RESULTS!AG27)</f>
        <v>7</v>
      </c>
    </row>
    <row r="28" spans="1:5" x14ac:dyDescent="0.3">
      <c r="A28" t="str">
        <f>IF(RESULTS!$AE28="","",RESULTS!AE28)</f>
        <v>Chris McCarthy</v>
      </c>
      <c r="B28" s="109" t="str">
        <f>IF(RESULTS!$AE28="","",RESULTS!K28)</f>
        <v>M</v>
      </c>
      <c r="C28" s="109" t="str">
        <f>IF(RESULTS!$AE28="","",RESULTS!M28)</f>
        <v>M50</v>
      </c>
      <c r="D28" s="109">
        <f>IF(RESULTS!$AE28="","",RESULTS!AF28)</f>
        <v>25</v>
      </c>
      <c r="E28" s="109">
        <f>IF(RESULTS!$AE28="","",RESULTS!AG28)</f>
        <v>6</v>
      </c>
    </row>
    <row r="29" spans="1:5" x14ac:dyDescent="0.3">
      <c r="A29" t="str">
        <f>IF(RESULTS!$AE29="","",RESULTS!AE29)</f>
        <v>Richard Gilpin</v>
      </c>
      <c r="B29" s="109" t="str">
        <f>IF(RESULTS!$AE29="","",RESULTS!K29)</f>
        <v>M</v>
      </c>
      <c r="C29" s="109" t="str">
        <f>IF(RESULTS!$AE29="","",RESULTS!M29)</f>
        <v>M45</v>
      </c>
      <c r="D29" s="109">
        <f>IF(RESULTS!$AE29="","",RESULTS!AF29)</f>
        <v>24</v>
      </c>
      <c r="E29" s="109">
        <f>IF(RESULTS!$AE29="","",RESULTS!AG29)</f>
        <v>6</v>
      </c>
    </row>
    <row r="30" spans="1:5" x14ac:dyDescent="0.3">
      <c r="A30" t="str">
        <f>IF(RESULTS!$AE30="","",RESULTS!AE30)</f>
        <v>David Tomlinson</v>
      </c>
      <c r="B30" s="109" t="str">
        <f>IF(RESULTS!$AE30="","",RESULTS!K30)</f>
        <v>M</v>
      </c>
      <c r="C30" s="109" t="str">
        <f>IF(RESULTS!$AE30="","",RESULTS!M30)</f>
        <v>M60</v>
      </c>
      <c r="D30" s="109">
        <f>IF(RESULTS!$AE30="","",RESULTS!AF30)</f>
        <v>23</v>
      </c>
      <c r="E30" s="109">
        <f>IF(RESULTS!$AE30="","",RESULTS!AG30)</f>
        <v>8</v>
      </c>
    </row>
    <row r="31" spans="1:5" x14ac:dyDescent="0.3">
      <c r="A31" t="str">
        <f>IF(RESULTS!$AE31="","",RESULTS!AE31)</f>
        <v>Tony Jackson</v>
      </c>
      <c r="B31" s="109" t="str">
        <f>IF(RESULTS!$AE31="","",RESULTS!K31)</f>
        <v>M</v>
      </c>
      <c r="C31" s="109" t="str">
        <f>IF(RESULTS!$AE31="","",RESULTS!M31)</f>
        <v>M65</v>
      </c>
      <c r="D31" s="109">
        <f>IF(RESULTS!$AE31="","",RESULTS!AF31)</f>
        <v>22</v>
      </c>
      <c r="E31" s="109">
        <f>IF(RESULTS!$AE31="","",RESULTS!AG31)</f>
        <v>8</v>
      </c>
    </row>
    <row r="32" spans="1:5" x14ac:dyDescent="0.3">
      <c r="A32" t="str">
        <f>IF(RESULTS!$AE32="","",RESULTS!AE32)</f>
        <v>Pete Butterworth</v>
      </c>
      <c r="B32" s="109" t="str">
        <f>IF(RESULTS!$AE32="","",RESULTS!K32)</f>
        <v>M</v>
      </c>
      <c r="C32" s="109" t="str">
        <f>IF(RESULTS!$AE32="","",RESULTS!M32)</f>
        <v>M50</v>
      </c>
      <c r="D32" s="109">
        <f>IF(RESULTS!$AE32="","",RESULTS!AF32)</f>
        <v>21</v>
      </c>
      <c r="E32" s="109">
        <f>IF(RESULTS!$AE32="","",RESULTS!AG32)</f>
        <v>5</v>
      </c>
    </row>
    <row r="33" spans="1:5" x14ac:dyDescent="0.3">
      <c r="A33" t="str">
        <f>IF(RESULTS!$AE33="","",RESULTS!AE33)</f>
        <v>Richard Butterwick</v>
      </c>
      <c r="B33" s="109" t="str">
        <f>IF(RESULTS!$AE33="","",RESULTS!K33)</f>
        <v>M</v>
      </c>
      <c r="C33" s="109" t="str">
        <f>IF(RESULTS!$AE33="","",RESULTS!M33)</f>
        <v>M50</v>
      </c>
      <c r="D33" s="109">
        <f>IF(RESULTS!$AE33="","",RESULTS!AF33)</f>
        <v>20</v>
      </c>
      <c r="E33" s="109">
        <f>IF(RESULTS!$AE33="","",RESULTS!AG33)</f>
        <v>4</v>
      </c>
    </row>
    <row r="34" spans="1:5" x14ac:dyDescent="0.3">
      <c r="A34" t="str">
        <f>IF(RESULTS!$AE34="","",RESULTS!AE34)</f>
        <v>Paul Swyers</v>
      </c>
      <c r="B34" s="109" t="str">
        <f>IF(RESULTS!$AE34="","",RESULTS!K34)</f>
        <v>M</v>
      </c>
      <c r="C34" s="109" t="str">
        <f>IF(RESULTS!$AE34="","",RESULTS!M34)</f>
        <v>M55</v>
      </c>
      <c r="D34" s="109">
        <f>IF(RESULTS!$AE34="","",RESULTS!AF34)</f>
        <v>19</v>
      </c>
      <c r="E34" s="109">
        <f>IF(RESULTS!$AE34="","",RESULTS!AG34)</f>
        <v>5</v>
      </c>
    </row>
    <row r="35" spans="1:5" x14ac:dyDescent="0.3">
      <c r="A35" t="str">
        <f>IF(RESULTS!$AE35="","",RESULTS!AE35)</f>
        <v>Phil Howarth</v>
      </c>
      <c r="B35" s="109" t="str">
        <f>IF(RESULTS!$AE35="","",RESULTS!K35)</f>
        <v>M</v>
      </c>
      <c r="C35" s="109" t="str">
        <f>IF(RESULTS!$AE35="","",RESULTS!M35)</f>
        <v>M40</v>
      </c>
      <c r="D35" s="109">
        <f>IF(RESULTS!$AE35="","",RESULTS!AF35)</f>
        <v>18</v>
      </c>
      <c r="E35" s="109">
        <f>IF(RESULTS!$AE35="","",RESULTS!AG35)</f>
        <v>2</v>
      </c>
    </row>
    <row r="36" spans="1:5" x14ac:dyDescent="0.3">
      <c r="A36" t="str">
        <f>IF(RESULTS!$AE36="","",RESULTS!AE36)</f>
        <v>Rebecca Crawshaw</v>
      </c>
      <c r="B36" s="109" t="str">
        <f>IF(RESULTS!$AE36="","",RESULTS!K36)</f>
        <v>F</v>
      </c>
      <c r="C36" s="109" t="str">
        <f>IF(RESULTS!$AE36="","",RESULTS!M36)</f>
        <v>F40</v>
      </c>
      <c r="D36" s="109">
        <f>IF(RESULTS!$AE36="","",RESULTS!AF36)</f>
        <v>14</v>
      </c>
      <c r="E36" s="109">
        <f>IF(RESULTS!$AE36="","",RESULTS!AG36)</f>
        <v>5</v>
      </c>
    </row>
    <row r="37" spans="1:5" x14ac:dyDescent="0.3">
      <c r="A37" t="str">
        <f>IF(RESULTS!$AE37="","",RESULTS!AE37)</f>
        <v>Simone Capponi</v>
      </c>
      <c r="B37" s="109" t="str">
        <f>IF(RESULTS!$AE37="","",RESULTS!K37)</f>
        <v>M</v>
      </c>
      <c r="C37" s="109" t="str">
        <f>IF(RESULTS!$AE37="","",RESULTS!M37)</f>
        <v>M40</v>
      </c>
      <c r="D37" s="109">
        <f>IF(RESULTS!$AE37="","",RESULTS!AF37)</f>
        <v>17</v>
      </c>
      <c r="E37" s="109">
        <f>IF(RESULTS!$AE37="","",RESULTS!AG37)</f>
        <v>1</v>
      </c>
    </row>
    <row r="38" spans="1:5" x14ac:dyDescent="0.3">
      <c r="A38" t="str">
        <f>IF(RESULTS!$AE38="","",RESULTS!AE38)</f>
        <v>Karen Forster</v>
      </c>
      <c r="B38" s="109" t="str">
        <f>IF(RESULTS!$AE38="","",RESULTS!K38)</f>
        <v>F</v>
      </c>
      <c r="C38" s="109" t="str">
        <f>IF(RESULTS!$AE38="","",RESULTS!M38)</f>
        <v>F60</v>
      </c>
      <c r="D38" s="109">
        <f>IF(RESULTS!$AE38="","",RESULTS!AF38)</f>
        <v>13</v>
      </c>
      <c r="E38" s="109">
        <f>IF(RESULTS!$AE38="","",RESULTS!AG38)</f>
        <v>3</v>
      </c>
    </row>
    <row r="39" spans="1:5" x14ac:dyDescent="0.3">
      <c r="A39" t="str">
        <f>IF(RESULTS!$AE39="","",RESULTS!AE39)</f>
        <v>Graham Barnes</v>
      </c>
      <c r="B39" s="109" t="str">
        <f>IF(RESULTS!$AE39="","",RESULTS!K39)</f>
        <v>M</v>
      </c>
      <c r="C39" s="109" t="str">
        <f>IF(RESULTS!$AE39="","",RESULTS!M39)</f>
        <v>M65</v>
      </c>
      <c r="D39" s="109">
        <f>IF(RESULTS!$AE39="","",RESULTS!AF39)</f>
        <v>16</v>
      </c>
      <c r="E39" s="109">
        <f>IF(RESULTS!$AE39="","",RESULTS!AG39)</f>
        <v>5</v>
      </c>
    </row>
    <row r="40" spans="1:5" x14ac:dyDescent="0.3">
      <c r="A40" t="str">
        <f>IF(RESULTS!$AE40="","",RESULTS!AE40)</f>
        <v>Andy Holden</v>
      </c>
      <c r="B40" s="109" t="str">
        <f>IF(RESULTS!$AE40="","",RESULTS!K40)</f>
        <v>M</v>
      </c>
      <c r="C40" s="109" t="str">
        <f>IF(RESULTS!$AE40="","",RESULTS!M40)</f>
        <v>M60</v>
      </c>
      <c r="D40" s="109">
        <f>IF(RESULTS!$AE40="","",RESULTS!AF40)</f>
        <v>15</v>
      </c>
      <c r="E40" s="109">
        <f>IF(RESULTS!$AE40="","",RESULTS!AG40)</f>
        <v>5</v>
      </c>
    </row>
    <row r="41" spans="1:5" x14ac:dyDescent="0.3">
      <c r="A41" t="str">
        <f>IF(RESULTS!$AE41="","",RESULTS!AE41)</f>
        <v>Steven White</v>
      </c>
      <c r="B41" s="109" t="str">
        <f>IF(RESULTS!$AE41="","",RESULTS!K41)</f>
        <v>M</v>
      </c>
      <c r="C41" s="109" t="str">
        <f>IF(RESULTS!$AE41="","",RESULTS!M41)</f>
        <v>M45</v>
      </c>
      <c r="D41" s="109">
        <f>IF(RESULTS!$AE41="","",RESULTS!AF41)</f>
        <v>14</v>
      </c>
      <c r="E41" s="109">
        <f>IF(RESULTS!$AE41="","",RESULTS!AG41)</f>
        <v>5</v>
      </c>
    </row>
    <row r="42" spans="1:5" x14ac:dyDescent="0.3">
      <c r="A42" t="str">
        <f>IF(RESULTS!$AE42="","",RESULTS!AE42)</f>
        <v>Mark Hoath</v>
      </c>
      <c r="B42" s="109" t="str">
        <f>IF(RESULTS!$AE42="","",RESULTS!K42)</f>
        <v>M</v>
      </c>
      <c r="C42" s="109" t="str">
        <f>IF(RESULTS!$AE42="","",RESULTS!M42)</f>
        <v>M45</v>
      </c>
      <c r="D42" s="109">
        <f>IF(RESULTS!$AE42="","",RESULTS!AF42)</f>
        <v>13</v>
      </c>
      <c r="E42" s="109">
        <f>IF(RESULTS!$AE42="","",RESULTS!AG42)</f>
        <v>4</v>
      </c>
    </row>
    <row r="43" spans="1:5" x14ac:dyDescent="0.3">
      <c r="A43" t="str">
        <f>IF(RESULTS!$AE43="","",RESULTS!AE43)</f>
        <v>Wally Coppelov</v>
      </c>
      <c r="B43" s="109" t="str">
        <f>IF(RESULTS!$AE43="","",RESULTS!K43)</f>
        <v>M</v>
      </c>
      <c r="C43" s="109" t="str">
        <f>IF(RESULTS!$AE43="","",RESULTS!M43)</f>
        <v>M65</v>
      </c>
      <c r="D43" s="109">
        <f>IF(RESULTS!$AE43="","",RESULTS!AF43)</f>
        <v>12</v>
      </c>
      <c r="E43" s="109">
        <f>IF(RESULTS!$AE43="","",RESULTS!AG43)</f>
        <v>4</v>
      </c>
    </row>
    <row r="44" spans="1:5" x14ac:dyDescent="0.3">
      <c r="A44" t="str">
        <f>IF(RESULTS!$AE44="","",RESULTS!AE44)</f>
        <v>James Stables</v>
      </c>
      <c r="B44" s="109" t="str">
        <f>IF(RESULTS!$AE44="","",RESULTS!K44)</f>
        <v>M</v>
      </c>
      <c r="C44" s="109" t="str">
        <f>IF(RESULTS!$AE44="","",RESULTS!M44)</f>
        <v>M45</v>
      </c>
      <c r="D44" s="109">
        <f>IF(RESULTS!$AE44="","",RESULTS!AF44)</f>
        <v>11</v>
      </c>
      <c r="E44" s="109">
        <f>IF(RESULTS!$AE44="","",RESULTS!AG44)</f>
        <v>3</v>
      </c>
    </row>
    <row r="45" spans="1:5" x14ac:dyDescent="0.3">
      <c r="A45" t="str">
        <f>IF(RESULTS!$AE45="","",RESULTS!AE45)</f>
        <v>Carolyn Tregaskis</v>
      </c>
      <c r="B45" s="109" t="str">
        <f>IF(RESULTS!$AE45="","",RESULTS!K45)</f>
        <v>F</v>
      </c>
      <c r="C45" s="109" t="str">
        <f>IF(RESULTS!$AE45="","",RESULTS!M45)</f>
        <v>F55</v>
      </c>
      <c r="D45" s="109">
        <f>IF(RESULTS!$AE45="","",RESULTS!AF45)</f>
        <v>12</v>
      </c>
      <c r="E45" s="109">
        <f>IF(RESULTS!$AE45="","",RESULTS!AG45)</f>
        <v>5</v>
      </c>
    </row>
    <row r="46" spans="1:5" x14ac:dyDescent="0.3">
      <c r="A46" t="str">
        <f>IF(RESULTS!$AE46="","",RESULTS!AE46)</f>
        <v>Abigail Thompson</v>
      </c>
      <c r="B46" s="109" t="str">
        <f>IF(RESULTS!$AE46="","",RESULTS!K46)</f>
        <v>F</v>
      </c>
      <c r="C46" s="109" t="str">
        <f>IF(RESULTS!$AE46="","",RESULTS!M46)</f>
        <v>F40</v>
      </c>
      <c r="D46" s="109">
        <f>IF(RESULTS!$AE46="","",RESULTS!AF46)</f>
        <v>11</v>
      </c>
      <c r="E46" s="109">
        <f>IF(RESULTS!$AE46="","",RESULTS!AG46)</f>
        <v>2</v>
      </c>
    </row>
    <row r="47" spans="1:5" x14ac:dyDescent="0.3">
      <c r="A47" t="str">
        <f>IF(RESULTS!$AE47="","",RESULTS!AE47)</f>
        <v>Kenny Forster</v>
      </c>
      <c r="B47" s="109" t="str">
        <f>IF(RESULTS!$AE47="","",RESULTS!K47)</f>
        <v>M</v>
      </c>
      <c r="C47" s="109" t="str">
        <f>IF(RESULTS!$AE47="","",RESULTS!M47)</f>
        <v>M60</v>
      </c>
      <c r="D47" s="109">
        <f>IF(RESULTS!$AE47="","",RESULTS!AF47)</f>
        <v>10</v>
      </c>
      <c r="E47" s="109">
        <f>IF(RESULTS!$AE47="","",RESULTS!AG47)</f>
        <v>4</v>
      </c>
    </row>
    <row r="48" spans="1:5" x14ac:dyDescent="0.3">
      <c r="A48" t="str">
        <f>IF(RESULTS!$AE48="","",RESULTS!AE48)</f>
        <v>Gary Smith</v>
      </c>
      <c r="B48" s="109" t="str">
        <f>IF(RESULTS!$AE48="","",RESULTS!K48)</f>
        <v>M</v>
      </c>
      <c r="C48" s="109" t="str">
        <f>IF(RESULTS!$AE48="","",RESULTS!M48)</f>
        <v>M60</v>
      </c>
      <c r="D48" s="109">
        <f>IF(RESULTS!$AE48="","",RESULTS!AF48)</f>
        <v>9</v>
      </c>
      <c r="E48" s="109">
        <f>IF(RESULTS!$AE48="","",RESULTS!AG48)</f>
        <v>3</v>
      </c>
    </row>
    <row r="49" spans="1:5" x14ac:dyDescent="0.3">
      <c r="A49" t="str">
        <f>IF(RESULTS!$AE49="","",RESULTS!AE49)</f>
        <v>Molly Howell</v>
      </c>
      <c r="B49" s="109" t="str">
        <f>IF(RESULTS!$AE49="","",RESULTS!K49)</f>
        <v>F</v>
      </c>
      <c r="C49" s="109" t="str">
        <f>IF(RESULTS!$AE49="","",RESULTS!M49)</f>
        <v>F</v>
      </c>
      <c r="D49" s="109">
        <f>IF(RESULTS!$AE49="","",RESULTS!AF49)</f>
        <v>10</v>
      </c>
      <c r="E49" s="109">
        <f>IF(RESULTS!$AE49="","",RESULTS!AG49)</f>
        <v>0</v>
      </c>
    </row>
    <row r="50" spans="1:5" x14ac:dyDescent="0.3">
      <c r="A50" t="str">
        <f>IF(RESULTS!$AE50="","",RESULTS!AE50)</f>
        <v>Kenny Goodliffe</v>
      </c>
      <c r="B50" s="109" t="str">
        <f>IF(RESULTS!$AE50="","",RESULTS!K50)</f>
        <v>M</v>
      </c>
      <c r="C50" s="109" t="str">
        <f>IF(RESULTS!$AE50="","",RESULTS!M50)</f>
        <v>M45</v>
      </c>
      <c r="D50" s="109">
        <f>IF(RESULTS!$AE50="","",RESULTS!AF50)</f>
        <v>8</v>
      </c>
      <c r="E50" s="109">
        <f>IF(RESULTS!$AE50="","",RESULTS!AG50)</f>
        <v>2</v>
      </c>
    </row>
    <row r="51" spans="1:5" x14ac:dyDescent="0.3">
      <c r="A51" t="str">
        <f>IF(RESULTS!$AE51="","",RESULTS!AE51)</f>
        <v>Peter Browning</v>
      </c>
      <c r="B51" s="109" t="str">
        <f>IF(RESULTS!$AE51="","",RESULTS!K51)</f>
        <v>M</v>
      </c>
      <c r="C51" s="109" t="str">
        <f>IF(RESULTS!$AE51="","",RESULTS!M51)</f>
        <v>M65</v>
      </c>
      <c r="D51" s="109">
        <f>IF(RESULTS!$AE51="","",RESULTS!AF51)</f>
        <v>7</v>
      </c>
      <c r="E51" s="109">
        <f>IF(RESULTS!$AE51="","",RESULTS!AG51)</f>
        <v>3</v>
      </c>
    </row>
    <row r="52" spans="1:5" x14ac:dyDescent="0.3">
      <c r="A52" t="str">
        <f>IF(RESULTS!$AE52="","",RESULTS!AE52)</f>
        <v>Fred Duenbier</v>
      </c>
      <c r="B52" s="109" t="str">
        <f>IF(RESULTS!$AE52="","",RESULTS!K52)</f>
        <v>M</v>
      </c>
      <c r="C52" s="109" t="str">
        <f>IF(RESULTS!$AE52="","",RESULTS!M52)</f>
        <v>M65</v>
      </c>
      <c r="D52" s="109">
        <f>IF(RESULTS!$AE52="","",RESULTS!AF52)</f>
        <v>6</v>
      </c>
      <c r="E52" s="109">
        <f>IF(RESULTS!$AE52="","",RESULTS!AG52)</f>
        <v>2</v>
      </c>
    </row>
    <row r="53" spans="1:5" x14ac:dyDescent="0.3">
      <c r="A53" t="str">
        <f>IF(RESULTS!$AE53="","",RESULTS!AE53)</f>
        <v>Jonathan Wood</v>
      </c>
      <c r="B53" s="109" t="str">
        <f>IF(RESULTS!$AE53="","",RESULTS!K53)</f>
        <v>M</v>
      </c>
      <c r="C53" s="109" t="str">
        <f>IF(RESULTS!$AE53="","",RESULTS!M53)</f>
        <v>MU23</v>
      </c>
      <c r="D53" s="109">
        <f>IF(RESULTS!$AE53="","",RESULTS!AF53)</f>
        <v>5</v>
      </c>
      <c r="E53" s="109">
        <f>IF(RESULTS!$AE53="","",RESULTS!AG53)</f>
        <v>1</v>
      </c>
    </row>
    <row r="54" spans="1:5" x14ac:dyDescent="0.3">
      <c r="A54" t="str">
        <f>IF(RESULTS!$AE54="","",RESULTS!AE54)</f>
        <v>Matthew Lewis</v>
      </c>
      <c r="B54" s="109" t="str">
        <f>IF(RESULTS!$AE54="","",RESULTS!K54)</f>
        <v>M</v>
      </c>
      <c r="C54" s="109" t="str">
        <f>IF(RESULTS!$AE54="","",RESULTS!M54)</f>
        <v>M</v>
      </c>
      <c r="D54" s="109">
        <f>IF(RESULTS!$AE54="","",RESULTS!AF54)</f>
        <v>4</v>
      </c>
      <c r="E54" s="109">
        <f>IF(RESULTS!$AE54="","",RESULTS!AG54)</f>
        <v>0</v>
      </c>
    </row>
    <row r="55" spans="1:5" x14ac:dyDescent="0.3">
      <c r="A55" t="str">
        <f>IF(RESULTS!$AE55="","",RESULTS!AE55)</f>
        <v>Lisa Ingham</v>
      </c>
      <c r="B55" s="109" t="str">
        <f>IF(RESULTS!$AE55="","",RESULTS!K55)</f>
        <v>F</v>
      </c>
      <c r="C55" s="109" t="str">
        <f>IF(RESULTS!$AE55="","",RESULTS!M55)</f>
        <v>F55</v>
      </c>
      <c r="D55" s="109">
        <f>IF(RESULTS!$AE55="","",RESULTS!AF55)</f>
        <v>9</v>
      </c>
      <c r="E55" s="109">
        <f>IF(RESULTS!$AE55="","",RESULTS!AG55)</f>
        <v>2</v>
      </c>
    </row>
    <row r="56" spans="1:5" x14ac:dyDescent="0.3">
      <c r="A56" t="str">
        <f>IF(RESULTS!$AE56="","",RESULTS!AE56)</f>
        <v>Graham King</v>
      </c>
      <c r="B56" s="109" t="str">
        <f>IF(RESULTS!$AE56="","",RESULTS!K56)</f>
        <v>M</v>
      </c>
      <c r="C56" s="109" t="str">
        <f>IF(RESULTS!$AE56="","",RESULTS!M56)</f>
        <v>M55</v>
      </c>
      <c r="D56" s="109">
        <f>IF(RESULTS!$AE56="","",RESULTS!AF56)</f>
        <v>3</v>
      </c>
      <c r="E56" s="109">
        <f>IF(RESULTS!$AE56="","",RESULTS!AG56)</f>
        <v>4</v>
      </c>
    </row>
    <row r="57" spans="1:5" x14ac:dyDescent="0.3">
      <c r="A57" t="str">
        <f>IF(RESULTS!$AE57="","",RESULTS!AE57)</f>
        <v>Ollie Hulbert</v>
      </c>
      <c r="B57" s="109" t="str">
        <f>IF(RESULTS!$AE57="","",RESULTS!K57)</f>
        <v>M</v>
      </c>
      <c r="C57" s="109" t="str">
        <f>IF(RESULTS!$AE57="","",RESULTS!M57)</f>
        <v>M45</v>
      </c>
      <c r="D57" s="109">
        <f>IF(RESULTS!$AE57="","",RESULTS!AF57)</f>
        <v>2</v>
      </c>
      <c r="E57" s="109">
        <f>IF(RESULTS!$AE57="","",RESULTS!AG57)</f>
        <v>1</v>
      </c>
    </row>
    <row r="58" spans="1:5" x14ac:dyDescent="0.3">
      <c r="A58" t="str">
        <f>IF(RESULTS!$AE58="","",RESULTS!AE58)</f>
        <v>Caroline Harding</v>
      </c>
      <c r="B58" s="109" t="str">
        <f>IF(RESULTS!$AE58="","",RESULTS!K58)</f>
        <v>F</v>
      </c>
      <c r="C58" s="109" t="str">
        <f>IF(RESULTS!$AE58="","",RESULTS!M58)</f>
        <v>F50</v>
      </c>
      <c r="D58" s="109">
        <f>IF(RESULTS!$AE58="","",RESULTS!AF58)</f>
        <v>8</v>
      </c>
      <c r="E58" s="109">
        <f>IF(RESULTS!$AE58="","",RESULTS!AG58)</f>
        <v>3</v>
      </c>
    </row>
    <row r="59" spans="1:5" x14ac:dyDescent="0.3">
      <c r="A59" t="str">
        <f>IF(RESULTS!$AE59="","",RESULTS!AE59)</f>
        <v>Francis Wooff</v>
      </c>
      <c r="B59" s="109" t="str">
        <f>IF(RESULTS!$AE59="","",RESULTS!K59)</f>
        <v>M</v>
      </c>
      <c r="C59" s="109" t="str">
        <f>IF(RESULTS!$AE59="","",RESULTS!M59)</f>
        <v>M60</v>
      </c>
      <c r="D59" s="109">
        <f>IF(RESULTS!$AE59="","",RESULTS!AF59)</f>
        <v>1</v>
      </c>
      <c r="E59" s="109">
        <f>IF(RESULTS!$AE59="","",RESULTS!AG59)</f>
        <v>2</v>
      </c>
    </row>
    <row r="60" spans="1:5" x14ac:dyDescent="0.3">
      <c r="A60" t="str">
        <f>IF(RESULTS!$AE60="","",RESULTS!AE60)</f>
        <v>Jacqueline Shaw</v>
      </c>
      <c r="B60" s="109" t="str">
        <f>IF(RESULTS!$AE60="","",RESULTS!K60)</f>
        <v>F</v>
      </c>
      <c r="C60" s="109" t="str">
        <f>IF(RESULTS!$AE60="","",RESULTS!M60)</f>
        <v>F55</v>
      </c>
      <c r="D60" s="109">
        <f>IF(RESULTS!$AE60="","",RESULTS!AF60)</f>
        <v>7</v>
      </c>
      <c r="E60" s="109">
        <f>IF(RESULTS!$AE60="","",RESULTS!AG60)</f>
        <v>1</v>
      </c>
    </row>
    <row r="61" spans="1:5" x14ac:dyDescent="0.3">
      <c r="A61" t="str">
        <f>IF(RESULTS!$AE61="","",RESULTS!AE61)</f>
        <v>Steve Randall</v>
      </c>
      <c r="B61" s="109" t="str">
        <f>IF(RESULTS!$AE61="","",RESULTS!K61)</f>
        <v>M</v>
      </c>
      <c r="C61" s="109" t="str">
        <f>IF(RESULTS!$AE61="","",RESULTS!M61)</f>
        <v>M50</v>
      </c>
      <c r="D61" s="109">
        <f>IF(RESULTS!$AE61="","",RESULTS!AF61)</f>
        <v>0</v>
      </c>
      <c r="E61" s="109">
        <f>IF(RESULTS!$AE61="","",RESULTS!AG61)</f>
        <v>3</v>
      </c>
    </row>
    <row r="62" spans="1:5" x14ac:dyDescent="0.3">
      <c r="A62" t="str">
        <f>IF(RESULTS!$AE62="","",RESULTS!AE62)</f>
        <v>Patrick Costelloe</v>
      </c>
      <c r="B62" s="109" t="str">
        <f>IF(RESULTS!$AE62="","",RESULTS!K62)</f>
        <v>M</v>
      </c>
      <c r="C62" s="109" t="str">
        <f>IF(RESULTS!$AE62="","",RESULTS!M62)</f>
        <v>M</v>
      </c>
      <c r="D62" s="109">
        <f>IF(RESULTS!$AE62="","",RESULTS!AF62)</f>
        <v>0</v>
      </c>
      <c r="E62" s="109">
        <f>IF(RESULTS!$AE62="","",RESULTS!AG62)</f>
        <v>0</v>
      </c>
    </row>
    <row r="63" spans="1:5" x14ac:dyDescent="0.3">
      <c r="A63" t="str">
        <f>IF(RESULTS!$AE63="","",RESULTS!AE63)</f>
        <v>Andrew Howarth</v>
      </c>
      <c r="B63" s="109" t="str">
        <f>IF(RESULTS!$AE63="","",RESULTS!K63)</f>
        <v>M</v>
      </c>
      <c r="C63" s="109" t="str">
        <f>IF(RESULTS!$AE63="","",RESULTS!M63)</f>
        <v>M65</v>
      </c>
      <c r="D63" s="109">
        <f>IF(RESULTS!$AE63="","",RESULTS!AF63)</f>
        <v>0</v>
      </c>
      <c r="E63" s="109">
        <f>IF(RESULTS!$AE63="","",RESULTS!AG63)</f>
        <v>1</v>
      </c>
    </row>
    <row r="64" spans="1:5" x14ac:dyDescent="0.3">
      <c r="A64" t="str">
        <f>IF(RESULTS!$AE64="","",RESULTS!AE64)</f>
        <v>Katie Baker</v>
      </c>
      <c r="B64" s="109" t="str">
        <f>IF(RESULTS!$AE64="","",RESULTS!K64)</f>
        <v>F</v>
      </c>
      <c r="C64" s="109" t="str">
        <f>IF(RESULTS!$AE64="","",RESULTS!M64)</f>
        <v>F</v>
      </c>
      <c r="D64" s="109">
        <f>IF(RESULTS!$AE64="","",RESULTS!AF64)</f>
        <v>6</v>
      </c>
      <c r="E64" s="109">
        <f>IF(RESULTS!$AE64="","",RESULTS!AG64)</f>
        <v>0</v>
      </c>
    </row>
    <row r="65" spans="1:5" x14ac:dyDescent="0.3">
      <c r="A65" t="str">
        <f>IF(RESULTS!$AE65="","",RESULTS!AE65)</f>
        <v>Jade McNally</v>
      </c>
      <c r="B65" s="109" t="str">
        <f>IF(RESULTS!$AE65="","",RESULTS!K65)</f>
        <v>F</v>
      </c>
      <c r="C65" s="109" t="str">
        <f>IF(RESULTS!$AE65="","",RESULTS!M65)</f>
        <v>F</v>
      </c>
      <c r="D65" s="109">
        <f>IF(RESULTS!$AE65="","",RESULTS!AF65)</f>
        <v>5</v>
      </c>
      <c r="E65" s="109">
        <f>IF(RESULTS!$AE65="","",RESULTS!AG65)</f>
        <v>0</v>
      </c>
    </row>
    <row r="66" spans="1:5" x14ac:dyDescent="0.3">
      <c r="A66" t="str">
        <f>IF(RESULTS!$AE66="","",RESULTS!AE66)</f>
        <v>Mark Wolfenden</v>
      </c>
      <c r="B66" s="109" t="str">
        <f>IF(RESULTS!$AE66="","",RESULTS!K66)</f>
        <v>M</v>
      </c>
      <c r="C66" s="109" t="str">
        <f>IF(RESULTS!$AE66="","",RESULTS!M66)</f>
        <v>M55</v>
      </c>
      <c r="D66" s="109">
        <f>IF(RESULTS!$AE66="","",RESULTS!AF66)</f>
        <v>0</v>
      </c>
      <c r="E66" s="109">
        <f>IF(RESULTS!$AE66="","",RESULTS!AG66)</f>
        <v>3</v>
      </c>
    </row>
    <row r="67" spans="1:5" x14ac:dyDescent="0.3">
      <c r="A67" t="str">
        <f>IF(RESULTS!$AE67="","",RESULTS!AE67)</f>
        <v>Louise Preston</v>
      </c>
      <c r="B67" s="109" t="str">
        <f>IF(RESULTS!$AE67="","",RESULTS!K67)</f>
        <v>F</v>
      </c>
      <c r="C67" s="109" t="str">
        <f>IF(RESULTS!$AE67="","",RESULTS!M67)</f>
        <v>F45</v>
      </c>
      <c r="D67" s="109">
        <f>IF(RESULTS!$AE67="","",RESULTS!AF67)</f>
        <v>4</v>
      </c>
      <c r="E67" s="109">
        <f>IF(RESULTS!$AE67="","",RESULTS!AG67)</f>
        <v>1</v>
      </c>
    </row>
    <row r="68" spans="1:5" x14ac:dyDescent="0.3">
      <c r="A68" t="str">
        <f>IF(RESULTS!$AE68="","",RESULTS!AE68)</f>
        <v>Craig Wellens</v>
      </c>
      <c r="B68" s="109" t="str">
        <f>IF(RESULTS!$AE68="","",RESULTS!K68)</f>
        <v>M</v>
      </c>
      <c r="C68" s="109" t="str">
        <f>IF(RESULTS!$AE68="","",RESULTS!M68)</f>
        <v>M50</v>
      </c>
      <c r="D68" s="109">
        <f>IF(RESULTS!$AE68="","",RESULTS!AF68)</f>
        <v>0</v>
      </c>
      <c r="E68" s="109">
        <f>IF(RESULTS!$AE68="","",RESULTS!AG68)</f>
        <v>2</v>
      </c>
    </row>
    <row r="69" spans="1:5" x14ac:dyDescent="0.3">
      <c r="A69" t="str">
        <f>IF(RESULTS!$AE69="","",RESULTS!AE69)</f>
        <v>Sarah Clarke</v>
      </c>
      <c r="B69" s="109" t="str">
        <f>IF(RESULTS!$AE69="","",RESULTS!K69)</f>
        <v>F</v>
      </c>
      <c r="C69" s="109" t="str">
        <f>IF(RESULTS!$AE69="","",RESULTS!M69)</f>
        <v>F40</v>
      </c>
      <c r="D69" s="109">
        <f>IF(RESULTS!$AE69="","",RESULTS!AF69)</f>
        <v>3</v>
      </c>
      <c r="E69" s="109">
        <f>IF(RESULTS!$AE69="","",RESULTS!AG69)</f>
        <v>1</v>
      </c>
    </row>
    <row r="70" spans="1:5" x14ac:dyDescent="0.3">
      <c r="A70" t="str">
        <f>IF(RESULTS!$AE70="","",RESULTS!AE70)</f>
        <v>William Murgatroyd</v>
      </c>
      <c r="B70" s="109" t="str">
        <f>IF(RESULTS!$AE70="","",RESULTS!K70)</f>
        <v>M</v>
      </c>
      <c r="C70" s="109" t="str">
        <f>IF(RESULTS!$AE70="","",RESULTS!M70)</f>
        <v>M70</v>
      </c>
      <c r="D70" s="109">
        <f>IF(RESULTS!$AE70="","",RESULTS!AF70)</f>
        <v>0</v>
      </c>
      <c r="E70" s="109">
        <f>IF(RESULTS!$AE70="","",RESULTS!AG70)</f>
        <v>4</v>
      </c>
    </row>
    <row r="71" spans="1:5" x14ac:dyDescent="0.3">
      <c r="A71" t="str">
        <f>IF(RESULTS!$AE71="","",RESULTS!AE71)</f>
        <v>Mark Gardner</v>
      </c>
      <c r="B71" s="109" t="str">
        <f>IF(RESULTS!$AE71="","",RESULTS!K71)</f>
        <v>M</v>
      </c>
      <c r="C71" s="109" t="str">
        <f>IF(RESULTS!$AE71="","",RESULTS!M71)</f>
        <v>M50</v>
      </c>
      <c r="D71" s="109">
        <f>IF(RESULTS!$AE71="","",RESULTS!AF71)</f>
        <v>0</v>
      </c>
      <c r="E71" s="109">
        <f>IF(RESULTS!$AE71="","",RESULTS!AG71)</f>
        <v>1</v>
      </c>
    </row>
    <row r="72" spans="1:5" x14ac:dyDescent="0.3">
      <c r="A72" t="str">
        <f>IF(RESULTS!$AE72="","",RESULTS!AE72)</f>
        <v>Chloe Hewlett</v>
      </c>
      <c r="B72" s="109" t="str">
        <f>IF(RESULTS!$AE72="","",RESULTS!K72)</f>
        <v>F</v>
      </c>
      <c r="C72" s="109" t="str">
        <f>IF(RESULTS!$AE72="","",RESULTS!M72)</f>
        <v>F</v>
      </c>
      <c r="D72" s="109">
        <f>IF(RESULTS!$AE72="","",RESULTS!AF72)</f>
        <v>2</v>
      </c>
      <c r="E72" s="109">
        <f>IF(RESULTS!$AE72="","",RESULTS!AG72)</f>
        <v>0</v>
      </c>
    </row>
    <row r="73" spans="1:5" x14ac:dyDescent="0.3">
      <c r="A73" t="str">
        <f>IF(RESULTS!$AE73="","",RESULTS!AE73)</f>
        <v>James McIntyre</v>
      </c>
      <c r="B73" s="109" t="str">
        <f>IF(RESULTS!$AE73="","",RESULTS!K73)</f>
        <v>M</v>
      </c>
      <c r="C73" s="109" t="str">
        <f>IF(RESULTS!$AE73="","",RESULTS!M73)</f>
        <v>M</v>
      </c>
      <c r="D73" s="109">
        <f>IF(RESULTS!$AE73="","",RESULTS!AF73)</f>
        <v>0</v>
      </c>
      <c r="E73" s="109">
        <f>IF(RESULTS!$AE73="","",RESULTS!AG73)</f>
        <v>0</v>
      </c>
    </row>
    <row r="74" spans="1:5" x14ac:dyDescent="0.3">
      <c r="A74" t="str">
        <f>IF(RESULTS!$AE74="","",RESULTS!AE74)</f>
        <v>Anil Boss</v>
      </c>
      <c r="B74" s="109" t="str">
        <f>IF(RESULTS!$AE74="","",RESULTS!K74)</f>
        <v>M</v>
      </c>
      <c r="C74" s="109" t="str">
        <f>IF(RESULTS!$AE74="","",RESULTS!M74)</f>
        <v>M60</v>
      </c>
      <c r="D74" s="109">
        <f>IF(RESULTS!$AE74="","",RESULTS!AF74)</f>
        <v>0</v>
      </c>
      <c r="E74" s="109">
        <f>IF(RESULTS!$AE74="","",RESULTS!AG74)</f>
        <v>1</v>
      </c>
    </row>
    <row r="75" spans="1:5" x14ac:dyDescent="0.3">
      <c r="A75" t="str">
        <f>IF(RESULTS!$AE75="","",RESULTS!AE75)</f>
        <v>Neil Hargreaves</v>
      </c>
      <c r="B75" s="109" t="str">
        <f>IF(RESULTS!$AE75="","",RESULTS!K75)</f>
        <v>M</v>
      </c>
      <c r="C75" s="109" t="str">
        <f>IF(RESULTS!$AE75="","",RESULTS!M75)</f>
        <v>M70</v>
      </c>
      <c r="D75" s="109">
        <f>IF(RESULTS!$AE75="","",RESULTS!AF75)</f>
        <v>0</v>
      </c>
      <c r="E75" s="109">
        <f>IF(RESULTS!$AE75="","",RESULTS!AG75)</f>
        <v>1</v>
      </c>
    </row>
    <row r="76" spans="1:5" x14ac:dyDescent="0.3">
      <c r="A76" t="str">
        <f>IF(RESULTS!$AE76="","",RESULTS!AE76)</f>
        <v>Liam Moden</v>
      </c>
      <c r="B76" s="109" t="str">
        <f>IF(RESULTS!$AE76="","",RESULTS!K76)</f>
        <v>M</v>
      </c>
      <c r="C76" s="109" t="str">
        <f>IF(RESULTS!$AE76="","",RESULTS!M76)</f>
        <v>M55</v>
      </c>
      <c r="D76" s="109">
        <f>IF(RESULTS!$AE76="","",RESULTS!AF76)</f>
        <v>0</v>
      </c>
      <c r="E76" s="109">
        <f>IF(RESULTS!$AE76="","",RESULTS!AG76)</f>
        <v>2</v>
      </c>
    </row>
    <row r="77" spans="1:5" x14ac:dyDescent="0.3">
      <c r="A77" t="str">
        <f>IF(RESULTS!$AE77="","",RESULTS!AE77)</f>
        <v>Stephen Smithies</v>
      </c>
      <c r="B77" s="109" t="str">
        <f>IF(RESULTS!$AE77="","",RESULTS!K77)</f>
        <v>M</v>
      </c>
      <c r="C77" s="109" t="str">
        <f>IF(RESULTS!$AE77="","",RESULTS!M77)</f>
        <v>M55</v>
      </c>
      <c r="D77" s="109">
        <f>IF(RESULTS!$AE77="","",RESULTS!AF77)</f>
        <v>0</v>
      </c>
      <c r="E77" s="109">
        <f>IF(RESULTS!$AE77="","",RESULTS!AG77)</f>
        <v>1</v>
      </c>
    </row>
    <row r="78" spans="1:5" x14ac:dyDescent="0.3">
      <c r="A78" t="str">
        <f>IF(RESULTS!$AE78="","",RESULTS!AE78)</f>
        <v>Hayley Brown</v>
      </c>
      <c r="B78" s="109" t="str">
        <f>IF(RESULTS!$AE78="","",RESULTS!K78)</f>
        <v>F</v>
      </c>
      <c r="C78" s="109" t="str">
        <f>IF(RESULTS!$AE78="","",RESULTS!M78)</f>
        <v>F</v>
      </c>
      <c r="D78" s="109">
        <f>IF(RESULTS!$AE78="","",RESULTS!AF78)</f>
        <v>1</v>
      </c>
      <c r="E78" s="109">
        <f>IF(RESULTS!$AE78="","",RESULTS!AG78)</f>
        <v>0</v>
      </c>
    </row>
    <row r="79" spans="1:5" x14ac:dyDescent="0.3">
      <c r="A79" t="str">
        <f>IF(RESULTS!$AE79="","",RESULTS!AE79)</f>
        <v xml:space="preserve"> </v>
      </c>
      <c r="B79" s="109" t="str">
        <f>IF(RESULTS!$AE79="","",RESULTS!K79)</f>
        <v/>
      </c>
      <c r="C79" s="109" t="str">
        <f>IF(RESULTS!$AE79="","",RESULTS!M79)</f>
        <v/>
      </c>
      <c r="D79" s="109">
        <f>IF(RESULTS!$AE79="","",RESULTS!AF79)</f>
        <v>0</v>
      </c>
      <c r="E79" s="109">
        <f>IF(RESULTS!$AE79="","",RESULTS!AG79)</f>
        <v>0</v>
      </c>
    </row>
    <row r="80" spans="1:5" x14ac:dyDescent="0.3">
      <c r="A80" t="str">
        <f>IF(RESULTS!$AE80="","",RESULTS!AE80)</f>
        <v xml:space="preserve"> </v>
      </c>
      <c r="B80" s="109" t="str">
        <f>IF(RESULTS!$AE80="","",RESULTS!K80)</f>
        <v/>
      </c>
      <c r="C80" s="109" t="str">
        <f>IF(RESULTS!$AE80="","",RESULTS!M80)</f>
        <v/>
      </c>
      <c r="D80" s="109">
        <f>IF(RESULTS!$AE80="","",RESULTS!AF80)</f>
        <v>0</v>
      </c>
      <c r="E80" s="109">
        <f>IF(RESULTS!$AE80="","",RESULTS!AG80)</f>
        <v>0</v>
      </c>
    </row>
    <row r="81" spans="1:5" x14ac:dyDescent="0.3">
      <c r="A81" t="str">
        <f>IF(RESULTS!$AE81="","",RESULTS!AE81)</f>
        <v xml:space="preserve"> </v>
      </c>
      <c r="B81" s="109" t="str">
        <f>IF(RESULTS!$AE81="","",RESULTS!K81)</f>
        <v/>
      </c>
      <c r="C81" s="109" t="str">
        <f>IF(RESULTS!$AE81="","",RESULTS!M81)</f>
        <v/>
      </c>
      <c r="D81" s="109">
        <f>IF(RESULTS!$AE81="","",RESULTS!AF81)</f>
        <v>0</v>
      </c>
      <c r="E81" s="109">
        <f>IF(RESULTS!$AE81="","",RESULTS!AG81)</f>
        <v>0</v>
      </c>
    </row>
    <row r="82" spans="1:5" x14ac:dyDescent="0.3">
      <c r="A82" t="str">
        <f>IF(RESULTS!$AE82="","",RESULTS!AE82)</f>
        <v xml:space="preserve"> </v>
      </c>
      <c r="B82" s="109" t="str">
        <f>IF(RESULTS!$AE82="","",RESULTS!K82)</f>
        <v/>
      </c>
      <c r="C82" s="109" t="str">
        <f>IF(RESULTS!$AE82="","",RESULTS!M82)</f>
        <v/>
      </c>
      <c r="D82" s="109">
        <f>IF(RESULTS!$AE82="","",RESULTS!AF82)</f>
        <v>0</v>
      </c>
      <c r="E82" s="109">
        <f>IF(RESULTS!$AE82="","",RESULTS!AG82)</f>
        <v>0</v>
      </c>
    </row>
    <row r="83" spans="1:5" x14ac:dyDescent="0.3">
      <c r="A83" t="str">
        <f>IF(RESULTS!$AE83="","",RESULTS!AE83)</f>
        <v xml:space="preserve"> </v>
      </c>
      <c r="B83" s="109" t="str">
        <f>IF(RESULTS!$AE83="","",RESULTS!K83)</f>
        <v/>
      </c>
      <c r="C83" s="109" t="str">
        <f>IF(RESULTS!$AE83="","",RESULTS!M83)</f>
        <v/>
      </c>
      <c r="D83" s="109">
        <f>IF(RESULTS!$AE83="","",RESULTS!AF83)</f>
        <v>0</v>
      </c>
      <c r="E83" s="109">
        <f>IF(RESULTS!$AE83="","",RESULTS!AG83)</f>
        <v>0</v>
      </c>
    </row>
    <row r="84" spans="1:5" x14ac:dyDescent="0.3">
      <c r="A84" t="str">
        <f>IF(RESULTS!$AE84="","",RESULTS!AE84)</f>
        <v xml:space="preserve"> </v>
      </c>
      <c r="B84" s="109" t="str">
        <f>IF(RESULTS!$AE84="","",RESULTS!K84)</f>
        <v/>
      </c>
      <c r="C84" s="109" t="str">
        <f>IF(RESULTS!$AE84="","",RESULTS!M84)</f>
        <v/>
      </c>
      <c r="D84" s="109">
        <f>IF(RESULTS!$AE84="","",RESULTS!AF84)</f>
        <v>0</v>
      </c>
      <c r="E84" s="109">
        <f>IF(RESULTS!$AE84="","",RESULTS!AG84)</f>
        <v>0</v>
      </c>
    </row>
    <row r="85" spans="1:5" x14ac:dyDescent="0.3">
      <c r="A85" t="str">
        <f>IF(RESULTS!$AE85="","",RESULTS!AE85)</f>
        <v xml:space="preserve"> </v>
      </c>
      <c r="B85" s="109" t="str">
        <f>IF(RESULTS!$AE85="","",RESULTS!K85)</f>
        <v/>
      </c>
      <c r="C85" s="109" t="str">
        <f>IF(RESULTS!$AE85="","",RESULTS!M85)</f>
        <v/>
      </c>
      <c r="D85" s="109">
        <f>IF(RESULTS!$AE85="","",RESULTS!AF85)</f>
        <v>0</v>
      </c>
      <c r="E85" s="109">
        <f>IF(RESULTS!$AE85="","",RESULTS!AG85)</f>
        <v>0</v>
      </c>
    </row>
    <row r="86" spans="1:5" x14ac:dyDescent="0.3">
      <c r="A86" t="str">
        <f>IF(RESULTS!$AE86="","",RESULTS!AE86)</f>
        <v xml:space="preserve"> </v>
      </c>
      <c r="B86" s="109" t="str">
        <f>IF(RESULTS!$AE86="","",RESULTS!K86)</f>
        <v/>
      </c>
      <c r="C86" s="109" t="str">
        <f>IF(RESULTS!$AE86="","",RESULTS!M86)</f>
        <v/>
      </c>
      <c r="D86" s="109">
        <f>IF(RESULTS!$AE86="","",RESULTS!AF86)</f>
        <v>0</v>
      </c>
      <c r="E86" s="109">
        <f>IF(RESULTS!$AE86="","",RESULTS!AG86)</f>
        <v>0</v>
      </c>
    </row>
    <row r="87" spans="1:5" x14ac:dyDescent="0.3">
      <c r="A87" t="str">
        <f>IF(RESULTS!$AE87="","",RESULTS!AE87)</f>
        <v xml:space="preserve"> </v>
      </c>
      <c r="B87" s="109" t="str">
        <f>IF(RESULTS!$AE87="","",RESULTS!K87)</f>
        <v/>
      </c>
      <c r="C87" s="109" t="str">
        <f>IF(RESULTS!$AE87="","",RESULTS!M87)</f>
        <v/>
      </c>
      <c r="D87" s="109">
        <f>IF(RESULTS!$AE87="","",RESULTS!AF87)</f>
        <v>0</v>
      </c>
      <c r="E87" s="109">
        <f>IF(RESULTS!$AE87="","",RESULTS!AG87)</f>
        <v>0</v>
      </c>
    </row>
    <row r="88" spans="1:5" x14ac:dyDescent="0.3">
      <c r="A88" t="str">
        <f>IF(RESULTS!$AE88="","",RESULTS!AE88)</f>
        <v xml:space="preserve"> </v>
      </c>
      <c r="B88" s="109" t="str">
        <f>IF(RESULTS!$AE88="","",RESULTS!K88)</f>
        <v/>
      </c>
      <c r="C88" s="109" t="str">
        <f>IF(RESULTS!$AE88="","",RESULTS!M88)</f>
        <v/>
      </c>
      <c r="D88" s="109">
        <f>IF(RESULTS!$AE88="","",RESULTS!AF88)</f>
        <v>0</v>
      </c>
      <c r="E88" s="109">
        <f>IF(RESULTS!$AE88="","",RESULTS!AG88)</f>
        <v>0</v>
      </c>
    </row>
    <row r="89" spans="1:5" x14ac:dyDescent="0.3">
      <c r="A89" t="str">
        <f>IF(RESULTS!$AE89="","",RESULTS!AE89)</f>
        <v xml:space="preserve"> </v>
      </c>
      <c r="B89" s="109" t="str">
        <f>IF(RESULTS!$AE89="","",RESULTS!K89)</f>
        <v/>
      </c>
      <c r="C89" s="109" t="str">
        <f>IF(RESULTS!$AE89="","",RESULTS!M89)</f>
        <v/>
      </c>
      <c r="D89" s="109">
        <f>IF(RESULTS!$AE89="","",RESULTS!AF89)</f>
        <v>0</v>
      </c>
      <c r="E89" s="109">
        <f>IF(RESULTS!$AE89="","",RESULTS!AG89)</f>
        <v>0</v>
      </c>
    </row>
    <row r="90" spans="1:5" x14ac:dyDescent="0.3">
      <c r="A90" t="str">
        <f>IF(RESULTS!$AE90="","",RESULTS!AE90)</f>
        <v xml:space="preserve"> </v>
      </c>
      <c r="B90" s="109" t="str">
        <f>IF(RESULTS!$AE90="","",RESULTS!K90)</f>
        <v/>
      </c>
      <c r="C90" s="109" t="str">
        <f>IF(RESULTS!$AE90="","",RESULTS!M90)</f>
        <v/>
      </c>
      <c r="D90" s="109">
        <f>IF(RESULTS!$AE90="","",RESULTS!AF90)</f>
        <v>0</v>
      </c>
      <c r="E90" s="109">
        <f>IF(RESULTS!$AE90="","",RESULTS!AG90)</f>
        <v>0</v>
      </c>
    </row>
    <row r="91" spans="1:5" x14ac:dyDescent="0.3">
      <c r="A91" t="str">
        <f>IF(RESULTS!$AE91="","",RESULTS!AE91)</f>
        <v xml:space="preserve"> </v>
      </c>
      <c r="B91" s="109" t="str">
        <f>IF(RESULTS!$AE91="","",RESULTS!K91)</f>
        <v/>
      </c>
      <c r="C91" s="109" t="str">
        <f>IF(RESULTS!$AE91="","",RESULTS!M91)</f>
        <v/>
      </c>
      <c r="D91" s="109">
        <f>IF(RESULTS!$AE91="","",RESULTS!AF91)</f>
        <v>0</v>
      </c>
      <c r="E91" s="109">
        <f>IF(RESULTS!$AE91="","",RESULTS!AG91)</f>
        <v>0</v>
      </c>
    </row>
    <row r="92" spans="1:5" x14ac:dyDescent="0.3">
      <c r="A92" t="str">
        <f>IF(RESULTS!$AE92="","",RESULTS!AE92)</f>
        <v xml:space="preserve"> </v>
      </c>
      <c r="B92" s="109" t="str">
        <f>IF(RESULTS!$AE92="","",RESULTS!K92)</f>
        <v/>
      </c>
      <c r="C92" s="109" t="str">
        <f>IF(RESULTS!$AE92="","",RESULTS!M92)</f>
        <v/>
      </c>
      <c r="D92" s="109">
        <f>IF(RESULTS!$AE92="","",RESULTS!AF92)</f>
        <v>0</v>
      </c>
      <c r="E92" s="109">
        <f>IF(RESULTS!$AE92="","",RESULTS!AG92)</f>
        <v>0</v>
      </c>
    </row>
    <row r="93" spans="1:5" x14ac:dyDescent="0.3">
      <c r="A93" t="str">
        <f>IF(RESULTS!$AE93="","",RESULTS!AE93)</f>
        <v xml:space="preserve"> </v>
      </c>
      <c r="B93" s="109" t="str">
        <f>IF(RESULTS!$AE93="","",RESULTS!K93)</f>
        <v/>
      </c>
      <c r="C93" s="109" t="str">
        <f>IF(RESULTS!$AE93="","",RESULTS!M93)</f>
        <v/>
      </c>
      <c r="D93" s="109">
        <f>IF(RESULTS!$AE93="","",RESULTS!AF93)</f>
        <v>0</v>
      </c>
      <c r="E93" s="109">
        <f>IF(RESULTS!$AE93="","",RESULTS!AG93)</f>
        <v>0</v>
      </c>
    </row>
    <row r="94" spans="1:5" x14ac:dyDescent="0.3">
      <c r="A94" t="str">
        <f>IF(RESULTS!$AE94="","",RESULTS!AE94)</f>
        <v xml:space="preserve"> </v>
      </c>
      <c r="B94" s="109" t="str">
        <f>IF(RESULTS!$AE94="","",RESULTS!K94)</f>
        <v/>
      </c>
      <c r="C94" s="109" t="str">
        <f>IF(RESULTS!$AE94="","",RESULTS!M94)</f>
        <v/>
      </c>
      <c r="D94" s="109">
        <f>IF(RESULTS!$AE94="","",RESULTS!AF94)</f>
        <v>0</v>
      </c>
      <c r="E94" s="109">
        <f>IF(RESULTS!$AE94="","",RESULTS!AG94)</f>
        <v>0</v>
      </c>
    </row>
    <row r="95" spans="1:5" x14ac:dyDescent="0.3">
      <c r="A95" t="str">
        <f>IF(RESULTS!$AE95="","",RESULTS!AE95)</f>
        <v xml:space="preserve"> </v>
      </c>
      <c r="B95" s="109" t="str">
        <f>IF(RESULTS!$AE95="","",RESULTS!K95)</f>
        <v/>
      </c>
      <c r="C95" s="109" t="str">
        <f>IF(RESULTS!$AE95="","",RESULTS!M95)</f>
        <v/>
      </c>
      <c r="D95" s="109">
        <f>IF(RESULTS!$AE95="","",RESULTS!AF95)</f>
        <v>0</v>
      </c>
      <c r="E95" s="109">
        <f>IF(RESULTS!$AE95="","",RESULTS!AG95)</f>
        <v>0</v>
      </c>
    </row>
    <row r="96" spans="1:5" x14ac:dyDescent="0.3">
      <c r="A96" t="str">
        <f>IF(RESULTS!$AE96="","",RESULTS!AE96)</f>
        <v xml:space="preserve"> </v>
      </c>
      <c r="B96" s="109" t="str">
        <f>IF(RESULTS!$AE96="","",RESULTS!K96)</f>
        <v/>
      </c>
      <c r="C96" s="109" t="str">
        <f>IF(RESULTS!$AE96="","",RESULTS!M96)</f>
        <v/>
      </c>
      <c r="D96" s="109">
        <f>IF(RESULTS!$AE96="","",RESULTS!AF96)</f>
        <v>0</v>
      </c>
      <c r="E96" s="109">
        <f>IF(RESULTS!$AE96="","",RESULTS!AG96)</f>
        <v>0</v>
      </c>
    </row>
    <row r="97" spans="1:5" x14ac:dyDescent="0.3">
      <c r="A97" t="str">
        <f>IF(RESULTS!$AE97="","",RESULTS!AE97)</f>
        <v xml:space="preserve"> </v>
      </c>
      <c r="B97" s="109" t="str">
        <f>IF(RESULTS!$AE97="","",RESULTS!K97)</f>
        <v/>
      </c>
      <c r="C97" s="109" t="str">
        <f>IF(RESULTS!$AE97="","",RESULTS!M97)</f>
        <v/>
      </c>
      <c r="D97" s="109">
        <f>IF(RESULTS!$AE97="","",RESULTS!AF97)</f>
        <v>0</v>
      </c>
      <c r="E97" s="109">
        <f>IF(RESULTS!$AE97="","",RESULTS!AG97)</f>
        <v>0</v>
      </c>
    </row>
    <row r="98" spans="1:5" x14ac:dyDescent="0.3">
      <c r="A98" t="str">
        <f>IF(RESULTS!$AE98="","",RESULTS!AE98)</f>
        <v xml:space="preserve"> </v>
      </c>
      <c r="B98" s="109" t="str">
        <f>IF(RESULTS!$AE98="","",RESULTS!K98)</f>
        <v/>
      </c>
      <c r="C98" s="109" t="str">
        <f>IF(RESULTS!$AE98="","",RESULTS!M98)</f>
        <v/>
      </c>
      <c r="D98" s="109">
        <f>IF(RESULTS!$AE98="","",RESULTS!AF98)</f>
        <v>0</v>
      </c>
      <c r="E98" s="109">
        <f>IF(RESULTS!$AE98="","",RESULTS!AG98)</f>
        <v>0</v>
      </c>
    </row>
    <row r="99" spans="1:5" x14ac:dyDescent="0.3">
      <c r="A99" t="str">
        <f>IF(RESULTS!$AE99="","",RESULTS!AE99)</f>
        <v xml:space="preserve"> </v>
      </c>
      <c r="B99" s="109" t="str">
        <f>IF(RESULTS!$AE99="","",RESULTS!K99)</f>
        <v/>
      </c>
      <c r="C99" s="109" t="str">
        <f>IF(RESULTS!$AE99="","",RESULTS!M99)</f>
        <v/>
      </c>
      <c r="D99" s="109">
        <f>IF(RESULTS!$AE99="","",RESULTS!AF99)</f>
        <v>0</v>
      </c>
      <c r="E99" s="109">
        <f>IF(RESULTS!$AE99="","",RESULTS!AG99)</f>
        <v>0</v>
      </c>
    </row>
    <row r="100" spans="1:5" x14ac:dyDescent="0.3">
      <c r="A100" t="str">
        <f>IF(RESULTS!$AE100="","",RESULTS!AE100)</f>
        <v xml:space="preserve"> </v>
      </c>
      <c r="B100" s="109" t="str">
        <f>IF(RESULTS!$AE100="","",RESULTS!K100)</f>
        <v/>
      </c>
      <c r="C100" s="109" t="str">
        <f>IF(RESULTS!$AE100="","",RESULTS!M100)</f>
        <v/>
      </c>
      <c r="D100" s="109">
        <f>IF(RESULTS!$AE100="","",RESULTS!AF100)</f>
        <v>0</v>
      </c>
      <c r="E100" s="109">
        <f>IF(RESULTS!$AE100="","",RESULTS!AG100)</f>
        <v>0</v>
      </c>
    </row>
    <row r="101" spans="1:5" x14ac:dyDescent="0.3">
      <c r="A101" t="str">
        <f>IF(RESULTS!$AE101="","",RESULTS!AE101)</f>
        <v xml:space="preserve"> </v>
      </c>
      <c r="B101" s="109" t="str">
        <f>IF(RESULTS!$AE101="","",RESULTS!K101)</f>
        <v/>
      </c>
      <c r="C101" s="109" t="str">
        <f>IF(RESULTS!$AE101="","",RESULTS!M101)</f>
        <v/>
      </c>
      <c r="D101" s="109">
        <f>IF(RESULTS!$AE101="","",RESULTS!AF101)</f>
        <v>0</v>
      </c>
      <c r="E101" s="109">
        <f>IF(RESULTS!$AE101="","",RESULTS!AG101)</f>
        <v>0</v>
      </c>
    </row>
    <row r="102" spans="1:5" x14ac:dyDescent="0.3">
      <c r="A102" t="str">
        <f>IF(RESULTS!$AE102="","",RESULTS!AE102)</f>
        <v xml:space="preserve"> </v>
      </c>
      <c r="B102" s="109" t="str">
        <f>IF(RESULTS!$AE102="","",RESULTS!K102)</f>
        <v/>
      </c>
      <c r="C102" s="109" t="str">
        <f>IF(RESULTS!$AE102="","",RESULTS!M102)</f>
        <v/>
      </c>
      <c r="D102" s="109">
        <f>IF(RESULTS!$AE102="","",RESULTS!AF102)</f>
        <v>0</v>
      </c>
      <c r="E102" s="109">
        <f>IF(RESULTS!$AE102="","",RESULTS!AG102)</f>
        <v>0</v>
      </c>
    </row>
    <row r="103" spans="1:5" x14ac:dyDescent="0.3">
      <c r="A103" t="str">
        <f>IF(RESULTS!$AE103="","",RESULTS!AE103)</f>
        <v xml:space="preserve"> </v>
      </c>
      <c r="B103" s="109" t="str">
        <f>IF(RESULTS!$AE103="","",RESULTS!K103)</f>
        <v/>
      </c>
      <c r="C103" s="109" t="str">
        <f>IF(RESULTS!$AE103="","",RESULTS!M103)</f>
        <v/>
      </c>
      <c r="D103" s="109">
        <f>IF(RESULTS!$AE103="","",RESULTS!AF103)</f>
        <v>0</v>
      </c>
      <c r="E103" s="109">
        <f>IF(RESULTS!$AE103="","",RESULTS!AG103)</f>
        <v>0</v>
      </c>
    </row>
    <row r="104" spans="1:5" x14ac:dyDescent="0.3">
      <c r="A104" t="str">
        <f>IF(RESULTS!$AE104="","",RESULTS!AE104)</f>
        <v xml:space="preserve"> </v>
      </c>
      <c r="B104" s="109" t="str">
        <f>IF(RESULTS!$AE104="","",RESULTS!K104)</f>
        <v/>
      </c>
      <c r="C104" s="109" t="str">
        <f>IF(RESULTS!$AE104="","",RESULTS!M104)</f>
        <v/>
      </c>
      <c r="D104" s="109">
        <f>IF(RESULTS!$AE104="","",RESULTS!AF104)</f>
        <v>0</v>
      </c>
      <c r="E104" s="109">
        <f>IF(RESULTS!$AE104="","",RESULTS!AG104)</f>
        <v>0</v>
      </c>
    </row>
    <row r="105" spans="1:5" x14ac:dyDescent="0.3">
      <c r="A105" t="str">
        <f>IF(RESULTS!$AE105="","",RESULTS!AE105)</f>
        <v xml:space="preserve"> </v>
      </c>
      <c r="B105" s="109" t="str">
        <f>IF(RESULTS!$AE105="","",RESULTS!K105)</f>
        <v/>
      </c>
      <c r="C105" s="109" t="str">
        <f>IF(RESULTS!$AE105="","",RESULTS!M105)</f>
        <v/>
      </c>
      <c r="D105" s="109">
        <f>IF(RESULTS!$AE105="","",RESULTS!AF105)</f>
        <v>0</v>
      </c>
      <c r="E105" s="109">
        <f>IF(RESULTS!$AE105="","",RESULTS!AG105)</f>
        <v>0</v>
      </c>
    </row>
    <row r="106" spans="1:5" x14ac:dyDescent="0.3">
      <c r="A106" t="str">
        <f>IF(RESULTS!$AE106="","",RESULTS!AE106)</f>
        <v xml:space="preserve"> </v>
      </c>
      <c r="B106" s="109" t="str">
        <f>IF(RESULTS!$AE106="","",RESULTS!K106)</f>
        <v/>
      </c>
      <c r="C106" s="109" t="str">
        <f>IF(RESULTS!$AE106="","",RESULTS!M106)</f>
        <v/>
      </c>
      <c r="D106" s="109">
        <f>IF(RESULTS!$AE106="","",RESULTS!AF106)</f>
        <v>0</v>
      </c>
      <c r="E106" s="109">
        <f>IF(RESULTS!$AE106="","",RESULTS!AG106)</f>
        <v>0</v>
      </c>
    </row>
    <row r="107" spans="1:5" x14ac:dyDescent="0.3">
      <c r="A107" t="str">
        <f>IF(RESULTS!$AE107="","",RESULTS!AE107)</f>
        <v xml:space="preserve"> </v>
      </c>
      <c r="B107" s="109" t="str">
        <f>IF(RESULTS!$AE107="","",RESULTS!K107)</f>
        <v/>
      </c>
      <c r="C107" s="109" t="str">
        <f>IF(RESULTS!$AE107="","",RESULTS!M107)</f>
        <v/>
      </c>
      <c r="D107" s="109">
        <f>IF(RESULTS!$AE107="","",RESULTS!AF107)</f>
        <v>0</v>
      </c>
      <c r="E107" s="109">
        <f>IF(RESULTS!$AE107="","",RESULTS!AG107)</f>
        <v>0</v>
      </c>
    </row>
    <row r="108" spans="1:5" x14ac:dyDescent="0.3">
      <c r="A108" t="str">
        <f>IF(RESULTS!$AE108="","",RESULTS!AE108)</f>
        <v xml:space="preserve"> </v>
      </c>
      <c r="B108" s="109" t="str">
        <f>IF(RESULTS!$AE108="","",RESULTS!K108)</f>
        <v/>
      </c>
      <c r="C108" s="109" t="str">
        <f>IF(RESULTS!$AE108="","",RESULTS!M108)</f>
        <v/>
      </c>
      <c r="D108" s="109">
        <f>IF(RESULTS!$AE108="","",RESULTS!AF108)</f>
        <v>0</v>
      </c>
      <c r="E108" s="109">
        <f>IF(RESULTS!$AE108="","",RESULTS!AG108)</f>
        <v>0</v>
      </c>
    </row>
    <row r="109" spans="1:5" x14ac:dyDescent="0.3">
      <c r="A109" t="str">
        <f>IF(RESULTS!$AE109="","",RESULTS!AE109)</f>
        <v xml:space="preserve"> </v>
      </c>
      <c r="B109" s="109" t="str">
        <f>IF(RESULTS!$AE109="","",RESULTS!K109)</f>
        <v/>
      </c>
      <c r="C109" s="109" t="str">
        <f>IF(RESULTS!$AE109="","",RESULTS!M109)</f>
        <v/>
      </c>
      <c r="D109" s="109">
        <f>IF(RESULTS!$AE109="","",RESULTS!AF109)</f>
        <v>0</v>
      </c>
      <c r="E109" s="109">
        <f>IF(RESULTS!$AE109="","",RESULTS!AG109)</f>
        <v>0</v>
      </c>
    </row>
    <row r="110" spans="1:5" x14ac:dyDescent="0.3">
      <c r="A110" t="str">
        <f>IF(RESULTS!$AE110="","",RESULTS!AE110)</f>
        <v xml:space="preserve"> </v>
      </c>
      <c r="B110" s="109" t="str">
        <f>IF(RESULTS!$AE110="","",RESULTS!K110)</f>
        <v/>
      </c>
      <c r="C110" s="109" t="str">
        <f>IF(RESULTS!$AE110="","",RESULTS!M110)</f>
        <v/>
      </c>
      <c r="D110" s="109">
        <f>IF(RESULTS!$AE110="","",RESULTS!AF110)</f>
        <v>0</v>
      </c>
      <c r="E110" s="109">
        <f>IF(RESULTS!$AE110="","",RESULTS!AG110)</f>
        <v>0</v>
      </c>
    </row>
    <row r="111" spans="1:5" x14ac:dyDescent="0.3">
      <c r="A111" t="str">
        <f>IF(RESULTS!$AE111="","",RESULTS!AE111)</f>
        <v xml:space="preserve"> </v>
      </c>
      <c r="B111" s="109" t="str">
        <f>IF(RESULTS!$AE111="","",RESULTS!K111)</f>
        <v/>
      </c>
      <c r="C111" s="109" t="str">
        <f>IF(RESULTS!$AE111="","",RESULTS!M111)</f>
        <v/>
      </c>
      <c r="D111" s="109">
        <f>IF(RESULTS!$AE111="","",RESULTS!AF111)</f>
        <v>0</v>
      </c>
      <c r="E111" s="109">
        <f>IF(RESULTS!$AE111="","",RESULTS!AG111)</f>
        <v>0</v>
      </c>
    </row>
    <row r="112" spans="1:5" x14ac:dyDescent="0.3">
      <c r="A112" t="str">
        <f>IF(RESULTS!$AE112="","",RESULTS!AE112)</f>
        <v xml:space="preserve"> </v>
      </c>
      <c r="B112" s="109" t="str">
        <f>IF(RESULTS!$AE112="","",RESULTS!K112)</f>
        <v/>
      </c>
      <c r="C112" s="109" t="str">
        <f>IF(RESULTS!$AE112="","",RESULTS!M112)</f>
        <v/>
      </c>
      <c r="D112" s="109">
        <f>IF(RESULTS!$AE112="","",RESULTS!AF112)</f>
        <v>0</v>
      </c>
      <c r="E112" s="109">
        <f>IF(RESULTS!$AE112="","",RESULTS!AG112)</f>
        <v>0</v>
      </c>
    </row>
    <row r="113" spans="1:5" x14ac:dyDescent="0.3">
      <c r="A113" t="str">
        <f>IF(RESULTS!$AE113="","",RESULTS!AE113)</f>
        <v xml:space="preserve"> </v>
      </c>
      <c r="B113" s="109" t="str">
        <f>IF(RESULTS!$AE113="","",RESULTS!K113)</f>
        <v/>
      </c>
      <c r="C113" s="109" t="str">
        <f>IF(RESULTS!$AE113="","",RESULTS!M113)</f>
        <v/>
      </c>
      <c r="D113" s="109">
        <f>IF(RESULTS!$AE113="","",RESULTS!AF113)</f>
        <v>0</v>
      </c>
      <c r="E113" s="109">
        <f>IF(RESULTS!$AE113="","",RESULTS!AG113)</f>
        <v>0</v>
      </c>
    </row>
    <row r="114" spans="1:5" x14ac:dyDescent="0.3">
      <c r="A114" t="str">
        <f>IF(RESULTS!$AE114="","",RESULTS!AE114)</f>
        <v xml:space="preserve"> </v>
      </c>
      <c r="B114" s="109" t="str">
        <f>IF(RESULTS!$AE114="","",RESULTS!K114)</f>
        <v/>
      </c>
      <c r="C114" s="109" t="str">
        <f>IF(RESULTS!$AE114="","",RESULTS!M114)</f>
        <v/>
      </c>
      <c r="D114" s="109">
        <f>IF(RESULTS!$AE114="","",RESULTS!AF114)</f>
        <v>0</v>
      </c>
      <c r="E114" s="109">
        <f>IF(RESULTS!$AE114="","",RESULTS!AG114)</f>
        <v>0</v>
      </c>
    </row>
    <row r="115" spans="1:5" x14ac:dyDescent="0.3">
      <c r="A115" t="str">
        <f>IF(RESULTS!$AE115="","",RESULTS!AE115)</f>
        <v xml:space="preserve"> </v>
      </c>
      <c r="B115" s="109" t="str">
        <f>IF(RESULTS!$AE115="","",RESULTS!K115)</f>
        <v/>
      </c>
      <c r="C115" s="109" t="str">
        <f>IF(RESULTS!$AE115="","",RESULTS!M115)</f>
        <v/>
      </c>
      <c r="D115" s="109">
        <f>IF(RESULTS!$AE115="","",RESULTS!AF115)</f>
        <v>0</v>
      </c>
      <c r="E115" s="109">
        <f>IF(RESULTS!$AE115="","",RESULTS!AG115)</f>
        <v>0</v>
      </c>
    </row>
    <row r="116" spans="1:5" x14ac:dyDescent="0.3">
      <c r="A116" t="str">
        <f>IF(RESULTS!$AE116="","",RESULTS!AE116)</f>
        <v xml:space="preserve"> </v>
      </c>
      <c r="B116" s="109" t="str">
        <f>IF(RESULTS!$AE116="","",RESULTS!K116)</f>
        <v/>
      </c>
      <c r="C116" s="109" t="str">
        <f>IF(RESULTS!$AE116="","",RESULTS!M116)</f>
        <v/>
      </c>
      <c r="D116" s="109">
        <f>IF(RESULTS!$AE116="","",RESULTS!AF116)</f>
        <v>0</v>
      </c>
      <c r="E116" s="109">
        <f>IF(RESULTS!$AE116="","",RESULTS!AG116)</f>
        <v>0</v>
      </c>
    </row>
    <row r="117" spans="1:5" x14ac:dyDescent="0.3">
      <c r="A117" t="str">
        <f>IF(RESULTS!$AE117="","",RESULTS!AE117)</f>
        <v xml:space="preserve"> </v>
      </c>
      <c r="B117" s="109" t="str">
        <f>IF(RESULTS!$AE117="","",RESULTS!K117)</f>
        <v/>
      </c>
      <c r="C117" s="109" t="str">
        <f>IF(RESULTS!$AE117="","",RESULTS!M117)</f>
        <v/>
      </c>
      <c r="D117" s="109">
        <f>IF(RESULTS!$AE117="","",RESULTS!AF117)</f>
        <v>0</v>
      </c>
      <c r="E117" s="109">
        <f>IF(RESULTS!$AE117="","",RESULTS!AG117)</f>
        <v>0</v>
      </c>
    </row>
    <row r="118" spans="1:5" x14ac:dyDescent="0.3">
      <c r="A118" t="str">
        <f>IF(RESULTS!$AE118="","",RESULTS!AE118)</f>
        <v xml:space="preserve"> </v>
      </c>
      <c r="B118" s="109" t="str">
        <f>IF(RESULTS!$AE118="","",RESULTS!K118)</f>
        <v/>
      </c>
      <c r="C118" s="109" t="str">
        <f>IF(RESULTS!$AE118="","",RESULTS!M118)</f>
        <v/>
      </c>
      <c r="D118" s="109">
        <f>IF(RESULTS!$AE118="","",RESULTS!AF118)</f>
        <v>0</v>
      </c>
      <c r="E118" s="109">
        <f>IF(RESULTS!$AE118="","",RESULTS!AG118)</f>
        <v>0</v>
      </c>
    </row>
    <row r="119" spans="1:5" x14ac:dyDescent="0.3">
      <c r="A119" t="str">
        <f>IF(RESULTS!$AE119="","",RESULTS!AE119)</f>
        <v xml:space="preserve"> </v>
      </c>
      <c r="B119" s="109" t="str">
        <f>IF(RESULTS!$AE119="","",RESULTS!K119)</f>
        <v/>
      </c>
      <c r="C119" s="109" t="str">
        <f>IF(RESULTS!$AE119="","",RESULTS!M119)</f>
        <v/>
      </c>
      <c r="D119" s="109">
        <f>IF(RESULTS!$AE119="","",RESULTS!AF119)</f>
        <v>0</v>
      </c>
      <c r="E119" s="109">
        <f>IF(RESULTS!$AE119="","",RESULTS!AG119)</f>
        <v>0</v>
      </c>
    </row>
    <row r="120" spans="1:5" x14ac:dyDescent="0.3">
      <c r="A120" t="str">
        <f>IF(RESULTS!$AE120="","",RESULTS!AE120)</f>
        <v xml:space="preserve"> </v>
      </c>
      <c r="B120" s="109" t="str">
        <f>IF(RESULTS!$AE120="","",RESULTS!K120)</f>
        <v/>
      </c>
      <c r="C120" s="109" t="str">
        <f>IF(RESULTS!$AE120="","",RESULTS!M120)</f>
        <v/>
      </c>
      <c r="D120" s="109">
        <f>IF(RESULTS!$AE120="","",RESULTS!AF120)</f>
        <v>0</v>
      </c>
      <c r="E120" s="109">
        <f>IF(RESULTS!$AE120="","",RESULTS!AG120)</f>
        <v>0</v>
      </c>
    </row>
    <row r="121" spans="1:5" x14ac:dyDescent="0.3">
      <c r="A121" t="str">
        <f>IF(RESULTS!$AE121="","",RESULTS!AE121)</f>
        <v xml:space="preserve"> </v>
      </c>
      <c r="B121" s="109" t="str">
        <f>IF(RESULTS!$AE121="","",RESULTS!K121)</f>
        <v/>
      </c>
      <c r="C121" s="109" t="str">
        <f>IF(RESULTS!$AE121="","",RESULTS!M121)</f>
        <v/>
      </c>
      <c r="D121" s="109">
        <f>IF(RESULTS!$AE121="","",RESULTS!AF121)</f>
        <v>0</v>
      </c>
      <c r="E121" s="109">
        <f>IF(RESULTS!$AE121="","",RESULTS!AG121)</f>
        <v>0</v>
      </c>
    </row>
    <row r="122" spans="1:5" x14ac:dyDescent="0.3">
      <c r="A122" t="str">
        <f>IF(RESULTS!$AE122="","",RESULTS!AE122)</f>
        <v xml:space="preserve"> </v>
      </c>
      <c r="B122" s="109" t="str">
        <f>IF(RESULTS!$AE122="","",RESULTS!K122)</f>
        <v/>
      </c>
      <c r="C122" s="109" t="str">
        <f>IF(RESULTS!$AE122="","",RESULTS!M122)</f>
        <v/>
      </c>
      <c r="D122" s="109">
        <f>IF(RESULTS!$AE122="","",RESULTS!AF122)</f>
        <v>0</v>
      </c>
      <c r="E122" s="109">
        <f>IF(RESULTS!$AE122="","",RESULTS!AG122)</f>
        <v>0</v>
      </c>
    </row>
    <row r="123" spans="1:5" x14ac:dyDescent="0.3">
      <c r="A123" t="str">
        <f>IF(RESULTS!$AE123="","",RESULTS!AE123)</f>
        <v xml:space="preserve"> </v>
      </c>
      <c r="B123" s="109" t="str">
        <f>IF(RESULTS!$AE123="","",RESULTS!K123)</f>
        <v/>
      </c>
      <c r="C123" s="109" t="str">
        <f>IF(RESULTS!$AE123="","",RESULTS!M123)</f>
        <v/>
      </c>
      <c r="D123" s="109">
        <f>IF(RESULTS!$AE123="","",RESULTS!AF123)</f>
        <v>0</v>
      </c>
      <c r="E123" s="109">
        <f>IF(RESULTS!$AE123="","",RESULTS!AG123)</f>
        <v>0</v>
      </c>
    </row>
    <row r="124" spans="1:5" x14ac:dyDescent="0.3">
      <c r="A124" t="str">
        <f>IF(RESULTS!$AE124="","",RESULTS!AE124)</f>
        <v xml:space="preserve"> </v>
      </c>
      <c r="B124" s="109" t="str">
        <f>IF(RESULTS!$AE124="","",RESULTS!K124)</f>
        <v/>
      </c>
      <c r="C124" s="109" t="str">
        <f>IF(RESULTS!$AE124="","",RESULTS!M124)</f>
        <v/>
      </c>
      <c r="D124" s="109">
        <f>IF(RESULTS!$AE124="","",RESULTS!AF124)</f>
        <v>0</v>
      </c>
      <c r="E124" s="109">
        <f>IF(RESULTS!$AE124="","",RESULTS!AG124)</f>
        <v>0</v>
      </c>
    </row>
    <row r="125" spans="1:5" x14ac:dyDescent="0.3">
      <c r="A125" t="str">
        <f>IF(RESULTS!$AE125="","",RESULTS!AE125)</f>
        <v xml:space="preserve"> </v>
      </c>
      <c r="B125" s="109" t="str">
        <f>IF(RESULTS!$AE125="","",RESULTS!K125)</f>
        <v/>
      </c>
      <c r="C125" s="109" t="str">
        <f>IF(RESULTS!$AE125="","",RESULTS!M125)</f>
        <v/>
      </c>
      <c r="D125" s="109">
        <f>IF(RESULTS!$AE125="","",RESULTS!AF125)</f>
        <v>0</v>
      </c>
      <c r="E125" s="109">
        <f>IF(RESULTS!$AE125="","",RESULTS!AG125)</f>
        <v>0</v>
      </c>
    </row>
    <row r="126" spans="1:5" x14ac:dyDescent="0.3">
      <c r="A126" t="str">
        <f>IF(RESULTS!$AE126="","",RESULTS!AE126)</f>
        <v xml:space="preserve"> </v>
      </c>
      <c r="B126" s="109" t="str">
        <f>IF(RESULTS!$AE126="","",RESULTS!K126)</f>
        <v/>
      </c>
      <c r="C126" s="109" t="str">
        <f>IF(RESULTS!$AE126="","",RESULTS!M126)</f>
        <v/>
      </c>
      <c r="D126" s="109">
        <f>IF(RESULTS!$AE126="","",RESULTS!AF126)</f>
        <v>0</v>
      </c>
      <c r="E126" s="109">
        <f>IF(RESULTS!$AE126="","",RESULTS!AG126)</f>
        <v>0</v>
      </c>
    </row>
    <row r="127" spans="1:5" x14ac:dyDescent="0.3">
      <c r="A127" t="str">
        <f>IF(RESULTS!$AE127="","",RESULTS!AE127)</f>
        <v xml:space="preserve"> </v>
      </c>
      <c r="B127" s="109" t="str">
        <f>IF(RESULTS!$AE127="","",RESULTS!K127)</f>
        <v/>
      </c>
      <c r="C127" s="109" t="str">
        <f>IF(RESULTS!$AE127="","",RESULTS!M127)</f>
        <v/>
      </c>
      <c r="D127" s="109">
        <f>IF(RESULTS!$AE127="","",RESULTS!AF127)</f>
        <v>0</v>
      </c>
      <c r="E127" s="109">
        <f>IF(RESULTS!$AE127="","",RESULTS!AG127)</f>
        <v>0</v>
      </c>
    </row>
    <row r="128" spans="1:5" x14ac:dyDescent="0.3">
      <c r="A128" t="str">
        <f>IF(RESULTS!$AE128="","",RESULTS!AE128)</f>
        <v xml:space="preserve"> </v>
      </c>
      <c r="B128" s="109" t="str">
        <f>IF(RESULTS!$AE128="","",RESULTS!K128)</f>
        <v/>
      </c>
      <c r="C128" s="109" t="str">
        <f>IF(RESULTS!$AE128="","",RESULTS!M128)</f>
        <v/>
      </c>
      <c r="D128" s="109">
        <f>IF(RESULTS!$AE128="","",RESULTS!AF128)</f>
        <v>0</v>
      </c>
      <c r="E128" s="109">
        <f>IF(RESULTS!$AE128="","",RESULTS!AG128)</f>
        <v>0</v>
      </c>
    </row>
    <row r="129" spans="1:5" x14ac:dyDescent="0.3">
      <c r="A129" t="str">
        <f>IF(RESULTS!$AE129="","",RESULTS!AE129)</f>
        <v xml:space="preserve"> </v>
      </c>
      <c r="B129" s="109" t="str">
        <f>IF(RESULTS!$AE129="","",RESULTS!K129)</f>
        <v/>
      </c>
      <c r="C129" s="109" t="str">
        <f>IF(RESULTS!$AE129="","",RESULTS!M129)</f>
        <v/>
      </c>
      <c r="D129" s="109">
        <f>IF(RESULTS!$AE129="","",RESULTS!AF129)</f>
        <v>0</v>
      </c>
      <c r="E129" s="109">
        <f>IF(RESULTS!$AE129="","",RESULTS!AG129)</f>
        <v>0</v>
      </c>
    </row>
    <row r="130" spans="1:5" x14ac:dyDescent="0.3">
      <c r="A130" t="str">
        <f>IF(RESULTS!$AE130="","",RESULTS!AE130)</f>
        <v xml:space="preserve"> </v>
      </c>
      <c r="B130" s="109" t="str">
        <f>IF(RESULTS!$AE130="","",RESULTS!K130)</f>
        <v/>
      </c>
      <c r="C130" s="109" t="str">
        <f>IF(RESULTS!$AE130="","",RESULTS!M130)</f>
        <v/>
      </c>
      <c r="D130" s="109">
        <f>IF(RESULTS!$AE130="","",RESULTS!AF130)</f>
        <v>0</v>
      </c>
      <c r="E130" s="109">
        <f>IF(RESULTS!$AE130="","",RESULTS!AG130)</f>
        <v>0</v>
      </c>
    </row>
    <row r="131" spans="1:5" x14ac:dyDescent="0.3">
      <c r="A131" t="str">
        <f>IF(RESULTS!$AE131="","",RESULTS!AE131)</f>
        <v xml:space="preserve"> </v>
      </c>
      <c r="B131" s="109" t="str">
        <f>IF(RESULTS!$AE131="","",RESULTS!K131)</f>
        <v/>
      </c>
      <c r="C131" s="109" t="str">
        <f>IF(RESULTS!$AE131="","",RESULTS!M131)</f>
        <v/>
      </c>
      <c r="D131" s="109">
        <f>IF(RESULTS!$AE131="","",RESULTS!AF131)</f>
        <v>0</v>
      </c>
      <c r="E131" s="109">
        <f>IF(RESULTS!$AE131="","",RESULTS!AG131)</f>
        <v>0</v>
      </c>
    </row>
    <row r="132" spans="1:5" x14ac:dyDescent="0.3">
      <c r="A132" t="str">
        <f>IF(RESULTS!$AE132="","",RESULTS!AE132)</f>
        <v xml:space="preserve"> </v>
      </c>
      <c r="B132" s="109" t="str">
        <f>IF(RESULTS!$AE132="","",RESULTS!K132)</f>
        <v/>
      </c>
      <c r="C132" s="109" t="str">
        <f>IF(RESULTS!$AE132="","",RESULTS!M132)</f>
        <v/>
      </c>
      <c r="D132" s="109">
        <f>IF(RESULTS!$AE132="","",RESULTS!AF132)</f>
        <v>0</v>
      </c>
      <c r="E132" s="109">
        <f>IF(RESULTS!$AE132="","",RESULTS!AG132)</f>
        <v>0</v>
      </c>
    </row>
    <row r="133" spans="1:5" x14ac:dyDescent="0.3">
      <c r="A133" t="str">
        <f>IF(RESULTS!$AE133="","",RESULTS!AE133)</f>
        <v xml:space="preserve"> </v>
      </c>
      <c r="B133" s="109" t="str">
        <f>IF(RESULTS!$AE133="","",RESULTS!K133)</f>
        <v/>
      </c>
      <c r="C133" s="109" t="str">
        <f>IF(RESULTS!$AE133="","",RESULTS!M133)</f>
        <v/>
      </c>
      <c r="D133" s="109">
        <f>IF(RESULTS!$AE133="","",RESULTS!AF133)</f>
        <v>0</v>
      </c>
      <c r="E133" s="109">
        <f>IF(RESULTS!$AE133="","",RESULTS!AG133)</f>
        <v>0</v>
      </c>
    </row>
    <row r="134" spans="1:5" x14ac:dyDescent="0.3">
      <c r="A134" t="str">
        <f>IF(RESULTS!$AE134="","",RESULTS!AE134)</f>
        <v xml:space="preserve"> </v>
      </c>
      <c r="B134" s="109" t="str">
        <f>IF(RESULTS!$AE134="","",RESULTS!K134)</f>
        <v/>
      </c>
      <c r="C134" s="109" t="str">
        <f>IF(RESULTS!$AE134="","",RESULTS!M134)</f>
        <v/>
      </c>
      <c r="D134" s="109">
        <f>IF(RESULTS!$AE134="","",RESULTS!AF134)</f>
        <v>0</v>
      </c>
      <c r="E134" s="109">
        <f>IF(RESULTS!$AE134="","",RESULTS!AG134)</f>
        <v>0</v>
      </c>
    </row>
    <row r="135" spans="1:5" x14ac:dyDescent="0.3">
      <c r="A135" t="str">
        <f>IF(RESULTS!$AE135="","",RESULTS!AE135)</f>
        <v xml:space="preserve"> </v>
      </c>
      <c r="B135" s="109" t="str">
        <f>IF(RESULTS!$AE135="","",RESULTS!K135)</f>
        <v/>
      </c>
      <c r="C135" s="109" t="str">
        <f>IF(RESULTS!$AE135="","",RESULTS!M135)</f>
        <v/>
      </c>
      <c r="D135" s="109">
        <f>IF(RESULTS!$AE135="","",RESULTS!AF135)</f>
        <v>0</v>
      </c>
      <c r="E135" s="109">
        <f>IF(RESULTS!$AE135="","",RESULTS!AG135)</f>
        <v>0</v>
      </c>
    </row>
    <row r="136" spans="1:5" x14ac:dyDescent="0.3">
      <c r="A136" t="str">
        <f>IF(RESULTS!$AE136="","",RESULTS!AE136)</f>
        <v xml:space="preserve"> </v>
      </c>
      <c r="B136" s="109" t="str">
        <f>IF(RESULTS!$AE136="","",RESULTS!K136)</f>
        <v/>
      </c>
      <c r="C136" s="109" t="str">
        <f>IF(RESULTS!$AE136="","",RESULTS!M136)</f>
        <v/>
      </c>
      <c r="D136" s="109">
        <f>IF(RESULTS!$AE136="","",RESULTS!AF136)</f>
        <v>0</v>
      </c>
      <c r="E136" s="109">
        <f>IF(RESULTS!$AE136="","",RESULTS!AG136)</f>
        <v>0</v>
      </c>
    </row>
    <row r="137" spans="1:5" x14ac:dyDescent="0.3">
      <c r="A137" t="str">
        <f>IF(RESULTS!$AE137="","",RESULTS!AE137)</f>
        <v xml:space="preserve"> </v>
      </c>
      <c r="B137" s="109" t="str">
        <f>IF(RESULTS!$AE137="","",RESULTS!K137)</f>
        <v/>
      </c>
      <c r="C137" s="109" t="str">
        <f>IF(RESULTS!$AE137="","",RESULTS!M137)</f>
        <v/>
      </c>
      <c r="D137" s="109">
        <f>IF(RESULTS!$AE137="","",RESULTS!AF137)</f>
        <v>0</v>
      </c>
      <c r="E137" s="109">
        <f>IF(RESULTS!$AE137="","",RESULTS!AG137)</f>
        <v>0</v>
      </c>
    </row>
    <row r="138" spans="1:5" x14ac:dyDescent="0.3">
      <c r="A138" t="str">
        <f>IF(RESULTS!$AE138="","",RESULTS!AE138)</f>
        <v xml:space="preserve"> </v>
      </c>
      <c r="B138" s="109" t="str">
        <f>IF(RESULTS!$AE138="","",RESULTS!K138)</f>
        <v/>
      </c>
      <c r="C138" s="109" t="str">
        <f>IF(RESULTS!$AE138="","",RESULTS!M138)</f>
        <v/>
      </c>
      <c r="D138" s="109">
        <f>IF(RESULTS!$AE138="","",RESULTS!AF138)</f>
        <v>0</v>
      </c>
      <c r="E138" s="109">
        <f>IF(RESULTS!$AE138="","",RESULTS!AG138)</f>
        <v>0</v>
      </c>
    </row>
    <row r="139" spans="1:5" x14ac:dyDescent="0.3">
      <c r="A139" t="str">
        <f>IF(RESULTS!$AE139="","",RESULTS!AE139)</f>
        <v xml:space="preserve"> </v>
      </c>
      <c r="B139" s="109" t="str">
        <f>IF(RESULTS!$AE139="","",RESULTS!K139)</f>
        <v/>
      </c>
      <c r="C139" s="109" t="str">
        <f>IF(RESULTS!$AE139="","",RESULTS!M139)</f>
        <v/>
      </c>
      <c r="D139" s="109">
        <f>IF(RESULTS!$AE139="","",RESULTS!AF139)</f>
        <v>0</v>
      </c>
      <c r="E139" s="109">
        <f>IF(RESULTS!$AE139="","",RESULTS!AG139)</f>
        <v>0</v>
      </c>
    </row>
    <row r="140" spans="1:5" x14ac:dyDescent="0.3">
      <c r="A140" t="str">
        <f>IF(RESULTS!$AE140="","",RESULTS!AE140)</f>
        <v xml:space="preserve"> </v>
      </c>
      <c r="B140" s="109" t="str">
        <f>IF(RESULTS!$AE140="","",RESULTS!K140)</f>
        <v/>
      </c>
      <c r="C140" s="109" t="str">
        <f>IF(RESULTS!$AE140="","",RESULTS!M140)</f>
        <v/>
      </c>
      <c r="D140" s="109">
        <f>IF(RESULTS!$AE140="","",RESULTS!AF140)</f>
        <v>0</v>
      </c>
      <c r="E140" s="109">
        <f>IF(RESULTS!$AE140="","",RESULTS!AG140)</f>
        <v>0</v>
      </c>
    </row>
    <row r="141" spans="1:5" x14ac:dyDescent="0.3">
      <c r="A141" t="str">
        <f>IF(RESULTS!$AE141="","",RESULTS!AE141)</f>
        <v xml:space="preserve"> </v>
      </c>
      <c r="B141" s="109" t="str">
        <f>IF(RESULTS!$AE141="","",RESULTS!K141)</f>
        <v/>
      </c>
      <c r="C141" s="109" t="str">
        <f>IF(RESULTS!$AE141="","",RESULTS!M141)</f>
        <v/>
      </c>
      <c r="D141" s="109">
        <f>IF(RESULTS!$AE141="","",RESULTS!AF141)</f>
        <v>0</v>
      </c>
      <c r="E141" s="109">
        <f>IF(RESULTS!$AE141="","",RESULTS!AG141)</f>
        <v>0</v>
      </c>
    </row>
    <row r="142" spans="1:5" x14ac:dyDescent="0.3">
      <c r="A142" t="str">
        <f>IF(RESULTS!$AE142="","",RESULTS!AE142)</f>
        <v xml:space="preserve"> </v>
      </c>
      <c r="B142" s="109" t="str">
        <f>IF(RESULTS!$AE142="","",RESULTS!K142)</f>
        <v/>
      </c>
      <c r="C142" s="109" t="str">
        <f>IF(RESULTS!$AE142="","",RESULTS!M142)</f>
        <v/>
      </c>
      <c r="D142" s="109">
        <f>IF(RESULTS!$AE142="","",RESULTS!AF142)</f>
        <v>0</v>
      </c>
      <c r="E142" s="109">
        <f>IF(RESULTS!$AE142="","",RESULTS!AG142)</f>
        <v>0</v>
      </c>
    </row>
    <row r="143" spans="1:5" x14ac:dyDescent="0.3">
      <c r="A143" t="str">
        <f>IF(RESULTS!$AE143="","",RESULTS!AE143)</f>
        <v xml:space="preserve"> </v>
      </c>
      <c r="B143" s="109" t="str">
        <f>IF(RESULTS!$AE143="","",RESULTS!K143)</f>
        <v/>
      </c>
      <c r="C143" s="109" t="str">
        <f>IF(RESULTS!$AE143="","",RESULTS!M143)</f>
        <v/>
      </c>
      <c r="D143" s="109">
        <f>IF(RESULTS!$AE143="","",RESULTS!AF143)</f>
        <v>0</v>
      </c>
      <c r="E143" s="109">
        <f>IF(RESULTS!$AE143="","",RESULTS!AG143)</f>
        <v>0</v>
      </c>
    </row>
    <row r="144" spans="1:5" x14ac:dyDescent="0.3">
      <c r="A144" t="str">
        <f>IF(RESULTS!$AE144="","",RESULTS!AE144)</f>
        <v xml:space="preserve"> </v>
      </c>
      <c r="B144" s="109" t="str">
        <f>IF(RESULTS!$AE144="","",RESULTS!K144)</f>
        <v/>
      </c>
      <c r="C144" s="109" t="str">
        <f>IF(RESULTS!$AE144="","",RESULTS!M144)</f>
        <v/>
      </c>
      <c r="D144" s="109">
        <f>IF(RESULTS!$AE144="","",RESULTS!AF144)</f>
        <v>0</v>
      </c>
      <c r="E144" s="109">
        <f>IF(RESULTS!$AE144="","",RESULTS!AG144)</f>
        <v>0</v>
      </c>
    </row>
    <row r="145" spans="1:5" x14ac:dyDescent="0.3">
      <c r="A145" t="str">
        <f>IF(RESULTS!$AE145="","",RESULTS!AE145)</f>
        <v xml:space="preserve"> </v>
      </c>
      <c r="B145" s="109" t="str">
        <f>IF(RESULTS!$AE145="","",RESULTS!K145)</f>
        <v/>
      </c>
      <c r="C145" s="109" t="str">
        <f>IF(RESULTS!$AE145="","",RESULTS!M145)</f>
        <v/>
      </c>
      <c r="D145" s="109">
        <f>IF(RESULTS!$AE145="","",RESULTS!AF145)</f>
        <v>0</v>
      </c>
      <c r="E145" s="109">
        <f>IF(RESULTS!$AE145="","",RESULTS!AG145)</f>
        <v>0</v>
      </c>
    </row>
    <row r="146" spans="1:5" x14ac:dyDescent="0.3">
      <c r="A146" t="str">
        <f>IF(RESULTS!$AE146="","",RESULTS!AE146)</f>
        <v xml:space="preserve"> </v>
      </c>
      <c r="B146" s="109" t="str">
        <f>IF(RESULTS!$AE146="","",RESULTS!K146)</f>
        <v/>
      </c>
      <c r="C146" s="109" t="str">
        <f>IF(RESULTS!$AE146="","",RESULTS!M146)</f>
        <v/>
      </c>
      <c r="D146" s="109">
        <f>IF(RESULTS!$AE146="","",RESULTS!AF146)</f>
        <v>0</v>
      </c>
      <c r="E146" s="109">
        <f>IF(RESULTS!$AE146="","",RESULTS!AG146)</f>
        <v>0</v>
      </c>
    </row>
    <row r="147" spans="1:5" x14ac:dyDescent="0.3">
      <c r="A147" t="str">
        <f>IF(RESULTS!$AE147="","",RESULTS!AE147)</f>
        <v xml:space="preserve"> </v>
      </c>
      <c r="B147" s="109" t="str">
        <f>IF(RESULTS!$AE147="","",RESULTS!K147)</f>
        <v/>
      </c>
      <c r="C147" s="109" t="str">
        <f>IF(RESULTS!$AE147="","",RESULTS!M147)</f>
        <v/>
      </c>
      <c r="D147" s="109">
        <f>IF(RESULTS!$AE147="","",RESULTS!AF147)</f>
        <v>0</v>
      </c>
      <c r="E147" s="109">
        <f>IF(RESULTS!$AE147="","",RESULTS!AG147)</f>
        <v>0</v>
      </c>
    </row>
    <row r="148" spans="1:5" x14ac:dyDescent="0.3">
      <c r="A148" t="str">
        <f>IF(RESULTS!$AE148="","",RESULTS!AE148)</f>
        <v xml:space="preserve"> </v>
      </c>
      <c r="B148" s="109" t="str">
        <f>IF(RESULTS!$AE148="","",RESULTS!K148)</f>
        <v/>
      </c>
      <c r="C148" s="109" t="str">
        <f>IF(RESULTS!$AE148="","",RESULTS!M148)</f>
        <v/>
      </c>
      <c r="D148" s="109">
        <f>IF(RESULTS!$AE148="","",RESULTS!AF148)</f>
        <v>0</v>
      </c>
      <c r="E148" s="109">
        <f>IF(RESULTS!$AE148="","",RESULTS!AG148)</f>
        <v>0</v>
      </c>
    </row>
    <row r="149" spans="1:5" x14ac:dyDescent="0.3">
      <c r="A149" t="str">
        <f>IF(RESULTS!$AE149="","",RESULTS!AE149)</f>
        <v xml:space="preserve"> </v>
      </c>
      <c r="B149" s="109" t="str">
        <f>IF(RESULTS!$AE149="","",RESULTS!K149)</f>
        <v/>
      </c>
      <c r="C149" s="109" t="str">
        <f>IF(RESULTS!$AE149="","",RESULTS!M149)</f>
        <v/>
      </c>
      <c r="D149" s="109">
        <f>IF(RESULTS!$AE149="","",RESULTS!AF149)</f>
        <v>0</v>
      </c>
      <c r="E149" s="109">
        <f>IF(RESULTS!$AE149="","",RESULTS!AG149)</f>
        <v>0</v>
      </c>
    </row>
    <row r="150" spans="1:5" x14ac:dyDescent="0.3">
      <c r="A150" t="str">
        <f>IF(RESULTS!$AE150="","",RESULTS!AE150)</f>
        <v xml:space="preserve"> </v>
      </c>
      <c r="B150" s="109" t="str">
        <f>IF(RESULTS!$AE150="","",RESULTS!K150)</f>
        <v/>
      </c>
      <c r="C150" s="109" t="str">
        <f>IF(RESULTS!$AE150="","",RESULTS!M150)</f>
        <v/>
      </c>
      <c r="D150" s="109">
        <f>IF(RESULTS!$AE150="","",RESULTS!AF150)</f>
        <v>0</v>
      </c>
      <c r="E150" s="109">
        <f>IF(RESULTS!$AE150="","",RESULTS!AG150)</f>
        <v>0</v>
      </c>
    </row>
    <row r="151" spans="1:5" x14ac:dyDescent="0.3">
      <c r="A151" t="str">
        <f>IF(RESULTS!$AE151="","",RESULTS!AE151)</f>
        <v xml:space="preserve"> </v>
      </c>
      <c r="B151" s="109" t="str">
        <f>IF(RESULTS!$AE151="","",RESULTS!K151)</f>
        <v/>
      </c>
      <c r="C151" s="109" t="str">
        <f>IF(RESULTS!$AE151="","",RESULTS!M151)</f>
        <v/>
      </c>
      <c r="D151" s="109">
        <f>IF(RESULTS!$AE151="","",RESULTS!AF151)</f>
        <v>0</v>
      </c>
      <c r="E151" s="109">
        <f>IF(RESULTS!$AE151="","",RESULTS!AG151)</f>
        <v>0</v>
      </c>
    </row>
    <row r="152" spans="1:5" x14ac:dyDescent="0.3">
      <c r="A152" t="str">
        <f>IF(RESULTS!$AE152="","",RESULTS!AE152)</f>
        <v xml:space="preserve"> </v>
      </c>
      <c r="B152" s="109" t="str">
        <f>IF(RESULTS!$AE152="","",RESULTS!K152)</f>
        <v/>
      </c>
      <c r="C152" s="109" t="str">
        <f>IF(RESULTS!$AE152="","",RESULTS!M152)</f>
        <v/>
      </c>
      <c r="D152" s="109">
        <f>IF(RESULTS!$AE152="","",RESULTS!AF152)</f>
        <v>0</v>
      </c>
      <c r="E152" s="109">
        <f>IF(RESULTS!$AE152="","",RESULTS!AG152)</f>
        <v>0</v>
      </c>
    </row>
    <row r="153" spans="1:5" x14ac:dyDescent="0.3">
      <c r="A153" t="str">
        <f>IF(RESULTS!$AE153="","",RESULTS!AE153)</f>
        <v xml:space="preserve"> </v>
      </c>
      <c r="B153" s="109" t="str">
        <f>IF(RESULTS!$AE153="","",RESULTS!K153)</f>
        <v/>
      </c>
      <c r="C153" s="109" t="str">
        <f>IF(RESULTS!$AE153="","",RESULTS!M153)</f>
        <v/>
      </c>
      <c r="D153" s="109">
        <f>IF(RESULTS!$AE153="","",RESULTS!AF153)</f>
        <v>0</v>
      </c>
      <c r="E153" s="109">
        <f>IF(RESULTS!$AE153="","",RESULTS!AG153)</f>
        <v>0</v>
      </c>
    </row>
    <row r="154" spans="1:5" x14ac:dyDescent="0.3">
      <c r="A154" t="str">
        <f>IF(RESULTS!$AE154="","",RESULTS!AE154)</f>
        <v xml:space="preserve"> </v>
      </c>
      <c r="B154" s="109" t="str">
        <f>IF(RESULTS!$AE154="","",RESULTS!K154)</f>
        <v/>
      </c>
      <c r="C154" s="109" t="str">
        <f>IF(RESULTS!$AE154="","",RESULTS!M154)</f>
        <v/>
      </c>
      <c r="D154" s="109">
        <f>IF(RESULTS!$AE154="","",RESULTS!AF154)</f>
        <v>0</v>
      </c>
      <c r="E154" s="109">
        <f>IF(RESULTS!$AE154="","",RESULTS!AG154)</f>
        <v>0</v>
      </c>
    </row>
    <row r="155" spans="1:5" x14ac:dyDescent="0.3">
      <c r="A155" t="str">
        <f>IF(RESULTS!$AE155="","",RESULTS!AE155)</f>
        <v xml:space="preserve"> </v>
      </c>
      <c r="B155" s="109" t="str">
        <f>IF(RESULTS!$AE155="","",RESULTS!K155)</f>
        <v/>
      </c>
      <c r="C155" s="109" t="str">
        <f>IF(RESULTS!$AE155="","",RESULTS!M155)</f>
        <v/>
      </c>
      <c r="D155" s="109">
        <f>IF(RESULTS!$AE155="","",RESULTS!AF155)</f>
        <v>0</v>
      </c>
      <c r="E155" s="109">
        <f>IF(RESULTS!$AE155="","",RESULTS!AG155)</f>
        <v>0</v>
      </c>
    </row>
    <row r="156" spans="1:5" x14ac:dyDescent="0.3">
      <c r="A156" t="str">
        <f>IF(RESULTS!$AE156="","",RESULTS!AE156)</f>
        <v xml:space="preserve"> </v>
      </c>
      <c r="B156" s="109" t="str">
        <f>IF(RESULTS!$AE156="","",RESULTS!K156)</f>
        <v/>
      </c>
      <c r="C156" s="109" t="str">
        <f>IF(RESULTS!$AE156="","",RESULTS!M156)</f>
        <v/>
      </c>
      <c r="D156" s="109">
        <f>IF(RESULTS!$AE156="","",RESULTS!AF156)</f>
        <v>0</v>
      </c>
      <c r="E156" s="109">
        <f>IF(RESULTS!$AE156="","",RESULTS!AG156)</f>
        <v>0</v>
      </c>
    </row>
    <row r="157" spans="1:5" x14ac:dyDescent="0.3">
      <c r="A157" t="str">
        <f>IF(RESULTS!$AE157="","",RESULTS!AE157)</f>
        <v xml:space="preserve"> </v>
      </c>
      <c r="B157" s="109" t="str">
        <f>IF(RESULTS!$AE157="","",RESULTS!K157)</f>
        <v/>
      </c>
      <c r="C157" s="109" t="str">
        <f>IF(RESULTS!$AE157="","",RESULTS!M157)</f>
        <v/>
      </c>
      <c r="D157" s="109">
        <f>IF(RESULTS!$AE157="","",RESULTS!AF157)</f>
        <v>0</v>
      </c>
      <c r="E157" s="109">
        <f>IF(RESULTS!$AE157="","",RESULTS!AG157)</f>
        <v>0</v>
      </c>
    </row>
    <row r="158" spans="1:5" x14ac:dyDescent="0.3">
      <c r="A158" t="str">
        <f>IF(RESULTS!$AE158="","",RESULTS!AE158)</f>
        <v xml:space="preserve"> </v>
      </c>
      <c r="B158" s="109" t="str">
        <f>IF(RESULTS!$AE158="","",RESULTS!K158)</f>
        <v/>
      </c>
      <c r="C158" s="109" t="str">
        <f>IF(RESULTS!$AE158="","",RESULTS!M158)</f>
        <v/>
      </c>
      <c r="D158" s="109">
        <f>IF(RESULTS!$AE158="","",RESULTS!AF158)</f>
        <v>0</v>
      </c>
      <c r="E158" s="109">
        <f>IF(RESULTS!$AE158="","",RESULTS!AG158)</f>
        <v>0</v>
      </c>
    </row>
    <row r="159" spans="1:5" x14ac:dyDescent="0.3">
      <c r="A159" t="str">
        <f>IF(RESULTS!$AE159="","",RESULTS!AE159)</f>
        <v xml:space="preserve"> </v>
      </c>
      <c r="B159" s="109" t="str">
        <f>IF(RESULTS!$AE159="","",RESULTS!K159)</f>
        <v/>
      </c>
      <c r="C159" s="109" t="str">
        <f>IF(RESULTS!$AE159="","",RESULTS!M159)</f>
        <v/>
      </c>
      <c r="D159" s="109">
        <f>IF(RESULTS!$AE159="","",RESULTS!AF159)</f>
        <v>0</v>
      </c>
      <c r="E159" s="109">
        <f>IF(RESULTS!$AE159="","",RESULTS!AG159)</f>
        <v>0</v>
      </c>
    </row>
    <row r="160" spans="1:5" x14ac:dyDescent="0.3">
      <c r="A160" t="str">
        <f>IF(RESULTS!$AE160="","",RESULTS!AE160)</f>
        <v xml:space="preserve"> </v>
      </c>
      <c r="B160" s="109" t="str">
        <f>IF(RESULTS!$AE160="","",RESULTS!K160)</f>
        <v/>
      </c>
      <c r="C160" s="109" t="str">
        <f>IF(RESULTS!$AE160="","",RESULTS!M160)</f>
        <v/>
      </c>
      <c r="D160" s="109">
        <f>IF(RESULTS!$AE160="","",RESULTS!AF160)</f>
        <v>0</v>
      </c>
      <c r="E160" s="109">
        <f>IF(RESULTS!$AE160="","",RESULTS!AG160)</f>
        <v>0</v>
      </c>
    </row>
    <row r="161" spans="1:5" x14ac:dyDescent="0.3">
      <c r="A161" t="str">
        <f>IF(RESULTS!$AE161="","",RESULTS!AE161)</f>
        <v xml:space="preserve"> </v>
      </c>
      <c r="B161" s="109" t="str">
        <f>IF(RESULTS!$AE161="","",RESULTS!K161)</f>
        <v/>
      </c>
      <c r="C161" s="109" t="str">
        <f>IF(RESULTS!$AE161="","",RESULTS!M161)</f>
        <v/>
      </c>
      <c r="D161" s="109">
        <f>IF(RESULTS!$AE161="","",RESULTS!AF161)</f>
        <v>0</v>
      </c>
      <c r="E161" s="109">
        <f>IF(RESULTS!$AE161="","",RESULTS!AG161)</f>
        <v>0</v>
      </c>
    </row>
    <row r="162" spans="1:5" x14ac:dyDescent="0.3">
      <c r="A162" t="str">
        <f>IF(RESULTS!$AE162="","",RESULTS!AE162)</f>
        <v xml:space="preserve"> </v>
      </c>
      <c r="B162" s="109" t="str">
        <f>IF(RESULTS!$AE162="","",RESULTS!K162)</f>
        <v/>
      </c>
      <c r="C162" s="109" t="str">
        <f>IF(RESULTS!$AE162="","",RESULTS!M162)</f>
        <v/>
      </c>
      <c r="D162" s="109">
        <f>IF(RESULTS!$AE162="","",RESULTS!AF162)</f>
        <v>0</v>
      </c>
      <c r="E162" s="109">
        <f>IF(RESULTS!$AE162="","",RESULTS!AG162)</f>
        <v>0</v>
      </c>
    </row>
    <row r="163" spans="1:5" x14ac:dyDescent="0.3">
      <c r="A163" t="str">
        <f>IF(RESULTS!$AE163="","",RESULTS!AE163)</f>
        <v xml:space="preserve"> </v>
      </c>
      <c r="B163" s="109" t="str">
        <f>IF(RESULTS!$AE163="","",RESULTS!K163)</f>
        <v/>
      </c>
      <c r="C163" s="109" t="str">
        <f>IF(RESULTS!$AE163="","",RESULTS!M163)</f>
        <v/>
      </c>
      <c r="D163" s="109">
        <f>IF(RESULTS!$AE163="","",RESULTS!AF163)</f>
        <v>0</v>
      </c>
      <c r="E163" s="109">
        <f>IF(RESULTS!$AE163="","",RESULTS!AG163)</f>
        <v>0</v>
      </c>
    </row>
    <row r="164" spans="1:5" x14ac:dyDescent="0.3">
      <c r="A164" t="str">
        <f>IF(RESULTS!$AE164="","",RESULTS!AE164)</f>
        <v xml:space="preserve"> </v>
      </c>
      <c r="B164" s="109" t="str">
        <f>IF(RESULTS!$AE164="","",RESULTS!K164)</f>
        <v/>
      </c>
      <c r="C164" s="109" t="str">
        <f>IF(RESULTS!$AE164="","",RESULTS!M164)</f>
        <v/>
      </c>
      <c r="D164" s="109">
        <f>IF(RESULTS!$AE164="","",RESULTS!AF164)</f>
        <v>0</v>
      </c>
      <c r="E164" s="109">
        <f>IF(RESULTS!$AE164="","",RESULTS!AG164)</f>
        <v>0</v>
      </c>
    </row>
    <row r="165" spans="1:5" x14ac:dyDescent="0.3">
      <c r="A165" t="str">
        <f>IF(RESULTS!$AE165="","",RESULTS!AE165)</f>
        <v xml:space="preserve"> </v>
      </c>
      <c r="B165" s="109" t="str">
        <f>IF(RESULTS!$AE165="","",RESULTS!K165)</f>
        <v/>
      </c>
      <c r="C165" s="109" t="str">
        <f>IF(RESULTS!$AE165="","",RESULTS!M165)</f>
        <v/>
      </c>
      <c r="D165" s="109">
        <f>IF(RESULTS!$AE165="","",RESULTS!AF165)</f>
        <v>0</v>
      </c>
      <c r="E165" s="109">
        <f>IF(RESULTS!$AE165="","",RESULTS!AG165)</f>
        <v>0</v>
      </c>
    </row>
    <row r="166" spans="1:5" x14ac:dyDescent="0.3">
      <c r="A166" t="str">
        <f>IF(RESULTS!$AE166="","",RESULTS!AE166)</f>
        <v xml:space="preserve"> </v>
      </c>
      <c r="B166" s="109" t="str">
        <f>IF(RESULTS!$AE166="","",RESULTS!K166)</f>
        <v/>
      </c>
      <c r="C166" s="109" t="str">
        <f>IF(RESULTS!$AE166="","",RESULTS!M166)</f>
        <v/>
      </c>
      <c r="D166" s="109">
        <f>IF(RESULTS!$AE166="","",RESULTS!AF166)</f>
        <v>0</v>
      </c>
      <c r="E166" s="109">
        <f>IF(RESULTS!$AE166="","",RESULTS!AG166)</f>
        <v>0</v>
      </c>
    </row>
    <row r="167" spans="1:5" x14ac:dyDescent="0.3">
      <c r="A167" t="str">
        <f>IF(RESULTS!$AE167="","",RESULTS!AE167)</f>
        <v xml:space="preserve"> </v>
      </c>
      <c r="B167" s="109" t="str">
        <f>IF(RESULTS!$AE167="","",RESULTS!K167)</f>
        <v/>
      </c>
      <c r="C167" s="109" t="str">
        <f>IF(RESULTS!$AE167="","",RESULTS!M167)</f>
        <v/>
      </c>
      <c r="D167" s="109">
        <f>IF(RESULTS!$AE167="","",RESULTS!AF167)</f>
        <v>0</v>
      </c>
      <c r="E167" s="109">
        <f>IF(RESULTS!$AE167="","",RESULTS!AG167)</f>
        <v>0</v>
      </c>
    </row>
    <row r="168" spans="1:5" x14ac:dyDescent="0.3">
      <c r="A168" t="str">
        <f>IF(RESULTS!$AE168="","",RESULTS!AE168)</f>
        <v xml:space="preserve"> </v>
      </c>
      <c r="B168" s="109" t="str">
        <f>IF(RESULTS!$AE168="","",RESULTS!K168)</f>
        <v/>
      </c>
      <c r="C168" s="109" t="str">
        <f>IF(RESULTS!$AE168="","",RESULTS!M168)</f>
        <v/>
      </c>
      <c r="D168" s="109">
        <f>IF(RESULTS!$AE168="","",RESULTS!AF168)</f>
        <v>0</v>
      </c>
      <c r="E168" s="109">
        <f>IF(RESULTS!$AE168="","",RESULTS!AG168)</f>
        <v>0</v>
      </c>
    </row>
    <row r="169" spans="1:5" x14ac:dyDescent="0.3">
      <c r="A169" t="str">
        <f>IF(RESULTS!$AE169="","",RESULTS!AE169)</f>
        <v xml:space="preserve"> </v>
      </c>
      <c r="B169" s="109" t="str">
        <f>IF(RESULTS!$AE169="","",RESULTS!K169)</f>
        <v/>
      </c>
      <c r="C169" s="109" t="str">
        <f>IF(RESULTS!$AE169="","",RESULTS!M169)</f>
        <v/>
      </c>
      <c r="D169" s="109">
        <f>IF(RESULTS!$AE169="","",RESULTS!AF169)</f>
        <v>0</v>
      </c>
      <c r="E169" s="109">
        <f>IF(RESULTS!$AE169="","",RESULTS!AG169)</f>
        <v>0</v>
      </c>
    </row>
    <row r="170" spans="1:5" x14ac:dyDescent="0.3">
      <c r="A170" t="str">
        <f>IF(RESULTS!$AE170="","",RESULTS!AE170)</f>
        <v xml:space="preserve"> </v>
      </c>
      <c r="B170" s="109" t="str">
        <f>IF(RESULTS!$AE170="","",RESULTS!K170)</f>
        <v/>
      </c>
      <c r="C170" s="109" t="str">
        <f>IF(RESULTS!$AE170="","",RESULTS!M170)</f>
        <v/>
      </c>
      <c r="D170" s="109">
        <f>IF(RESULTS!$AE170="","",RESULTS!AF170)</f>
        <v>0</v>
      </c>
      <c r="E170" s="109">
        <f>IF(RESULTS!$AE170="","",RESULTS!AG170)</f>
        <v>0</v>
      </c>
    </row>
    <row r="171" spans="1:5" x14ac:dyDescent="0.3">
      <c r="A171" t="str">
        <f>IF(RESULTS!$AE171="","",RESULTS!AE171)</f>
        <v xml:space="preserve"> </v>
      </c>
      <c r="B171" s="109" t="str">
        <f>IF(RESULTS!$AE171="","",RESULTS!K171)</f>
        <v/>
      </c>
      <c r="C171" s="109" t="str">
        <f>IF(RESULTS!$AE171="","",RESULTS!M171)</f>
        <v/>
      </c>
      <c r="D171" s="109">
        <f>IF(RESULTS!$AE171="","",RESULTS!AF171)</f>
        <v>0</v>
      </c>
      <c r="E171" s="109">
        <f>IF(RESULTS!$AE171="","",RESULTS!AG171)</f>
        <v>0</v>
      </c>
    </row>
    <row r="172" spans="1:5" x14ac:dyDescent="0.3">
      <c r="A172" t="str">
        <f>IF(RESULTS!$AE172="","",RESULTS!AE172)</f>
        <v xml:space="preserve"> </v>
      </c>
      <c r="B172" s="109" t="str">
        <f>IF(RESULTS!$AE172="","",RESULTS!K172)</f>
        <v/>
      </c>
      <c r="C172" s="109" t="str">
        <f>IF(RESULTS!$AE172="","",RESULTS!M172)</f>
        <v/>
      </c>
      <c r="D172" s="109">
        <f>IF(RESULTS!$AE172="","",RESULTS!AF172)</f>
        <v>0</v>
      </c>
      <c r="E172" s="109">
        <f>IF(RESULTS!$AE172="","",RESULTS!AG172)</f>
        <v>0</v>
      </c>
    </row>
    <row r="173" spans="1:5" x14ac:dyDescent="0.3">
      <c r="A173" t="str">
        <f>IF(RESULTS!$AE173="","",RESULTS!AE173)</f>
        <v xml:space="preserve"> </v>
      </c>
      <c r="B173" s="109" t="str">
        <f>IF(RESULTS!$AE173="","",RESULTS!K173)</f>
        <v/>
      </c>
      <c r="C173" s="109" t="str">
        <f>IF(RESULTS!$AE173="","",RESULTS!M173)</f>
        <v/>
      </c>
      <c r="D173" s="109">
        <f>IF(RESULTS!$AE173="","",RESULTS!AF173)</f>
        <v>0</v>
      </c>
      <c r="E173" s="109">
        <f>IF(RESULTS!$AE173="","",RESULTS!AG173)</f>
        <v>0</v>
      </c>
    </row>
    <row r="174" spans="1:5" x14ac:dyDescent="0.3">
      <c r="A174" t="str">
        <f>IF(RESULTS!$AE174="","",RESULTS!AE174)</f>
        <v xml:space="preserve"> </v>
      </c>
      <c r="B174" s="109" t="str">
        <f>IF(RESULTS!$AE174="","",RESULTS!K174)</f>
        <v/>
      </c>
      <c r="C174" s="109" t="str">
        <f>IF(RESULTS!$AE174="","",RESULTS!M174)</f>
        <v/>
      </c>
      <c r="D174" s="109">
        <f>IF(RESULTS!$AE174="","",RESULTS!AF174)</f>
        <v>0</v>
      </c>
      <c r="E174" s="109">
        <f>IF(RESULTS!$AE174="","",RESULTS!AG174)</f>
        <v>0</v>
      </c>
    </row>
    <row r="175" spans="1:5" x14ac:dyDescent="0.3">
      <c r="A175" t="str">
        <f>IF(RESULTS!$AE175="","",RESULTS!AE175)</f>
        <v xml:space="preserve"> </v>
      </c>
      <c r="B175" s="109" t="str">
        <f>IF(RESULTS!$AE175="","",RESULTS!K175)</f>
        <v/>
      </c>
      <c r="C175" s="109" t="str">
        <f>IF(RESULTS!$AE175="","",RESULTS!M175)</f>
        <v/>
      </c>
      <c r="D175" s="109">
        <f>IF(RESULTS!$AE175="","",RESULTS!AF175)</f>
        <v>0</v>
      </c>
      <c r="E175" s="109">
        <f>IF(RESULTS!$AE175="","",RESULTS!AG175)</f>
        <v>0</v>
      </c>
    </row>
    <row r="176" spans="1:5" x14ac:dyDescent="0.3">
      <c r="A176" t="str">
        <f>IF(RESULTS!$AE176="","",RESULTS!AE176)</f>
        <v xml:space="preserve"> </v>
      </c>
      <c r="B176" s="109" t="str">
        <f>IF(RESULTS!$AE176="","",RESULTS!K176)</f>
        <v/>
      </c>
      <c r="C176" s="109" t="str">
        <f>IF(RESULTS!$AE176="","",RESULTS!M176)</f>
        <v/>
      </c>
      <c r="D176" s="109">
        <f>IF(RESULTS!$AE176="","",RESULTS!AF176)</f>
        <v>0</v>
      </c>
      <c r="E176" s="109">
        <f>IF(RESULTS!$AE176="","",RESULTS!AG176)</f>
        <v>0</v>
      </c>
    </row>
    <row r="177" spans="1:5" x14ac:dyDescent="0.3">
      <c r="A177" t="str">
        <f>IF(RESULTS!$AE177="","",RESULTS!AE177)</f>
        <v xml:space="preserve"> </v>
      </c>
      <c r="B177" s="109" t="str">
        <f>IF(RESULTS!$AE177="","",RESULTS!K177)</f>
        <v/>
      </c>
      <c r="C177" s="109" t="str">
        <f>IF(RESULTS!$AE177="","",RESULTS!M177)</f>
        <v/>
      </c>
      <c r="D177" s="109">
        <f>IF(RESULTS!$AE177="","",RESULTS!AF177)</f>
        <v>0</v>
      </c>
      <c r="E177" s="109">
        <f>IF(RESULTS!$AE177="","",RESULTS!AG177)</f>
        <v>0</v>
      </c>
    </row>
    <row r="178" spans="1:5" x14ac:dyDescent="0.3">
      <c r="A178" t="str">
        <f>IF(RESULTS!$AE178="","",RESULTS!AE178)</f>
        <v xml:space="preserve"> </v>
      </c>
      <c r="B178" s="109" t="str">
        <f>IF(RESULTS!$AE178="","",RESULTS!K178)</f>
        <v/>
      </c>
      <c r="C178" s="109" t="str">
        <f>IF(RESULTS!$AE178="","",RESULTS!M178)</f>
        <v/>
      </c>
      <c r="D178" s="109">
        <f>IF(RESULTS!$AE178="","",RESULTS!AF178)</f>
        <v>0</v>
      </c>
      <c r="E178" s="109">
        <f>IF(RESULTS!$AE178="","",RESULTS!AG178)</f>
        <v>0</v>
      </c>
    </row>
    <row r="179" spans="1:5" x14ac:dyDescent="0.3">
      <c r="A179" t="str">
        <f>IF(RESULTS!$AE179="","",RESULTS!AE179)</f>
        <v xml:space="preserve"> </v>
      </c>
      <c r="B179" s="109" t="str">
        <f>IF(RESULTS!$AE179="","",RESULTS!K179)</f>
        <v/>
      </c>
      <c r="C179" s="109" t="str">
        <f>IF(RESULTS!$AE179="","",RESULTS!M179)</f>
        <v/>
      </c>
      <c r="D179" s="109">
        <f>IF(RESULTS!$AE179="","",RESULTS!AF179)</f>
        <v>0</v>
      </c>
      <c r="E179" s="109">
        <f>IF(RESULTS!$AE179="","",RESULTS!AG179)</f>
        <v>0</v>
      </c>
    </row>
    <row r="180" spans="1:5" x14ac:dyDescent="0.3">
      <c r="A180" t="str">
        <f>IF(RESULTS!$AE180="","",RESULTS!AE180)</f>
        <v xml:space="preserve"> </v>
      </c>
      <c r="B180" s="109" t="str">
        <f>IF(RESULTS!$AE180="","",RESULTS!K180)</f>
        <v/>
      </c>
      <c r="C180" s="109" t="str">
        <f>IF(RESULTS!$AE180="","",RESULTS!M180)</f>
        <v/>
      </c>
      <c r="D180" s="109">
        <f>IF(RESULTS!$AE180="","",RESULTS!AF180)</f>
        <v>0</v>
      </c>
      <c r="E180" s="109">
        <f>IF(RESULTS!$AE180="","",RESULTS!AG180)</f>
        <v>0</v>
      </c>
    </row>
    <row r="181" spans="1:5" x14ac:dyDescent="0.3">
      <c r="A181" t="str">
        <f>IF(RESULTS!$AE181="","",RESULTS!AE181)</f>
        <v xml:space="preserve"> </v>
      </c>
      <c r="B181" s="109" t="str">
        <f>IF(RESULTS!$AE181="","",RESULTS!K181)</f>
        <v/>
      </c>
      <c r="C181" s="109" t="str">
        <f>IF(RESULTS!$AE181="","",RESULTS!M181)</f>
        <v/>
      </c>
      <c r="D181" s="109">
        <f>IF(RESULTS!$AE181="","",RESULTS!AF181)</f>
        <v>0</v>
      </c>
      <c r="E181" s="109">
        <f>IF(RESULTS!$AE181="","",RESULTS!AG181)</f>
        <v>0</v>
      </c>
    </row>
    <row r="182" spans="1:5" x14ac:dyDescent="0.3">
      <c r="A182" t="str">
        <f>IF(RESULTS!$AE182="","",RESULTS!AE182)</f>
        <v xml:space="preserve"> </v>
      </c>
      <c r="B182" s="109" t="str">
        <f>IF(RESULTS!$AE182="","",RESULTS!K182)</f>
        <v/>
      </c>
      <c r="C182" s="109" t="str">
        <f>IF(RESULTS!$AE182="","",RESULTS!M182)</f>
        <v/>
      </c>
      <c r="D182" s="109">
        <f>IF(RESULTS!$AE182="","",RESULTS!AF182)</f>
        <v>0</v>
      </c>
      <c r="E182" s="109">
        <f>IF(RESULTS!$AE182="","",RESULTS!AG182)</f>
        <v>0</v>
      </c>
    </row>
    <row r="183" spans="1:5" x14ac:dyDescent="0.3">
      <c r="A183" t="str">
        <f>IF(RESULTS!$AE183="","",RESULTS!AE183)</f>
        <v xml:space="preserve"> </v>
      </c>
      <c r="B183" s="109" t="str">
        <f>IF(RESULTS!$AE183="","",RESULTS!K183)</f>
        <v/>
      </c>
      <c r="C183" s="109" t="str">
        <f>IF(RESULTS!$AE183="","",RESULTS!M183)</f>
        <v/>
      </c>
      <c r="D183" s="109">
        <f>IF(RESULTS!$AE183="","",RESULTS!AF183)</f>
        <v>0</v>
      </c>
      <c r="E183" s="109">
        <f>IF(RESULTS!$AE183="","",RESULTS!AG183)</f>
        <v>0</v>
      </c>
    </row>
    <row r="184" spans="1:5" x14ac:dyDescent="0.3">
      <c r="A184" t="str">
        <f>IF(RESULTS!$AE184="","",RESULTS!AE184)</f>
        <v xml:space="preserve"> </v>
      </c>
      <c r="B184" s="109" t="str">
        <f>IF(RESULTS!$AE184="","",RESULTS!K184)</f>
        <v/>
      </c>
      <c r="C184" s="109" t="str">
        <f>IF(RESULTS!$AE184="","",RESULTS!M184)</f>
        <v/>
      </c>
      <c r="D184" s="109">
        <f>IF(RESULTS!$AE184="","",RESULTS!AF184)</f>
        <v>0</v>
      </c>
      <c r="E184" s="109">
        <f>IF(RESULTS!$AE184="","",RESULTS!AG184)</f>
        <v>0</v>
      </c>
    </row>
    <row r="185" spans="1:5" x14ac:dyDescent="0.3">
      <c r="A185" t="str">
        <f>IF(RESULTS!$AE185="","",RESULTS!AE185)</f>
        <v xml:space="preserve"> </v>
      </c>
      <c r="B185" s="109" t="str">
        <f>IF(RESULTS!$AE185="","",RESULTS!K185)</f>
        <v/>
      </c>
      <c r="C185" s="109" t="str">
        <f>IF(RESULTS!$AE185="","",RESULTS!M185)</f>
        <v/>
      </c>
      <c r="D185" s="109">
        <f>IF(RESULTS!$AE185="","",RESULTS!AF185)</f>
        <v>0</v>
      </c>
      <c r="E185" s="109">
        <f>IF(RESULTS!$AE185="","",RESULTS!AG185)</f>
        <v>0</v>
      </c>
    </row>
    <row r="186" spans="1:5" x14ac:dyDescent="0.3">
      <c r="A186" t="str">
        <f>IF(RESULTS!$AE186="","",RESULTS!AE186)</f>
        <v xml:space="preserve"> </v>
      </c>
      <c r="B186" s="109" t="str">
        <f>IF(RESULTS!$AE186="","",RESULTS!K186)</f>
        <v/>
      </c>
      <c r="C186" s="109" t="str">
        <f>IF(RESULTS!$AE186="","",RESULTS!M186)</f>
        <v/>
      </c>
      <c r="D186" s="109">
        <f>IF(RESULTS!$AE186="","",RESULTS!AF186)</f>
        <v>0</v>
      </c>
      <c r="E186" s="109">
        <f>IF(RESULTS!$AE186="","",RESULTS!AG186)</f>
        <v>0</v>
      </c>
    </row>
    <row r="187" spans="1:5" x14ac:dyDescent="0.3">
      <c r="A187" t="str">
        <f>IF(RESULTS!$AE187="","",RESULTS!AE187)</f>
        <v xml:space="preserve"> </v>
      </c>
      <c r="B187" s="109" t="str">
        <f>IF(RESULTS!$AE187="","",RESULTS!K187)</f>
        <v/>
      </c>
      <c r="C187" s="109" t="str">
        <f>IF(RESULTS!$AE187="","",RESULTS!M187)</f>
        <v/>
      </c>
      <c r="D187" s="109">
        <f>IF(RESULTS!$AE187="","",RESULTS!AF187)</f>
        <v>0</v>
      </c>
      <c r="E187" s="109">
        <f>IF(RESULTS!$AE187="","",RESULTS!AG187)</f>
        <v>0</v>
      </c>
    </row>
    <row r="188" spans="1:5" x14ac:dyDescent="0.3">
      <c r="A188" t="str">
        <f>IF(RESULTS!$AE188="","",RESULTS!AE188)</f>
        <v xml:space="preserve"> </v>
      </c>
      <c r="B188" s="109" t="str">
        <f>IF(RESULTS!$AE188="","",RESULTS!K188)</f>
        <v/>
      </c>
      <c r="C188" s="109" t="str">
        <f>IF(RESULTS!$AE188="","",RESULTS!M188)</f>
        <v/>
      </c>
      <c r="D188" s="109">
        <f>IF(RESULTS!$AE188="","",RESULTS!AF188)</f>
        <v>0</v>
      </c>
      <c r="E188" s="109">
        <f>IF(RESULTS!$AE188="","",RESULTS!AG188)</f>
        <v>0</v>
      </c>
    </row>
    <row r="189" spans="1:5" x14ac:dyDescent="0.3">
      <c r="A189" t="str">
        <f>IF(RESULTS!$AE189="","",RESULTS!AE189)</f>
        <v xml:space="preserve"> </v>
      </c>
      <c r="B189" s="109" t="str">
        <f>IF(RESULTS!$AE189="","",RESULTS!K189)</f>
        <v/>
      </c>
      <c r="C189" s="109" t="str">
        <f>IF(RESULTS!$AE189="","",RESULTS!M189)</f>
        <v/>
      </c>
      <c r="D189" s="109">
        <f>IF(RESULTS!$AE189="","",RESULTS!AF189)</f>
        <v>0</v>
      </c>
      <c r="E189" s="109">
        <f>IF(RESULTS!$AE189="","",RESULTS!AG189)</f>
        <v>0</v>
      </c>
    </row>
    <row r="190" spans="1:5" x14ac:dyDescent="0.3">
      <c r="A190" t="str">
        <f>IF(RESULTS!$AE190="","",RESULTS!AE190)</f>
        <v xml:space="preserve"> </v>
      </c>
      <c r="B190" s="109" t="str">
        <f>IF(RESULTS!$AE190="","",RESULTS!K190)</f>
        <v/>
      </c>
      <c r="C190" s="109" t="str">
        <f>IF(RESULTS!$AE190="","",RESULTS!M190)</f>
        <v/>
      </c>
      <c r="D190" s="109">
        <f>IF(RESULTS!$AE190="","",RESULTS!AF190)</f>
        <v>0</v>
      </c>
      <c r="E190" s="109">
        <f>IF(RESULTS!$AE190="","",RESULTS!AG190)</f>
        <v>0</v>
      </c>
    </row>
    <row r="191" spans="1:5" x14ac:dyDescent="0.3">
      <c r="A191" t="str">
        <f>IF(RESULTS!$AE191="","",RESULTS!AE191)</f>
        <v xml:space="preserve"> </v>
      </c>
      <c r="B191" s="109" t="str">
        <f>IF(RESULTS!$AE191="","",RESULTS!K191)</f>
        <v/>
      </c>
      <c r="C191" s="109" t="str">
        <f>IF(RESULTS!$AE191="","",RESULTS!M191)</f>
        <v/>
      </c>
      <c r="D191" s="109">
        <f>IF(RESULTS!$AE191="","",RESULTS!AF191)</f>
        <v>0</v>
      </c>
      <c r="E191" s="109">
        <f>IF(RESULTS!$AE191="","",RESULTS!AG191)</f>
        <v>0</v>
      </c>
    </row>
    <row r="192" spans="1:5" x14ac:dyDescent="0.3">
      <c r="A192" t="str">
        <f>IF(RESULTS!$AE192="","",RESULTS!AE192)</f>
        <v xml:space="preserve"> </v>
      </c>
      <c r="B192" s="109" t="str">
        <f>IF(RESULTS!$AE192="","",RESULTS!K192)</f>
        <v/>
      </c>
      <c r="C192" s="109" t="str">
        <f>IF(RESULTS!$AE192="","",RESULTS!M192)</f>
        <v/>
      </c>
      <c r="D192" s="109">
        <f>IF(RESULTS!$AE192="","",RESULTS!AF192)</f>
        <v>0</v>
      </c>
      <c r="E192" s="109">
        <f>IF(RESULTS!$AE192="","",RESULTS!AG192)</f>
        <v>0</v>
      </c>
    </row>
    <row r="193" spans="1:5" x14ac:dyDescent="0.3">
      <c r="A193" t="str">
        <f>IF(RESULTS!$AE193="","",RESULTS!AE193)</f>
        <v xml:space="preserve"> </v>
      </c>
      <c r="B193" s="109" t="str">
        <f>IF(RESULTS!$AE193="","",RESULTS!K193)</f>
        <v/>
      </c>
      <c r="C193" s="109" t="str">
        <f>IF(RESULTS!$AE193="","",RESULTS!M193)</f>
        <v/>
      </c>
      <c r="D193" s="109">
        <f>IF(RESULTS!$AE193="","",RESULTS!AF193)</f>
        <v>0</v>
      </c>
      <c r="E193" s="109">
        <f>IF(RESULTS!$AE193="","",RESULTS!AG193)</f>
        <v>0</v>
      </c>
    </row>
    <row r="194" spans="1:5" x14ac:dyDescent="0.3">
      <c r="A194" t="str">
        <f>IF(RESULTS!$AE194="","",RESULTS!AE194)</f>
        <v xml:space="preserve"> </v>
      </c>
      <c r="B194" s="109" t="str">
        <f>IF(RESULTS!$AE194="","",RESULTS!K194)</f>
        <v/>
      </c>
      <c r="C194" s="109" t="str">
        <f>IF(RESULTS!$AE194="","",RESULTS!M194)</f>
        <v/>
      </c>
      <c r="D194" s="109">
        <f>IF(RESULTS!$AE194="","",RESULTS!AF194)</f>
        <v>0</v>
      </c>
      <c r="E194" s="109">
        <f>IF(RESULTS!$AE194="","",RESULTS!AG194)</f>
        <v>0</v>
      </c>
    </row>
    <row r="195" spans="1:5" x14ac:dyDescent="0.3">
      <c r="A195" t="str">
        <f>IF(RESULTS!$AE195="","",RESULTS!AE195)</f>
        <v xml:space="preserve"> </v>
      </c>
      <c r="B195" s="109" t="str">
        <f>IF(RESULTS!$AE195="","",RESULTS!K195)</f>
        <v/>
      </c>
      <c r="C195" s="109" t="str">
        <f>IF(RESULTS!$AE195="","",RESULTS!M195)</f>
        <v/>
      </c>
      <c r="D195" s="109">
        <f>IF(RESULTS!$AE195="","",RESULTS!AF195)</f>
        <v>0</v>
      </c>
      <c r="E195" s="109">
        <f>IF(RESULTS!$AE195="","",RESULTS!AG195)</f>
        <v>0</v>
      </c>
    </row>
    <row r="196" spans="1:5" x14ac:dyDescent="0.3">
      <c r="A196" t="str">
        <f>IF(RESULTS!$AE196="","",RESULTS!AE196)</f>
        <v xml:space="preserve"> </v>
      </c>
      <c r="B196" s="109" t="str">
        <f>IF(RESULTS!$AE196="","",RESULTS!K196)</f>
        <v/>
      </c>
      <c r="C196" s="109" t="str">
        <f>IF(RESULTS!$AE196="","",RESULTS!M196)</f>
        <v/>
      </c>
      <c r="D196" s="109">
        <f>IF(RESULTS!$AE196="","",RESULTS!AF196)</f>
        <v>0</v>
      </c>
      <c r="E196" s="109">
        <f>IF(RESULTS!$AE196="","",RESULTS!AG196)</f>
        <v>0</v>
      </c>
    </row>
    <row r="197" spans="1:5" x14ac:dyDescent="0.3">
      <c r="A197" t="str">
        <f>IF(RESULTS!$AE197="","",RESULTS!AE197)</f>
        <v xml:space="preserve"> </v>
      </c>
      <c r="B197" s="109" t="str">
        <f>IF(RESULTS!$AE197="","",RESULTS!K197)</f>
        <v/>
      </c>
      <c r="C197" s="109" t="str">
        <f>IF(RESULTS!$AE197="","",RESULTS!M197)</f>
        <v/>
      </c>
      <c r="D197" s="109">
        <f>IF(RESULTS!$AE197="","",RESULTS!AF197)</f>
        <v>0</v>
      </c>
      <c r="E197" s="109">
        <f>IF(RESULTS!$AE197="","",RESULTS!AG197)</f>
        <v>0</v>
      </c>
    </row>
    <row r="198" spans="1:5" x14ac:dyDescent="0.3">
      <c r="A198" t="str">
        <f>IF(RESULTS!$AE198="","",RESULTS!AE198)</f>
        <v xml:space="preserve"> </v>
      </c>
      <c r="B198" s="109" t="str">
        <f>IF(RESULTS!$AE198="","",RESULTS!K198)</f>
        <v/>
      </c>
      <c r="C198" s="109" t="str">
        <f>IF(RESULTS!$AE198="","",RESULTS!M198)</f>
        <v/>
      </c>
      <c r="D198" s="109">
        <f>IF(RESULTS!$AE198="","",RESULTS!AF198)</f>
        <v>0</v>
      </c>
      <c r="E198" s="109">
        <f>IF(RESULTS!$AE198="","",RESULTS!AG198)</f>
        <v>0</v>
      </c>
    </row>
    <row r="199" spans="1:5" x14ac:dyDescent="0.3">
      <c r="A199" t="str">
        <f>IF(RESULTS!$AE199="","",RESULTS!AE199)</f>
        <v xml:space="preserve"> </v>
      </c>
      <c r="B199" s="109" t="str">
        <f>IF(RESULTS!$AE199="","",RESULTS!K199)</f>
        <v/>
      </c>
      <c r="C199" s="109" t="str">
        <f>IF(RESULTS!$AE199="","",RESULTS!M199)</f>
        <v/>
      </c>
      <c r="D199" s="109">
        <f>IF(RESULTS!$AE199="","",RESULTS!AF199)</f>
        <v>0</v>
      </c>
      <c r="E199" s="109">
        <f>IF(RESULTS!$AE199="","",RESULTS!AG199)</f>
        <v>0</v>
      </c>
    </row>
    <row r="200" spans="1:5" x14ac:dyDescent="0.3">
      <c r="A200" t="str">
        <f>IF(RESULTS!$AE200="","",RESULTS!AE200)</f>
        <v xml:space="preserve"> </v>
      </c>
      <c r="B200" s="109" t="str">
        <f>IF(RESULTS!$AE200="","",RESULTS!K200)</f>
        <v/>
      </c>
      <c r="C200" s="109" t="str">
        <f>IF(RESULTS!$AE200="","",RESULTS!M200)</f>
        <v/>
      </c>
      <c r="D200" s="109">
        <f>IF(RESULTS!$AE200="","",RESULTS!AF200)</f>
        <v>0</v>
      </c>
      <c r="E200" s="109">
        <f>IF(RESULTS!$AE200="","",RESULTS!AG200)</f>
        <v>0</v>
      </c>
    </row>
    <row r="201" spans="1:5" x14ac:dyDescent="0.3">
      <c r="A201" t="str">
        <f>IF(RESULTS!$AE201="","",RESULTS!AE201)</f>
        <v xml:space="preserve"> </v>
      </c>
      <c r="B201" s="109" t="str">
        <f>IF(RESULTS!$AE201="","",RESULTS!K201)</f>
        <v/>
      </c>
      <c r="C201" s="109" t="str">
        <f>IF(RESULTS!$AE201="","",RESULTS!M201)</f>
        <v/>
      </c>
      <c r="D201" s="109">
        <f>IF(RESULTS!$AE201="","",RESULTS!AF201)</f>
        <v>0</v>
      </c>
      <c r="E201" s="109">
        <f>IF(RESULTS!$AE201="","",RESULTS!AG201)</f>
        <v>0</v>
      </c>
    </row>
    <row r="202" spans="1:5" x14ac:dyDescent="0.3">
      <c r="A202" t="str">
        <f>IF(RESULTS!$AE202="","",RESULTS!AE202)</f>
        <v xml:space="preserve"> </v>
      </c>
      <c r="B202" s="109" t="str">
        <f>IF(RESULTS!$AE202="","",RESULTS!K202)</f>
        <v/>
      </c>
      <c r="C202" s="109" t="str">
        <f>IF(RESULTS!$AE202="","",RESULTS!M202)</f>
        <v/>
      </c>
      <c r="D202" s="109">
        <f>IF(RESULTS!$AE202="","",RESULTS!AF202)</f>
        <v>0</v>
      </c>
      <c r="E202" s="109">
        <f>IF(RESULTS!$AE202="","",RESULTS!AG202)</f>
        <v>0</v>
      </c>
    </row>
    <row r="203" spans="1:5" x14ac:dyDescent="0.3">
      <c r="A203" t="str">
        <f>IF(RESULTS!$AE203="","",RESULTS!AE203)</f>
        <v xml:space="preserve"> </v>
      </c>
      <c r="B203" s="109" t="str">
        <f>IF(RESULTS!$AE203="","",RESULTS!K203)</f>
        <v/>
      </c>
      <c r="C203" s="109" t="str">
        <f>IF(RESULTS!$AE203="","",RESULTS!M203)</f>
        <v/>
      </c>
      <c r="D203" s="109">
        <f>IF(RESULTS!$AE203="","",RESULTS!AF203)</f>
        <v>0</v>
      </c>
      <c r="E203" s="109">
        <f>IF(RESULTS!$AE203="","",RESULTS!AG203)</f>
        <v>0</v>
      </c>
    </row>
    <row r="204" spans="1:5" x14ac:dyDescent="0.3">
      <c r="A204" t="str">
        <f>IF(RESULTS!$AE204="","",RESULTS!AE204)</f>
        <v xml:space="preserve"> </v>
      </c>
      <c r="B204" s="109" t="str">
        <f>IF(RESULTS!$AE204="","",RESULTS!K204)</f>
        <v/>
      </c>
      <c r="C204" s="109" t="str">
        <f>IF(RESULTS!$AE204="","",RESULTS!M204)</f>
        <v/>
      </c>
      <c r="D204" s="109">
        <f>IF(RESULTS!$AE204="","",RESULTS!AF204)</f>
        <v>0</v>
      </c>
      <c r="E204" s="109">
        <f>IF(RESULTS!$AE204="","",RESULTS!AG204)</f>
        <v>0</v>
      </c>
    </row>
    <row r="205" spans="1:5" x14ac:dyDescent="0.3">
      <c r="A205" t="str">
        <f>IF(RESULTS!$AE205="","",RESULTS!AE205)</f>
        <v xml:space="preserve"> </v>
      </c>
      <c r="B205" s="109" t="str">
        <f>IF(RESULTS!$AE205="","",RESULTS!K205)</f>
        <v/>
      </c>
      <c r="C205" s="109" t="str">
        <f>IF(RESULTS!$AE205="","",RESULTS!M205)</f>
        <v/>
      </c>
      <c r="D205" s="109">
        <f>IF(RESULTS!$AE205="","",RESULTS!AF205)</f>
        <v>0</v>
      </c>
      <c r="E205" s="109">
        <f>IF(RESULTS!$AE205="","",RESULTS!AG205)</f>
        <v>0</v>
      </c>
    </row>
    <row r="206" spans="1:5" x14ac:dyDescent="0.3">
      <c r="A206" t="str">
        <f>IF(RESULTS!$AE206="","",RESULTS!AE206)</f>
        <v xml:space="preserve"> </v>
      </c>
      <c r="B206" s="109" t="str">
        <f>IF(RESULTS!$AE206="","",RESULTS!K206)</f>
        <v/>
      </c>
      <c r="C206" s="109" t="str">
        <f>IF(RESULTS!$AE206="","",RESULTS!M206)</f>
        <v/>
      </c>
      <c r="D206" s="109">
        <f>IF(RESULTS!$AE206="","",RESULTS!AF206)</f>
        <v>0</v>
      </c>
      <c r="E206" s="109">
        <f>IF(RESULTS!$AE206="","",RESULTS!AG206)</f>
        <v>0</v>
      </c>
    </row>
    <row r="207" spans="1:5" x14ac:dyDescent="0.3">
      <c r="A207" t="str">
        <f>IF(RESULTS!$AE207="","",RESULTS!AE207)</f>
        <v xml:space="preserve"> </v>
      </c>
      <c r="B207" s="109" t="str">
        <f>IF(RESULTS!$AE207="","",RESULTS!K207)</f>
        <v/>
      </c>
      <c r="C207" s="109" t="str">
        <f>IF(RESULTS!$AE207="","",RESULTS!M207)</f>
        <v/>
      </c>
      <c r="D207" s="109">
        <f>IF(RESULTS!$AE207="","",RESULTS!AF207)</f>
        <v>0</v>
      </c>
      <c r="E207" s="109">
        <f>IF(RESULTS!$AE207="","",RESULTS!AG207)</f>
        <v>0</v>
      </c>
    </row>
    <row r="208" spans="1:5" x14ac:dyDescent="0.3">
      <c r="A208" t="str">
        <f>IF(RESULTS!$AE208="","",RESULTS!AE208)</f>
        <v xml:space="preserve"> </v>
      </c>
      <c r="B208" s="109" t="str">
        <f>IF(RESULTS!$AE208="","",RESULTS!K208)</f>
        <v/>
      </c>
      <c r="C208" s="109" t="str">
        <f>IF(RESULTS!$AE208="","",RESULTS!M208)</f>
        <v/>
      </c>
      <c r="D208" s="109">
        <f>IF(RESULTS!$AE208="","",RESULTS!AF208)</f>
        <v>0</v>
      </c>
      <c r="E208" s="109">
        <f>IF(RESULTS!$AE208="","",RESULTS!AG208)</f>
        <v>0</v>
      </c>
    </row>
    <row r="209" spans="1:5" x14ac:dyDescent="0.3">
      <c r="A209" t="str">
        <f>IF(RESULTS!$AE209="","",RESULTS!AE209)</f>
        <v xml:space="preserve"> </v>
      </c>
      <c r="B209" s="109" t="str">
        <f>IF(RESULTS!$AE209="","",RESULTS!K209)</f>
        <v/>
      </c>
      <c r="C209" s="109" t="str">
        <f>IF(RESULTS!$AE209="","",RESULTS!M209)</f>
        <v/>
      </c>
      <c r="D209" s="109">
        <f>IF(RESULTS!$AE209="","",RESULTS!AF209)</f>
        <v>0</v>
      </c>
      <c r="E209" s="109">
        <f>IF(RESULTS!$AE209="","",RESULTS!AG209)</f>
        <v>0</v>
      </c>
    </row>
    <row r="210" spans="1:5" x14ac:dyDescent="0.3">
      <c r="A210" t="str">
        <f>IF(RESULTS!$AE210="","",RESULTS!AE210)</f>
        <v xml:space="preserve"> </v>
      </c>
      <c r="B210" s="109" t="str">
        <f>IF(RESULTS!$AE210="","",RESULTS!K210)</f>
        <v/>
      </c>
      <c r="C210" s="109" t="str">
        <f>IF(RESULTS!$AE210="","",RESULTS!M210)</f>
        <v/>
      </c>
      <c r="D210" s="109">
        <f>IF(RESULTS!$AE210="","",RESULTS!AF210)</f>
        <v>0</v>
      </c>
      <c r="E210" s="109">
        <f>IF(RESULTS!$AE210="","",RESULTS!AG210)</f>
        <v>0</v>
      </c>
    </row>
    <row r="211" spans="1:5" x14ac:dyDescent="0.3">
      <c r="A211" t="str">
        <f>IF(RESULTS!$AE211="","",RESULTS!AE211)</f>
        <v xml:space="preserve"> </v>
      </c>
      <c r="B211" s="109" t="str">
        <f>IF(RESULTS!$AE211="","",RESULTS!K211)</f>
        <v/>
      </c>
      <c r="C211" s="109" t="str">
        <f>IF(RESULTS!$AE211="","",RESULTS!M211)</f>
        <v/>
      </c>
      <c r="D211" s="109">
        <f>IF(RESULTS!$AE211="","",RESULTS!AF211)</f>
        <v>0</v>
      </c>
      <c r="E211" s="109">
        <f>IF(RESULTS!$AE211="","",RESULTS!AG211)</f>
        <v>0</v>
      </c>
    </row>
    <row r="212" spans="1:5" x14ac:dyDescent="0.3">
      <c r="A212" t="str">
        <f>IF(RESULTS!$AE212="","",RESULTS!AE212)</f>
        <v xml:space="preserve"> </v>
      </c>
      <c r="B212" s="109" t="str">
        <f>IF(RESULTS!$AE212="","",RESULTS!K212)</f>
        <v/>
      </c>
      <c r="C212" s="109" t="str">
        <f>IF(RESULTS!$AE212="","",RESULTS!M212)</f>
        <v/>
      </c>
      <c r="D212" s="109">
        <f>IF(RESULTS!$AE212="","",RESULTS!AF212)</f>
        <v>0</v>
      </c>
      <c r="E212" s="109">
        <f>IF(RESULTS!$AE212="","",RESULTS!AG212)</f>
        <v>0</v>
      </c>
    </row>
    <row r="213" spans="1:5" x14ac:dyDescent="0.3">
      <c r="A213" t="str">
        <f>IF(RESULTS!$AE213="","",RESULTS!AE213)</f>
        <v xml:space="preserve"> </v>
      </c>
      <c r="B213" s="109" t="str">
        <f>IF(RESULTS!$AE213="","",RESULTS!K213)</f>
        <v/>
      </c>
      <c r="C213" s="109" t="str">
        <f>IF(RESULTS!$AE213="","",RESULTS!M213)</f>
        <v/>
      </c>
      <c r="D213" s="109">
        <f>IF(RESULTS!$AE213="","",RESULTS!AF213)</f>
        <v>0</v>
      </c>
      <c r="E213" s="109">
        <f>IF(RESULTS!$AE213="","",RESULTS!AG213)</f>
        <v>0</v>
      </c>
    </row>
    <row r="214" spans="1:5" x14ac:dyDescent="0.3">
      <c r="A214" t="str">
        <f>IF(RESULTS!$AE214="","",RESULTS!AE214)</f>
        <v xml:space="preserve"> </v>
      </c>
      <c r="B214" s="109" t="str">
        <f>IF(RESULTS!$AE214="","",RESULTS!K214)</f>
        <v/>
      </c>
      <c r="C214" s="109" t="str">
        <f>IF(RESULTS!$AE214="","",RESULTS!M214)</f>
        <v/>
      </c>
      <c r="D214" s="109">
        <f>IF(RESULTS!$AE214="","",RESULTS!AF214)</f>
        <v>0</v>
      </c>
      <c r="E214" s="109">
        <f>IF(RESULTS!$AE214="","",RESULTS!AG214)</f>
        <v>0</v>
      </c>
    </row>
    <row r="215" spans="1:5" x14ac:dyDescent="0.3">
      <c r="A215" t="str">
        <f>IF(RESULTS!$AE215="","",RESULTS!AE215)</f>
        <v xml:space="preserve"> </v>
      </c>
      <c r="B215" s="109" t="str">
        <f>IF(RESULTS!$AE215="","",RESULTS!K215)</f>
        <v/>
      </c>
      <c r="C215" s="109" t="str">
        <f>IF(RESULTS!$AE215="","",RESULTS!M215)</f>
        <v/>
      </c>
      <c r="D215" s="109">
        <f>IF(RESULTS!$AE215="","",RESULTS!AF215)</f>
        <v>0</v>
      </c>
      <c r="E215" s="109">
        <f>IF(RESULTS!$AE215="","",RESULTS!AG215)</f>
        <v>0</v>
      </c>
    </row>
    <row r="216" spans="1:5" x14ac:dyDescent="0.3">
      <c r="A216" t="str">
        <f>IF(RESULTS!$AE216="","",RESULTS!AE216)</f>
        <v xml:space="preserve"> </v>
      </c>
      <c r="B216" s="109" t="str">
        <f>IF(RESULTS!$AE216="","",RESULTS!K216)</f>
        <v/>
      </c>
      <c r="C216" s="109" t="str">
        <f>IF(RESULTS!$AE216="","",RESULTS!M216)</f>
        <v/>
      </c>
      <c r="D216" s="109">
        <f>IF(RESULTS!$AE216="","",RESULTS!AF216)</f>
        <v>0</v>
      </c>
      <c r="E216" s="109">
        <f>IF(RESULTS!$AE216="","",RESULTS!AG216)</f>
        <v>0</v>
      </c>
    </row>
    <row r="217" spans="1:5" x14ac:dyDescent="0.3">
      <c r="A217" t="str">
        <f>IF(RESULTS!$AE217="","",RESULTS!AE217)</f>
        <v xml:space="preserve"> </v>
      </c>
      <c r="B217" s="109" t="str">
        <f>IF(RESULTS!$AE217="","",RESULTS!K217)</f>
        <v/>
      </c>
      <c r="C217" s="109" t="str">
        <f>IF(RESULTS!$AE217="","",RESULTS!M217)</f>
        <v/>
      </c>
      <c r="D217" s="109">
        <f>IF(RESULTS!$AE217="","",RESULTS!AF217)</f>
        <v>0</v>
      </c>
      <c r="E217" s="109">
        <f>IF(RESULTS!$AE217="","",RESULTS!AG217)</f>
        <v>0</v>
      </c>
    </row>
    <row r="218" spans="1:5" x14ac:dyDescent="0.3">
      <c r="A218" t="str">
        <f>IF(RESULTS!$AE218="","",RESULTS!AE218)</f>
        <v xml:space="preserve"> </v>
      </c>
      <c r="B218" s="109" t="str">
        <f>IF(RESULTS!$AE218="","",RESULTS!K218)</f>
        <v/>
      </c>
      <c r="C218" s="109" t="str">
        <f>IF(RESULTS!$AE218="","",RESULTS!M218)</f>
        <v/>
      </c>
      <c r="D218" s="109">
        <f>IF(RESULTS!$AE218="","",RESULTS!AF218)</f>
        <v>0</v>
      </c>
      <c r="E218" s="109">
        <f>IF(RESULTS!$AE218="","",RESULTS!AG218)</f>
        <v>0</v>
      </c>
    </row>
    <row r="219" spans="1:5" x14ac:dyDescent="0.3">
      <c r="A219" t="str">
        <f>IF(RESULTS!$AE219="","",RESULTS!AE219)</f>
        <v xml:space="preserve"> </v>
      </c>
      <c r="B219" s="109" t="str">
        <f>IF(RESULTS!$AE219="","",RESULTS!K219)</f>
        <v/>
      </c>
      <c r="C219" s="109" t="str">
        <f>IF(RESULTS!$AE219="","",RESULTS!M219)</f>
        <v/>
      </c>
      <c r="D219" s="109">
        <f>IF(RESULTS!$AE219="","",RESULTS!AF219)</f>
        <v>0</v>
      </c>
      <c r="E219" s="109">
        <f>IF(RESULTS!$AE219="","",RESULTS!AG219)</f>
        <v>0</v>
      </c>
    </row>
    <row r="220" spans="1:5" x14ac:dyDescent="0.3">
      <c r="A220" t="str">
        <f>IF(RESULTS!$AE220="","",RESULTS!AE220)</f>
        <v xml:space="preserve"> </v>
      </c>
      <c r="B220" s="109" t="str">
        <f>IF(RESULTS!$AE220="","",RESULTS!K220)</f>
        <v/>
      </c>
      <c r="C220" s="109" t="str">
        <f>IF(RESULTS!$AE220="","",RESULTS!M220)</f>
        <v/>
      </c>
      <c r="D220" s="109">
        <f>IF(RESULTS!$AE220="","",RESULTS!AF220)</f>
        <v>0</v>
      </c>
      <c r="E220" s="109">
        <f>IF(RESULTS!$AE220="","",RESULTS!AG220)</f>
        <v>0</v>
      </c>
    </row>
    <row r="221" spans="1:5" x14ac:dyDescent="0.3">
      <c r="A221" t="str">
        <f>IF(RESULTS!$AE221="","",RESULTS!AE221)</f>
        <v xml:space="preserve"> </v>
      </c>
      <c r="B221" s="109" t="str">
        <f>IF(RESULTS!$AE221="","",RESULTS!K221)</f>
        <v/>
      </c>
      <c r="C221" s="109" t="str">
        <f>IF(RESULTS!$AE221="","",RESULTS!M221)</f>
        <v/>
      </c>
      <c r="D221" s="109">
        <f>IF(RESULTS!$AE221="","",RESULTS!AF221)</f>
        <v>0</v>
      </c>
      <c r="E221" s="109">
        <f>IF(RESULTS!$AE221="","",RESULTS!AG221)</f>
        <v>0</v>
      </c>
    </row>
    <row r="222" spans="1:5" x14ac:dyDescent="0.3">
      <c r="A222" t="str">
        <f>IF(RESULTS!$AE222="","",RESULTS!AE222)</f>
        <v xml:space="preserve"> </v>
      </c>
      <c r="B222" s="109" t="str">
        <f>IF(RESULTS!$AE222="","",RESULTS!K222)</f>
        <v/>
      </c>
      <c r="C222" s="109" t="str">
        <f>IF(RESULTS!$AE222="","",RESULTS!M222)</f>
        <v/>
      </c>
      <c r="D222" s="109">
        <f>IF(RESULTS!$AE222="","",RESULTS!AF222)</f>
        <v>0</v>
      </c>
      <c r="E222" s="109">
        <f>IF(RESULTS!$AE222="","",RESULTS!AG222)</f>
        <v>0</v>
      </c>
    </row>
    <row r="223" spans="1:5" x14ac:dyDescent="0.3">
      <c r="A223" t="str">
        <f>IF(RESULTS!$AE223="","",RESULTS!AE223)</f>
        <v xml:space="preserve"> </v>
      </c>
      <c r="B223" s="109" t="str">
        <f>IF(RESULTS!$AE223="","",RESULTS!K223)</f>
        <v/>
      </c>
      <c r="C223" s="109" t="str">
        <f>IF(RESULTS!$AE223="","",RESULTS!M223)</f>
        <v/>
      </c>
      <c r="D223" s="109">
        <f>IF(RESULTS!$AE223="","",RESULTS!AF223)</f>
        <v>0</v>
      </c>
      <c r="E223" s="109">
        <f>IF(RESULTS!$AE223="","",RESULTS!AG223)</f>
        <v>0</v>
      </c>
    </row>
    <row r="224" spans="1:5" x14ac:dyDescent="0.3">
      <c r="A224" t="str">
        <f>IF(RESULTS!$AE224="","",RESULTS!AE224)</f>
        <v xml:space="preserve"> </v>
      </c>
      <c r="B224" s="109" t="str">
        <f>IF(RESULTS!$AE224="","",RESULTS!K224)</f>
        <v/>
      </c>
      <c r="C224" s="109" t="str">
        <f>IF(RESULTS!$AE224="","",RESULTS!M224)</f>
        <v/>
      </c>
      <c r="D224" s="109">
        <f>IF(RESULTS!$AE224="","",RESULTS!AF224)</f>
        <v>0</v>
      </c>
      <c r="E224" s="109">
        <f>IF(RESULTS!$AE224="","",RESULTS!AG224)</f>
        <v>0</v>
      </c>
    </row>
    <row r="225" spans="1:5" x14ac:dyDescent="0.3">
      <c r="A225" t="str">
        <f>IF(RESULTS!$AE225="","",RESULTS!AE225)</f>
        <v xml:space="preserve"> </v>
      </c>
      <c r="B225" s="109" t="str">
        <f>IF(RESULTS!$AE225="","",RESULTS!K225)</f>
        <v/>
      </c>
      <c r="C225" s="109" t="str">
        <f>IF(RESULTS!$AE225="","",RESULTS!M225)</f>
        <v/>
      </c>
      <c r="D225" s="109">
        <f>IF(RESULTS!$AE225="","",RESULTS!AF225)</f>
        <v>0</v>
      </c>
      <c r="E225" s="109">
        <f>IF(RESULTS!$AE225="","",RESULTS!AG225)</f>
        <v>0</v>
      </c>
    </row>
    <row r="226" spans="1:5" x14ac:dyDescent="0.3">
      <c r="A226" t="str">
        <f>IF(RESULTS!$AE226="","",RESULTS!AE226)</f>
        <v xml:space="preserve"> </v>
      </c>
      <c r="B226" s="109" t="str">
        <f>IF(RESULTS!$AE226="","",RESULTS!K226)</f>
        <v/>
      </c>
      <c r="C226" s="109" t="str">
        <f>IF(RESULTS!$AE226="","",RESULTS!M226)</f>
        <v/>
      </c>
      <c r="D226" s="109">
        <f>IF(RESULTS!$AE226="","",RESULTS!AF226)</f>
        <v>0</v>
      </c>
      <c r="E226" s="109">
        <f>IF(RESULTS!$AE226="","",RESULTS!AG226)</f>
        <v>0</v>
      </c>
    </row>
    <row r="227" spans="1:5" x14ac:dyDescent="0.3">
      <c r="A227" t="str">
        <f>IF(RESULTS!$AE227="","",RESULTS!AE227)</f>
        <v xml:space="preserve"> </v>
      </c>
      <c r="B227" s="109" t="str">
        <f>IF(RESULTS!$AE227="","",RESULTS!K227)</f>
        <v/>
      </c>
      <c r="C227" s="109" t="str">
        <f>IF(RESULTS!$AE227="","",RESULTS!M227)</f>
        <v/>
      </c>
      <c r="D227" s="109">
        <f>IF(RESULTS!$AE227="","",RESULTS!AF227)</f>
        <v>0</v>
      </c>
      <c r="E227" s="109">
        <f>IF(RESULTS!$AE227="","",RESULTS!AG227)</f>
        <v>0</v>
      </c>
    </row>
    <row r="228" spans="1:5" x14ac:dyDescent="0.3">
      <c r="A228" t="str">
        <f>IF(RESULTS!$AE228="","",RESULTS!AE228)</f>
        <v xml:space="preserve"> </v>
      </c>
      <c r="B228" s="109" t="str">
        <f>IF(RESULTS!$AE228="","",RESULTS!K228)</f>
        <v/>
      </c>
      <c r="C228" s="109" t="str">
        <f>IF(RESULTS!$AE228="","",RESULTS!M228)</f>
        <v/>
      </c>
      <c r="D228" s="109">
        <f>IF(RESULTS!$AE228="","",RESULTS!AF228)</f>
        <v>0</v>
      </c>
      <c r="E228" s="109">
        <f>IF(RESULTS!$AE228="","",RESULTS!AG228)</f>
        <v>0</v>
      </c>
    </row>
    <row r="229" spans="1:5" x14ac:dyDescent="0.3">
      <c r="A229" t="str">
        <f>IF(RESULTS!$AE229="","",RESULTS!AE229)</f>
        <v xml:space="preserve"> </v>
      </c>
      <c r="B229" s="109" t="str">
        <f>IF(RESULTS!$AE229="","",RESULTS!K229)</f>
        <v/>
      </c>
      <c r="C229" s="109" t="str">
        <f>IF(RESULTS!$AE229="","",RESULTS!M229)</f>
        <v/>
      </c>
      <c r="D229" s="109">
        <f>IF(RESULTS!$AE229="","",RESULTS!AF229)</f>
        <v>0</v>
      </c>
      <c r="E229" s="109">
        <f>IF(RESULTS!$AE229="","",RESULTS!AG229)</f>
        <v>0</v>
      </c>
    </row>
    <row r="230" spans="1:5" x14ac:dyDescent="0.3">
      <c r="A230" t="str">
        <f>IF(RESULTS!$AE230="","",RESULTS!AE230)</f>
        <v xml:space="preserve"> </v>
      </c>
      <c r="B230" s="109" t="str">
        <f>IF(RESULTS!$AE230="","",RESULTS!K230)</f>
        <v/>
      </c>
      <c r="C230" s="109" t="str">
        <f>IF(RESULTS!$AE230="","",RESULTS!M230)</f>
        <v/>
      </c>
      <c r="D230" s="109">
        <f>IF(RESULTS!$AE230="","",RESULTS!AF230)</f>
        <v>0</v>
      </c>
      <c r="E230" s="109">
        <f>IF(RESULTS!$AE230="","",RESULTS!AG230)</f>
        <v>0</v>
      </c>
    </row>
    <row r="231" spans="1:5" x14ac:dyDescent="0.3">
      <c r="A231" t="str">
        <f>IF(RESULTS!$AE231="","",RESULTS!AE231)</f>
        <v xml:space="preserve"> </v>
      </c>
      <c r="B231" s="109" t="str">
        <f>IF(RESULTS!$AE231="","",RESULTS!K231)</f>
        <v/>
      </c>
      <c r="C231" s="109" t="str">
        <f>IF(RESULTS!$AE231="","",RESULTS!M231)</f>
        <v/>
      </c>
      <c r="D231" s="109">
        <f>IF(RESULTS!$AE231="","",RESULTS!AF231)</f>
        <v>0</v>
      </c>
      <c r="E231" s="109">
        <f>IF(RESULTS!$AE231="","",RESULTS!AG231)</f>
        <v>0</v>
      </c>
    </row>
    <row r="232" spans="1:5" x14ac:dyDescent="0.3">
      <c r="A232" t="str">
        <f>IF(RESULTS!$AE232="","",RESULTS!AE232)</f>
        <v xml:space="preserve"> </v>
      </c>
      <c r="B232" s="109" t="str">
        <f>IF(RESULTS!$AE232="","",RESULTS!K232)</f>
        <v/>
      </c>
      <c r="C232" s="109" t="str">
        <f>IF(RESULTS!$AE232="","",RESULTS!M232)</f>
        <v/>
      </c>
      <c r="D232" s="109">
        <f>IF(RESULTS!$AE232="","",RESULTS!AF232)</f>
        <v>0</v>
      </c>
      <c r="E232" s="109">
        <f>IF(RESULTS!$AE232="","",RESULTS!AG232)</f>
        <v>0</v>
      </c>
    </row>
    <row r="233" spans="1:5" x14ac:dyDescent="0.3">
      <c r="A233" t="str">
        <f>IF(RESULTS!$AE233="","",RESULTS!AE233)</f>
        <v xml:space="preserve"> </v>
      </c>
      <c r="B233" s="109" t="str">
        <f>IF(RESULTS!$AE233="","",RESULTS!K233)</f>
        <v/>
      </c>
      <c r="C233" s="109" t="str">
        <f>IF(RESULTS!$AE233="","",RESULTS!M233)</f>
        <v/>
      </c>
      <c r="D233" s="109">
        <f>IF(RESULTS!$AE233="","",RESULTS!AF233)</f>
        <v>0</v>
      </c>
      <c r="E233" s="109">
        <f>IF(RESULTS!$AE233="","",RESULTS!AG233)</f>
        <v>0</v>
      </c>
    </row>
    <row r="234" spans="1:5" x14ac:dyDescent="0.3">
      <c r="A234" t="str">
        <f>IF(RESULTS!$AE234="","",RESULTS!AE234)</f>
        <v xml:space="preserve"> </v>
      </c>
      <c r="B234" s="109" t="str">
        <f>IF(RESULTS!$AE234="","",RESULTS!K234)</f>
        <v/>
      </c>
      <c r="C234" s="109" t="str">
        <f>IF(RESULTS!$AE234="","",RESULTS!M234)</f>
        <v/>
      </c>
      <c r="D234" s="109">
        <f>IF(RESULTS!$AE234="","",RESULTS!AF234)</f>
        <v>0</v>
      </c>
      <c r="E234" s="109">
        <f>IF(RESULTS!$AE234="","",RESULTS!AG234)</f>
        <v>0</v>
      </c>
    </row>
    <row r="235" spans="1:5" x14ac:dyDescent="0.3">
      <c r="A235" t="str">
        <f>IF(RESULTS!$AE235="","",RESULTS!AE235)</f>
        <v xml:space="preserve"> </v>
      </c>
      <c r="B235" s="109" t="str">
        <f>IF(RESULTS!$AE235="","",RESULTS!K235)</f>
        <v/>
      </c>
      <c r="C235" s="109" t="str">
        <f>IF(RESULTS!$AE235="","",RESULTS!M235)</f>
        <v/>
      </c>
      <c r="D235" s="109">
        <f>IF(RESULTS!$AE235="","",RESULTS!AF235)</f>
        <v>0</v>
      </c>
      <c r="E235" s="109">
        <f>IF(RESULTS!$AE235="","",RESULTS!AG235)</f>
        <v>0</v>
      </c>
    </row>
    <row r="236" spans="1:5" x14ac:dyDescent="0.3">
      <c r="A236" t="str">
        <f>IF(RESULTS!$AE236="","",RESULTS!AE236)</f>
        <v xml:space="preserve"> </v>
      </c>
      <c r="B236" s="109" t="str">
        <f>IF(RESULTS!$AE236="","",RESULTS!K236)</f>
        <v/>
      </c>
      <c r="C236" s="109" t="str">
        <f>IF(RESULTS!$AE236="","",RESULTS!M236)</f>
        <v/>
      </c>
      <c r="D236" s="109">
        <f>IF(RESULTS!$AE236="","",RESULTS!AF236)</f>
        <v>0</v>
      </c>
      <c r="E236" s="109">
        <f>IF(RESULTS!$AE236="","",RESULTS!AG236)</f>
        <v>0</v>
      </c>
    </row>
    <row r="237" spans="1:5" x14ac:dyDescent="0.3">
      <c r="A237" t="str">
        <f>IF(RESULTS!$AE237="","",RESULTS!AE237)</f>
        <v xml:space="preserve"> </v>
      </c>
      <c r="B237" s="109" t="str">
        <f>IF(RESULTS!$AE237="","",RESULTS!K237)</f>
        <v/>
      </c>
      <c r="C237" s="109" t="str">
        <f>IF(RESULTS!$AE237="","",RESULTS!M237)</f>
        <v/>
      </c>
      <c r="D237" s="109">
        <f>IF(RESULTS!$AE237="","",RESULTS!AF237)</f>
        <v>0</v>
      </c>
      <c r="E237" s="109">
        <f>IF(RESULTS!$AE237="","",RESULTS!AG237)</f>
        <v>0</v>
      </c>
    </row>
    <row r="238" spans="1:5" x14ac:dyDescent="0.3">
      <c r="A238" t="str">
        <f>IF(RESULTS!$AE238="","",RESULTS!AE238)</f>
        <v xml:space="preserve"> </v>
      </c>
      <c r="B238" s="109" t="str">
        <f>IF(RESULTS!$AE238="","",RESULTS!K238)</f>
        <v/>
      </c>
      <c r="C238" s="109" t="str">
        <f>IF(RESULTS!$AE238="","",RESULTS!M238)</f>
        <v/>
      </c>
      <c r="D238" s="109">
        <f>IF(RESULTS!$AE238="","",RESULTS!AF238)</f>
        <v>0</v>
      </c>
      <c r="E238" s="109">
        <f>IF(RESULTS!$AE238="","",RESULTS!AG238)</f>
        <v>0</v>
      </c>
    </row>
    <row r="239" spans="1:5" x14ac:dyDescent="0.3">
      <c r="A239" t="str">
        <f>IF(RESULTS!$AE239="","",RESULTS!AE239)</f>
        <v xml:space="preserve"> </v>
      </c>
      <c r="B239" s="109" t="str">
        <f>IF(RESULTS!$AE239="","",RESULTS!K239)</f>
        <v/>
      </c>
      <c r="C239" s="109" t="str">
        <f>IF(RESULTS!$AE239="","",RESULTS!M239)</f>
        <v/>
      </c>
      <c r="D239" s="109">
        <f>IF(RESULTS!$AE239="","",RESULTS!AF239)</f>
        <v>0</v>
      </c>
      <c r="E239" s="109">
        <f>IF(RESULTS!$AE239="","",RESULTS!AG239)</f>
        <v>0</v>
      </c>
    </row>
    <row r="240" spans="1:5" x14ac:dyDescent="0.3">
      <c r="A240" t="str">
        <f>IF(RESULTS!$AE240="","",RESULTS!AE240)</f>
        <v xml:space="preserve"> </v>
      </c>
      <c r="B240" s="109" t="str">
        <f>IF(RESULTS!$AE240="","",RESULTS!K240)</f>
        <v/>
      </c>
      <c r="C240" s="109" t="str">
        <f>IF(RESULTS!$AE240="","",RESULTS!M240)</f>
        <v/>
      </c>
      <c r="D240" s="109">
        <f>IF(RESULTS!$AE240="","",RESULTS!AF240)</f>
        <v>0</v>
      </c>
      <c r="E240" s="109">
        <f>IF(RESULTS!$AE240="","",RESULTS!AG240)</f>
        <v>0</v>
      </c>
    </row>
    <row r="241" spans="1:5" x14ac:dyDescent="0.3">
      <c r="A241" t="str">
        <f>IF(RESULTS!$AE241="","",RESULTS!AE241)</f>
        <v xml:space="preserve"> </v>
      </c>
      <c r="B241" s="109" t="str">
        <f>IF(RESULTS!$AE241="","",RESULTS!K241)</f>
        <v/>
      </c>
      <c r="C241" s="109" t="str">
        <f>IF(RESULTS!$AE241="","",RESULTS!M241)</f>
        <v/>
      </c>
      <c r="D241" s="109">
        <f>IF(RESULTS!$AE241="","",RESULTS!AF241)</f>
        <v>0</v>
      </c>
      <c r="E241" s="109">
        <f>IF(RESULTS!$AE241="","",RESULTS!AG241)</f>
        <v>0</v>
      </c>
    </row>
    <row r="242" spans="1:5" x14ac:dyDescent="0.3">
      <c r="A242" t="str">
        <f>IF(RESULTS!$AE242="","",RESULTS!AE242)</f>
        <v xml:space="preserve"> </v>
      </c>
      <c r="B242" s="109" t="str">
        <f>IF(RESULTS!$AE242="","",RESULTS!K242)</f>
        <v/>
      </c>
      <c r="C242" s="109" t="str">
        <f>IF(RESULTS!$AE242="","",RESULTS!M242)</f>
        <v/>
      </c>
      <c r="D242" s="109">
        <f>IF(RESULTS!$AE242="","",RESULTS!AF242)</f>
        <v>0</v>
      </c>
      <c r="E242" s="109">
        <f>IF(RESULTS!$AE242="","",RESULTS!AG242)</f>
        <v>0</v>
      </c>
    </row>
    <row r="243" spans="1:5" x14ac:dyDescent="0.3">
      <c r="A243" t="str">
        <f>IF(RESULTS!$AE243="","",RESULTS!AE243)</f>
        <v xml:space="preserve"> </v>
      </c>
      <c r="B243" s="109" t="str">
        <f>IF(RESULTS!$AE243="","",RESULTS!K243)</f>
        <v/>
      </c>
      <c r="C243" s="109" t="str">
        <f>IF(RESULTS!$AE243="","",RESULTS!M243)</f>
        <v/>
      </c>
      <c r="D243" s="109">
        <f>IF(RESULTS!$AE243="","",RESULTS!AF243)</f>
        <v>0</v>
      </c>
      <c r="E243" s="109">
        <f>IF(RESULTS!$AE243="","",RESULTS!AG243)</f>
        <v>0</v>
      </c>
    </row>
    <row r="244" spans="1:5" x14ac:dyDescent="0.3">
      <c r="A244" t="str">
        <f>IF(RESULTS!$AE244="","",RESULTS!AE244)</f>
        <v xml:space="preserve"> </v>
      </c>
      <c r="B244" s="109" t="str">
        <f>IF(RESULTS!$AE244="","",RESULTS!K244)</f>
        <v/>
      </c>
      <c r="C244" s="109" t="str">
        <f>IF(RESULTS!$AE244="","",RESULTS!M244)</f>
        <v/>
      </c>
      <c r="D244" s="109">
        <f>IF(RESULTS!$AE244="","",RESULTS!AF244)</f>
        <v>0</v>
      </c>
      <c r="E244" s="109">
        <f>IF(RESULTS!$AE244="","",RESULTS!AG244)</f>
        <v>0</v>
      </c>
    </row>
    <row r="245" spans="1:5" x14ac:dyDescent="0.3">
      <c r="A245" t="str">
        <f>IF(RESULTS!$AE245="","",RESULTS!AE245)</f>
        <v xml:space="preserve"> </v>
      </c>
      <c r="B245" s="109" t="str">
        <f>IF(RESULTS!$AE245="","",RESULTS!K245)</f>
        <v/>
      </c>
      <c r="C245" s="109" t="str">
        <f>IF(RESULTS!$AE245="","",RESULTS!M245)</f>
        <v/>
      </c>
      <c r="D245" s="109">
        <f>IF(RESULTS!$AE245="","",RESULTS!AF245)</f>
        <v>0</v>
      </c>
      <c r="E245" s="109">
        <f>IF(RESULTS!$AE245="","",RESULTS!AG245)</f>
        <v>0</v>
      </c>
    </row>
    <row r="246" spans="1:5" x14ac:dyDescent="0.3">
      <c r="A246" t="str">
        <f>IF(RESULTS!$AE246="","",RESULTS!AE246)</f>
        <v xml:space="preserve"> </v>
      </c>
      <c r="B246" s="109" t="str">
        <f>IF(RESULTS!$AE246="","",RESULTS!K246)</f>
        <v/>
      </c>
      <c r="C246" s="109" t="str">
        <f>IF(RESULTS!$AE246="","",RESULTS!M246)</f>
        <v/>
      </c>
      <c r="D246" s="109">
        <f>IF(RESULTS!$AE246="","",RESULTS!AF246)</f>
        <v>0</v>
      </c>
      <c r="E246" s="109">
        <f>IF(RESULTS!$AE246="","",RESULTS!AG246)</f>
        <v>0</v>
      </c>
    </row>
    <row r="247" spans="1:5" x14ac:dyDescent="0.3">
      <c r="A247" t="str">
        <f>IF(RESULTS!$AE247="","",RESULTS!AE247)</f>
        <v xml:space="preserve"> </v>
      </c>
      <c r="B247" s="109" t="str">
        <f>IF(RESULTS!$AE247="","",RESULTS!K247)</f>
        <v/>
      </c>
      <c r="C247" s="109" t="str">
        <f>IF(RESULTS!$AE247="","",RESULTS!M247)</f>
        <v/>
      </c>
      <c r="D247" s="109">
        <f>IF(RESULTS!$AE247="","",RESULTS!AF247)</f>
        <v>0</v>
      </c>
      <c r="E247" s="109">
        <f>IF(RESULTS!$AE247="","",RESULTS!AG247)</f>
        <v>0</v>
      </c>
    </row>
    <row r="248" spans="1:5" x14ac:dyDescent="0.3">
      <c r="A248" t="str">
        <f>IF(RESULTS!$AE248="","",RESULTS!AE248)</f>
        <v xml:space="preserve"> </v>
      </c>
      <c r="B248" s="109" t="str">
        <f>IF(RESULTS!$AE248="","",RESULTS!K248)</f>
        <v/>
      </c>
      <c r="C248" s="109" t="str">
        <f>IF(RESULTS!$AE248="","",RESULTS!M248)</f>
        <v/>
      </c>
      <c r="D248" s="109">
        <f>IF(RESULTS!$AE248="","",RESULTS!AF248)</f>
        <v>0</v>
      </c>
      <c r="E248" s="109">
        <f>IF(RESULTS!$AE248="","",RESULTS!AG248)</f>
        <v>0</v>
      </c>
    </row>
    <row r="249" spans="1:5" x14ac:dyDescent="0.3">
      <c r="A249" t="str">
        <f>IF(RESULTS!$AE249="","",RESULTS!AE249)</f>
        <v xml:space="preserve"> </v>
      </c>
      <c r="B249" s="109" t="str">
        <f>IF(RESULTS!$AE249="","",RESULTS!K249)</f>
        <v/>
      </c>
      <c r="C249" s="109" t="str">
        <f>IF(RESULTS!$AE249="","",RESULTS!M249)</f>
        <v/>
      </c>
      <c r="D249" s="109">
        <f>IF(RESULTS!$AE249="","",RESULTS!AF249)</f>
        <v>0</v>
      </c>
      <c r="E249" s="109">
        <f>IF(RESULTS!$AE249="","",RESULTS!AG249)</f>
        <v>0</v>
      </c>
    </row>
    <row r="250" spans="1:5" x14ac:dyDescent="0.3">
      <c r="A250" t="str">
        <f>IF(RESULTS!$AE250="","",RESULTS!AE250)</f>
        <v xml:space="preserve"> </v>
      </c>
      <c r="B250" s="109" t="str">
        <f>IF(RESULTS!$AE250="","",RESULTS!K250)</f>
        <v/>
      </c>
      <c r="C250" s="109" t="str">
        <f>IF(RESULTS!$AE250="","",RESULTS!M250)</f>
        <v/>
      </c>
      <c r="D250" s="109">
        <f>IF(RESULTS!$AE250="","",RESULTS!AF250)</f>
        <v>0</v>
      </c>
      <c r="E250" s="109">
        <f>IF(RESULTS!$AE250="","",RESULTS!AG250)</f>
        <v>0</v>
      </c>
    </row>
    <row r="251" spans="1:5" x14ac:dyDescent="0.3">
      <c r="A251" t="str">
        <f>IF(RESULTS!$AE251="","",RESULTS!AE251)</f>
        <v xml:space="preserve"> </v>
      </c>
      <c r="B251" s="109" t="str">
        <f>IF(RESULTS!$AE251="","",RESULTS!K251)</f>
        <v/>
      </c>
      <c r="C251" s="109" t="str">
        <f>IF(RESULTS!$AE251="","",RESULTS!M251)</f>
        <v/>
      </c>
      <c r="D251" s="109">
        <f>IF(RESULTS!$AE251="","",RESULTS!AF251)</f>
        <v>0</v>
      </c>
      <c r="E251" s="109">
        <f>IF(RESULTS!$AE251="","",RESULTS!AG251)</f>
        <v>0</v>
      </c>
    </row>
    <row r="252" spans="1:5" x14ac:dyDescent="0.3">
      <c r="A252" t="str">
        <f>IF(RESULTS!$AE252="","",RESULTS!AE252)</f>
        <v xml:space="preserve"> </v>
      </c>
      <c r="B252" s="109" t="str">
        <f>IF(RESULTS!$AE252="","",RESULTS!K252)</f>
        <v/>
      </c>
      <c r="C252" s="109" t="str">
        <f>IF(RESULTS!$AE252="","",RESULTS!M252)</f>
        <v/>
      </c>
      <c r="D252" s="109">
        <f>IF(RESULTS!$AE252="","",RESULTS!AF252)</f>
        <v>0</v>
      </c>
      <c r="E252" s="109">
        <f>IF(RESULTS!$AE252="","",RESULTS!AG252)</f>
        <v>0</v>
      </c>
    </row>
    <row r="253" spans="1:5" x14ac:dyDescent="0.3">
      <c r="A253" t="str">
        <f>IF(RESULTS!$AE253="","",RESULTS!AE253)</f>
        <v xml:space="preserve"> </v>
      </c>
      <c r="B253" s="109" t="str">
        <f>IF(RESULTS!$AE253="","",RESULTS!K253)</f>
        <v/>
      </c>
      <c r="C253" s="109" t="str">
        <f>IF(RESULTS!$AE253="","",RESULTS!M253)</f>
        <v/>
      </c>
      <c r="D253" s="109">
        <f>IF(RESULTS!$AE253="","",RESULTS!AF253)</f>
        <v>0</v>
      </c>
      <c r="E253" s="109">
        <f>IF(RESULTS!$AE253="","",RESULTS!AG253)</f>
        <v>0</v>
      </c>
    </row>
    <row r="254" spans="1:5" x14ac:dyDescent="0.3">
      <c r="A254" t="str">
        <f>IF(RESULTS!$AE254="","",RESULTS!AE254)</f>
        <v xml:space="preserve"> </v>
      </c>
      <c r="B254" s="109" t="str">
        <f>IF(RESULTS!$AE254="","",RESULTS!K254)</f>
        <v/>
      </c>
      <c r="C254" s="109" t="str">
        <f>IF(RESULTS!$AE254="","",RESULTS!M254)</f>
        <v/>
      </c>
      <c r="D254" s="109">
        <f>IF(RESULTS!$AE254="","",RESULTS!AF254)</f>
        <v>0</v>
      </c>
      <c r="E254" s="109">
        <f>IF(RESULTS!$AE254="","",RESULTS!AG254)</f>
        <v>0</v>
      </c>
    </row>
    <row r="255" spans="1:5" x14ac:dyDescent="0.3">
      <c r="A255" t="str">
        <f>IF(RESULTS!$AE255="","",RESULTS!AE255)</f>
        <v xml:space="preserve"> </v>
      </c>
      <c r="B255" s="109" t="str">
        <f>IF(RESULTS!$AE255="","",RESULTS!K255)</f>
        <v/>
      </c>
      <c r="C255" s="109" t="str">
        <f>IF(RESULTS!$AE255="","",RESULTS!M255)</f>
        <v/>
      </c>
      <c r="D255" s="109">
        <f>IF(RESULTS!$AE255="","",RESULTS!AF255)</f>
        <v>0</v>
      </c>
      <c r="E255" s="109">
        <f>IF(RESULTS!$AE255="","",RESULTS!AG255)</f>
        <v>0</v>
      </c>
    </row>
    <row r="256" spans="1:5" x14ac:dyDescent="0.3">
      <c r="A256" t="str">
        <f>IF(RESULTS!$AE256="","",RESULTS!AE256)</f>
        <v xml:space="preserve"> </v>
      </c>
      <c r="B256" s="109" t="str">
        <f>IF(RESULTS!$AE256="","",RESULTS!K256)</f>
        <v/>
      </c>
      <c r="C256" s="109" t="str">
        <f>IF(RESULTS!$AE256="","",RESULTS!M256)</f>
        <v/>
      </c>
      <c r="D256" s="109">
        <f>IF(RESULTS!$AE256="","",RESULTS!AF256)</f>
        <v>0</v>
      </c>
      <c r="E256" s="109">
        <f>IF(RESULTS!$AE256="","",RESULTS!AG256)</f>
        <v>0</v>
      </c>
    </row>
    <row r="257" spans="1:5" x14ac:dyDescent="0.3">
      <c r="A257" t="str">
        <f>IF(RESULTS!$AE257="","",RESULTS!AE257)</f>
        <v xml:space="preserve"> </v>
      </c>
      <c r="B257" s="109" t="str">
        <f>IF(RESULTS!$AE257="","",RESULTS!K257)</f>
        <v/>
      </c>
      <c r="C257" s="109" t="str">
        <f>IF(RESULTS!$AE257="","",RESULTS!M257)</f>
        <v/>
      </c>
      <c r="D257" s="109">
        <f>IF(RESULTS!$AE257="","",RESULTS!AF257)</f>
        <v>0</v>
      </c>
      <c r="E257" s="109">
        <f>IF(RESULTS!$AE257="","",RESULTS!AG257)</f>
        <v>0</v>
      </c>
    </row>
    <row r="258" spans="1:5" x14ac:dyDescent="0.3">
      <c r="A258" t="str">
        <f>IF(RESULTS!$AE258="","",RESULTS!AE258)</f>
        <v xml:space="preserve"> </v>
      </c>
      <c r="B258" s="109" t="str">
        <f>IF(RESULTS!$AE258="","",RESULTS!K258)</f>
        <v/>
      </c>
      <c r="C258" s="109" t="str">
        <f>IF(RESULTS!$AE258="","",RESULTS!M258)</f>
        <v/>
      </c>
      <c r="D258" s="109">
        <f>IF(RESULTS!$AE258="","",RESULTS!AF258)</f>
        <v>0</v>
      </c>
      <c r="E258" s="109">
        <f>IF(RESULTS!$AE258="","",RESULTS!AG258)</f>
        <v>0</v>
      </c>
    </row>
    <row r="259" spans="1:5" x14ac:dyDescent="0.3">
      <c r="A259" t="str">
        <f>IF(RESULTS!$AE259="","",RESULTS!AE259)</f>
        <v xml:space="preserve"> </v>
      </c>
      <c r="B259" s="109" t="str">
        <f>IF(RESULTS!$AE259="","",RESULTS!K259)</f>
        <v/>
      </c>
      <c r="C259" s="109" t="str">
        <f>IF(RESULTS!$AE259="","",RESULTS!M259)</f>
        <v/>
      </c>
      <c r="D259" s="109">
        <f>IF(RESULTS!$AE259="","",RESULTS!AF259)</f>
        <v>0</v>
      </c>
      <c r="E259" s="109">
        <f>IF(RESULTS!$AE259="","",RESULTS!AG259)</f>
        <v>0</v>
      </c>
    </row>
    <row r="260" spans="1:5" x14ac:dyDescent="0.3">
      <c r="A260" t="str">
        <f>IF(RESULTS!$AE260="","",RESULTS!AE260)</f>
        <v xml:space="preserve"> </v>
      </c>
      <c r="B260" s="109" t="str">
        <f>IF(RESULTS!$AE260="","",RESULTS!K260)</f>
        <v/>
      </c>
      <c r="C260" s="109" t="str">
        <f>IF(RESULTS!$AE260="","",RESULTS!M260)</f>
        <v/>
      </c>
      <c r="D260" s="109">
        <f>IF(RESULTS!$AE260="","",RESULTS!AF260)</f>
        <v>0</v>
      </c>
      <c r="E260" s="109">
        <f>IF(RESULTS!$AE260="","",RESULTS!AG260)</f>
        <v>0</v>
      </c>
    </row>
    <row r="261" spans="1:5" x14ac:dyDescent="0.3">
      <c r="A261" t="str">
        <f>IF(RESULTS!$AE261="","",RESULTS!AE261)</f>
        <v xml:space="preserve"> </v>
      </c>
      <c r="B261" s="109" t="str">
        <f>IF(RESULTS!$AE261="","",RESULTS!K261)</f>
        <v/>
      </c>
      <c r="C261" s="109" t="str">
        <f>IF(RESULTS!$AE261="","",RESULTS!M261)</f>
        <v/>
      </c>
      <c r="D261" s="109">
        <f>IF(RESULTS!$AE261="","",RESULTS!AF261)</f>
        <v>0</v>
      </c>
      <c r="E261" s="109">
        <f>IF(RESULTS!$AE261="","",RESULTS!AG261)</f>
        <v>0</v>
      </c>
    </row>
    <row r="262" spans="1:5" x14ac:dyDescent="0.3">
      <c r="A262" t="str">
        <f>IF(RESULTS!$AE262="","",RESULTS!AE262)</f>
        <v xml:space="preserve"> </v>
      </c>
      <c r="B262" s="109" t="str">
        <f>IF(RESULTS!$AE262="","",RESULTS!K262)</f>
        <v/>
      </c>
      <c r="C262" s="109" t="str">
        <f>IF(RESULTS!$AE262="","",RESULTS!M262)</f>
        <v/>
      </c>
      <c r="D262" s="109">
        <f>IF(RESULTS!$AE262="","",RESULTS!AF262)</f>
        <v>0</v>
      </c>
      <c r="E262" s="109">
        <f>IF(RESULTS!$AE262="","",RESULTS!AG262)</f>
        <v>0</v>
      </c>
    </row>
    <row r="263" spans="1:5" x14ac:dyDescent="0.3">
      <c r="A263" t="str">
        <f>IF(RESULTS!$AE263="","",RESULTS!AE263)</f>
        <v xml:space="preserve"> </v>
      </c>
      <c r="B263" s="109" t="str">
        <f>IF(RESULTS!$AE263="","",RESULTS!K263)</f>
        <v/>
      </c>
      <c r="C263" s="109" t="str">
        <f>IF(RESULTS!$AE263="","",RESULTS!M263)</f>
        <v/>
      </c>
      <c r="D263" s="109">
        <f>IF(RESULTS!$AE263="","",RESULTS!AF263)</f>
        <v>0</v>
      </c>
      <c r="E263" s="109">
        <f>IF(RESULTS!$AE263="","",RESULTS!AG263)</f>
        <v>0</v>
      </c>
    </row>
    <row r="264" spans="1:5" x14ac:dyDescent="0.3">
      <c r="A264" t="str">
        <f>IF(RESULTS!$AE264="","",RESULTS!AE264)</f>
        <v xml:space="preserve"> </v>
      </c>
      <c r="B264" s="109" t="str">
        <f>IF(RESULTS!$AE264="","",RESULTS!K264)</f>
        <v/>
      </c>
      <c r="C264" s="109" t="str">
        <f>IF(RESULTS!$AE264="","",RESULTS!M264)</f>
        <v/>
      </c>
      <c r="D264" s="109">
        <f>IF(RESULTS!$AE264="","",RESULTS!AF264)</f>
        <v>0</v>
      </c>
      <c r="E264" s="109">
        <f>IF(RESULTS!$AE264="","",RESULTS!AG264)</f>
        <v>0</v>
      </c>
    </row>
    <row r="265" spans="1:5" x14ac:dyDescent="0.3">
      <c r="A265" t="str">
        <f>IF(RESULTS!$AE265="","",RESULTS!AE265)</f>
        <v xml:space="preserve"> </v>
      </c>
      <c r="B265" s="109" t="str">
        <f>IF(RESULTS!$AE265="","",RESULTS!K265)</f>
        <v/>
      </c>
      <c r="C265" s="109" t="str">
        <f>IF(RESULTS!$AE265="","",RESULTS!M265)</f>
        <v/>
      </c>
      <c r="D265" s="109">
        <f>IF(RESULTS!$AE265="","",RESULTS!AF265)</f>
        <v>0</v>
      </c>
      <c r="E265" s="109">
        <f>IF(RESULTS!$AE265="","",RESULTS!AG265)</f>
        <v>0</v>
      </c>
    </row>
    <row r="266" spans="1:5" x14ac:dyDescent="0.3">
      <c r="A266" t="str">
        <f>IF(RESULTS!$AE266="","",RESULTS!AE266)</f>
        <v xml:space="preserve"> </v>
      </c>
      <c r="B266" s="109" t="str">
        <f>IF(RESULTS!$AE266="","",RESULTS!K266)</f>
        <v/>
      </c>
      <c r="C266" s="109" t="str">
        <f>IF(RESULTS!$AE266="","",RESULTS!M266)</f>
        <v/>
      </c>
      <c r="D266" s="109">
        <f>IF(RESULTS!$AE266="","",RESULTS!AF266)</f>
        <v>0</v>
      </c>
      <c r="E266" s="109">
        <f>IF(RESULTS!$AE266="","",RESULTS!AG266)</f>
        <v>0</v>
      </c>
    </row>
    <row r="267" spans="1:5" x14ac:dyDescent="0.3">
      <c r="A267" t="str">
        <f>IF(RESULTS!$AE267="","",RESULTS!AE267)</f>
        <v xml:space="preserve"> </v>
      </c>
      <c r="B267" s="109" t="str">
        <f>IF(RESULTS!$AE267="","",RESULTS!K267)</f>
        <v/>
      </c>
      <c r="C267" s="109" t="str">
        <f>IF(RESULTS!$AE267="","",RESULTS!M267)</f>
        <v/>
      </c>
      <c r="D267" s="109">
        <f>IF(RESULTS!$AE267="","",RESULTS!AF267)</f>
        <v>0</v>
      </c>
      <c r="E267" s="109">
        <f>IF(RESULTS!$AE267="","",RESULTS!AG267)</f>
        <v>0</v>
      </c>
    </row>
    <row r="268" spans="1:5" x14ac:dyDescent="0.3">
      <c r="A268" t="str">
        <f>IF(RESULTS!$AE268="","",RESULTS!AE268)</f>
        <v xml:space="preserve"> </v>
      </c>
      <c r="B268" s="109" t="str">
        <f>IF(RESULTS!$AE268="","",RESULTS!K268)</f>
        <v/>
      </c>
      <c r="C268" s="109" t="str">
        <f>IF(RESULTS!$AE268="","",RESULTS!M268)</f>
        <v/>
      </c>
      <c r="D268" s="109">
        <f>IF(RESULTS!$AE268="","",RESULTS!AF268)</f>
        <v>0</v>
      </c>
      <c r="E268" s="109">
        <f>IF(RESULTS!$AE268="","",RESULTS!AG268)</f>
        <v>0</v>
      </c>
    </row>
    <row r="269" spans="1:5" x14ac:dyDescent="0.3">
      <c r="A269" t="str">
        <f>IF(RESULTS!$AE269="","",RESULTS!AE269)</f>
        <v xml:space="preserve"> </v>
      </c>
      <c r="B269" s="109" t="str">
        <f>IF(RESULTS!$AE269="","",RESULTS!K269)</f>
        <v/>
      </c>
      <c r="C269" s="109" t="str">
        <f>IF(RESULTS!$AE269="","",RESULTS!M269)</f>
        <v/>
      </c>
      <c r="D269" s="109">
        <f>IF(RESULTS!$AE269="","",RESULTS!AF269)</f>
        <v>0</v>
      </c>
      <c r="E269" s="109">
        <f>IF(RESULTS!$AE269="","",RESULTS!AG269)</f>
        <v>0</v>
      </c>
    </row>
    <row r="270" spans="1:5" x14ac:dyDescent="0.3">
      <c r="A270" t="str">
        <f>IF(RESULTS!$AE270="","",RESULTS!AE270)</f>
        <v xml:space="preserve"> </v>
      </c>
      <c r="B270" s="109" t="str">
        <f>IF(RESULTS!$AE270="","",RESULTS!K270)</f>
        <v/>
      </c>
      <c r="C270" s="109" t="str">
        <f>IF(RESULTS!$AE270="","",RESULTS!M270)</f>
        <v/>
      </c>
      <c r="D270" s="109">
        <f>IF(RESULTS!$AE270="","",RESULTS!AF270)</f>
        <v>0</v>
      </c>
      <c r="E270" s="109">
        <f>IF(RESULTS!$AE270="","",RESULTS!AG270)</f>
        <v>0</v>
      </c>
    </row>
    <row r="271" spans="1:5" x14ac:dyDescent="0.3">
      <c r="A271" t="str">
        <f>IF(RESULTS!$AE271="","",RESULTS!AE271)</f>
        <v xml:space="preserve"> </v>
      </c>
      <c r="B271" s="109" t="str">
        <f>IF(RESULTS!$AE271="","",RESULTS!K271)</f>
        <v/>
      </c>
      <c r="C271" s="109" t="str">
        <f>IF(RESULTS!$AE271="","",RESULTS!M271)</f>
        <v/>
      </c>
      <c r="D271" s="109">
        <f>IF(RESULTS!$AE271="","",RESULTS!AF271)</f>
        <v>0</v>
      </c>
      <c r="E271" s="109">
        <f>IF(RESULTS!$AE271="","",RESULTS!AG271)</f>
        <v>0</v>
      </c>
    </row>
    <row r="272" spans="1:5" x14ac:dyDescent="0.3">
      <c r="A272" t="str">
        <f>IF(RESULTS!$AE272="","",RESULTS!AE272)</f>
        <v xml:space="preserve"> </v>
      </c>
      <c r="B272" s="109" t="str">
        <f>IF(RESULTS!$AE272="","",RESULTS!K272)</f>
        <v/>
      </c>
      <c r="C272" s="109" t="str">
        <f>IF(RESULTS!$AE272="","",RESULTS!M272)</f>
        <v/>
      </c>
      <c r="D272" s="109">
        <f>IF(RESULTS!$AE272="","",RESULTS!AF272)</f>
        <v>0</v>
      </c>
      <c r="E272" s="109">
        <f>IF(RESULTS!$AE272="","",RESULTS!AG272)</f>
        <v>0</v>
      </c>
    </row>
    <row r="273" spans="1:5" x14ac:dyDescent="0.3">
      <c r="A273" t="str">
        <f>IF(RESULTS!$AE273="","",RESULTS!AE273)</f>
        <v xml:space="preserve"> </v>
      </c>
      <c r="B273" s="109" t="str">
        <f>IF(RESULTS!$AE273="","",RESULTS!K273)</f>
        <v/>
      </c>
      <c r="C273" s="109" t="str">
        <f>IF(RESULTS!$AE273="","",RESULTS!M273)</f>
        <v/>
      </c>
      <c r="D273" s="109">
        <f>IF(RESULTS!$AE273="","",RESULTS!AF273)</f>
        <v>0</v>
      </c>
      <c r="E273" s="109">
        <f>IF(RESULTS!$AE273="","",RESULTS!AG273)</f>
        <v>0</v>
      </c>
    </row>
    <row r="274" spans="1:5" x14ac:dyDescent="0.3">
      <c r="A274" t="str">
        <f>IF(RESULTS!$AE274="","",RESULTS!AE274)</f>
        <v xml:space="preserve"> </v>
      </c>
      <c r="B274" s="109" t="str">
        <f>IF(RESULTS!$AE274="","",RESULTS!K274)</f>
        <v/>
      </c>
      <c r="C274" s="109" t="str">
        <f>IF(RESULTS!$AE274="","",RESULTS!M274)</f>
        <v/>
      </c>
      <c r="D274" s="109">
        <f>IF(RESULTS!$AE274="","",RESULTS!AF274)</f>
        <v>0</v>
      </c>
      <c r="E274" s="109">
        <f>IF(RESULTS!$AE274="","",RESULTS!AG274)</f>
        <v>0</v>
      </c>
    </row>
    <row r="275" spans="1:5" x14ac:dyDescent="0.3">
      <c r="A275" t="str">
        <f>IF(RESULTS!$AE275="","",RESULTS!AE275)</f>
        <v xml:space="preserve"> </v>
      </c>
      <c r="B275" s="109" t="str">
        <f>IF(RESULTS!$AE275="","",RESULTS!K275)</f>
        <v/>
      </c>
      <c r="C275" s="109" t="str">
        <f>IF(RESULTS!$AE275="","",RESULTS!M275)</f>
        <v/>
      </c>
      <c r="D275" s="109">
        <f>IF(RESULTS!$AE275="","",RESULTS!AF275)</f>
        <v>0</v>
      </c>
      <c r="E275" s="109">
        <f>IF(RESULTS!$AE275="","",RESULTS!AG275)</f>
        <v>0</v>
      </c>
    </row>
    <row r="276" spans="1:5" x14ac:dyDescent="0.3">
      <c r="A276" t="str">
        <f>IF(RESULTS!$AE276="","",RESULTS!AE276)</f>
        <v xml:space="preserve"> </v>
      </c>
      <c r="B276" s="109" t="str">
        <f>IF(RESULTS!$AE276="","",RESULTS!K276)</f>
        <v/>
      </c>
      <c r="C276" s="109" t="str">
        <f>IF(RESULTS!$AE276="","",RESULTS!M276)</f>
        <v/>
      </c>
      <c r="D276" s="109">
        <f>IF(RESULTS!$AE276="","",RESULTS!AF276)</f>
        <v>0</v>
      </c>
      <c r="E276" s="109">
        <f>IF(RESULTS!$AE276="","",RESULTS!AG276)</f>
        <v>0</v>
      </c>
    </row>
    <row r="277" spans="1:5" x14ac:dyDescent="0.3">
      <c r="A277" t="str">
        <f>IF(RESULTS!$AE277="","",RESULTS!AE277)</f>
        <v xml:space="preserve"> </v>
      </c>
      <c r="B277" s="109" t="str">
        <f>IF(RESULTS!$AE277="","",RESULTS!K277)</f>
        <v/>
      </c>
      <c r="C277" s="109" t="str">
        <f>IF(RESULTS!$AE277="","",RESULTS!M277)</f>
        <v/>
      </c>
      <c r="D277" s="109">
        <f>IF(RESULTS!$AE277="","",RESULTS!AF277)</f>
        <v>0</v>
      </c>
      <c r="E277" s="109">
        <f>IF(RESULTS!$AE277="","",RESULTS!AG277)</f>
        <v>0</v>
      </c>
    </row>
    <row r="278" spans="1:5" x14ac:dyDescent="0.3">
      <c r="A278" t="str">
        <f>IF(RESULTS!$AE278="","",RESULTS!AE278)</f>
        <v xml:space="preserve"> </v>
      </c>
      <c r="B278" s="109" t="str">
        <f>IF(RESULTS!$AE278="","",RESULTS!K278)</f>
        <v/>
      </c>
      <c r="C278" s="109" t="str">
        <f>IF(RESULTS!$AE278="","",RESULTS!M278)</f>
        <v/>
      </c>
      <c r="D278" s="109">
        <f>IF(RESULTS!$AE278="","",RESULTS!AF278)</f>
        <v>0</v>
      </c>
      <c r="E278" s="109">
        <f>IF(RESULTS!$AE278="","",RESULTS!AG278)</f>
        <v>0</v>
      </c>
    </row>
    <row r="279" spans="1:5" x14ac:dyDescent="0.3">
      <c r="A279" t="str">
        <f>IF(RESULTS!$AE279="","",RESULTS!AE279)</f>
        <v xml:space="preserve"> </v>
      </c>
      <c r="B279" s="109" t="str">
        <f>IF(RESULTS!$AE279="","",RESULTS!K279)</f>
        <v/>
      </c>
      <c r="C279" s="109" t="str">
        <f>IF(RESULTS!$AE279="","",RESULTS!M279)</f>
        <v/>
      </c>
      <c r="D279" s="109">
        <f>IF(RESULTS!$AE279="","",RESULTS!AF279)</f>
        <v>0</v>
      </c>
      <c r="E279" s="109">
        <f>IF(RESULTS!$AE279="","",RESULTS!AG279)</f>
        <v>0</v>
      </c>
    </row>
    <row r="280" spans="1:5" x14ac:dyDescent="0.3">
      <c r="A280" t="str">
        <f>IF(RESULTS!$AE280="","",RESULTS!AE280)</f>
        <v xml:space="preserve"> </v>
      </c>
      <c r="B280" s="109" t="str">
        <f>IF(RESULTS!$AE280="","",RESULTS!K280)</f>
        <v/>
      </c>
      <c r="C280" s="109" t="str">
        <f>IF(RESULTS!$AE280="","",RESULTS!M280)</f>
        <v/>
      </c>
      <c r="D280" s="109">
        <f>IF(RESULTS!$AE280="","",RESULTS!AF280)</f>
        <v>0</v>
      </c>
      <c r="E280" s="109">
        <f>IF(RESULTS!$AE280="","",RESULTS!AG280)</f>
        <v>0</v>
      </c>
    </row>
    <row r="281" spans="1:5" x14ac:dyDescent="0.3">
      <c r="A281" t="str">
        <f>IF(RESULTS!$AE281="","",RESULTS!AE281)</f>
        <v xml:space="preserve"> </v>
      </c>
      <c r="B281" s="109" t="str">
        <f>IF(RESULTS!$AE281="","",RESULTS!K281)</f>
        <v/>
      </c>
      <c r="C281" s="109" t="str">
        <f>IF(RESULTS!$AE281="","",RESULTS!M281)</f>
        <v/>
      </c>
      <c r="D281" s="109">
        <f>IF(RESULTS!$AE281="","",RESULTS!AF281)</f>
        <v>0</v>
      </c>
      <c r="E281" s="109">
        <f>IF(RESULTS!$AE281="","",RESULTS!AG281)</f>
        <v>0</v>
      </c>
    </row>
    <row r="282" spans="1:5" x14ac:dyDescent="0.3">
      <c r="A282" t="str">
        <f>IF(RESULTS!$AE282="","",RESULTS!AE282)</f>
        <v xml:space="preserve"> </v>
      </c>
      <c r="B282" s="109" t="str">
        <f>IF(RESULTS!$AE282="","",RESULTS!K282)</f>
        <v/>
      </c>
      <c r="C282" s="109" t="str">
        <f>IF(RESULTS!$AE282="","",RESULTS!M282)</f>
        <v/>
      </c>
      <c r="D282" s="109">
        <f>IF(RESULTS!$AE282="","",RESULTS!AF282)</f>
        <v>0</v>
      </c>
      <c r="E282" s="109">
        <f>IF(RESULTS!$AE282="","",RESULTS!AG282)</f>
        <v>0</v>
      </c>
    </row>
    <row r="283" spans="1:5" x14ac:dyDescent="0.3">
      <c r="A283" t="str">
        <f>IF(RESULTS!$AE283="","",RESULTS!AE283)</f>
        <v xml:space="preserve"> </v>
      </c>
      <c r="B283" s="109" t="str">
        <f>IF(RESULTS!$AE283="","",RESULTS!K283)</f>
        <v/>
      </c>
      <c r="C283" s="109" t="str">
        <f>IF(RESULTS!$AE283="","",RESULTS!M283)</f>
        <v/>
      </c>
      <c r="D283" s="109">
        <f>IF(RESULTS!$AE283="","",RESULTS!AF283)</f>
        <v>0</v>
      </c>
      <c r="E283" s="109">
        <f>IF(RESULTS!$AE283="","",RESULTS!AG283)</f>
        <v>0</v>
      </c>
    </row>
    <row r="284" spans="1:5" x14ac:dyDescent="0.3">
      <c r="A284" t="str">
        <f>IF(RESULTS!$AE284="","",RESULTS!AE284)</f>
        <v xml:space="preserve"> </v>
      </c>
      <c r="B284" s="109" t="str">
        <f>IF(RESULTS!$AE284="","",RESULTS!K284)</f>
        <v/>
      </c>
      <c r="C284" s="109" t="str">
        <f>IF(RESULTS!$AE284="","",RESULTS!M284)</f>
        <v/>
      </c>
      <c r="D284" s="109">
        <f>IF(RESULTS!$AE284="","",RESULTS!AF284)</f>
        <v>0</v>
      </c>
      <c r="E284" s="109">
        <f>IF(RESULTS!$AE284="","",RESULTS!AG284)</f>
        <v>0</v>
      </c>
    </row>
    <row r="285" spans="1:5" x14ac:dyDescent="0.3">
      <c r="A285" t="str">
        <f>IF(RESULTS!$AE285="","",RESULTS!AE285)</f>
        <v xml:space="preserve"> </v>
      </c>
      <c r="B285" s="109" t="str">
        <f>IF(RESULTS!$AE285="","",RESULTS!K285)</f>
        <v/>
      </c>
      <c r="C285" s="109" t="str">
        <f>IF(RESULTS!$AE285="","",RESULTS!M285)</f>
        <v/>
      </c>
      <c r="D285" s="109">
        <f>IF(RESULTS!$AE285="","",RESULTS!AF285)</f>
        <v>0</v>
      </c>
      <c r="E285" s="109">
        <f>IF(RESULTS!$AE285="","",RESULTS!AG285)</f>
        <v>0</v>
      </c>
    </row>
    <row r="286" spans="1:5" x14ac:dyDescent="0.3">
      <c r="A286" t="str">
        <f>IF(RESULTS!$AE286="","",RESULTS!AE286)</f>
        <v xml:space="preserve"> </v>
      </c>
      <c r="B286" s="109" t="str">
        <f>IF(RESULTS!$AE286="","",RESULTS!K286)</f>
        <v/>
      </c>
      <c r="C286" s="109" t="str">
        <f>IF(RESULTS!$AE286="","",RESULTS!M286)</f>
        <v/>
      </c>
      <c r="D286" s="109">
        <f>IF(RESULTS!$AE286="","",RESULTS!AF286)</f>
        <v>0</v>
      </c>
      <c r="E286" s="109">
        <f>IF(RESULTS!$AE286="","",RESULTS!AG286)</f>
        <v>0</v>
      </c>
    </row>
    <row r="287" spans="1:5" x14ac:dyDescent="0.3">
      <c r="A287" t="str">
        <f>IF(RESULTS!$AE287="","",RESULTS!AE287)</f>
        <v xml:space="preserve"> </v>
      </c>
      <c r="B287" s="109" t="str">
        <f>IF(RESULTS!$AE287="","",RESULTS!K287)</f>
        <v/>
      </c>
      <c r="C287" s="109" t="str">
        <f>IF(RESULTS!$AE287="","",RESULTS!M287)</f>
        <v/>
      </c>
      <c r="D287" s="109">
        <f>IF(RESULTS!$AE287="","",RESULTS!AF287)</f>
        <v>0</v>
      </c>
      <c r="E287" s="109">
        <f>IF(RESULTS!$AE287="","",RESULTS!AG287)</f>
        <v>0</v>
      </c>
    </row>
    <row r="288" spans="1:5" x14ac:dyDescent="0.3">
      <c r="A288" t="str">
        <f>IF(RESULTS!$AE288="","",RESULTS!AE288)</f>
        <v xml:space="preserve"> </v>
      </c>
      <c r="B288" s="109" t="str">
        <f>IF(RESULTS!$AE288="","",RESULTS!K288)</f>
        <v/>
      </c>
      <c r="C288" s="109" t="str">
        <f>IF(RESULTS!$AE288="","",RESULTS!M288)</f>
        <v/>
      </c>
      <c r="D288" s="109">
        <f>IF(RESULTS!$AE288="","",RESULTS!AF288)</f>
        <v>0</v>
      </c>
      <c r="E288" s="109">
        <f>IF(RESULTS!$AE288="","",RESULTS!AG288)</f>
        <v>0</v>
      </c>
    </row>
    <row r="289" spans="1:5" x14ac:dyDescent="0.3">
      <c r="A289" t="str">
        <f>IF(RESULTS!$AE289="","",RESULTS!AE289)</f>
        <v xml:space="preserve"> </v>
      </c>
      <c r="B289" s="109" t="str">
        <f>IF(RESULTS!$AE289="","",RESULTS!K289)</f>
        <v/>
      </c>
      <c r="C289" s="109" t="str">
        <f>IF(RESULTS!$AE289="","",RESULTS!M289)</f>
        <v/>
      </c>
      <c r="D289" s="109">
        <f>IF(RESULTS!$AE289="","",RESULTS!AF289)</f>
        <v>0</v>
      </c>
      <c r="E289" s="109">
        <f>IF(RESULTS!$AE289="","",RESULTS!AG289)</f>
        <v>0</v>
      </c>
    </row>
    <row r="290" spans="1:5" x14ac:dyDescent="0.3">
      <c r="A290" t="str">
        <f>IF(RESULTS!$AE290="","",RESULTS!AE290)</f>
        <v xml:space="preserve"> </v>
      </c>
      <c r="B290" s="109" t="str">
        <f>IF(RESULTS!$AE290="","",RESULTS!K290)</f>
        <v/>
      </c>
      <c r="C290" s="109" t="str">
        <f>IF(RESULTS!$AE290="","",RESULTS!M290)</f>
        <v/>
      </c>
      <c r="D290" s="109">
        <f>IF(RESULTS!$AE290="","",RESULTS!AF290)</f>
        <v>0</v>
      </c>
      <c r="E290" s="109">
        <f>IF(RESULTS!$AE290="","",RESULTS!AG290)</f>
        <v>0</v>
      </c>
    </row>
    <row r="291" spans="1:5" x14ac:dyDescent="0.3">
      <c r="A291" t="str">
        <f>IF(RESULTS!$AE291="","",RESULTS!AE291)</f>
        <v xml:space="preserve"> </v>
      </c>
      <c r="B291" s="109" t="str">
        <f>IF(RESULTS!$AE291="","",RESULTS!K291)</f>
        <v/>
      </c>
      <c r="C291" s="109" t="str">
        <f>IF(RESULTS!$AE291="","",RESULTS!M291)</f>
        <v/>
      </c>
      <c r="D291" s="109">
        <f>IF(RESULTS!$AE291="","",RESULTS!AF291)</f>
        <v>0</v>
      </c>
      <c r="E291" s="109">
        <f>IF(RESULTS!$AE291="","",RESULTS!AG291)</f>
        <v>0</v>
      </c>
    </row>
    <row r="292" spans="1:5" x14ac:dyDescent="0.3">
      <c r="A292" t="str">
        <f>IF(RESULTS!$AE292="","",RESULTS!AE292)</f>
        <v xml:space="preserve"> </v>
      </c>
      <c r="B292" s="109" t="str">
        <f>IF(RESULTS!$AE292="","",RESULTS!K292)</f>
        <v/>
      </c>
      <c r="C292" s="109" t="str">
        <f>IF(RESULTS!$AE292="","",RESULTS!M292)</f>
        <v/>
      </c>
      <c r="D292" s="109">
        <f>IF(RESULTS!$AE292="","",RESULTS!AF292)</f>
        <v>0</v>
      </c>
      <c r="E292" s="109">
        <f>IF(RESULTS!$AE292="","",RESULTS!AG292)</f>
        <v>0</v>
      </c>
    </row>
    <row r="293" spans="1:5" x14ac:dyDescent="0.3">
      <c r="A293" t="str">
        <f>IF(RESULTS!$AE293="","",RESULTS!AE293)</f>
        <v xml:space="preserve"> </v>
      </c>
      <c r="B293" s="109" t="str">
        <f>IF(RESULTS!$AE293="","",RESULTS!K293)</f>
        <v/>
      </c>
      <c r="C293" s="109" t="str">
        <f>IF(RESULTS!$AE293="","",RESULTS!M293)</f>
        <v/>
      </c>
      <c r="D293" s="109">
        <f>IF(RESULTS!$AE293="","",RESULTS!AF293)</f>
        <v>0</v>
      </c>
      <c r="E293" s="109">
        <f>IF(RESULTS!$AE293="","",RESULTS!AG293)</f>
        <v>0</v>
      </c>
    </row>
    <row r="294" spans="1:5" x14ac:dyDescent="0.3">
      <c r="A294" t="str">
        <f>IF(RESULTS!$AE294="","",RESULTS!AE294)</f>
        <v xml:space="preserve"> </v>
      </c>
      <c r="B294" s="109" t="str">
        <f>IF(RESULTS!$AE294="","",RESULTS!K294)</f>
        <v/>
      </c>
      <c r="C294" s="109" t="str">
        <f>IF(RESULTS!$AE294="","",RESULTS!M294)</f>
        <v/>
      </c>
      <c r="D294" s="109">
        <f>IF(RESULTS!$AE294="","",RESULTS!AF294)</f>
        <v>0</v>
      </c>
      <c r="E294" s="109">
        <f>IF(RESULTS!$AE294="","",RESULTS!AG294)</f>
        <v>0</v>
      </c>
    </row>
    <row r="295" spans="1:5" x14ac:dyDescent="0.3">
      <c r="A295" t="str">
        <f>IF(RESULTS!$AE295="","",RESULTS!AE295)</f>
        <v xml:space="preserve"> </v>
      </c>
      <c r="B295" s="109" t="str">
        <f>IF(RESULTS!$AE295="","",RESULTS!K295)</f>
        <v/>
      </c>
      <c r="C295" s="109" t="str">
        <f>IF(RESULTS!$AE295="","",RESULTS!M295)</f>
        <v/>
      </c>
      <c r="D295" s="109">
        <f>IF(RESULTS!$AE295="","",RESULTS!AF295)</f>
        <v>0</v>
      </c>
      <c r="E295" s="109">
        <f>IF(RESULTS!$AE295="","",RESULTS!AG295)</f>
        <v>0</v>
      </c>
    </row>
    <row r="296" spans="1:5" x14ac:dyDescent="0.3">
      <c r="A296" t="str">
        <f>IF(RESULTS!$AE296="","",RESULTS!AE296)</f>
        <v xml:space="preserve"> </v>
      </c>
      <c r="B296" s="109" t="str">
        <f>IF(RESULTS!$AE296="","",RESULTS!K296)</f>
        <v/>
      </c>
      <c r="C296" s="109" t="str">
        <f>IF(RESULTS!$AE296="","",RESULTS!M296)</f>
        <v/>
      </c>
      <c r="D296" s="109">
        <f>IF(RESULTS!$AE296="","",RESULTS!AF296)</f>
        <v>0</v>
      </c>
      <c r="E296" s="109">
        <f>IF(RESULTS!$AE296="","",RESULTS!AG296)</f>
        <v>0</v>
      </c>
    </row>
    <row r="297" spans="1:5" x14ac:dyDescent="0.3">
      <c r="A297" t="str">
        <f>IF(RESULTS!$AE297="","",RESULTS!AE297)</f>
        <v xml:space="preserve"> </v>
      </c>
      <c r="B297" s="109" t="str">
        <f>IF(RESULTS!$AE297="","",RESULTS!K297)</f>
        <v/>
      </c>
      <c r="C297" s="109" t="str">
        <f>IF(RESULTS!$AE297="","",RESULTS!M297)</f>
        <v/>
      </c>
      <c r="D297" s="109">
        <f>IF(RESULTS!$AE297="","",RESULTS!AF297)</f>
        <v>0</v>
      </c>
      <c r="E297" s="109">
        <f>IF(RESULTS!$AE297="","",RESULTS!AG297)</f>
        <v>0</v>
      </c>
    </row>
    <row r="298" spans="1:5" x14ac:dyDescent="0.3">
      <c r="A298" t="str">
        <f>IF(RESULTS!$AE298="","",RESULTS!AE298)</f>
        <v xml:space="preserve"> </v>
      </c>
      <c r="B298" s="109" t="str">
        <f>IF(RESULTS!$AE298="","",RESULTS!K298)</f>
        <v/>
      </c>
      <c r="C298" s="109" t="str">
        <f>IF(RESULTS!$AE298="","",RESULTS!M298)</f>
        <v/>
      </c>
      <c r="D298" s="109">
        <f>IF(RESULTS!$AE298="","",RESULTS!AF298)</f>
        <v>0</v>
      </c>
      <c r="E298" s="109">
        <f>IF(RESULTS!$AE298="","",RESULTS!AG298)</f>
        <v>0</v>
      </c>
    </row>
    <row r="299" spans="1:5" x14ac:dyDescent="0.3">
      <c r="A299" t="str">
        <f>IF(RESULTS!$AE299="","",RESULTS!AE299)</f>
        <v xml:space="preserve"> </v>
      </c>
      <c r="B299" s="109" t="str">
        <f>IF(RESULTS!$AE299="","",RESULTS!K299)</f>
        <v/>
      </c>
      <c r="C299" s="109" t="str">
        <f>IF(RESULTS!$AE299="","",RESULTS!M299)</f>
        <v/>
      </c>
      <c r="D299" s="109">
        <f>IF(RESULTS!$AE299="","",RESULTS!AF299)</f>
        <v>0</v>
      </c>
      <c r="E299" s="109">
        <f>IF(RESULTS!$AE299="","",RESULTS!AG299)</f>
        <v>0</v>
      </c>
    </row>
    <row r="300" spans="1:5" x14ac:dyDescent="0.3">
      <c r="A300" t="str">
        <f>IF(RESULTS!$AE300="","",RESULTS!AE300)</f>
        <v xml:space="preserve"> </v>
      </c>
      <c r="B300" s="109" t="str">
        <f>IF(RESULTS!$AE300="","",RESULTS!K300)</f>
        <v/>
      </c>
      <c r="C300" s="109" t="str">
        <f>IF(RESULTS!$AE300="","",RESULTS!M300)</f>
        <v/>
      </c>
      <c r="D300" s="109">
        <f>IF(RESULTS!$AE300="","",RESULTS!AF300)</f>
        <v>0</v>
      </c>
      <c r="E300" s="109">
        <f>IF(RESULTS!$AE300="","",RESULTS!AG300)</f>
        <v>0</v>
      </c>
    </row>
    <row r="301" spans="1:5" x14ac:dyDescent="0.3">
      <c r="A301" t="str">
        <f>IF(RESULTS!$AE301="","",RESULTS!AE301)</f>
        <v xml:space="preserve"> </v>
      </c>
      <c r="B301" s="109" t="str">
        <f>IF(RESULTS!$AE301="","",RESULTS!K301)</f>
        <v/>
      </c>
      <c r="C301" s="109" t="str">
        <f>IF(RESULTS!$AE301="","",RESULTS!M301)</f>
        <v/>
      </c>
      <c r="D301" s="109">
        <f>IF(RESULTS!$AE301="","",RESULTS!AF301)</f>
        <v>0</v>
      </c>
      <c r="E301" s="109">
        <f>IF(RESULTS!$AE301="","",RESULTS!AG301)</f>
        <v>0</v>
      </c>
    </row>
    <row r="302" spans="1:5" x14ac:dyDescent="0.3">
      <c r="A302" t="str">
        <f>IF(RESULTS!$AE302="","",RESULTS!AE302)</f>
        <v xml:space="preserve"> </v>
      </c>
      <c r="B302" s="109" t="str">
        <f>IF(RESULTS!$AE302="","",RESULTS!K302)</f>
        <v/>
      </c>
      <c r="C302" s="109" t="str">
        <f>IF(RESULTS!$AE302="","",RESULTS!M302)</f>
        <v/>
      </c>
      <c r="D302" s="109">
        <f>IF(RESULTS!$AE302="","",RESULTS!AF302)</f>
        <v>0</v>
      </c>
      <c r="E302" s="109">
        <f>IF(RESULTS!$AE302="","",RESULTS!AG302)</f>
        <v>0</v>
      </c>
    </row>
    <row r="303" spans="1:5" x14ac:dyDescent="0.3">
      <c r="A303" t="str">
        <f>IF(RESULTS!$AE303="","",RESULTS!AE303)</f>
        <v xml:space="preserve"> </v>
      </c>
      <c r="B303" s="109" t="str">
        <f>IF(RESULTS!$AE303="","",RESULTS!K303)</f>
        <v/>
      </c>
      <c r="C303" s="109" t="str">
        <f>IF(RESULTS!$AE303="","",RESULTS!M303)</f>
        <v/>
      </c>
      <c r="D303" s="109">
        <f>IF(RESULTS!$AE303="","",RESULTS!AF303)</f>
        <v>0</v>
      </c>
      <c r="E303" s="109">
        <f>IF(RESULTS!$AE303="","",RESULTS!AG303)</f>
        <v>0</v>
      </c>
    </row>
    <row r="304" spans="1:5" x14ac:dyDescent="0.3">
      <c r="A304" t="str">
        <f>IF(RESULTS!$AE304="","",RESULTS!AE304)</f>
        <v xml:space="preserve"> </v>
      </c>
      <c r="B304" s="109" t="str">
        <f>IF(RESULTS!$AE304="","",RESULTS!K304)</f>
        <v/>
      </c>
      <c r="C304" s="109" t="str">
        <f>IF(RESULTS!$AE304="","",RESULTS!M304)</f>
        <v/>
      </c>
      <c r="D304" s="109">
        <f>IF(RESULTS!$AE304="","",RESULTS!AF304)</f>
        <v>0</v>
      </c>
      <c r="E304" s="109">
        <f>IF(RESULTS!$AE304="","",RESULTS!AG304)</f>
        <v>0</v>
      </c>
    </row>
    <row r="305" spans="1:5" x14ac:dyDescent="0.3">
      <c r="A305" t="str">
        <f>IF(RESULTS!$AE305="","",RESULTS!AE305)</f>
        <v xml:space="preserve"> </v>
      </c>
      <c r="B305" s="109" t="str">
        <f>IF(RESULTS!$AE305="","",RESULTS!K305)</f>
        <v/>
      </c>
      <c r="C305" s="109" t="str">
        <f>IF(RESULTS!$AE305="","",RESULTS!M305)</f>
        <v/>
      </c>
      <c r="D305" s="109">
        <f>IF(RESULTS!$AE305="","",RESULTS!AF305)</f>
        <v>0</v>
      </c>
      <c r="E305" s="109">
        <f>IF(RESULTS!$AE305="","",RESULTS!AG305)</f>
        <v>0</v>
      </c>
    </row>
    <row r="306" spans="1:5" x14ac:dyDescent="0.3">
      <c r="A306" t="str">
        <f>IF(RESULTS!$AE306="","",RESULTS!AE306)</f>
        <v xml:space="preserve"> </v>
      </c>
      <c r="B306" s="109" t="str">
        <f>IF(RESULTS!$AE306="","",RESULTS!K306)</f>
        <v/>
      </c>
      <c r="C306" s="109" t="str">
        <f>IF(RESULTS!$AE306="","",RESULTS!M306)</f>
        <v/>
      </c>
      <c r="D306" s="109">
        <f>IF(RESULTS!$AE306="","",RESULTS!AF306)</f>
        <v>0</v>
      </c>
      <c r="E306" s="109">
        <f>IF(RESULTS!$AE306="","",RESULTS!AG306)</f>
        <v>0</v>
      </c>
    </row>
    <row r="307" spans="1:5" x14ac:dyDescent="0.3">
      <c r="A307" t="str">
        <f>IF(RESULTS!$AE307="","",RESULTS!AE307)</f>
        <v xml:space="preserve"> </v>
      </c>
      <c r="B307" s="109" t="str">
        <f>IF(RESULTS!$AE307="","",RESULTS!K307)</f>
        <v/>
      </c>
      <c r="C307" s="109" t="str">
        <f>IF(RESULTS!$AE307="","",RESULTS!M307)</f>
        <v/>
      </c>
      <c r="D307" s="109">
        <f>IF(RESULTS!$AE307="","",RESULTS!AF307)</f>
        <v>0</v>
      </c>
      <c r="E307" s="109">
        <f>IF(RESULTS!$AE307="","",RESULTS!AG307)</f>
        <v>0</v>
      </c>
    </row>
    <row r="308" spans="1:5" x14ac:dyDescent="0.3">
      <c r="A308" t="str">
        <f>IF(RESULTS!$AE308="","",RESULTS!AE308)</f>
        <v xml:space="preserve"> </v>
      </c>
      <c r="B308" s="109" t="str">
        <f>IF(RESULTS!$AE308="","",RESULTS!K308)</f>
        <v/>
      </c>
      <c r="C308" s="109" t="str">
        <f>IF(RESULTS!$AE308="","",RESULTS!M308)</f>
        <v/>
      </c>
      <c r="D308" s="109">
        <f>IF(RESULTS!$AE308="","",RESULTS!AF308)</f>
        <v>0</v>
      </c>
      <c r="E308" s="109">
        <f>IF(RESULTS!$AE308="","",RESULTS!AG308)</f>
        <v>0</v>
      </c>
    </row>
    <row r="309" spans="1:5" x14ac:dyDescent="0.3">
      <c r="A309" t="str">
        <f>IF(RESULTS!$AE309="","",RESULTS!AE309)</f>
        <v xml:space="preserve"> </v>
      </c>
      <c r="B309" s="109" t="str">
        <f>IF(RESULTS!$AE309="","",RESULTS!K309)</f>
        <v/>
      </c>
      <c r="C309" s="109" t="str">
        <f>IF(RESULTS!$AE309="","",RESULTS!M309)</f>
        <v/>
      </c>
      <c r="D309" s="109">
        <f>IF(RESULTS!$AE309="","",RESULTS!AF309)</f>
        <v>0</v>
      </c>
      <c r="E309" s="109">
        <f>IF(RESULTS!$AE309="","",RESULTS!AG309)</f>
        <v>0</v>
      </c>
    </row>
    <row r="310" spans="1:5" x14ac:dyDescent="0.3">
      <c r="A310" t="str">
        <f>IF(RESULTS!$AE310="","",RESULTS!AE310)</f>
        <v xml:space="preserve"> </v>
      </c>
      <c r="B310" s="109" t="str">
        <f>IF(RESULTS!$AE310="","",RESULTS!K310)</f>
        <v/>
      </c>
      <c r="C310" s="109" t="str">
        <f>IF(RESULTS!$AE310="","",RESULTS!M310)</f>
        <v/>
      </c>
      <c r="D310" s="109">
        <f>IF(RESULTS!$AE310="","",RESULTS!AF310)</f>
        <v>0</v>
      </c>
      <c r="E310" s="109">
        <f>IF(RESULTS!$AE310="","",RESULTS!AG310)</f>
        <v>0</v>
      </c>
    </row>
    <row r="311" spans="1:5" x14ac:dyDescent="0.3">
      <c r="A311" t="str">
        <f>IF(RESULTS!$AE311="","",RESULTS!AE311)</f>
        <v xml:space="preserve"> </v>
      </c>
      <c r="B311" s="109" t="str">
        <f>IF(RESULTS!$AE311="","",RESULTS!K311)</f>
        <v/>
      </c>
      <c r="C311" s="109" t="str">
        <f>IF(RESULTS!$AE311="","",RESULTS!M311)</f>
        <v/>
      </c>
      <c r="D311" s="109">
        <f>IF(RESULTS!$AE311="","",RESULTS!AF311)</f>
        <v>0</v>
      </c>
      <c r="E311" s="109">
        <f>IF(RESULTS!$AE311="","",RESULTS!AG311)</f>
        <v>0</v>
      </c>
    </row>
    <row r="312" spans="1:5" x14ac:dyDescent="0.3">
      <c r="A312" t="str">
        <f>IF(RESULTS!$AE312="","",RESULTS!AE312)</f>
        <v xml:space="preserve"> </v>
      </c>
      <c r="B312" s="109" t="str">
        <f>IF(RESULTS!$AE312="","",RESULTS!K312)</f>
        <v/>
      </c>
      <c r="C312" s="109" t="str">
        <f>IF(RESULTS!$AE312="","",RESULTS!M312)</f>
        <v/>
      </c>
      <c r="D312" s="109">
        <f>IF(RESULTS!$AE312="","",RESULTS!AF312)</f>
        <v>0</v>
      </c>
      <c r="E312" s="109">
        <f>IF(RESULTS!$AE312="","",RESULTS!AG312)</f>
        <v>0</v>
      </c>
    </row>
    <row r="313" spans="1:5" x14ac:dyDescent="0.3">
      <c r="A313" t="str">
        <f>IF(RESULTS!$AE313="","",RESULTS!AE313)</f>
        <v xml:space="preserve"> </v>
      </c>
      <c r="B313" s="109" t="str">
        <f>IF(RESULTS!$AE313="","",RESULTS!K313)</f>
        <v/>
      </c>
      <c r="C313" s="109" t="str">
        <f>IF(RESULTS!$AE313="","",RESULTS!M313)</f>
        <v/>
      </c>
      <c r="D313" s="109">
        <f>IF(RESULTS!$AE313="","",RESULTS!AF313)</f>
        <v>0</v>
      </c>
      <c r="E313" s="109">
        <f>IF(RESULTS!$AE313="","",RESULTS!AG313)</f>
        <v>0</v>
      </c>
    </row>
    <row r="314" spans="1:5" x14ac:dyDescent="0.3">
      <c r="A314" t="str">
        <f>IF(RESULTS!$AE314="","",RESULTS!AE314)</f>
        <v xml:space="preserve"> </v>
      </c>
      <c r="B314" s="109" t="str">
        <f>IF(RESULTS!$AE314="","",RESULTS!K314)</f>
        <v/>
      </c>
      <c r="C314" s="109" t="str">
        <f>IF(RESULTS!$AE314="","",RESULTS!M314)</f>
        <v/>
      </c>
      <c r="D314" s="109">
        <f>IF(RESULTS!$AE314="","",RESULTS!AF314)</f>
        <v>0</v>
      </c>
      <c r="E314" s="109">
        <f>IF(RESULTS!$AE314="","",RESULTS!AG314)</f>
        <v>0</v>
      </c>
    </row>
    <row r="315" spans="1:5" x14ac:dyDescent="0.3">
      <c r="A315" t="str">
        <f>IF(RESULTS!$AE315="","",RESULTS!AE315)</f>
        <v xml:space="preserve"> </v>
      </c>
      <c r="B315" s="109" t="str">
        <f>IF(RESULTS!$AE315="","",RESULTS!K315)</f>
        <v/>
      </c>
      <c r="C315" s="109" t="str">
        <f>IF(RESULTS!$AE315="","",RESULTS!M315)</f>
        <v/>
      </c>
      <c r="D315" s="109">
        <f>IF(RESULTS!$AE315="","",RESULTS!AF315)</f>
        <v>0</v>
      </c>
      <c r="E315" s="109">
        <f>IF(RESULTS!$AE315="","",RESULTS!AG315)</f>
        <v>0</v>
      </c>
    </row>
    <row r="316" spans="1:5" x14ac:dyDescent="0.3">
      <c r="A316" t="str">
        <f>IF(RESULTS!$AE316="","",RESULTS!AE316)</f>
        <v xml:space="preserve"> </v>
      </c>
      <c r="B316" s="109" t="str">
        <f>IF(RESULTS!$AE316="","",RESULTS!K316)</f>
        <v/>
      </c>
      <c r="C316" s="109" t="str">
        <f>IF(RESULTS!$AE316="","",RESULTS!M316)</f>
        <v/>
      </c>
      <c r="D316" s="109">
        <f>IF(RESULTS!$AE316="","",RESULTS!AF316)</f>
        <v>0</v>
      </c>
      <c r="E316" s="109">
        <f>IF(RESULTS!$AE316="","",RESULTS!AG316)</f>
        <v>0</v>
      </c>
    </row>
    <row r="317" spans="1:5" x14ac:dyDescent="0.3">
      <c r="A317" t="str">
        <f>IF(RESULTS!$AE317="","",RESULTS!AE317)</f>
        <v xml:space="preserve"> </v>
      </c>
      <c r="B317" s="109" t="str">
        <f>IF(RESULTS!$AE317="","",RESULTS!K317)</f>
        <v/>
      </c>
      <c r="C317" s="109" t="str">
        <f>IF(RESULTS!$AE317="","",RESULTS!M317)</f>
        <v/>
      </c>
      <c r="D317" s="109">
        <f>IF(RESULTS!$AE317="","",RESULTS!AF317)</f>
        <v>0</v>
      </c>
      <c r="E317" s="109">
        <f>IF(RESULTS!$AE317="","",RESULTS!AG317)</f>
        <v>0</v>
      </c>
    </row>
    <row r="318" spans="1:5" x14ac:dyDescent="0.3">
      <c r="A318" t="str">
        <f>IF(RESULTS!$AE318="","",RESULTS!AE318)</f>
        <v xml:space="preserve"> </v>
      </c>
      <c r="B318" s="109" t="str">
        <f>IF(RESULTS!$AE318="","",RESULTS!K318)</f>
        <v/>
      </c>
      <c r="C318" s="109" t="str">
        <f>IF(RESULTS!$AE318="","",RESULTS!M318)</f>
        <v/>
      </c>
      <c r="D318" s="109">
        <f>IF(RESULTS!$AE318="","",RESULTS!AF318)</f>
        <v>0</v>
      </c>
      <c r="E318" s="109">
        <f>IF(RESULTS!$AE318="","",RESULTS!AG318)</f>
        <v>0</v>
      </c>
    </row>
    <row r="319" spans="1:5" x14ac:dyDescent="0.3">
      <c r="A319" t="str">
        <f>IF(RESULTS!$AE319="","",RESULTS!AE319)</f>
        <v xml:space="preserve"> </v>
      </c>
      <c r="B319" s="109" t="str">
        <f>IF(RESULTS!$AE319="","",RESULTS!K319)</f>
        <v/>
      </c>
      <c r="C319" s="109" t="str">
        <f>IF(RESULTS!$AE319="","",RESULTS!M319)</f>
        <v/>
      </c>
      <c r="D319" s="109">
        <f>IF(RESULTS!$AE319="","",RESULTS!AF319)</f>
        <v>0</v>
      </c>
      <c r="E319" s="109">
        <f>IF(RESULTS!$AE319="","",RESULTS!AG319)</f>
        <v>0</v>
      </c>
    </row>
    <row r="320" spans="1:5" x14ac:dyDescent="0.3">
      <c r="A320" t="str">
        <f>IF(RESULTS!$AE320="","",RESULTS!AE320)</f>
        <v xml:space="preserve"> </v>
      </c>
      <c r="B320" s="109" t="str">
        <f>IF(RESULTS!$AE320="","",RESULTS!K320)</f>
        <v/>
      </c>
      <c r="C320" s="109" t="str">
        <f>IF(RESULTS!$AE320="","",RESULTS!M320)</f>
        <v/>
      </c>
      <c r="D320" s="109">
        <f>IF(RESULTS!$AE320="","",RESULTS!AF320)</f>
        <v>0</v>
      </c>
      <c r="E320" s="109">
        <f>IF(RESULTS!$AE320="","",RESULTS!AG320)</f>
        <v>0</v>
      </c>
    </row>
    <row r="321" spans="1:5" x14ac:dyDescent="0.3">
      <c r="A321" t="str">
        <f>IF(RESULTS!$AE321="","",RESULTS!AE321)</f>
        <v xml:space="preserve"> </v>
      </c>
      <c r="B321" s="109" t="str">
        <f>IF(RESULTS!$AE321="","",RESULTS!K321)</f>
        <v/>
      </c>
      <c r="C321" s="109" t="str">
        <f>IF(RESULTS!$AE321="","",RESULTS!M321)</f>
        <v/>
      </c>
      <c r="D321" s="109">
        <f>IF(RESULTS!$AE321="","",RESULTS!AF321)</f>
        <v>0</v>
      </c>
      <c r="E321" s="109">
        <f>IF(RESULTS!$AE321="","",RESULTS!AG321)</f>
        <v>0</v>
      </c>
    </row>
    <row r="322" spans="1:5" x14ac:dyDescent="0.3">
      <c r="A322" t="str">
        <f>IF(RESULTS!$AE322="","",RESULTS!AE322)</f>
        <v xml:space="preserve"> </v>
      </c>
      <c r="B322" s="109" t="str">
        <f>IF(RESULTS!$AE322="","",RESULTS!K322)</f>
        <v/>
      </c>
      <c r="C322" s="109" t="str">
        <f>IF(RESULTS!$AE322="","",RESULTS!M322)</f>
        <v/>
      </c>
      <c r="D322" s="109">
        <f>IF(RESULTS!$AE322="","",RESULTS!AF322)</f>
        <v>0</v>
      </c>
      <c r="E322" s="109">
        <f>IF(RESULTS!$AE322="","",RESULTS!AG322)</f>
        <v>0</v>
      </c>
    </row>
    <row r="323" spans="1:5" x14ac:dyDescent="0.3">
      <c r="A323" t="str">
        <f>IF(RESULTS!$AE323="","",RESULTS!AE323)</f>
        <v xml:space="preserve"> </v>
      </c>
      <c r="B323" s="109" t="str">
        <f>IF(RESULTS!$AE323="","",RESULTS!K323)</f>
        <v/>
      </c>
      <c r="C323" s="109" t="str">
        <f>IF(RESULTS!$AE323="","",RESULTS!M323)</f>
        <v/>
      </c>
      <c r="D323" s="109">
        <f>IF(RESULTS!$AE323="","",RESULTS!AF323)</f>
        <v>0</v>
      </c>
      <c r="E323" s="109">
        <f>IF(RESULTS!$AE323="","",RESULTS!AG323)</f>
        <v>0</v>
      </c>
    </row>
    <row r="324" spans="1:5" x14ac:dyDescent="0.3">
      <c r="A324" t="str">
        <f>IF(RESULTS!$AE324="","",RESULTS!AE324)</f>
        <v xml:space="preserve"> </v>
      </c>
      <c r="B324" s="109" t="str">
        <f>IF(RESULTS!$AE324="","",RESULTS!K324)</f>
        <v/>
      </c>
      <c r="C324" s="109" t="str">
        <f>IF(RESULTS!$AE324="","",RESULTS!M324)</f>
        <v/>
      </c>
      <c r="D324" s="109">
        <f>IF(RESULTS!$AE324="","",RESULTS!AF324)</f>
        <v>0</v>
      </c>
      <c r="E324" s="109">
        <f>IF(RESULTS!$AE324="","",RESULTS!AG324)</f>
        <v>0</v>
      </c>
    </row>
    <row r="325" spans="1:5" x14ac:dyDescent="0.3">
      <c r="A325" t="str">
        <f>IF(RESULTS!$AE325="","",RESULTS!AE325)</f>
        <v xml:space="preserve"> </v>
      </c>
      <c r="B325" s="109" t="str">
        <f>IF(RESULTS!$AE325="","",RESULTS!K325)</f>
        <v/>
      </c>
      <c r="C325" s="109" t="str">
        <f>IF(RESULTS!$AE325="","",RESULTS!M325)</f>
        <v/>
      </c>
      <c r="D325" s="109">
        <f>IF(RESULTS!$AE325="","",RESULTS!AF325)</f>
        <v>0</v>
      </c>
      <c r="E325" s="109">
        <f>IF(RESULTS!$AE325="","",RESULTS!AG325)</f>
        <v>0</v>
      </c>
    </row>
    <row r="326" spans="1:5" x14ac:dyDescent="0.3">
      <c r="A326" t="str">
        <f>IF(RESULTS!$AE326="","",RESULTS!AE326)</f>
        <v xml:space="preserve"> </v>
      </c>
      <c r="B326" s="109" t="str">
        <f>IF(RESULTS!$AE326="","",RESULTS!K326)</f>
        <v/>
      </c>
      <c r="C326" s="109" t="str">
        <f>IF(RESULTS!$AE326="","",RESULTS!M326)</f>
        <v/>
      </c>
      <c r="D326" s="109">
        <f>IF(RESULTS!$AE326="","",RESULTS!AF326)</f>
        <v>0</v>
      </c>
      <c r="E326" s="109">
        <f>IF(RESULTS!$AE326="","",RESULTS!AG326)</f>
        <v>0</v>
      </c>
    </row>
    <row r="327" spans="1:5" x14ac:dyDescent="0.3">
      <c r="A327" t="str">
        <f>IF(RESULTS!$AE327="","",RESULTS!AE327)</f>
        <v xml:space="preserve"> </v>
      </c>
      <c r="B327" s="109" t="str">
        <f>IF(RESULTS!$AE327="","",RESULTS!K327)</f>
        <v/>
      </c>
      <c r="C327" s="109" t="str">
        <f>IF(RESULTS!$AE327="","",RESULTS!M327)</f>
        <v/>
      </c>
      <c r="D327" s="109">
        <f>IF(RESULTS!$AE327="","",RESULTS!AF327)</f>
        <v>0</v>
      </c>
      <c r="E327" s="109">
        <f>IF(RESULTS!$AE327="","",RESULTS!AG327)</f>
        <v>0</v>
      </c>
    </row>
    <row r="328" spans="1:5" x14ac:dyDescent="0.3">
      <c r="A328" t="str">
        <f>IF(RESULTS!$AE328="","",RESULTS!AE328)</f>
        <v xml:space="preserve"> </v>
      </c>
      <c r="B328" s="109" t="str">
        <f>IF(RESULTS!$AE328="","",RESULTS!K328)</f>
        <v/>
      </c>
      <c r="C328" s="109" t="str">
        <f>IF(RESULTS!$AE328="","",RESULTS!M328)</f>
        <v/>
      </c>
      <c r="D328" s="109">
        <f>IF(RESULTS!$AE328="","",RESULTS!AF328)</f>
        <v>0</v>
      </c>
      <c r="E328" s="109">
        <f>IF(RESULTS!$AE328="","",RESULTS!AG328)</f>
        <v>0</v>
      </c>
    </row>
    <row r="329" spans="1:5" x14ac:dyDescent="0.3">
      <c r="A329" t="str">
        <f>IF(RESULTS!$AE329="","",RESULTS!AE329)</f>
        <v xml:space="preserve"> </v>
      </c>
      <c r="B329" s="109" t="str">
        <f>IF(RESULTS!$AE329="","",RESULTS!K329)</f>
        <v/>
      </c>
      <c r="C329" s="109" t="str">
        <f>IF(RESULTS!$AE329="","",RESULTS!M329)</f>
        <v/>
      </c>
      <c r="D329" s="109">
        <f>IF(RESULTS!$AE329="","",RESULTS!AF329)</f>
        <v>0</v>
      </c>
      <c r="E329" s="109">
        <f>IF(RESULTS!$AE329="","",RESULTS!AG329)</f>
        <v>0</v>
      </c>
    </row>
    <row r="330" spans="1:5" x14ac:dyDescent="0.3">
      <c r="A330" t="str">
        <f>IF(RESULTS!$AE330="","",RESULTS!AE330)</f>
        <v xml:space="preserve"> </v>
      </c>
      <c r="B330" s="109" t="str">
        <f>IF(RESULTS!$AE330="","",RESULTS!K330)</f>
        <v/>
      </c>
      <c r="C330" s="109" t="str">
        <f>IF(RESULTS!$AE330="","",RESULTS!M330)</f>
        <v/>
      </c>
      <c r="D330" s="109">
        <f>IF(RESULTS!$AE330="","",RESULTS!AF330)</f>
        <v>0</v>
      </c>
      <c r="E330" s="109">
        <f>IF(RESULTS!$AE330="","",RESULTS!AG330)</f>
        <v>0</v>
      </c>
    </row>
    <row r="331" spans="1:5" x14ac:dyDescent="0.3">
      <c r="A331" t="str">
        <f>IF(RESULTS!$AE331="","",RESULTS!AE331)</f>
        <v xml:space="preserve"> </v>
      </c>
      <c r="B331" s="109" t="str">
        <f>IF(RESULTS!$AE331="","",RESULTS!K331)</f>
        <v/>
      </c>
      <c r="C331" s="109" t="str">
        <f>IF(RESULTS!$AE331="","",RESULTS!M331)</f>
        <v/>
      </c>
      <c r="D331" s="109">
        <f>IF(RESULTS!$AE331="","",RESULTS!AF331)</f>
        <v>0</v>
      </c>
      <c r="E331" s="109">
        <f>IF(RESULTS!$AE331="","",RESULTS!AG331)</f>
        <v>0</v>
      </c>
    </row>
    <row r="332" spans="1:5" x14ac:dyDescent="0.3">
      <c r="A332" t="str">
        <f>IF(RESULTS!$AE332="","",RESULTS!AE332)</f>
        <v xml:space="preserve"> </v>
      </c>
      <c r="B332" s="109" t="str">
        <f>IF(RESULTS!$AE332="","",RESULTS!K332)</f>
        <v/>
      </c>
      <c r="C332" s="109" t="str">
        <f>IF(RESULTS!$AE332="","",RESULTS!M332)</f>
        <v/>
      </c>
      <c r="D332" s="109">
        <f>IF(RESULTS!$AE332="","",RESULTS!AF332)</f>
        <v>0</v>
      </c>
      <c r="E332" s="109">
        <f>IF(RESULTS!$AE332="","",RESULTS!AG332)</f>
        <v>0</v>
      </c>
    </row>
    <row r="333" spans="1:5" x14ac:dyDescent="0.3">
      <c r="A333" t="str">
        <f>IF(RESULTS!$AE333="","",RESULTS!AE333)</f>
        <v xml:space="preserve"> </v>
      </c>
      <c r="B333" s="109" t="str">
        <f>IF(RESULTS!$AE333="","",RESULTS!K333)</f>
        <v/>
      </c>
      <c r="C333" s="109" t="str">
        <f>IF(RESULTS!$AE333="","",RESULTS!M333)</f>
        <v/>
      </c>
      <c r="D333" s="109">
        <f>IF(RESULTS!$AE333="","",RESULTS!AF333)</f>
        <v>0</v>
      </c>
      <c r="E333" s="109">
        <f>IF(RESULTS!$AE333="","",RESULTS!AG333)</f>
        <v>0</v>
      </c>
    </row>
    <row r="334" spans="1:5" x14ac:dyDescent="0.3">
      <c r="A334" t="str">
        <f>IF(RESULTS!$AE334="","",RESULTS!AE334)</f>
        <v xml:space="preserve"> </v>
      </c>
      <c r="B334" s="109" t="str">
        <f>IF(RESULTS!$AE334="","",RESULTS!K334)</f>
        <v/>
      </c>
      <c r="C334" s="109" t="str">
        <f>IF(RESULTS!$AE334="","",RESULTS!M334)</f>
        <v/>
      </c>
      <c r="D334" s="109">
        <f>IF(RESULTS!$AE334="","",RESULTS!AF334)</f>
        <v>0</v>
      </c>
      <c r="E334" s="109">
        <f>IF(RESULTS!$AE334="","",RESULTS!AG334)</f>
        <v>0</v>
      </c>
    </row>
    <row r="335" spans="1:5" x14ac:dyDescent="0.3">
      <c r="A335" t="str">
        <f>IF(RESULTS!$AE335="","",RESULTS!AE335)</f>
        <v xml:space="preserve"> </v>
      </c>
      <c r="B335" s="109" t="str">
        <f>IF(RESULTS!$AE335="","",RESULTS!K335)</f>
        <v/>
      </c>
      <c r="C335" s="109" t="str">
        <f>IF(RESULTS!$AE335="","",RESULTS!M335)</f>
        <v/>
      </c>
      <c r="D335" s="109">
        <f>IF(RESULTS!$AE335="","",RESULTS!AF335)</f>
        <v>0</v>
      </c>
      <c r="E335" s="109">
        <f>IF(RESULTS!$AE335="","",RESULTS!AG335)</f>
        <v>0</v>
      </c>
    </row>
    <row r="336" spans="1:5" x14ac:dyDescent="0.3">
      <c r="A336" t="str">
        <f>IF(RESULTS!$AE336="","",RESULTS!AE336)</f>
        <v xml:space="preserve"> </v>
      </c>
      <c r="B336" s="109" t="str">
        <f>IF(RESULTS!$AE336="","",RESULTS!K336)</f>
        <v/>
      </c>
      <c r="C336" s="109" t="str">
        <f>IF(RESULTS!$AE336="","",RESULTS!M336)</f>
        <v/>
      </c>
      <c r="D336" s="109">
        <f>IF(RESULTS!$AE336="","",RESULTS!AF336)</f>
        <v>0</v>
      </c>
      <c r="E336" s="109">
        <f>IF(RESULTS!$AE336="","",RESULTS!AG336)</f>
        <v>0</v>
      </c>
    </row>
    <row r="337" spans="1:5" x14ac:dyDescent="0.3">
      <c r="A337" t="str">
        <f>IF(RESULTS!$AE337="","",RESULTS!AE337)</f>
        <v xml:space="preserve"> </v>
      </c>
      <c r="B337" s="109" t="str">
        <f>IF(RESULTS!$AE337="","",RESULTS!K337)</f>
        <v/>
      </c>
      <c r="C337" s="109" t="str">
        <f>IF(RESULTS!$AE337="","",RESULTS!M337)</f>
        <v/>
      </c>
      <c r="D337" s="109">
        <f>IF(RESULTS!$AE337="","",RESULTS!AF337)</f>
        <v>0</v>
      </c>
      <c r="E337" s="109">
        <f>IF(RESULTS!$AE337="","",RESULTS!AG337)</f>
        <v>0</v>
      </c>
    </row>
    <row r="338" spans="1:5" x14ac:dyDescent="0.3">
      <c r="A338" t="str">
        <f>IF(RESULTS!$AE338="","",RESULTS!AE338)</f>
        <v xml:space="preserve"> </v>
      </c>
      <c r="B338" s="109" t="str">
        <f>IF(RESULTS!$AE338="","",RESULTS!K338)</f>
        <v/>
      </c>
      <c r="C338" s="109" t="str">
        <f>IF(RESULTS!$AE338="","",RESULTS!M338)</f>
        <v/>
      </c>
      <c r="D338" s="109">
        <f>IF(RESULTS!$AE338="","",RESULTS!AF338)</f>
        <v>0</v>
      </c>
      <c r="E338" s="109">
        <f>IF(RESULTS!$AE338="","",RESULTS!AG338)</f>
        <v>0</v>
      </c>
    </row>
    <row r="339" spans="1:5" x14ac:dyDescent="0.3">
      <c r="A339" t="str">
        <f>IF(RESULTS!$AE339="","",RESULTS!AE339)</f>
        <v xml:space="preserve"> </v>
      </c>
      <c r="B339" s="109" t="str">
        <f>IF(RESULTS!$AE339="","",RESULTS!K339)</f>
        <v/>
      </c>
      <c r="C339" s="109" t="str">
        <f>IF(RESULTS!$AE339="","",RESULTS!M339)</f>
        <v/>
      </c>
      <c r="D339" s="109">
        <f>IF(RESULTS!$AE339="","",RESULTS!AF339)</f>
        <v>0</v>
      </c>
      <c r="E339" s="109">
        <f>IF(RESULTS!$AE339="","",RESULTS!AG339)</f>
        <v>0</v>
      </c>
    </row>
    <row r="340" spans="1:5" x14ac:dyDescent="0.3">
      <c r="A340" t="str">
        <f>IF(RESULTS!$AE340="","",RESULTS!AE340)</f>
        <v xml:space="preserve"> </v>
      </c>
      <c r="B340" s="109" t="str">
        <f>IF(RESULTS!$AE340="","",RESULTS!K340)</f>
        <v/>
      </c>
      <c r="C340" s="109" t="str">
        <f>IF(RESULTS!$AE340="","",RESULTS!M340)</f>
        <v/>
      </c>
      <c r="D340" s="109">
        <f>IF(RESULTS!$AE340="","",RESULTS!AF340)</f>
        <v>0</v>
      </c>
      <c r="E340" s="109">
        <f>IF(RESULTS!$AE340="","",RESULTS!AG340)</f>
        <v>0</v>
      </c>
    </row>
    <row r="341" spans="1:5" x14ac:dyDescent="0.3">
      <c r="A341" t="str">
        <f>IF(RESULTS!$AE341="","",RESULTS!AE341)</f>
        <v xml:space="preserve"> </v>
      </c>
      <c r="B341" s="109" t="str">
        <f>IF(RESULTS!$AE341="","",RESULTS!K341)</f>
        <v/>
      </c>
      <c r="C341" s="109" t="str">
        <f>IF(RESULTS!$AE341="","",RESULTS!M341)</f>
        <v/>
      </c>
      <c r="D341" s="109">
        <f>IF(RESULTS!$AE341="","",RESULTS!AF341)</f>
        <v>0</v>
      </c>
      <c r="E341" s="109">
        <f>IF(RESULTS!$AE341="","",RESULTS!AG341)</f>
        <v>0</v>
      </c>
    </row>
    <row r="342" spans="1:5" x14ac:dyDescent="0.3">
      <c r="A342" t="str">
        <f>IF(RESULTS!$AE342="","",RESULTS!AE342)</f>
        <v xml:space="preserve"> </v>
      </c>
      <c r="B342" s="109" t="str">
        <f>IF(RESULTS!$AE342="","",RESULTS!K342)</f>
        <v/>
      </c>
      <c r="C342" s="109" t="str">
        <f>IF(RESULTS!$AE342="","",RESULTS!M342)</f>
        <v/>
      </c>
      <c r="D342" s="109">
        <f>IF(RESULTS!$AE342="","",RESULTS!AF342)</f>
        <v>0</v>
      </c>
      <c r="E342" s="109">
        <f>IF(RESULTS!$AE342="","",RESULTS!AG342)</f>
        <v>0</v>
      </c>
    </row>
    <row r="343" spans="1:5" x14ac:dyDescent="0.3">
      <c r="A343" t="str">
        <f>IF(RESULTS!$AE343="","",RESULTS!AE343)</f>
        <v xml:space="preserve"> </v>
      </c>
      <c r="B343" s="109" t="str">
        <f>IF(RESULTS!$AE343="","",RESULTS!K343)</f>
        <v/>
      </c>
      <c r="C343" s="109" t="str">
        <f>IF(RESULTS!$AE343="","",RESULTS!M343)</f>
        <v/>
      </c>
      <c r="D343" s="109">
        <f>IF(RESULTS!$AE343="","",RESULTS!AF343)</f>
        <v>0</v>
      </c>
      <c r="E343" s="109">
        <f>IF(RESULTS!$AE343="","",RESULTS!AG343)</f>
        <v>0</v>
      </c>
    </row>
    <row r="344" spans="1:5" x14ac:dyDescent="0.3">
      <c r="A344" t="str">
        <f>IF(RESULTS!$AE344="","",RESULTS!AE344)</f>
        <v xml:space="preserve"> </v>
      </c>
      <c r="B344" s="109" t="str">
        <f>IF(RESULTS!$AE344="","",RESULTS!K344)</f>
        <v/>
      </c>
      <c r="C344" s="109" t="str">
        <f>IF(RESULTS!$AE344="","",RESULTS!M344)</f>
        <v/>
      </c>
      <c r="D344" s="109">
        <f>IF(RESULTS!$AE344="","",RESULTS!AF344)</f>
        <v>0</v>
      </c>
      <c r="E344" s="109">
        <f>IF(RESULTS!$AE344="","",RESULTS!AG344)</f>
        <v>0</v>
      </c>
    </row>
    <row r="345" spans="1:5" x14ac:dyDescent="0.3">
      <c r="A345" t="str">
        <f>IF(RESULTS!$AE345="","",RESULTS!AE345)</f>
        <v xml:space="preserve"> </v>
      </c>
      <c r="B345" s="109" t="str">
        <f>IF(RESULTS!$AE345="","",RESULTS!K345)</f>
        <v/>
      </c>
      <c r="C345" s="109" t="str">
        <f>IF(RESULTS!$AE345="","",RESULTS!M345)</f>
        <v/>
      </c>
      <c r="D345" s="109">
        <f>IF(RESULTS!$AE345="","",RESULTS!AF345)</f>
        <v>0</v>
      </c>
      <c r="E345" s="109">
        <f>IF(RESULTS!$AE345="","",RESULTS!AG345)</f>
        <v>0</v>
      </c>
    </row>
    <row r="346" spans="1:5" x14ac:dyDescent="0.3">
      <c r="A346" t="str">
        <f>IF(RESULTS!$AE346="","",RESULTS!AE346)</f>
        <v xml:space="preserve"> </v>
      </c>
      <c r="B346" s="109" t="str">
        <f>IF(RESULTS!$AE346="","",RESULTS!K346)</f>
        <v/>
      </c>
      <c r="C346" s="109" t="str">
        <f>IF(RESULTS!$AE346="","",RESULTS!M346)</f>
        <v/>
      </c>
      <c r="D346" s="109">
        <f>IF(RESULTS!$AE346="","",RESULTS!AF346)</f>
        <v>0</v>
      </c>
      <c r="E346" s="109">
        <f>IF(RESULTS!$AE346="","",RESULTS!AG346)</f>
        <v>0</v>
      </c>
    </row>
    <row r="347" spans="1:5" x14ac:dyDescent="0.3">
      <c r="A347" t="str">
        <f>IF(RESULTS!$AE347="","",RESULTS!AE347)</f>
        <v xml:space="preserve"> </v>
      </c>
      <c r="B347" s="109" t="str">
        <f>IF(RESULTS!$AE347="","",RESULTS!K347)</f>
        <v/>
      </c>
      <c r="C347" s="109" t="str">
        <f>IF(RESULTS!$AE347="","",RESULTS!M347)</f>
        <v/>
      </c>
      <c r="D347" s="109">
        <f>IF(RESULTS!$AE347="","",RESULTS!AF347)</f>
        <v>0</v>
      </c>
      <c r="E347" s="109">
        <f>IF(RESULTS!$AE347="","",RESULTS!AG347)</f>
        <v>0</v>
      </c>
    </row>
    <row r="348" spans="1:5" x14ac:dyDescent="0.3">
      <c r="A348" t="str">
        <f>IF(RESULTS!$AE348="","",RESULTS!AE348)</f>
        <v xml:space="preserve"> </v>
      </c>
      <c r="B348" s="109" t="str">
        <f>IF(RESULTS!$AE348="","",RESULTS!K348)</f>
        <v/>
      </c>
      <c r="C348" s="109" t="str">
        <f>IF(RESULTS!$AE348="","",RESULTS!M348)</f>
        <v/>
      </c>
      <c r="D348" s="109">
        <f>IF(RESULTS!$AE348="","",RESULTS!AF348)</f>
        <v>0</v>
      </c>
      <c r="E348" s="109">
        <f>IF(RESULTS!$AE348="","",RESULTS!AG348)</f>
        <v>0</v>
      </c>
    </row>
    <row r="349" spans="1:5" x14ac:dyDescent="0.3">
      <c r="A349" t="str">
        <f>IF(RESULTS!$AE349="","",RESULTS!AE349)</f>
        <v xml:space="preserve"> </v>
      </c>
      <c r="B349" s="109" t="str">
        <f>IF(RESULTS!$AE349="","",RESULTS!K349)</f>
        <v/>
      </c>
      <c r="C349" s="109" t="str">
        <f>IF(RESULTS!$AE349="","",RESULTS!M349)</f>
        <v/>
      </c>
      <c r="D349" s="109">
        <f>IF(RESULTS!$AE349="","",RESULTS!AF349)</f>
        <v>0</v>
      </c>
      <c r="E349" s="109">
        <f>IF(RESULTS!$AE349="","",RESULTS!AG349)</f>
        <v>0</v>
      </c>
    </row>
    <row r="350" spans="1:5" x14ac:dyDescent="0.3">
      <c r="A350" t="str">
        <f>IF(RESULTS!$AE350="","",RESULTS!AE350)</f>
        <v xml:space="preserve"> </v>
      </c>
      <c r="B350" s="109" t="str">
        <f>IF(RESULTS!$AE350="","",RESULTS!K350)</f>
        <v/>
      </c>
      <c r="C350" s="109" t="str">
        <f>IF(RESULTS!$AE350="","",RESULTS!M350)</f>
        <v/>
      </c>
      <c r="D350" s="109">
        <f>IF(RESULTS!$AE350="","",RESULTS!AF350)</f>
        <v>0</v>
      </c>
      <c r="E350" s="109">
        <f>IF(RESULTS!$AE350="","",RESULTS!AG350)</f>
        <v>0</v>
      </c>
    </row>
    <row r="351" spans="1:5" x14ac:dyDescent="0.3">
      <c r="A351" t="str">
        <f>IF(RESULTS!$AE351="","",RESULTS!AE351)</f>
        <v xml:space="preserve"> </v>
      </c>
      <c r="B351" s="109" t="str">
        <f>IF(RESULTS!$AE351="","",RESULTS!K351)</f>
        <v/>
      </c>
      <c r="C351" s="109" t="str">
        <f>IF(RESULTS!$AE351="","",RESULTS!M351)</f>
        <v/>
      </c>
      <c r="D351" s="109">
        <f>IF(RESULTS!$AE351="","",RESULTS!AF351)</f>
        <v>0</v>
      </c>
      <c r="E351" s="109">
        <f>IF(RESULTS!$AE351="","",RESULTS!AG351)</f>
        <v>0</v>
      </c>
    </row>
    <row r="352" spans="1:5" x14ac:dyDescent="0.3">
      <c r="A352" t="str">
        <f>IF(RESULTS!$AE352="","",RESULTS!AE352)</f>
        <v xml:space="preserve"> </v>
      </c>
      <c r="B352" s="109" t="str">
        <f>IF(RESULTS!$AE352="","",RESULTS!K352)</f>
        <v/>
      </c>
      <c r="C352" s="109" t="str">
        <f>IF(RESULTS!$AE352="","",RESULTS!M352)</f>
        <v/>
      </c>
      <c r="D352" s="109">
        <f>IF(RESULTS!$AE352="","",RESULTS!AF352)</f>
        <v>0</v>
      </c>
      <c r="E352" s="109">
        <f>IF(RESULTS!$AE352="","",RESULTS!AG352)</f>
        <v>0</v>
      </c>
    </row>
    <row r="353" spans="1:5" x14ac:dyDescent="0.3">
      <c r="A353" t="str">
        <f>IF(RESULTS!$AE353="","",RESULTS!AE353)</f>
        <v xml:space="preserve"> </v>
      </c>
      <c r="B353" s="109" t="str">
        <f>IF(RESULTS!$AE353="","",RESULTS!K353)</f>
        <v/>
      </c>
      <c r="C353" s="109" t="str">
        <f>IF(RESULTS!$AE353="","",RESULTS!M353)</f>
        <v/>
      </c>
      <c r="D353" s="109">
        <f>IF(RESULTS!$AE353="","",RESULTS!AF353)</f>
        <v>0</v>
      </c>
      <c r="E353" s="109">
        <f>IF(RESULTS!$AE353="","",RESULTS!AG353)</f>
        <v>0</v>
      </c>
    </row>
    <row r="354" spans="1:5" x14ac:dyDescent="0.3">
      <c r="A354" t="str">
        <f>IF(RESULTS!$AE354="","",RESULTS!AE354)</f>
        <v xml:space="preserve"> </v>
      </c>
      <c r="B354" s="109" t="str">
        <f>IF(RESULTS!$AE354="","",RESULTS!K354)</f>
        <v/>
      </c>
      <c r="C354" s="109" t="str">
        <f>IF(RESULTS!$AE354="","",RESULTS!M354)</f>
        <v/>
      </c>
      <c r="D354" s="109">
        <f>IF(RESULTS!$AE354="","",RESULTS!AF354)</f>
        <v>0</v>
      </c>
      <c r="E354" s="109">
        <f>IF(RESULTS!$AE354="","",RESULTS!AG354)</f>
        <v>0</v>
      </c>
    </row>
    <row r="355" spans="1:5" x14ac:dyDescent="0.3">
      <c r="A355" t="str">
        <f>IF(RESULTS!$AE355="","",RESULTS!AE355)</f>
        <v xml:space="preserve"> </v>
      </c>
      <c r="B355" s="109" t="str">
        <f>IF(RESULTS!$AE355="","",RESULTS!K355)</f>
        <v/>
      </c>
      <c r="C355" s="109" t="str">
        <f>IF(RESULTS!$AE355="","",RESULTS!M355)</f>
        <v/>
      </c>
      <c r="D355" s="109">
        <f>IF(RESULTS!$AE355="","",RESULTS!AF355)</f>
        <v>0</v>
      </c>
      <c r="E355" s="109">
        <f>IF(RESULTS!$AE355="","",RESULTS!AG355)</f>
        <v>0</v>
      </c>
    </row>
    <row r="356" spans="1:5" x14ac:dyDescent="0.3">
      <c r="A356" t="str">
        <f>IF(RESULTS!$AE356="","",RESULTS!AE356)</f>
        <v xml:space="preserve"> </v>
      </c>
      <c r="B356" s="109" t="str">
        <f>IF(RESULTS!$AE356="","",RESULTS!K356)</f>
        <v/>
      </c>
      <c r="C356" s="109" t="str">
        <f>IF(RESULTS!$AE356="","",RESULTS!M356)</f>
        <v/>
      </c>
      <c r="D356" s="109">
        <f>IF(RESULTS!$AE356="","",RESULTS!AF356)</f>
        <v>0</v>
      </c>
      <c r="E356" s="109">
        <f>IF(RESULTS!$AE356="","",RESULTS!AG356)</f>
        <v>0</v>
      </c>
    </row>
    <row r="357" spans="1:5" x14ac:dyDescent="0.3">
      <c r="A357" t="str">
        <f>IF(RESULTS!$AE357="","",RESULTS!AE357)</f>
        <v xml:space="preserve"> </v>
      </c>
      <c r="B357" s="109" t="str">
        <f>IF(RESULTS!$AE357="","",RESULTS!K357)</f>
        <v/>
      </c>
      <c r="C357" s="109" t="str">
        <f>IF(RESULTS!$AE357="","",RESULTS!M357)</f>
        <v/>
      </c>
      <c r="D357" s="109">
        <f>IF(RESULTS!$AE357="","",RESULTS!AF357)</f>
        <v>0</v>
      </c>
      <c r="E357" s="109">
        <f>IF(RESULTS!$AE357="","",RESULTS!AG357)</f>
        <v>0</v>
      </c>
    </row>
    <row r="358" spans="1:5" x14ac:dyDescent="0.3">
      <c r="A358" t="str">
        <f>IF(RESULTS!$AE358="","",RESULTS!AE358)</f>
        <v xml:space="preserve"> </v>
      </c>
      <c r="B358" s="109" t="str">
        <f>IF(RESULTS!$AE358="","",RESULTS!K358)</f>
        <v/>
      </c>
      <c r="C358" s="109" t="str">
        <f>IF(RESULTS!$AE358="","",RESULTS!M358)</f>
        <v/>
      </c>
      <c r="D358" s="109">
        <f>IF(RESULTS!$AE358="","",RESULTS!AF358)</f>
        <v>0</v>
      </c>
      <c r="E358" s="109">
        <f>IF(RESULTS!$AE358="","",RESULTS!AG358)</f>
        <v>0</v>
      </c>
    </row>
    <row r="359" spans="1:5" x14ac:dyDescent="0.3">
      <c r="A359" t="str">
        <f>IF(RESULTS!$AE359="","",RESULTS!AE359)</f>
        <v xml:space="preserve"> </v>
      </c>
      <c r="B359" s="109" t="str">
        <f>IF(RESULTS!$AE359="","",RESULTS!K359)</f>
        <v/>
      </c>
      <c r="C359" s="109" t="str">
        <f>IF(RESULTS!$AE359="","",RESULTS!M359)</f>
        <v/>
      </c>
      <c r="D359" s="109">
        <f>IF(RESULTS!$AE359="","",RESULTS!AF359)</f>
        <v>0</v>
      </c>
      <c r="E359" s="109">
        <f>IF(RESULTS!$AE359="","",RESULTS!AG359)</f>
        <v>0</v>
      </c>
    </row>
    <row r="360" spans="1:5" x14ac:dyDescent="0.3">
      <c r="A360" t="str">
        <f>IF(RESULTS!$AE360="","",RESULTS!AE360)</f>
        <v xml:space="preserve"> </v>
      </c>
      <c r="B360" s="109" t="str">
        <f>IF(RESULTS!$AE360="","",RESULTS!K360)</f>
        <v/>
      </c>
      <c r="C360" s="109" t="str">
        <f>IF(RESULTS!$AE360="","",RESULTS!M360)</f>
        <v/>
      </c>
      <c r="D360" s="109">
        <f>IF(RESULTS!$AE360="","",RESULTS!AF360)</f>
        <v>0</v>
      </c>
      <c r="E360" s="109">
        <f>IF(RESULTS!$AE360="","",RESULTS!AG360)</f>
        <v>0</v>
      </c>
    </row>
    <row r="361" spans="1:5" x14ac:dyDescent="0.3">
      <c r="A361" t="str">
        <f>IF(RESULTS!$AE361="","",RESULTS!AE361)</f>
        <v xml:space="preserve"> </v>
      </c>
      <c r="B361" s="109" t="str">
        <f>IF(RESULTS!$AE361="","",RESULTS!K361)</f>
        <v/>
      </c>
      <c r="C361" s="109" t="str">
        <f>IF(RESULTS!$AE361="","",RESULTS!M361)</f>
        <v/>
      </c>
      <c r="D361" s="109">
        <f>IF(RESULTS!$AE361="","",RESULTS!AF361)</f>
        <v>0</v>
      </c>
      <c r="E361" s="109">
        <f>IF(RESULTS!$AE361="","",RESULTS!AG361)</f>
        <v>0</v>
      </c>
    </row>
    <row r="362" spans="1:5" x14ac:dyDescent="0.3">
      <c r="A362" t="str">
        <f>IF(RESULTS!$AE362="","",RESULTS!AE362)</f>
        <v xml:space="preserve"> </v>
      </c>
      <c r="B362" s="109" t="str">
        <f>IF(RESULTS!$AE362="","",RESULTS!K362)</f>
        <v/>
      </c>
      <c r="C362" s="109" t="str">
        <f>IF(RESULTS!$AE362="","",RESULTS!M362)</f>
        <v/>
      </c>
      <c r="D362" s="109">
        <f>IF(RESULTS!$AE362="","",RESULTS!AF362)</f>
        <v>0</v>
      </c>
      <c r="E362" s="109">
        <f>IF(RESULTS!$AE362="","",RESULTS!AG362)</f>
        <v>0</v>
      </c>
    </row>
    <row r="363" spans="1:5" x14ac:dyDescent="0.3">
      <c r="A363" t="str">
        <f>IF(RESULTS!$AE363="","",RESULTS!AE363)</f>
        <v xml:space="preserve"> </v>
      </c>
      <c r="B363" s="109" t="str">
        <f>IF(RESULTS!$AE363="","",RESULTS!K363)</f>
        <v/>
      </c>
      <c r="C363" s="109" t="str">
        <f>IF(RESULTS!$AE363="","",RESULTS!M363)</f>
        <v/>
      </c>
      <c r="D363" s="109">
        <f>IF(RESULTS!$AE363="","",RESULTS!AF363)</f>
        <v>0</v>
      </c>
      <c r="E363" s="109">
        <f>IF(RESULTS!$AE363="","",RESULTS!AG363)</f>
        <v>0</v>
      </c>
    </row>
    <row r="364" spans="1:5" x14ac:dyDescent="0.3">
      <c r="A364" t="str">
        <f>IF(RESULTS!$AE364="","",RESULTS!AE364)</f>
        <v xml:space="preserve"> </v>
      </c>
      <c r="B364" s="109" t="str">
        <f>IF(RESULTS!$AE364="","",RESULTS!K364)</f>
        <v/>
      </c>
      <c r="C364" s="109" t="str">
        <f>IF(RESULTS!$AE364="","",RESULTS!M364)</f>
        <v/>
      </c>
      <c r="D364" s="109">
        <f>IF(RESULTS!$AE364="","",RESULTS!AF364)</f>
        <v>0</v>
      </c>
      <c r="E364" s="109">
        <f>IF(RESULTS!$AE364="","",RESULTS!AG364)</f>
        <v>0</v>
      </c>
    </row>
    <row r="365" spans="1:5" x14ac:dyDescent="0.3">
      <c r="A365" t="str">
        <f>IF(RESULTS!$AE365="","",RESULTS!AE365)</f>
        <v xml:space="preserve"> </v>
      </c>
      <c r="B365" s="109" t="str">
        <f>IF(RESULTS!$AE365="","",RESULTS!K365)</f>
        <v/>
      </c>
      <c r="C365" s="109" t="str">
        <f>IF(RESULTS!$AE365="","",RESULTS!M365)</f>
        <v/>
      </c>
      <c r="D365" s="109">
        <f>IF(RESULTS!$AE365="","",RESULTS!AF365)</f>
        <v>0</v>
      </c>
      <c r="E365" s="109">
        <f>IF(RESULTS!$AE365="","",RESULTS!AG365)</f>
        <v>0</v>
      </c>
    </row>
    <row r="366" spans="1:5" x14ac:dyDescent="0.3">
      <c r="A366" t="str">
        <f>IF(RESULTS!$AE366="","",RESULTS!AE366)</f>
        <v xml:space="preserve"> </v>
      </c>
      <c r="B366" s="109" t="str">
        <f>IF(RESULTS!$AE366="","",RESULTS!K366)</f>
        <v/>
      </c>
      <c r="C366" s="109" t="str">
        <f>IF(RESULTS!$AE366="","",RESULTS!M366)</f>
        <v/>
      </c>
      <c r="D366" s="109">
        <f>IF(RESULTS!$AE366="","",RESULTS!AF366)</f>
        <v>0</v>
      </c>
      <c r="E366" s="109">
        <f>IF(RESULTS!$AE366="","",RESULTS!AG366)</f>
        <v>0</v>
      </c>
    </row>
    <row r="367" spans="1:5" x14ac:dyDescent="0.3">
      <c r="A367" t="str">
        <f>IF(RESULTS!$AE367="","",RESULTS!AE367)</f>
        <v xml:space="preserve"> </v>
      </c>
      <c r="B367" s="109" t="str">
        <f>IF(RESULTS!$AE367="","",RESULTS!K367)</f>
        <v/>
      </c>
      <c r="C367" s="109" t="str">
        <f>IF(RESULTS!$AE367="","",RESULTS!M367)</f>
        <v/>
      </c>
      <c r="D367" s="109">
        <f>IF(RESULTS!$AE367="","",RESULTS!AF367)</f>
        <v>0</v>
      </c>
      <c r="E367" s="109">
        <f>IF(RESULTS!$AE367="","",RESULTS!AG367)</f>
        <v>0</v>
      </c>
    </row>
    <row r="368" spans="1:5" x14ac:dyDescent="0.3">
      <c r="A368" t="str">
        <f>IF(RESULTS!$AE368="","",RESULTS!AE368)</f>
        <v xml:space="preserve"> </v>
      </c>
      <c r="B368" s="109" t="str">
        <f>IF(RESULTS!$AE368="","",RESULTS!K368)</f>
        <v/>
      </c>
      <c r="C368" s="109" t="str">
        <f>IF(RESULTS!$AE368="","",RESULTS!M368)</f>
        <v/>
      </c>
      <c r="D368" s="109">
        <f>IF(RESULTS!$AE368="","",RESULTS!AF368)</f>
        <v>0</v>
      </c>
      <c r="E368" s="109">
        <f>IF(RESULTS!$AE368="","",RESULTS!AG368)</f>
        <v>0</v>
      </c>
    </row>
    <row r="369" spans="1:5" x14ac:dyDescent="0.3">
      <c r="A369" t="str">
        <f>IF(RESULTS!$AE369="","",RESULTS!AE369)</f>
        <v xml:space="preserve"> </v>
      </c>
      <c r="B369" s="109" t="str">
        <f>IF(RESULTS!$AE369="","",RESULTS!K369)</f>
        <v/>
      </c>
      <c r="C369" s="109" t="str">
        <f>IF(RESULTS!$AE369="","",RESULTS!M369)</f>
        <v/>
      </c>
      <c r="D369" s="109">
        <f>IF(RESULTS!$AE369="","",RESULTS!AF369)</f>
        <v>0</v>
      </c>
      <c r="E369" s="109">
        <f>IF(RESULTS!$AE369="","",RESULTS!AG369)</f>
        <v>0</v>
      </c>
    </row>
    <row r="370" spans="1:5" x14ac:dyDescent="0.3">
      <c r="A370" t="str">
        <f>IF(RESULTS!$AE370="","",RESULTS!AE370)</f>
        <v xml:space="preserve"> </v>
      </c>
      <c r="B370" s="109" t="str">
        <f>IF(RESULTS!$AE370="","",RESULTS!K370)</f>
        <v/>
      </c>
      <c r="C370" s="109" t="str">
        <f>IF(RESULTS!$AE370="","",RESULTS!M370)</f>
        <v/>
      </c>
      <c r="D370" s="109">
        <f>IF(RESULTS!$AE370="","",RESULTS!AF370)</f>
        <v>0</v>
      </c>
      <c r="E370" s="109">
        <f>IF(RESULTS!$AE370="","",RESULTS!AG370)</f>
        <v>0</v>
      </c>
    </row>
    <row r="371" spans="1:5" x14ac:dyDescent="0.3">
      <c r="A371" t="str">
        <f>IF(RESULTS!$AE371="","",RESULTS!AE371)</f>
        <v xml:space="preserve"> </v>
      </c>
      <c r="B371" s="109" t="str">
        <f>IF(RESULTS!$AE371="","",RESULTS!K371)</f>
        <v/>
      </c>
      <c r="C371" s="109" t="str">
        <f>IF(RESULTS!$AE371="","",RESULTS!M371)</f>
        <v/>
      </c>
      <c r="D371" s="109">
        <f>IF(RESULTS!$AE371="","",RESULTS!AF371)</f>
        <v>0</v>
      </c>
      <c r="E371" s="109">
        <f>IF(RESULTS!$AE371="","",RESULTS!AG371)</f>
        <v>0</v>
      </c>
    </row>
    <row r="372" spans="1:5" x14ac:dyDescent="0.3">
      <c r="A372" t="str">
        <f>IF(RESULTS!$AE372="","",RESULTS!AE372)</f>
        <v xml:space="preserve"> </v>
      </c>
      <c r="B372" s="109" t="str">
        <f>IF(RESULTS!$AE372="","",RESULTS!K372)</f>
        <v/>
      </c>
      <c r="C372" s="109" t="str">
        <f>IF(RESULTS!$AE372="","",RESULTS!M372)</f>
        <v/>
      </c>
      <c r="D372" s="109">
        <f>IF(RESULTS!$AE372="","",RESULTS!AF372)</f>
        <v>0</v>
      </c>
      <c r="E372" s="109">
        <f>IF(RESULTS!$AE372="","",RESULTS!AG372)</f>
        <v>0</v>
      </c>
    </row>
    <row r="373" spans="1:5" x14ac:dyDescent="0.3">
      <c r="A373" t="str">
        <f>IF(RESULTS!$AE373="","",RESULTS!AE373)</f>
        <v xml:space="preserve"> </v>
      </c>
      <c r="B373" s="109" t="str">
        <f>IF(RESULTS!$AE373="","",RESULTS!K373)</f>
        <v/>
      </c>
      <c r="C373" s="109" t="str">
        <f>IF(RESULTS!$AE373="","",RESULTS!M373)</f>
        <v/>
      </c>
      <c r="D373" s="109">
        <f>IF(RESULTS!$AE373="","",RESULTS!AF373)</f>
        <v>0</v>
      </c>
      <c r="E373" s="109">
        <f>IF(RESULTS!$AE373="","",RESULTS!AG373)</f>
        <v>0</v>
      </c>
    </row>
    <row r="374" spans="1:5" x14ac:dyDescent="0.3">
      <c r="A374" t="str">
        <f>IF(RESULTS!$AE374="","",RESULTS!AE374)</f>
        <v xml:space="preserve"> </v>
      </c>
      <c r="B374" s="109" t="str">
        <f>IF(RESULTS!$AE374="","",RESULTS!K374)</f>
        <v/>
      </c>
      <c r="C374" s="109" t="str">
        <f>IF(RESULTS!$AE374="","",RESULTS!M374)</f>
        <v/>
      </c>
      <c r="D374" s="109">
        <f>IF(RESULTS!$AE374="","",RESULTS!AF374)</f>
        <v>0</v>
      </c>
      <c r="E374" s="109">
        <f>IF(RESULTS!$AE374="","",RESULTS!AG374)</f>
        <v>0</v>
      </c>
    </row>
    <row r="375" spans="1:5" x14ac:dyDescent="0.3">
      <c r="A375" t="str">
        <f>IF(RESULTS!$AE375="","",RESULTS!AE375)</f>
        <v xml:space="preserve"> </v>
      </c>
      <c r="B375" s="109" t="str">
        <f>IF(RESULTS!$AE375="","",RESULTS!K375)</f>
        <v/>
      </c>
      <c r="C375" s="109" t="str">
        <f>IF(RESULTS!$AE375="","",RESULTS!M375)</f>
        <v/>
      </c>
      <c r="D375" s="109">
        <f>IF(RESULTS!$AE375="","",RESULTS!AF375)</f>
        <v>0</v>
      </c>
      <c r="E375" s="109">
        <f>IF(RESULTS!$AE375="","",RESULTS!AG375)</f>
        <v>0</v>
      </c>
    </row>
    <row r="376" spans="1:5" x14ac:dyDescent="0.3">
      <c r="A376" t="str">
        <f>IF(RESULTS!$AE376="","",RESULTS!AE376)</f>
        <v xml:space="preserve"> </v>
      </c>
      <c r="B376" s="109" t="str">
        <f>IF(RESULTS!$AE376="","",RESULTS!K376)</f>
        <v/>
      </c>
      <c r="C376" s="109" t="str">
        <f>IF(RESULTS!$AE376="","",RESULTS!M376)</f>
        <v/>
      </c>
      <c r="D376" s="109">
        <f>IF(RESULTS!$AE376="","",RESULTS!AF376)</f>
        <v>0</v>
      </c>
      <c r="E376" s="109">
        <f>IF(RESULTS!$AE376="","",RESULTS!AG376)</f>
        <v>0</v>
      </c>
    </row>
    <row r="377" spans="1:5" x14ac:dyDescent="0.3">
      <c r="A377" t="str">
        <f>IF(RESULTS!$AE377="","",RESULTS!AE377)</f>
        <v xml:space="preserve"> </v>
      </c>
      <c r="B377" s="109" t="str">
        <f>IF(RESULTS!$AE377="","",RESULTS!K377)</f>
        <v/>
      </c>
      <c r="C377" s="109" t="str">
        <f>IF(RESULTS!$AE377="","",RESULTS!M377)</f>
        <v/>
      </c>
      <c r="D377" s="109">
        <f>IF(RESULTS!$AE377="","",RESULTS!AF377)</f>
        <v>0</v>
      </c>
      <c r="E377" s="109">
        <f>IF(RESULTS!$AE377="","",RESULTS!AG377)</f>
        <v>0</v>
      </c>
    </row>
    <row r="378" spans="1:5" x14ac:dyDescent="0.3">
      <c r="A378" t="str">
        <f>IF(RESULTS!$AE378="","",RESULTS!AE378)</f>
        <v xml:space="preserve"> </v>
      </c>
      <c r="B378" s="109" t="str">
        <f>IF(RESULTS!$AE378="","",RESULTS!K378)</f>
        <v/>
      </c>
      <c r="C378" s="109" t="str">
        <f>IF(RESULTS!$AE378="","",RESULTS!M378)</f>
        <v/>
      </c>
      <c r="D378" s="109">
        <f>IF(RESULTS!$AE378="","",RESULTS!AF378)</f>
        <v>0</v>
      </c>
      <c r="E378" s="109">
        <f>IF(RESULTS!$AE378="","",RESULTS!AG378)</f>
        <v>0</v>
      </c>
    </row>
    <row r="379" spans="1:5" x14ac:dyDescent="0.3">
      <c r="A379" t="str">
        <f>IF(RESULTS!$AE379="","",RESULTS!AE379)</f>
        <v xml:space="preserve"> </v>
      </c>
      <c r="B379" s="109" t="str">
        <f>IF(RESULTS!$AE379="","",RESULTS!K379)</f>
        <v/>
      </c>
      <c r="C379" s="109" t="str">
        <f>IF(RESULTS!$AE379="","",RESULTS!M379)</f>
        <v/>
      </c>
      <c r="D379" s="109">
        <f>IF(RESULTS!$AE379="","",RESULTS!AF379)</f>
        <v>0</v>
      </c>
      <c r="E379" s="109">
        <f>IF(RESULTS!$AE379="","",RESULTS!AG379)</f>
        <v>0</v>
      </c>
    </row>
    <row r="380" spans="1:5" x14ac:dyDescent="0.3">
      <c r="A380" t="str">
        <f>IF(RESULTS!$AE380="","",RESULTS!AE380)</f>
        <v xml:space="preserve"> </v>
      </c>
      <c r="B380" s="109" t="str">
        <f>IF(RESULTS!$AE380="","",RESULTS!K380)</f>
        <v/>
      </c>
      <c r="C380" s="109" t="str">
        <f>IF(RESULTS!$AE380="","",RESULTS!M380)</f>
        <v/>
      </c>
      <c r="D380" s="109">
        <f>IF(RESULTS!$AE380="","",RESULTS!AF380)</f>
        <v>0</v>
      </c>
      <c r="E380" s="109">
        <f>IF(RESULTS!$AE380="","",RESULTS!AG380)</f>
        <v>0</v>
      </c>
    </row>
    <row r="381" spans="1:5" x14ac:dyDescent="0.3">
      <c r="A381" t="str">
        <f>IF(RESULTS!$AE381="","",RESULTS!AE381)</f>
        <v xml:space="preserve"> </v>
      </c>
      <c r="B381" s="109" t="str">
        <f>IF(RESULTS!$AE381="","",RESULTS!K381)</f>
        <v/>
      </c>
      <c r="C381" s="109" t="str">
        <f>IF(RESULTS!$AE381="","",RESULTS!M381)</f>
        <v/>
      </c>
      <c r="D381" s="109">
        <f>IF(RESULTS!$AE381="","",RESULTS!AF381)</f>
        <v>0</v>
      </c>
      <c r="E381" s="109">
        <f>IF(RESULTS!$AE381="","",RESULTS!AG381)</f>
        <v>0</v>
      </c>
    </row>
    <row r="382" spans="1:5" x14ac:dyDescent="0.3">
      <c r="A382" t="str">
        <f>IF(RESULTS!$AE382="","",RESULTS!AE382)</f>
        <v xml:space="preserve"> </v>
      </c>
      <c r="B382" s="109" t="str">
        <f>IF(RESULTS!$AE382="","",RESULTS!K382)</f>
        <v/>
      </c>
      <c r="C382" s="109" t="str">
        <f>IF(RESULTS!$AE382="","",RESULTS!M382)</f>
        <v/>
      </c>
      <c r="D382" s="109">
        <f>IF(RESULTS!$AE382="","",RESULTS!AF382)</f>
        <v>0</v>
      </c>
      <c r="E382" s="109">
        <f>IF(RESULTS!$AE382="","",RESULTS!AG382)</f>
        <v>0</v>
      </c>
    </row>
    <row r="383" spans="1:5" x14ac:dyDescent="0.3">
      <c r="A383" t="str">
        <f>IF(RESULTS!$AE383="","",RESULTS!AE383)</f>
        <v xml:space="preserve"> </v>
      </c>
      <c r="B383" s="109" t="str">
        <f>IF(RESULTS!$AE383="","",RESULTS!K383)</f>
        <v/>
      </c>
      <c r="C383" s="109" t="str">
        <f>IF(RESULTS!$AE383="","",RESULTS!M383)</f>
        <v/>
      </c>
      <c r="D383" s="109">
        <f>IF(RESULTS!$AE383="","",RESULTS!AF383)</f>
        <v>0</v>
      </c>
      <c r="E383" s="109">
        <f>IF(RESULTS!$AE383="","",RESULTS!AG383)</f>
        <v>0</v>
      </c>
    </row>
    <row r="384" spans="1:5" x14ac:dyDescent="0.3">
      <c r="A384" t="str">
        <f>IF(RESULTS!$AE384="","",RESULTS!AE384)</f>
        <v xml:space="preserve"> </v>
      </c>
      <c r="B384" s="109" t="str">
        <f>IF(RESULTS!$AE384="","",RESULTS!K384)</f>
        <v/>
      </c>
      <c r="C384" s="109" t="str">
        <f>IF(RESULTS!$AE384="","",RESULTS!M384)</f>
        <v/>
      </c>
      <c r="D384" s="109">
        <f>IF(RESULTS!$AE384="","",RESULTS!AF384)</f>
        <v>0</v>
      </c>
      <c r="E384" s="109">
        <f>IF(RESULTS!$AE384="","",RESULTS!AG384)</f>
        <v>0</v>
      </c>
    </row>
    <row r="385" spans="1:5" x14ac:dyDescent="0.3">
      <c r="A385" t="str">
        <f>IF(RESULTS!$AE385="","",RESULTS!AE385)</f>
        <v xml:space="preserve"> </v>
      </c>
      <c r="B385" s="109" t="str">
        <f>IF(RESULTS!$AE385="","",RESULTS!K385)</f>
        <v/>
      </c>
      <c r="C385" s="109" t="str">
        <f>IF(RESULTS!$AE385="","",RESULTS!M385)</f>
        <v/>
      </c>
      <c r="D385" s="109">
        <f>IF(RESULTS!$AE385="","",RESULTS!AF385)</f>
        <v>0</v>
      </c>
      <c r="E385" s="109">
        <f>IF(RESULTS!$AE385="","",RESULTS!AG385)</f>
        <v>0</v>
      </c>
    </row>
    <row r="386" spans="1:5" x14ac:dyDescent="0.3">
      <c r="A386" t="str">
        <f>IF(RESULTS!$AE386="","",RESULTS!AE386)</f>
        <v xml:space="preserve"> </v>
      </c>
      <c r="B386" s="109" t="str">
        <f>IF(RESULTS!$AE386="","",RESULTS!K386)</f>
        <v/>
      </c>
      <c r="C386" s="109" t="str">
        <f>IF(RESULTS!$AE386="","",RESULTS!M386)</f>
        <v/>
      </c>
      <c r="D386" s="109">
        <f>IF(RESULTS!$AE386="","",RESULTS!AF386)</f>
        <v>0</v>
      </c>
      <c r="E386" s="109">
        <f>IF(RESULTS!$AE386="","",RESULTS!AG386)</f>
        <v>0</v>
      </c>
    </row>
    <row r="387" spans="1:5" x14ac:dyDescent="0.3">
      <c r="A387" t="str">
        <f>IF(RESULTS!$AE387="","",RESULTS!AE387)</f>
        <v xml:space="preserve"> </v>
      </c>
      <c r="B387" s="109" t="str">
        <f>IF(RESULTS!$AE387="","",RESULTS!K387)</f>
        <v/>
      </c>
      <c r="C387" s="109" t="str">
        <f>IF(RESULTS!$AE387="","",RESULTS!M387)</f>
        <v/>
      </c>
      <c r="D387" s="109">
        <f>IF(RESULTS!$AE387="","",RESULTS!AF387)</f>
        <v>0</v>
      </c>
      <c r="E387" s="109">
        <f>IF(RESULTS!$AE387="","",RESULTS!AG387)</f>
        <v>0</v>
      </c>
    </row>
    <row r="388" spans="1:5" x14ac:dyDescent="0.3">
      <c r="A388" t="str">
        <f>IF(RESULTS!$AE388="","",RESULTS!AE388)</f>
        <v xml:space="preserve"> </v>
      </c>
      <c r="B388" s="109" t="str">
        <f>IF(RESULTS!$AE388="","",RESULTS!K388)</f>
        <v/>
      </c>
      <c r="C388" s="109" t="str">
        <f>IF(RESULTS!$AE388="","",RESULTS!M388)</f>
        <v/>
      </c>
      <c r="D388" s="109">
        <f>IF(RESULTS!$AE388="","",RESULTS!AF388)</f>
        <v>0</v>
      </c>
      <c r="E388" s="109">
        <f>IF(RESULTS!$AE388="","",RESULTS!AG388)</f>
        <v>0</v>
      </c>
    </row>
    <row r="389" spans="1:5" x14ac:dyDescent="0.3">
      <c r="A389" t="str">
        <f>IF(RESULTS!$AE389="","",RESULTS!AE389)</f>
        <v xml:space="preserve"> </v>
      </c>
      <c r="B389" s="109" t="str">
        <f>IF(RESULTS!$AE389="","",RESULTS!K389)</f>
        <v/>
      </c>
      <c r="C389" s="109" t="str">
        <f>IF(RESULTS!$AE389="","",RESULTS!M389)</f>
        <v/>
      </c>
      <c r="D389" s="109">
        <f>IF(RESULTS!$AE389="","",RESULTS!AF389)</f>
        <v>0</v>
      </c>
      <c r="E389" s="109">
        <f>IF(RESULTS!$AE389="","",RESULTS!AG389)</f>
        <v>0</v>
      </c>
    </row>
    <row r="390" spans="1:5" x14ac:dyDescent="0.3">
      <c r="A390" t="str">
        <f>IF(RESULTS!$AE390="","",RESULTS!AE390)</f>
        <v xml:space="preserve"> </v>
      </c>
      <c r="B390" s="109" t="str">
        <f>IF(RESULTS!$AE390="","",RESULTS!K390)</f>
        <v/>
      </c>
      <c r="C390" s="109" t="str">
        <f>IF(RESULTS!$AE390="","",RESULTS!M390)</f>
        <v/>
      </c>
      <c r="D390" s="109">
        <f>IF(RESULTS!$AE390="","",RESULTS!AF390)</f>
        <v>0</v>
      </c>
      <c r="E390" s="109">
        <f>IF(RESULTS!$AE390="","",RESULTS!AG390)</f>
        <v>0</v>
      </c>
    </row>
    <row r="391" spans="1:5" x14ac:dyDescent="0.3">
      <c r="A391" t="str">
        <f>IF(RESULTS!$AE391="","",RESULTS!AE391)</f>
        <v xml:space="preserve"> </v>
      </c>
      <c r="B391" s="109" t="str">
        <f>IF(RESULTS!$AE391="","",RESULTS!K391)</f>
        <v/>
      </c>
      <c r="C391" s="109" t="str">
        <f>IF(RESULTS!$AE391="","",RESULTS!M391)</f>
        <v/>
      </c>
      <c r="D391" s="109">
        <f>IF(RESULTS!$AE391="","",RESULTS!AF391)</f>
        <v>0</v>
      </c>
      <c r="E391" s="109">
        <f>IF(RESULTS!$AE391="","",RESULTS!AG391)</f>
        <v>0</v>
      </c>
    </row>
    <row r="392" spans="1:5" x14ac:dyDescent="0.3">
      <c r="A392" t="str">
        <f>IF(RESULTS!$AE392="","",RESULTS!AE392)</f>
        <v xml:space="preserve"> </v>
      </c>
      <c r="B392" s="109" t="str">
        <f>IF(RESULTS!$AE392="","",RESULTS!K392)</f>
        <v/>
      </c>
      <c r="C392" s="109" t="str">
        <f>IF(RESULTS!$AE392="","",RESULTS!M392)</f>
        <v/>
      </c>
      <c r="D392" s="109">
        <f>IF(RESULTS!$AE392="","",RESULTS!AF392)</f>
        <v>0</v>
      </c>
      <c r="E392" s="109">
        <f>IF(RESULTS!$AE392="","",RESULTS!AG392)</f>
        <v>0</v>
      </c>
    </row>
    <row r="393" spans="1:5" x14ac:dyDescent="0.3">
      <c r="A393" t="str">
        <f>IF(RESULTS!$AE393="","",RESULTS!AE393)</f>
        <v xml:space="preserve"> </v>
      </c>
      <c r="B393" s="109" t="str">
        <f>IF(RESULTS!$AE393="","",RESULTS!K393)</f>
        <v/>
      </c>
      <c r="C393" s="109" t="str">
        <f>IF(RESULTS!$AE393="","",RESULTS!M393)</f>
        <v/>
      </c>
      <c r="D393" s="109">
        <f>IF(RESULTS!$AE393="","",RESULTS!AF393)</f>
        <v>0</v>
      </c>
      <c r="E393" s="109">
        <f>IF(RESULTS!$AE393="","",RESULTS!AG393)</f>
        <v>0</v>
      </c>
    </row>
    <row r="394" spans="1:5" x14ac:dyDescent="0.3">
      <c r="A394" t="str">
        <f>IF(RESULTS!$AE394="","",RESULTS!AE394)</f>
        <v xml:space="preserve"> </v>
      </c>
      <c r="B394" s="109" t="str">
        <f>IF(RESULTS!$AE394="","",RESULTS!K394)</f>
        <v/>
      </c>
      <c r="C394" s="109" t="str">
        <f>IF(RESULTS!$AE394="","",RESULTS!M394)</f>
        <v/>
      </c>
      <c r="D394" s="109">
        <f>IF(RESULTS!$AE394="","",RESULTS!AF394)</f>
        <v>0</v>
      </c>
      <c r="E394" s="109">
        <f>IF(RESULTS!$AE394="","",RESULTS!AG394)</f>
        <v>0</v>
      </c>
    </row>
    <row r="395" spans="1:5" x14ac:dyDescent="0.3">
      <c r="A395" t="str">
        <f>IF(RESULTS!$AE395="","",RESULTS!AE395)</f>
        <v xml:space="preserve"> </v>
      </c>
      <c r="B395" s="109" t="str">
        <f>IF(RESULTS!$AE395="","",RESULTS!K395)</f>
        <v/>
      </c>
      <c r="C395" s="109" t="str">
        <f>IF(RESULTS!$AE395="","",RESULTS!M395)</f>
        <v/>
      </c>
      <c r="D395" s="109">
        <f>IF(RESULTS!$AE395="","",RESULTS!AF395)</f>
        <v>0</v>
      </c>
      <c r="E395" s="109">
        <f>IF(RESULTS!$AE395="","",RESULTS!AG395)</f>
        <v>0</v>
      </c>
    </row>
    <row r="396" spans="1:5" x14ac:dyDescent="0.3">
      <c r="A396" t="str">
        <f>IF(RESULTS!$AE396="","",RESULTS!AE396)</f>
        <v xml:space="preserve"> </v>
      </c>
      <c r="B396" s="109" t="str">
        <f>IF(RESULTS!$AE396="","",RESULTS!K396)</f>
        <v/>
      </c>
      <c r="C396" s="109" t="str">
        <f>IF(RESULTS!$AE396="","",RESULTS!M396)</f>
        <v/>
      </c>
      <c r="D396" s="109">
        <f>IF(RESULTS!$AE396="","",RESULTS!AF396)</f>
        <v>0</v>
      </c>
      <c r="E396" s="109">
        <f>IF(RESULTS!$AE396="","",RESULTS!AG396)</f>
        <v>0</v>
      </c>
    </row>
    <row r="397" spans="1:5" x14ac:dyDescent="0.3">
      <c r="A397" t="str">
        <f>IF(RESULTS!$AE397="","",RESULTS!AE397)</f>
        <v xml:space="preserve"> </v>
      </c>
      <c r="B397" s="109" t="str">
        <f>IF(RESULTS!$AE397="","",RESULTS!K397)</f>
        <v/>
      </c>
      <c r="C397" s="109" t="str">
        <f>IF(RESULTS!$AE397="","",RESULTS!M397)</f>
        <v/>
      </c>
      <c r="D397" s="109">
        <f>IF(RESULTS!$AE397="","",RESULTS!AF397)</f>
        <v>0</v>
      </c>
      <c r="E397" s="109">
        <f>IF(RESULTS!$AE397="","",RESULTS!AG397)</f>
        <v>0</v>
      </c>
    </row>
    <row r="398" spans="1:5" x14ac:dyDescent="0.3">
      <c r="A398" t="str">
        <f>IF(RESULTS!$AE398="","",RESULTS!AE398)</f>
        <v xml:space="preserve"> </v>
      </c>
      <c r="B398" s="109" t="str">
        <f>IF(RESULTS!$AE398="","",RESULTS!K398)</f>
        <v/>
      </c>
      <c r="C398" s="109" t="str">
        <f>IF(RESULTS!$AE398="","",RESULTS!M398)</f>
        <v/>
      </c>
      <c r="D398" s="109">
        <f>IF(RESULTS!$AE398="","",RESULTS!AF398)</f>
        <v>0</v>
      </c>
      <c r="E398" s="109">
        <f>IF(RESULTS!$AE398="","",RESULTS!AG398)</f>
        <v>0</v>
      </c>
    </row>
    <row r="399" spans="1:5" x14ac:dyDescent="0.3">
      <c r="A399" t="str">
        <f>IF(RESULTS!$AE399="","",RESULTS!AE399)</f>
        <v xml:space="preserve"> </v>
      </c>
      <c r="B399" s="109" t="str">
        <f>IF(RESULTS!$AE399="","",RESULTS!K399)</f>
        <v/>
      </c>
      <c r="C399" s="109" t="str">
        <f>IF(RESULTS!$AE399="","",RESULTS!M399)</f>
        <v/>
      </c>
      <c r="D399" s="109">
        <f>IF(RESULTS!$AE399="","",RESULTS!AF399)</f>
        <v>0</v>
      </c>
      <c r="E399" s="109">
        <f>IF(RESULTS!$AE399="","",RESULTS!AG399)</f>
        <v>0</v>
      </c>
    </row>
    <row r="400" spans="1:5" x14ac:dyDescent="0.3">
      <c r="A400" t="str">
        <f>IF(RESULTS!$AE400="","",RESULTS!AE400)</f>
        <v xml:space="preserve"> </v>
      </c>
      <c r="B400" s="109" t="str">
        <f>IF(RESULTS!$AE400="","",RESULTS!K400)</f>
        <v/>
      </c>
      <c r="C400" s="109" t="str">
        <f>IF(RESULTS!$AE400="","",RESULTS!M400)</f>
        <v/>
      </c>
      <c r="D400" s="109">
        <f>IF(RESULTS!$AE400="","",RESULTS!AF400)</f>
        <v>0</v>
      </c>
      <c r="E400" s="109">
        <f>IF(RESULTS!$AE400="","",RESULTS!AG400)</f>
        <v>0</v>
      </c>
    </row>
    <row r="401" spans="1:5" x14ac:dyDescent="0.3">
      <c r="A401" t="str">
        <f>IF(RESULTS!$AE401="","",RESULTS!AE401)</f>
        <v xml:space="preserve"> </v>
      </c>
      <c r="B401" s="109" t="str">
        <f>IF(RESULTS!$AE401="","",RESULTS!K401)</f>
        <v/>
      </c>
      <c r="C401" s="109" t="str">
        <f>IF(RESULTS!$AE401="","",RESULTS!M401)</f>
        <v/>
      </c>
      <c r="D401" s="109">
        <f>IF(RESULTS!$AE401="","",RESULTS!AF401)</f>
        <v>0</v>
      </c>
      <c r="E401" s="109">
        <f>IF(RESULTS!$AE401="","",RESULTS!AG401)</f>
        <v>0</v>
      </c>
    </row>
    <row r="402" spans="1:5" x14ac:dyDescent="0.3">
      <c r="A402" t="str">
        <f>IF(RESULTS!$AE402="","",RESULTS!AE402)</f>
        <v xml:space="preserve"> </v>
      </c>
      <c r="B402" s="109" t="str">
        <f>IF(RESULTS!$AE402="","",RESULTS!K402)</f>
        <v/>
      </c>
      <c r="C402" s="109" t="str">
        <f>IF(RESULTS!$AE402="","",RESULTS!M402)</f>
        <v/>
      </c>
      <c r="D402" s="109">
        <f>IF(RESULTS!$AE402="","",RESULTS!AF402)</f>
        <v>0</v>
      </c>
      <c r="E402" s="109">
        <f>IF(RESULTS!$AE402="","",RESULTS!AG402)</f>
        <v>0</v>
      </c>
    </row>
    <row r="403" spans="1:5" x14ac:dyDescent="0.3">
      <c r="A403" t="str">
        <f>IF(RESULTS!$AE403="","",RESULTS!AE403)</f>
        <v xml:space="preserve"> </v>
      </c>
      <c r="B403" s="109" t="str">
        <f>IF(RESULTS!$AE403="","",RESULTS!K403)</f>
        <v/>
      </c>
      <c r="C403" s="109" t="str">
        <f>IF(RESULTS!$AE403="","",RESULTS!M403)</f>
        <v/>
      </c>
      <c r="D403" s="109">
        <f>IF(RESULTS!$AE403="","",RESULTS!AF403)</f>
        <v>0</v>
      </c>
      <c r="E403" s="109">
        <f>IF(RESULTS!$AE403="","",RESULTS!AG403)</f>
        <v>0</v>
      </c>
    </row>
    <row r="404" spans="1:5" x14ac:dyDescent="0.3">
      <c r="A404" t="str">
        <f>IF(RESULTS!$AE404="","",RESULTS!AE404)</f>
        <v xml:space="preserve"> </v>
      </c>
      <c r="B404" s="109" t="str">
        <f>IF(RESULTS!$AE404="","",RESULTS!K404)</f>
        <v/>
      </c>
      <c r="C404" s="109" t="str">
        <f>IF(RESULTS!$AE404="","",RESULTS!M404)</f>
        <v/>
      </c>
      <c r="D404" s="109">
        <f>IF(RESULTS!$AE404="","",RESULTS!AF404)</f>
        <v>0</v>
      </c>
      <c r="E404" s="109">
        <f>IF(RESULTS!$AE404="","",RESULTS!AG404)</f>
        <v>0</v>
      </c>
    </row>
    <row r="405" spans="1:5" x14ac:dyDescent="0.3">
      <c r="A405" t="str">
        <f>IF(RESULTS!$AE405="","",RESULTS!AE405)</f>
        <v xml:space="preserve"> </v>
      </c>
      <c r="B405" s="109" t="str">
        <f>IF(RESULTS!$AE405="","",RESULTS!K405)</f>
        <v/>
      </c>
      <c r="C405" s="109" t="str">
        <f>IF(RESULTS!$AE405="","",RESULTS!M405)</f>
        <v/>
      </c>
      <c r="D405" s="109">
        <f>IF(RESULTS!$AE405="","",RESULTS!AF405)</f>
        <v>0</v>
      </c>
      <c r="E405" s="109">
        <f>IF(RESULTS!$AE405="","",RESULTS!AG405)</f>
        <v>0</v>
      </c>
    </row>
    <row r="406" spans="1:5" x14ac:dyDescent="0.3">
      <c r="A406" t="str">
        <f>IF(RESULTS!$AE406="","",RESULTS!AE406)</f>
        <v xml:space="preserve"> </v>
      </c>
      <c r="B406" s="109" t="str">
        <f>IF(RESULTS!$AE406="","",RESULTS!K406)</f>
        <v/>
      </c>
      <c r="C406" s="109" t="str">
        <f>IF(RESULTS!$AE406="","",RESULTS!M406)</f>
        <v/>
      </c>
      <c r="D406" s="109">
        <f>IF(RESULTS!$AE406="","",RESULTS!AF406)</f>
        <v>0</v>
      </c>
      <c r="E406" s="109">
        <f>IF(RESULTS!$AE406="","",RESULTS!AG406)</f>
        <v>0</v>
      </c>
    </row>
    <row r="407" spans="1:5" x14ac:dyDescent="0.3">
      <c r="A407" t="str">
        <f>IF(RESULTS!$AE407="","",RESULTS!AE407)</f>
        <v xml:space="preserve"> </v>
      </c>
      <c r="B407" s="109" t="str">
        <f>IF(RESULTS!$AE407="","",RESULTS!K407)</f>
        <v/>
      </c>
      <c r="C407" s="109" t="str">
        <f>IF(RESULTS!$AE407="","",RESULTS!M407)</f>
        <v/>
      </c>
      <c r="D407" s="109">
        <f>IF(RESULTS!$AE407="","",RESULTS!AF407)</f>
        <v>0</v>
      </c>
      <c r="E407" s="109">
        <f>IF(RESULTS!$AE407="","",RESULTS!AG407)</f>
        <v>0</v>
      </c>
    </row>
    <row r="408" spans="1:5" x14ac:dyDescent="0.3">
      <c r="A408" t="str">
        <f>IF(RESULTS!$AE408="","",RESULTS!AE408)</f>
        <v xml:space="preserve"> </v>
      </c>
      <c r="B408" s="109" t="str">
        <f>IF(RESULTS!$AE408="","",RESULTS!K408)</f>
        <v/>
      </c>
      <c r="C408" s="109" t="str">
        <f>IF(RESULTS!$AE408="","",RESULTS!M408)</f>
        <v/>
      </c>
      <c r="D408" s="109">
        <f>IF(RESULTS!$AE408="","",RESULTS!AF408)</f>
        <v>0</v>
      </c>
      <c r="E408" s="109">
        <f>IF(RESULTS!$AE408="","",RESULTS!AG408)</f>
        <v>0</v>
      </c>
    </row>
    <row r="409" spans="1:5" x14ac:dyDescent="0.3">
      <c r="A409" t="str">
        <f>IF(RESULTS!$AE409="","",RESULTS!AE409)</f>
        <v xml:space="preserve"> </v>
      </c>
      <c r="B409" s="109" t="str">
        <f>IF(RESULTS!$AE409="","",RESULTS!K409)</f>
        <v/>
      </c>
      <c r="C409" s="109" t="str">
        <f>IF(RESULTS!$AE409="","",RESULTS!M409)</f>
        <v/>
      </c>
      <c r="D409" s="109">
        <f>IF(RESULTS!$AE409="","",RESULTS!AF409)</f>
        <v>0</v>
      </c>
      <c r="E409" s="109">
        <f>IF(RESULTS!$AE409="","",RESULTS!AG409)</f>
        <v>0</v>
      </c>
    </row>
    <row r="410" spans="1:5" x14ac:dyDescent="0.3">
      <c r="A410" t="str">
        <f>IF(RESULTS!$AE410="","",RESULTS!AE410)</f>
        <v xml:space="preserve"> </v>
      </c>
      <c r="B410" s="109" t="str">
        <f>IF(RESULTS!$AE410="","",RESULTS!K410)</f>
        <v/>
      </c>
      <c r="C410" s="109" t="str">
        <f>IF(RESULTS!$AE410="","",RESULTS!M410)</f>
        <v/>
      </c>
      <c r="D410" s="109">
        <f>IF(RESULTS!$AE410="","",RESULTS!AF410)</f>
        <v>0</v>
      </c>
      <c r="E410" s="109">
        <f>IF(RESULTS!$AE410="","",RESULTS!AG410)</f>
        <v>0</v>
      </c>
    </row>
    <row r="411" spans="1:5" x14ac:dyDescent="0.3">
      <c r="A411" t="str">
        <f>IF(RESULTS!$AE411="","",RESULTS!AE411)</f>
        <v xml:space="preserve"> </v>
      </c>
      <c r="B411" s="109" t="str">
        <f>IF(RESULTS!$AE411="","",RESULTS!K411)</f>
        <v/>
      </c>
      <c r="C411" s="109" t="str">
        <f>IF(RESULTS!$AE411="","",RESULTS!M411)</f>
        <v/>
      </c>
      <c r="D411" s="109">
        <f>IF(RESULTS!$AE411="","",RESULTS!AF411)</f>
        <v>0</v>
      </c>
      <c r="E411" s="109">
        <f>IF(RESULTS!$AE411="","",RESULTS!AG411)</f>
        <v>0</v>
      </c>
    </row>
    <row r="412" spans="1:5" x14ac:dyDescent="0.3">
      <c r="A412" t="str">
        <f>IF(RESULTS!$AE412="","",RESULTS!AE412)</f>
        <v xml:space="preserve"> </v>
      </c>
      <c r="B412" s="109" t="str">
        <f>IF(RESULTS!$AE412="","",RESULTS!K412)</f>
        <v/>
      </c>
      <c r="C412" s="109" t="str">
        <f>IF(RESULTS!$AE412="","",RESULTS!M412)</f>
        <v/>
      </c>
      <c r="D412" s="109">
        <f>IF(RESULTS!$AE412="","",RESULTS!AF412)</f>
        <v>0</v>
      </c>
      <c r="E412" s="109">
        <f>IF(RESULTS!$AE412="","",RESULTS!AG412)</f>
        <v>0</v>
      </c>
    </row>
    <row r="413" spans="1:5" x14ac:dyDescent="0.3">
      <c r="A413" t="str">
        <f>IF(RESULTS!$AE413="","",RESULTS!AE413)</f>
        <v xml:space="preserve"> </v>
      </c>
      <c r="B413" s="109" t="str">
        <f>IF(RESULTS!$AE413="","",RESULTS!K413)</f>
        <v/>
      </c>
      <c r="C413" s="109" t="str">
        <f>IF(RESULTS!$AE413="","",RESULTS!M413)</f>
        <v/>
      </c>
      <c r="D413" s="109">
        <f>IF(RESULTS!$AE413="","",RESULTS!AF413)</f>
        <v>0</v>
      </c>
      <c r="E413" s="109">
        <f>IF(RESULTS!$AE413="","",RESULTS!AG413)</f>
        <v>0</v>
      </c>
    </row>
    <row r="414" spans="1:5" x14ac:dyDescent="0.3">
      <c r="A414" t="str">
        <f>IF(RESULTS!$AE414="","",RESULTS!AE414)</f>
        <v xml:space="preserve"> </v>
      </c>
      <c r="B414" s="109" t="str">
        <f>IF(RESULTS!$AE414="","",RESULTS!K414)</f>
        <v/>
      </c>
      <c r="C414" s="109" t="str">
        <f>IF(RESULTS!$AE414="","",RESULTS!M414)</f>
        <v/>
      </c>
      <c r="D414" s="109">
        <f>IF(RESULTS!$AE414="","",RESULTS!AF414)</f>
        <v>0</v>
      </c>
      <c r="E414" s="109">
        <f>IF(RESULTS!$AE414="","",RESULTS!AG414)</f>
        <v>0</v>
      </c>
    </row>
    <row r="415" spans="1:5" x14ac:dyDescent="0.3">
      <c r="A415" t="str">
        <f>IF(RESULTS!$AE415="","",RESULTS!AE415)</f>
        <v xml:space="preserve"> </v>
      </c>
      <c r="B415" s="109" t="str">
        <f>IF(RESULTS!$AE415="","",RESULTS!K415)</f>
        <v/>
      </c>
      <c r="C415" s="109" t="str">
        <f>IF(RESULTS!$AE415="","",RESULTS!M415)</f>
        <v/>
      </c>
      <c r="D415" s="109">
        <f>IF(RESULTS!$AE415="","",RESULTS!AF415)</f>
        <v>0</v>
      </c>
      <c r="E415" s="109">
        <f>IF(RESULTS!$AE415="","",RESULTS!AG415)</f>
        <v>0</v>
      </c>
    </row>
    <row r="416" spans="1:5" x14ac:dyDescent="0.3">
      <c r="A416" t="str">
        <f>IF(RESULTS!$AE416="","",RESULTS!AE416)</f>
        <v xml:space="preserve"> </v>
      </c>
      <c r="B416" s="109" t="str">
        <f>IF(RESULTS!$AE416="","",RESULTS!K416)</f>
        <v/>
      </c>
      <c r="C416" s="109" t="str">
        <f>IF(RESULTS!$AE416="","",RESULTS!M416)</f>
        <v/>
      </c>
      <c r="D416" s="109">
        <f>IF(RESULTS!$AE416="","",RESULTS!AF416)</f>
        <v>0</v>
      </c>
      <c r="E416" s="109">
        <f>IF(RESULTS!$AE416="","",RESULTS!AG416)</f>
        <v>0</v>
      </c>
    </row>
    <row r="417" spans="1:5" x14ac:dyDescent="0.3">
      <c r="A417" t="str">
        <f>IF(RESULTS!$AE417="","",RESULTS!AE417)</f>
        <v xml:space="preserve"> </v>
      </c>
      <c r="B417" s="109" t="str">
        <f>IF(RESULTS!$AE417="","",RESULTS!K417)</f>
        <v/>
      </c>
      <c r="C417" s="109" t="str">
        <f>IF(RESULTS!$AE417="","",RESULTS!M417)</f>
        <v/>
      </c>
      <c r="D417" s="109">
        <f>IF(RESULTS!$AE417="","",RESULTS!AF417)</f>
        <v>0</v>
      </c>
      <c r="E417" s="109">
        <f>IF(RESULTS!$AE417="","",RESULTS!AG417)</f>
        <v>0</v>
      </c>
    </row>
    <row r="418" spans="1:5" x14ac:dyDescent="0.3">
      <c r="A418" t="str">
        <f>IF(RESULTS!$AE418="","",RESULTS!AE418)</f>
        <v xml:space="preserve"> </v>
      </c>
      <c r="B418" s="109" t="str">
        <f>IF(RESULTS!$AE418="","",RESULTS!K418)</f>
        <v/>
      </c>
      <c r="C418" s="109" t="str">
        <f>IF(RESULTS!$AE418="","",RESULTS!M418)</f>
        <v/>
      </c>
      <c r="D418" s="109">
        <f>IF(RESULTS!$AE418="","",RESULTS!AF418)</f>
        <v>0</v>
      </c>
      <c r="E418" s="109">
        <f>IF(RESULTS!$AE418="","",RESULTS!AG418)</f>
        <v>0</v>
      </c>
    </row>
    <row r="419" spans="1:5" x14ac:dyDescent="0.3">
      <c r="A419" t="str">
        <f>IF(RESULTS!$AE419="","",RESULTS!AE419)</f>
        <v xml:space="preserve"> </v>
      </c>
      <c r="B419" s="109" t="str">
        <f>IF(RESULTS!$AE419="","",RESULTS!K419)</f>
        <v/>
      </c>
      <c r="C419" s="109" t="str">
        <f>IF(RESULTS!$AE419="","",RESULTS!M419)</f>
        <v/>
      </c>
      <c r="D419" s="109">
        <f>IF(RESULTS!$AE419="","",RESULTS!AF419)</f>
        <v>0</v>
      </c>
      <c r="E419" s="109">
        <f>IF(RESULTS!$AE419="","",RESULTS!AG419)</f>
        <v>0</v>
      </c>
    </row>
    <row r="420" spans="1:5" x14ac:dyDescent="0.3">
      <c r="A420" t="str">
        <f>IF(RESULTS!$AE420="","",RESULTS!AE420)</f>
        <v xml:space="preserve"> </v>
      </c>
      <c r="B420" s="109" t="str">
        <f>IF(RESULTS!$AE420="","",RESULTS!K420)</f>
        <v/>
      </c>
      <c r="C420" s="109" t="str">
        <f>IF(RESULTS!$AE420="","",RESULTS!M420)</f>
        <v/>
      </c>
      <c r="D420" s="109">
        <f>IF(RESULTS!$AE420="","",RESULTS!AF420)</f>
        <v>0</v>
      </c>
      <c r="E420" s="109">
        <f>IF(RESULTS!$AE420="","",RESULTS!AG420)</f>
        <v>0</v>
      </c>
    </row>
    <row r="421" spans="1:5" x14ac:dyDescent="0.3">
      <c r="A421" t="str">
        <f>IF(RESULTS!$AE421="","",RESULTS!AE421)</f>
        <v xml:space="preserve"> </v>
      </c>
      <c r="B421" s="109" t="str">
        <f>IF(RESULTS!$AE421="","",RESULTS!K421)</f>
        <v/>
      </c>
      <c r="C421" s="109" t="str">
        <f>IF(RESULTS!$AE421="","",RESULTS!M421)</f>
        <v/>
      </c>
      <c r="D421" s="109">
        <f>IF(RESULTS!$AE421="","",RESULTS!AF421)</f>
        <v>0</v>
      </c>
      <c r="E421" s="109">
        <f>IF(RESULTS!$AE421="","",RESULTS!AG421)</f>
        <v>0</v>
      </c>
    </row>
    <row r="422" spans="1:5" x14ac:dyDescent="0.3">
      <c r="A422" t="str">
        <f>IF(RESULTS!$AE422="","",RESULTS!AE422)</f>
        <v xml:space="preserve"> </v>
      </c>
      <c r="B422" s="109" t="str">
        <f>IF(RESULTS!$AE422="","",RESULTS!K422)</f>
        <v/>
      </c>
      <c r="C422" s="109" t="str">
        <f>IF(RESULTS!$AE422="","",RESULTS!M422)</f>
        <v/>
      </c>
      <c r="D422" s="109">
        <f>IF(RESULTS!$AE422="","",RESULTS!AF422)</f>
        <v>0</v>
      </c>
      <c r="E422" s="109">
        <f>IF(RESULTS!$AE422="","",RESULTS!AG422)</f>
        <v>0</v>
      </c>
    </row>
    <row r="423" spans="1:5" x14ac:dyDescent="0.3">
      <c r="A423" t="str">
        <f>IF(RESULTS!$AE423="","",RESULTS!AE423)</f>
        <v xml:space="preserve"> </v>
      </c>
      <c r="B423" s="109" t="str">
        <f>IF(RESULTS!$AE423="","",RESULTS!K423)</f>
        <v/>
      </c>
      <c r="C423" s="109" t="str">
        <f>IF(RESULTS!$AE423="","",RESULTS!M423)</f>
        <v/>
      </c>
      <c r="D423" s="109">
        <f>IF(RESULTS!$AE423="","",RESULTS!AF423)</f>
        <v>0</v>
      </c>
      <c r="E423" s="109">
        <f>IF(RESULTS!$AE423="","",RESULTS!AG423)</f>
        <v>0</v>
      </c>
    </row>
    <row r="424" spans="1:5" x14ac:dyDescent="0.3">
      <c r="A424" t="str">
        <f>IF(RESULTS!$AE424="","",RESULTS!AE424)</f>
        <v xml:space="preserve"> </v>
      </c>
      <c r="B424" s="109" t="str">
        <f>IF(RESULTS!$AE424="","",RESULTS!K424)</f>
        <v/>
      </c>
      <c r="C424" s="109" t="str">
        <f>IF(RESULTS!$AE424="","",RESULTS!M424)</f>
        <v/>
      </c>
      <c r="D424" s="109">
        <f>IF(RESULTS!$AE424="","",RESULTS!AF424)</f>
        <v>0</v>
      </c>
      <c r="E424" s="109">
        <f>IF(RESULTS!$AE424="","",RESULTS!AG424)</f>
        <v>0</v>
      </c>
    </row>
    <row r="425" spans="1:5" x14ac:dyDescent="0.3">
      <c r="A425" t="str">
        <f>IF(RESULTS!$AE425="","",RESULTS!AE425)</f>
        <v xml:space="preserve"> </v>
      </c>
      <c r="B425" s="109" t="str">
        <f>IF(RESULTS!$AE425="","",RESULTS!K425)</f>
        <v/>
      </c>
      <c r="C425" s="109" t="str">
        <f>IF(RESULTS!$AE425="","",RESULTS!M425)</f>
        <v/>
      </c>
      <c r="D425" s="109">
        <f>IF(RESULTS!$AE425="","",RESULTS!AF425)</f>
        <v>0</v>
      </c>
      <c r="E425" s="109">
        <f>IF(RESULTS!$AE425="","",RESULTS!AG425)</f>
        <v>0</v>
      </c>
    </row>
    <row r="426" spans="1:5" x14ac:dyDescent="0.3">
      <c r="A426" t="str">
        <f>IF(RESULTS!$AE426="","",RESULTS!AE426)</f>
        <v xml:space="preserve"> </v>
      </c>
      <c r="B426" s="109" t="str">
        <f>IF(RESULTS!$AE426="","",RESULTS!K426)</f>
        <v/>
      </c>
      <c r="C426" s="109" t="str">
        <f>IF(RESULTS!$AE426="","",RESULTS!M426)</f>
        <v/>
      </c>
      <c r="D426" s="109">
        <f>IF(RESULTS!$AE426="","",RESULTS!AF426)</f>
        <v>0</v>
      </c>
      <c r="E426" s="109">
        <f>IF(RESULTS!$AE426="","",RESULTS!AG426)</f>
        <v>0</v>
      </c>
    </row>
    <row r="427" spans="1:5" x14ac:dyDescent="0.3">
      <c r="A427" t="str">
        <f>IF(RESULTS!$AE427="","",RESULTS!AE427)</f>
        <v xml:space="preserve"> </v>
      </c>
      <c r="B427" s="109" t="str">
        <f>IF(RESULTS!$AE427="","",RESULTS!K427)</f>
        <v/>
      </c>
      <c r="C427" s="109" t="str">
        <f>IF(RESULTS!$AE427="","",RESULTS!M427)</f>
        <v/>
      </c>
      <c r="D427" s="109">
        <f>IF(RESULTS!$AE427="","",RESULTS!AF427)</f>
        <v>0</v>
      </c>
      <c r="E427" s="109">
        <f>IF(RESULTS!$AE427="","",RESULTS!AG427)</f>
        <v>0</v>
      </c>
    </row>
    <row r="428" spans="1:5" x14ac:dyDescent="0.3">
      <c r="A428" t="str">
        <f>IF(RESULTS!$AE428="","",RESULTS!AE428)</f>
        <v xml:space="preserve"> </v>
      </c>
      <c r="B428" s="109" t="str">
        <f>IF(RESULTS!$AE428="","",RESULTS!K428)</f>
        <v/>
      </c>
      <c r="C428" s="109" t="str">
        <f>IF(RESULTS!$AE428="","",RESULTS!M428)</f>
        <v/>
      </c>
      <c r="D428" s="109">
        <f>IF(RESULTS!$AE428="","",RESULTS!AF428)</f>
        <v>0</v>
      </c>
      <c r="E428" s="109">
        <f>IF(RESULTS!$AE428="","",RESULTS!AG428)</f>
        <v>0</v>
      </c>
    </row>
    <row r="429" spans="1:5" x14ac:dyDescent="0.3">
      <c r="A429" t="str">
        <f>IF(RESULTS!$AE429="","",RESULTS!AE429)</f>
        <v xml:space="preserve"> </v>
      </c>
      <c r="B429" s="109" t="str">
        <f>IF(RESULTS!$AE429="","",RESULTS!K429)</f>
        <v/>
      </c>
      <c r="C429" s="109" t="str">
        <f>IF(RESULTS!$AE429="","",RESULTS!M429)</f>
        <v/>
      </c>
      <c r="D429" s="109">
        <f>IF(RESULTS!$AE429="","",RESULTS!AF429)</f>
        <v>0</v>
      </c>
      <c r="E429" s="109">
        <f>IF(RESULTS!$AE429="","",RESULTS!AG429)</f>
        <v>0</v>
      </c>
    </row>
    <row r="430" spans="1:5" x14ac:dyDescent="0.3">
      <c r="A430" t="str">
        <f>IF(RESULTS!$AE430="","",RESULTS!AE430)</f>
        <v xml:space="preserve"> </v>
      </c>
      <c r="B430" s="109" t="str">
        <f>IF(RESULTS!$AE430="","",RESULTS!K430)</f>
        <v/>
      </c>
      <c r="C430" s="109" t="str">
        <f>IF(RESULTS!$AE430="","",RESULTS!M430)</f>
        <v/>
      </c>
      <c r="D430" s="109">
        <f>IF(RESULTS!$AE430="","",RESULTS!AF430)</f>
        <v>0</v>
      </c>
      <c r="E430" s="109">
        <f>IF(RESULTS!$AE430="","",RESULTS!AG430)</f>
        <v>0</v>
      </c>
    </row>
    <row r="431" spans="1:5" x14ac:dyDescent="0.3">
      <c r="A431" t="str">
        <f>IF(RESULTS!$AE431="","",RESULTS!AE431)</f>
        <v xml:space="preserve"> </v>
      </c>
      <c r="B431" s="109" t="str">
        <f>IF(RESULTS!$AE431="","",RESULTS!K431)</f>
        <v/>
      </c>
      <c r="C431" s="109" t="str">
        <f>IF(RESULTS!$AE431="","",RESULTS!M431)</f>
        <v/>
      </c>
      <c r="D431" s="109">
        <f>IF(RESULTS!$AE431="","",RESULTS!AF431)</f>
        <v>0</v>
      </c>
      <c r="E431" s="109">
        <f>IF(RESULTS!$AE431="","",RESULTS!AG431)</f>
        <v>0</v>
      </c>
    </row>
    <row r="432" spans="1:5" x14ac:dyDescent="0.3">
      <c r="A432" t="str">
        <f>IF(RESULTS!$AE432="","",RESULTS!AE432)</f>
        <v xml:space="preserve"> </v>
      </c>
      <c r="B432" s="109" t="str">
        <f>IF(RESULTS!$AE432="","",RESULTS!K432)</f>
        <v/>
      </c>
      <c r="C432" s="109" t="str">
        <f>IF(RESULTS!$AE432="","",RESULTS!M432)</f>
        <v/>
      </c>
      <c r="D432" s="109">
        <f>IF(RESULTS!$AE432="","",RESULTS!AF432)</f>
        <v>0</v>
      </c>
      <c r="E432" s="109">
        <f>IF(RESULTS!$AE432="","",RESULTS!AG432)</f>
        <v>0</v>
      </c>
    </row>
    <row r="433" spans="1:5" x14ac:dyDescent="0.3">
      <c r="A433" t="str">
        <f>IF(RESULTS!$AE433="","",RESULTS!AE433)</f>
        <v xml:space="preserve"> </v>
      </c>
      <c r="B433" s="109" t="str">
        <f>IF(RESULTS!$AE433="","",RESULTS!K433)</f>
        <v/>
      </c>
      <c r="C433" s="109" t="str">
        <f>IF(RESULTS!$AE433="","",RESULTS!M433)</f>
        <v/>
      </c>
      <c r="D433" s="109">
        <f>IF(RESULTS!$AE433="","",RESULTS!AF433)</f>
        <v>0</v>
      </c>
      <c r="E433" s="109">
        <f>IF(RESULTS!$AE433="","",RESULTS!AG433)</f>
        <v>0</v>
      </c>
    </row>
    <row r="434" spans="1:5" x14ac:dyDescent="0.3">
      <c r="A434" t="str">
        <f>IF(RESULTS!$AE434="","",RESULTS!AE434)</f>
        <v xml:space="preserve"> </v>
      </c>
      <c r="B434" s="109" t="str">
        <f>IF(RESULTS!$AE434="","",RESULTS!K434)</f>
        <v/>
      </c>
      <c r="C434" s="109" t="str">
        <f>IF(RESULTS!$AE434="","",RESULTS!M434)</f>
        <v/>
      </c>
      <c r="D434" s="109">
        <f>IF(RESULTS!$AE434="","",RESULTS!AF434)</f>
        <v>0</v>
      </c>
      <c r="E434" s="109">
        <f>IF(RESULTS!$AE434="","",RESULTS!AG434)</f>
        <v>0</v>
      </c>
    </row>
    <row r="435" spans="1:5" x14ac:dyDescent="0.3">
      <c r="A435" t="str">
        <f>IF(RESULTS!$AE435="","",RESULTS!AE435)</f>
        <v xml:space="preserve"> </v>
      </c>
      <c r="B435" s="109" t="str">
        <f>IF(RESULTS!$AE435="","",RESULTS!K435)</f>
        <v/>
      </c>
      <c r="C435" s="109" t="str">
        <f>IF(RESULTS!$AE435="","",RESULTS!M435)</f>
        <v/>
      </c>
      <c r="D435" s="109">
        <f>IF(RESULTS!$AE435="","",RESULTS!AF435)</f>
        <v>0</v>
      </c>
      <c r="E435" s="109">
        <f>IF(RESULTS!$AE435="","",RESULTS!AG435)</f>
        <v>0</v>
      </c>
    </row>
    <row r="436" spans="1:5" x14ac:dyDescent="0.3">
      <c r="A436" t="str">
        <f>IF(RESULTS!$AE436="","",RESULTS!AE436)</f>
        <v xml:space="preserve"> </v>
      </c>
      <c r="B436" s="109" t="str">
        <f>IF(RESULTS!$AE436="","",RESULTS!K436)</f>
        <v/>
      </c>
      <c r="C436" s="109" t="str">
        <f>IF(RESULTS!$AE436="","",RESULTS!M436)</f>
        <v/>
      </c>
      <c r="D436" s="109">
        <f>IF(RESULTS!$AE436="","",RESULTS!AF436)</f>
        <v>0</v>
      </c>
      <c r="E436" s="109">
        <f>IF(RESULTS!$AE436="","",RESULTS!AG436)</f>
        <v>0</v>
      </c>
    </row>
    <row r="437" spans="1:5" x14ac:dyDescent="0.3">
      <c r="A437" t="str">
        <f>IF(RESULTS!$AE437="","",RESULTS!AE437)</f>
        <v xml:space="preserve"> </v>
      </c>
      <c r="B437" s="109" t="str">
        <f>IF(RESULTS!$AE437="","",RESULTS!K437)</f>
        <v/>
      </c>
      <c r="C437" s="109" t="str">
        <f>IF(RESULTS!$AE437="","",RESULTS!M437)</f>
        <v/>
      </c>
      <c r="D437" s="109">
        <f>IF(RESULTS!$AE437="","",RESULTS!AF437)</f>
        <v>0</v>
      </c>
      <c r="E437" s="109">
        <f>IF(RESULTS!$AE437="","",RESULTS!AG437)</f>
        <v>0</v>
      </c>
    </row>
    <row r="438" spans="1:5" x14ac:dyDescent="0.3">
      <c r="A438" t="str">
        <f>IF(RESULTS!$AE438="","",RESULTS!AE438)</f>
        <v xml:space="preserve"> </v>
      </c>
      <c r="B438" s="109" t="str">
        <f>IF(RESULTS!$AE438="","",RESULTS!K438)</f>
        <v/>
      </c>
      <c r="C438" s="109" t="str">
        <f>IF(RESULTS!$AE438="","",RESULTS!M438)</f>
        <v/>
      </c>
      <c r="D438" s="109">
        <f>IF(RESULTS!$AE438="","",RESULTS!AF438)</f>
        <v>0</v>
      </c>
      <c r="E438" s="109">
        <f>IF(RESULTS!$AE438="","",RESULTS!AG438)</f>
        <v>0</v>
      </c>
    </row>
    <row r="439" spans="1:5" x14ac:dyDescent="0.3">
      <c r="A439" t="str">
        <f>IF(RESULTS!$AE439="","",RESULTS!AE439)</f>
        <v xml:space="preserve"> </v>
      </c>
      <c r="B439" s="109" t="str">
        <f>IF(RESULTS!$AE439="","",RESULTS!K439)</f>
        <v/>
      </c>
      <c r="C439" s="109" t="str">
        <f>IF(RESULTS!$AE439="","",RESULTS!M439)</f>
        <v/>
      </c>
      <c r="D439" s="109">
        <f>IF(RESULTS!$AE439="","",RESULTS!AF439)</f>
        <v>0</v>
      </c>
      <c r="E439" s="109">
        <f>IF(RESULTS!$AE439="","",RESULTS!AG439)</f>
        <v>0</v>
      </c>
    </row>
    <row r="440" spans="1:5" x14ac:dyDescent="0.3">
      <c r="A440" t="str">
        <f>IF(RESULTS!$AE440="","",RESULTS!AE440)</f>
        <v xml:space="preserve"> </v>
      </c>
      <c r="B440" s="109" t="str">
        <f>IF(RESULTS!$AE440="","",RESULTS!K440)</f>
        <v/>
      </c>
      <c r="C440" s="109" t="str">
        <f>IF(RESULTS!$AE440="","",RESULTS!M440)</f>
        <v/>
      </c>
      <c r="D440" s="109">
        <f>IF(RESULTS!$AE440="","",RESULTS!AF440)</f>
        <v>0</v>
      </c>
      <c r="E440" s="109">
        <f>IF(RESULTS!$AE440="","",RESULTS!AG440)</f>
        <v>0</v>
      </c>
    </row>
    <row r="441" spans="1:5" x14ac:dyDescent="0.3">
      <c r="A441" t="str">
        <f>IF(RESULTS!$AE441="","",RESULTS!AE441)</f>
        <v xml:space="preserve"> </v>
      </c>
      <c r="B441" s="109" t="str">
        <f>IF(RESULTS!$AE441="","",RESULTS!K441)</f>
        <v/>
      </c>
      <c r="C441" s="109" t="str">
        <f>IF(RESULTS!$AE441="","",RESULTS!M441)</f>
        <v/>
      </c>
      <c r="D441" s="109">
        <f>IF(RESULTS!$AE441="","",RESULTS!AF441)</f>
        <v>0</v>
      </c>
      <c r="E441" s="109">
        <f>IF(RESULTS!$AE441="","",RESULTS!AG441)</f>
        <v>0</v>
      </c>
    </row>
    <row r="442" spans="1:5" x14ac:dyDescent="0.3">
      <c r="A442" t="str">
        <f>IF(RESULTS!$AE442="","",RESULTS!AE442)</f>
        <v xml:space="preserve"> </v>
      </c>
      <c r="B442" s="109" t="str">
        <f>IF(RESULTS!$AE442="","",RESULTS!K442)</f>
        <v/>
      </c>
      <c r="C442" s="109" t="str">
        <f>IF(RESULTS!$AE442="","",RESULTS!M442)</f>
        <v/>
      </c>
      <c r="D442" s="109">
        <f>IF(RESULTS!$AE442="","",RESULTS!AF442)</f>
        <v>0</v>
      </c>
      <c r="E442" s="109">
        <f>IF(RESULTS!$AE442="","",RESULTS!AG442)</f>
        <v>0</v>
      </c>
    </row>
    <row r="443" spans="1:5" x14ac:dyDescent="0.3">
      <c r="A443" t="str">
        <f>IF(RESULTS!$AE443="","",RESULTS!AE443)</f>
        <v xml:space="preserve"> </v>
      </c>
      <c r="B443" s="109" t="str">
        <f>IF(RESULTS!$AE443="","",RESULTS!K443)</f>
        <v/>
      </c>
      <c r="C443" s="109" t="str">
        <f>IF(RESULTS!$AE443="","",RESULTS!M443)</f>
        <v/>
      </c>
      <c r="D443" s="109">
        <f>IF(RESULTS!$AE443="","",RESULTS!AF443)</f>
        <v>0</v>
      </c>
      <c r="E443" s="109">
        <f>IF(RESULTS!$AE443="","",RESULTS!AG443)</f>
        <v>0</v>
      </c>
    </row>
    <row r="444" spans="1:5" x14ac:dyDescent="0.3">
      <c r="A444" t="str">
        <f>IF(RESULTS!$AE444="","",RESULTS!AE444)</f>
        <v xml:space="preserve"> </v>
      </c>
      <c r="B444" s="109" t="str">
        <f>IF(RESULTS!$AE444="","",RESULTS!K444)</f>
        <v/>
      </c>
      <c r="C444" s="109" t="str">
        <f>IF(RESULTS!$AE444="","",RESULTS!M444)</f>
        <v/>
      </c>
      <c r="D444" s="109">
        <f>IF(RESULTS!$AE444="","",RESULTS!AF444)</f>
        <v>0</v>
      </c>
      <c r="E444" s="109">
        <f>IF(RESULTS!$AE444="","",RESULTS!AG444)</f>
        <v>0</v>
      </c>
    </row>
    <row r="445" spans="1:5" x14ac:dyDescent="0.3">
      <c r="A445" t="str">
        <f>IF(RESULTS!$AE445="","",RESULTS!AE445)</f>
        <v xml:space="preserve"> </v>
      </c>
      <c r="B445" s="109" t="str">
        <f>IF(RESULTS!$AE445="","",RESULTS!K445)</f>
        <v/>
      </c>
      <c r="C445" s="109" t="str">
        <f>IF(RESULTS!$AE445="","",RESULTS!M445)</f>
        <v/>
      </c>
      <c r="D445" s="109">
        <f>IF(RESULTS!$AE445="","",RESULTS!AF445)</f>
        <v>0</v>
      </c>
      <c r="E445" s="109">
        <f>IF(RESULTS!$AE445="","",RESULTS!AG445)</f>
        <v>0</v>
      </c>
    </row>
    <row r="446" spans="1:5" x14ac:dyDescent="0.3">
      <c r="A446" t="str">
        <f>IF(RESULTS!$AE446="","",RESULTS!AE446)</f>
        <v xml:space="preserve"> </v>
      </c>
      <c r="B446" s="109" t="str">
        <f>IF(RESULTS!$AE446="","",RESULTS!K446)</f>
        <v/>
      </c>
      <c r="C446" s="109" t="str">
        <f>IF(RESULTS!$AE446="","",RESULTS!M446)</f>
        <v/>
      </c>
      <c r="D446" s="109">
        <f>IF(RESULTS!$AE446="","",RESULTS!AF446)</f>
        <v>0</v>
      </c>
      <c r="E446" s="109">
        <f>IF(RESULTS!$AE446="","",RESULTS!AG446)</f>
        <v>0</v>
      </c>
    </row>
    <row r="447" spans="1:5" x14ac:dyDescent="0.3">
      <c r="A447" t="str">
        <f>IF(RESULTS!$AE447="","",RESULTS!AE447)</f>
        <v xml:space="preserve"> </v>
      </c>
      <c r="B447" s="109" t="str">
        <f>IF(RESULTS!$AE447="","",RESULTS!K447)</f>
        <v/>
      </c>
      <c r="C447" s="109" t="str">
        <f>IF(RESULTS!$AE447="","",RESULTS!M447)</f>
        <v/>
      </c>
      <c r="D447" s="109">
        <f>IF(RESULTS!$AE447="","",RESULTS!AF447)</f>
        <v>0</v>
      </c>
      <c r="E447" s="109">
        <f>IF(RESULTS!$AE447="","",RESULTS!AG447)</f>
        <v>0</v>
      </c>
    </row>
    <row r="448" spans="1:5" x14ac:dyDescent="0.3">
      <c r="A448" t="str">
        <f>IF(RESULTS!$AE448="","",RESULTS!AE448)</f>
        <v xml:space="preserve"> </v>
      </c>
      <c r="B448" s="109" t="str">
        <f>IF(RESULTS!$AE448="","",RESULTS!K448)</f>
        <v/>
      </c>
      <c r="C448" s="109" t="str">
        <f>IF(RESULTS!$AE448="","",RESULTS!M448)</f>
        <v/>
      </c>
      <c r="D448" s="109">
        <f>IF(RESULTS!$AE448="","",RESULTS!AF448)</f>
        <v>0</v>
      </c>
      <c r="E448" s="109">
        <f>IF(RESULTS!$AE448="","",RESULTS!AG448)</f>
        <v>0</v>
      </c>
    </row>
    <row r="449" spans="1:5" x14ac:dyDescent="0.3">
      <c r="A449" t="str">
        <f>IF(RESULTS!$AE449="","",RESULTS!AE449)</f>
        <v xml:space="preserve"> </v>
      </c>
      <c r="B449" s="109" t="str">
        <f>IF(RESULTS!$AE449="","",RESULTS!K449)</f>
        <v/>
      </c>
      <c r="C449" s="109" t="str">
        <f>IF(RESULTS!$AE449="","",RESULTS!M449)</f>
        <v/>
      </c>
      <c r="D449" s="109">
        <f>IF(RESULTS!$AE449="","",RESULTS!AF449)</f>
        <v>0</v>
      </c>
      <c r="E449" s="109">
        <f>IF(RESULTS!$AE449="","",RESULTS!AG449)</f>
        <v>0</v>
      </c>
    </row>
    <row r="450" spans="1:5" x14ac:dyDescent="0.3">
      <c r="A450" t="str">
        <f>IF(RESULTS!$AE450="","",RESULTS!AE450)</f>
        <v xml:space="preserve"> </v>
      </c>
      <c r="B450" s="109" t="str">
        <f>IF(RESULTS!$AE450="","",RESULTS!K450)</f>
        <v/>
      </c>
      <c r="C450" s="109" t="str">
        <f>IF(RESULTS!$AE450="","",RESULTS!M450)</f>
        <v/>
      </c>
      <c r="D450" s="109">
        <f>IF(RESULTS!$AE450="","",RESULTS!AF450)</f>
        <v>0</v>
      </c>
      <c r="E450" s="109">
        <f>IF(RESULTS!$AE450="","",RESULTS!AG450)</f>
        <v>0</v>
      </c>
    </row>
    <row r="451" spans="1:5" x14ac:dyDescent="0.3">
      <c r="A451" t="str">
        <f>IF(RESULTS!$AE451="","",RESULTS!AE451)</f>
        <v xml:space="preserve"> </v>
      </c>
      <c r="B451" s="109" t="str">
        <f>IF(RESULTS!$AE451="","",RESULTS!K451)</f>
        <v/>
      </c>
      <c r="C451" s="109" t="str">
        <f>IF(RESULTS!$AE451="","",RESULTS!M451)</f>
        <v/>
      </c>
      <c r="D451" s="109">
        <f>IF(RESULTS!$AE451="","",RESULTS!AF451)</f>
        <v>0</v>
      </c>
      <c r="E451" s="109">
        <f>IF(RESULTS!$AE451="","",RESULTS!AG451)</f>
        <v>0</v>
      </c>
    </row>
    <row r="452" spans="1:5" x14ac:dyDescent="0.3">
      <c r="A452" t="str">
        <f>IF(RESULTS!$AE452="","",RESULTS!AE452)</f>
        <v xml:space="preserve"> </v>
      </c>
      <c r="B452" s="109" t="str">
        <f>IF(RESULTS!$AE452="","",RESULTS!K452)</f>
        <v/>
      </c>
      <c r="C452" s="109" t="str">
        <f>IF(RESULTS!$AE452="","",RESULTS!M452)</f>
        <v/>
      </c>
      <c r="D452" s="109">
        <f>IF(RESULTS!$AE452="","",RESULTS!AF452)</f>
        <v>0</v>
      </c>
      <c r="E452" s="109">
        <f>IF(RESULTS!$AE452="","",RESULTS!AG452)</f>
        <v>0</v>
      </c>
    </row>
    <row r="453" spans="1:5" x14ac:dyDescent="0.3">
      <c r="A453" t="str">
        <f>IF(RESULTS!$AE453="","",RESULTS!AE453)</f>
        <v xml:space="preserve"> </v>
      </c>
      <c r="B453" s="109" t="str">
        <f>IF(RESULTS!$AE453="","",RESULTS!K453)</f>
        <v/>
      </c>
      <c r="C453" s="109" t="str">
        <f>IF(RESULTS!$AE453="","",RESULTS!M453)</f>
        <v/>
      </c>
      <c r="D453" s="109">
        <f>IF(RESULTS!$AE453="","",RESULTS!AF453)</f>
        <v>0</v>
      </c>
      <c r="E453" s="109">
        <f>IF(RESULTS!$AE453="","",RESULTS!AG453)</f>
        <v>0</v>
      </c>
    </row>
    <row r="454" spans="1:5" x14ac:dyDescent="0.3">
      <c r="A454" t="str">
        <f>IF(RESULTS!$AE454="","",RESULTS!AE454)</f>
        <v xml:space="preserve"> </v>
      </c>
      <c r="B454" s="109" t="str">
        <f>IF(RESULTS!$AE454="","",RESULTS!K454)</f>
        <v/>
      </c>
      <c r="C454" s="109" t="str">
        <f>IF(RESULTS!$AE454="","",RESULTS!M454)</f>
        <v/>
      </c>
      <c r="D454" s="109">
        <f>IF(RESULTS!$AE454="","",RESULTS!AF454)</f>
        <v>0</v>
      </c>
      <c r="E454" s="109">
        <f>IF(RESULTS!$AE454="","",RESULTS!AG454)</f>
        <v>0</v>
      </c>
    </row>
    <row r="455" spans="1:5" x14ac:dyDescent="0.3">
      <c r="A455" t="str">
        <f>IF(RESULTS!$AE455="","",RESULTS!AE455)</f>
        <v xml:space="preserve"> </v>
      </c>
      <c r="B455" s="109" t="str">
        <f>IF(RESULTS!$AE455="","",RESULTS!K455)</f>
        <v/>
      </c>
      <c r="C455" s="109" t="str">
        <f>IF(RESULTS!$AE455="","",RESULTS!M455)</f>
        <v/>
      </c>
      <c r="D455" s="109">
        <f>IF(RESULTS!$AE455="","",RESULTS!AF455)</f>
        <v>0</v>
      </c>
      <c r="E455" s="109">
        <f>IF(RESULTS!$AE455="","",RESULTS!AG455)</f>
        <v>0</v>
      </c>
    </row>
    <row r="456" spans="1:5" x14ac:dyDescent="0.3">
      <c r="A456" t="str">
        <f>IF(RESULTS!$AE456="","",RESULTS!AE456)</f>
        <v xml:space="preserve"> </v>
      </c>
      <c r="B456" s="109" t="str">
        <f>IF(RESULTS!$AE456="","",RESULTS!K456)</f>
        <v/>
      </c>
      <c r="C456" s="109" t="str">
        <f>IF(RESULTS!$AE456="","",RESULTS!M456)</f>
        <v/>
      </c>
      <c r="D456" s="109">
        <f>IF(RESULTS!$AE456="","",RESULTS!AF456)</f>
        <v>0</v>
      </c>
      <c r="E456" s="109">
        <f>IF(RESULTS!$AE456="","",RESULTS!AG456)</f>
        <v>0</v>
      </c>
    </row>
    <row r="457" spans="1:5" x14ac:dyDescent="0.3">
      <c r="A457" t="str">
        <f>IF(RESULTS!$AE457="","",RESULTS!AE457)</f>
        <v xml:space="preserve"> </v>
      </c>
      <c r="B457" s="109" t="str">
        <f>IF(RESULTS!$AE457="","",RESULTS!K457)</f>
        <v/>
      </c>
      <c r="C457" s="109" t="str">
        <f>IF(RESULTS!$AE457="","",RESULTS!M457)</f>
        <v/>
      </c>
      <c r="D457" s="109">
        <f>IF(RESULTS!$AE457="","",RESULTS!AF457)</f>
        <v>0</v>
      </c>
      <c r="E457" s="109">
        <f>IF(RESULTS!$AE457="","",RESULTS!AG457)</f>
        <v>0</v>
      </c>
    </row>
    <row r="458" spans="1:5" x14ac:dyDescent="0.3">
      <c r="A458" t="str">
        <f>IF(RESULTS!$AE458="","",RESULTS!AE458)</f>
        <v xml:space="preserve"> </v>
      </c>
      <c r="B458" s="109" t="str">
        <f>IF(RESULTS!$AE458="","",RESULTS!K458)</f>
        <v/>
      </c>
      <c r="C458" s="109" t="str">
        <f>IF(RESULTS!$AE458="","",RESULTS!M458)</f>
        <v/>
      </c>
      <c r="D458" s="109">
        <f>IF(RESULTS!$AE458="","",RESULTS!AF458)</f>
        <v>0</v>
      </c>
      <c r="E458" s="109">
        <f>IF(RESULTS!$AE458="","",RESULTS!AG458)</f>
        <v>0</v>
      </c>
    </row>
    <row r="459" spans="1:5" x14ac:dyDescent="0.3">
      <c r="A459" t="str">
        <f>IF(RESULTS!$AE459="","",RESULTS!AE459)</f>
        <v xml:space="preserve"> </v>
      </c>
      <c r="B459" s="109" t="str">
        <f>IF(RESULTS!$AE459="","",RESULTS!K459)</f>
        <v/>
      </c>
      <c r="C459" s="109" t="str">
        <f>IF(RESULTS!$AE459="","",RESULTS!M459)</f>
        <v/>
      </c>
      <c r="D459" s="109">
        <f>IF(RESULTS!$AE459="","",RESULTS!AF459)</f>
        <v>0</v>
      </c>
      <c r="E459" s="109">
        <f>IF(RESULTS!$AE459="","",RESULTS!AG459)</f>
        <v>0</v>
      </c>
    </row>
    <row r="460" spans="1:5" x14ac:dyDescent="0.3">
      <c r="A460" t="str">
        <f>IF(RESULTS!$AE460="","",RESULTS!AE460)</f>
        <v xml:space="preserve"> </v>
      </c>
      <c r="B460" s="109" t="str">
        <f>IF(RESULTS!$AE460="","",RESULTS!K460)</f>
        <v/>
      </c>
      <c r="C460" s="109" t="str">
        <f>IF(RESULTS!$AE460="","",RESULTS!M460)</f>
        <v/>
      </c>
      <c r="D460" s="109">
        <f>IF(RESULTS!$AE460="","",RESULTS!AF460)</f>
        <v>0</v>
      </c>
      <c r="E460" s="109">
        <f>IF(RESULTS!$AE460="","",RESULTS!AG460)</f>
        <v>0</v>
      </c>
    </row>
    <row r="461" spans="1:5" x14ac:dyDescent="0.3">
      <c r="A461" t="str">
        <f>IF(RESULTS!$AE461="","",RESULTS!AE461)</f>
        <v xml:space="preserve"> </v>
      </c>
      <c r="B461" s="109" t="str">
        <f>IF(RESULTS!$AE461="","",RESULTS!K461)</f>
        <v/>
      </c>
      <c r="C461" s="109" t="str">
        <f>IF(RESULTS!$AE461="","",RESULTS!M461)</f>
        <v/>
      </c>
      <c r="D461" s="109">
        <f>IF(RESULTS!$AE461="","",RESULTS!AF461)</f>
        <v>0</v>
      </c>
      <c r="E461" s="109">
        <f>IF(RESULTS!$AE461="","",RESULTS!AG461)</f>
        <v>0</v>
      </c>
    </row>
    <row r="462" spans="1:5" x14ac:dyDescent="0.3">
      <c r="A462" t="str">
        <f>IF(RESULTS!$AE462="","",RESULTS!AE462)</f>
        <v xml:space="preserve"> </v>
      </c>
      <c r="B462" s="109" t="str">
        <f>IF(RESULTS!$AE462="","",RESULTS!K462)</f>
        <v/>
      </c>
      <c r="C462" s="109" t="str">
        <f>IF(RESULTS!$AE462="","",RESULTS!M462)</f>
        <v/>
      </c>
      <c r="D462" s="109">
        <f>IF(RESULTS!$AE462="","",RESULTS!AF462)</f>
        <v>0</v>
      </c>
      <c r="E462" s="109">
        <f>IF(RESULTS!$AE462="","",RESULTS!AG462)</f>
        <v>0</v>
      </c>
    </row>
    <row r="463" spans="1:5" x14ac:dyDescent="0.3">
      <c r="A463" t="str">
        <f>IF(RESULTS!$AE463="","",RESULTS!AE463)</f>
        <v xml:space="preserve"> </v>
      </c>
      <c r="B463" s="109" t="str">
        <f>IF(RESULTS!$AE463="","",RESULTS!K463)</f>
        <v/>
      </c>
      <c r="C463" s="109" t="str">
        <f>IF(RESULTS!$AE463="","",RESULTS!M463)</f>
        <v/>
      </c>
      <c r="D463" s="109">
        <f>IF(RESULTS!$AE463="","",RESULTS!AF463)</f>
        <v>0</v>
      </c>
      <c r="E463" s="109">
        <f>IF(RESULTS!$AE463="","",RESULTS!AG463)</f>
        <v>0</v>
      </c>
    </row>
    <row r="464" spans="1:5" x14ac:dyDescent="0.3">
      <c r="A464" t="str">
        <f>IF(RESULTS!$AE464="","",RESULTS!AE464)</f>
        <v xml:space="preserve"> </v>
      </c>
      <c r="B464" s="109" t="str">
        <f>IF(RESULTS!$AE464="","",RESULTS!K464)</f>
        <v/>
      </c>
      <c r="C464" s="109" t="str">
        <f>IF(RESULTS!$AE464="","",RESULTS!M464)</f>
        <v/>
      </c>
      <c r="D464" s="109">
        <f>IF(RESULTS!$AE464="","",RESULTS!AF464)</f>
        <v>0</v>
      </c>
      <c r="E464" s="109">
        <f>IF(RESULTS!$AE464="","",RESULTS!AG464)</f>
        <v>0</v>
      </c>
    </row>
    <row r="465" spans="1:5" x14ac:dyDescent="0.3">
      <c r="A465" t="str">
        <f>IF(RESULTS!$AE465="","",RESULTS!AE465)</f>
        <v xml:space="preserve"> </v>
      </c>
      <c r="B465" s="109" t="str">
        <f>IF(RESULTS!$AE465="","",RESULTS!K465)</f>
        <v/>
      </c>
      <c r="C465" s="109" t="str">
        <f>IF(RESULTS!$AE465="","",RESULTS!M465)</f>
        <v/>
      </c>
      <c r="D465" s="109">
        <f>IF(RESULTS!$AE465="","",RESULTS!AF465)</f>
        <v>0</v>
      </c>
      <c r="E465" s="109">
        <f>IF(RESULTS!$AE465="","",RESULTS!AG465)</f>
        <v>0</v>
      </c>
    </row>
    <row r="466" spans="1:5" x14ac:dyDescent="0.3">
      <c r="A466" t="str">
        <f>IF(RESULTS!$AE466="","",RESULTS!AE466)</f>
        <v xml:space="preserve"> </v>
      </c>
      <c r="B466" s="109" t="str">
        <f>IF(RESULTS!$AE466="","",RESULTS!K466)</f>
        <v/>
      </c>
      <c r="C466" s="109" t="str">
        <f>IF(RESULTS!$AE466="","",RESULTS!M466)</f>
        <v/>
      </c>
      <c r="D466" s="109">
        <f>IF(RESULTS!$AE466="","",RESULTS!AF466)</f>
        <v>0</v>
      </c>
      <c r="E466" s="109">
        <f>IF(RESULTS!$AE466="","",RESULTS!AG466)</f>
        <v>0</v>
      </c>
    </row>
    <row r="467" spans="1:5" x14ac:dyDescent="0.3">
      <c r="A467" t="str">
        <f>IF(RESULTS!$AE467="","",RESULTS!AE467)</f>
        <v xml:space="preserve"> </v>
      </c>
      <c r="B467" s="109" t="str">
        <f>IF(RESULTS!$AE467="","",RESULTS!K467)</f>
        <v/>
      </c>
      <c r="C467" s="109" t="str">
        <f>IF(RESULTS!$AE467="","",RESULTS!M467)</f>
        <v/>
      </c>
      <c r="D467" s="109">
        <f>IF(RESULTS!$AE467="","",RESULTS!AF467)</f>
        <v>0</v>
      </c>
      <c r="E467" s="109">
        <f>IF(RESULTS!$AE467="","",RESULTS!AG467)</f>
        <v>0</v>
      </c>
    </row>
    <row r="468" spans="1:5" x14ac:dyDescent="0.3">
      <c r="A468" t="str">
        <f>IF(RESULTS!$AE468="","",RESULTS!AE468)</f>
        <v xml:space="preserve"> </v>
      </c>
      <c r="B468" s="109" t="str">
        <f>IF(RESULTS!$AE468="","",RESULTS!K468)</f>
        <v/>
      </c>
      <c r="C468" s="109" t="str">
        <f>IF(RESULTS!$AE468="","",RESULTS!M468)</f>
        <v/>
      </c>
      <c r="D468" s="109">
        <f>IF(RESULTS!$AE468="","",RESULTS!AF468)</f>
        <v>0</v>
      </c>
      <c r="E468" s="109">
        <f>IF(RESULTS!$AE468="","",RESULTS!AG468)</f>
        <v>0</v>
      </c>
    </row>
    <row r="469" spans="1:5" x14ac:dyDescent="0.3">
      <c r="A469" t="str">
        <f>IF(RESULTS!$AE469="","",RESULTS!AE469)</f>
        <v xml:space="preserve"> </v>
      </c>
      <c r="B469" s="109" t="str">
        <f>IF(RESULTS!$AE469="","",RESULTS!K469)</f>
        <v/>
      </c>
      <c r="C469" s="109" t="str">
        <f>IF(RESULTS!$AE469="","",RESULTS!M469)</f>
        <v/>
      </c>
      <c r="D469" s="109">
        <f>IF(RESULTS!$AE469="","",RESULTS!AF469)</f>
        <v>0</v>
      </c>
      <c r="E469" s="109">
        <f>IF(RESULTS!$AE469="","",RESULTS!AG469)</f>
        <v>0</v>
      </c>
    </row>
    <row r="470" spans="1:5" x14ac:dyDescent="0.3">
      <c r="A470" t="str">
        <f>IF(RESULTS!$AE470="","",RESULTS!AE470)</f>
        <v xml:space="preserve"> </v>
      </c>
      <c r="B470" s="109" t="str">
        <f>IF(RESULTS!$AE470="","",RESULTS!K470)</f>
        <v/>
      </c>
      <c r="C470" s="109" t="str">
        <f>IF(RESULTS!$AE470="","",RESULTS!M470)</f>
        <v/>
      </c>
      <c r="D470" s="109">
        <f>IF(RESULTS!$AE470="","",RESULTS!AF470)</f>
        <v>0</v>
      </c>
      <c r="E470" s="109">
        <f>IF(RESULTS!$AE470="","",RESULTS!AG470)</f>
        <v>0</v>
      </c>
    </row>
    <row r="471" spans="1:5" x14ac:dyDescent="0.3">
      <c r="A471" t="str">
        <f>IF(RESULTS!$AE471="","",RESULTS!AE471)</f>
        <v xml:space="preserve"> </v>
      </c>
      <c r="B471" s="109" t="str">
        <f>IF(RESULTS!$AE471="","",RESULTS!K471)</f>
        <v/>
      </c>
      <c r="C471" s="109" t="str">
        <f>IF(RESULTS!$AE471="","",RESULTS!M471)</f>
        <v/>
      </c>
      <c r="D471" s="109">
        <f>IF(RESULTS!$AE471="","",RESULTS!AF471)</f>
        <v>0</v>
      </c>
      <c r="E471" s="109">
        <f>IF(RESULTS!$AE471="","",RESULTS!AG471)</f>
        <v>0</v>
      </c>
    </row>
    <row r="472" spans="1:5" x14ac:dyDescent="0.3">
      <c r="A472" t="str">
        <f>IF(RESULTS!$AE472="","",RESULTS!AE472)</f>
        <v xml:space="preserve"> </v>
      </c>
      <c r="B472" s="109" t="str">
        <f>IF(RESULTS!$AE472="","",RESULTS!K472)</f>
        <v/>
      </c>
      <c r="C472" s="109" t="str">
        <f>IF(RESULTS!$AE472="","",RESULTS!M472)</f>
        <v/>
      </c>
      <c r="D472" s="109">
        <f>IF(RESULTS!$AE472="","",RESULTS!AF472)</f>
        <v>0</v>
      </c>
      <c r="E472" s="109">
        <f>IF(RESULTS!$AE472="","",RESULTS!AG472)</f>
        <v>0</v>
      </c>
    </row>
    <row r="473" spans="1:5" x14ac:dyDescent="0.3">
      <c r="A473" t="str">
        <f>IF(RESULTS!$AE473="","",RESULTS!AE473)</f>
        <v xml:space="preserve"> </v>
      </c>
      <c r="B473" s="109" t="str">
        <f>IF(RESULTS!$AE473="","",RESULTS!K473)</f>
        <v/>
      </c>
      <c r="C473" s="109" t="str">
        <f>IF(RESULTS!$AE473="","",RESULTS!M473)</f>
        <v/>
      </c>
      <c r="D473" s="109">
        <f>IF(RESULTS!$AE473="","",RESULTS!AF473)</f>
        <v>0</v>
      </c>
      <c r="E473" s="109">
        <f>IF(RESULTS!$AE473="","",RESULTS!AG473)</f>
        <v>0</v>
      </c>
    </row>
    <row r="474" spans="1:5" x14ac:dyDescent="0.3">
      <c r="A474" t="str">
        <f>IF(RESULTS!$AE474="","",RESULTS!AE474)</f>
        <v xml:space="preserve"> </v>
      </c>
      <c r="B474" s="109" t="str">
        <f>IF(RESULTS!$AE474="","",RESULTS!K474)</f>
        <v/>
      </c>
      <c r="C474" s="109" t="str">
        <f>IF(RESULTS!$AE474="","",RESULTS!M474)</f>
        <v/>
      </c>
      <c r="D474" s="109">
        <f>IF(RESULTS!$AE474="","",RESULTS!AF474)</f>
        <v>0</v>
      </c>
      <c r="E474" s="109">
        <f>IF(RESULTS!$AE474="","",RESULTS!AG474)</f>
        <v>0</v>
      </c>
    </row>
    <row r="475" spans="1:5" x14ac:dyDescent="0.3">
      <c r="A475" t="str">
        <f>IF(RESULTS!$AE475="","",RESULTS!AE475)</f>
        <v xml:space="preserve"> </v>
      </c>
      <c r="B475" s="109" t="str">
        <f>IF(RESULTS!$AE475="","",RESULTS!K475)</f>
        <v/>
      </c>
      <c r="C475" s="109" t="str">
        <f>IF(RESULTS!$AE475="","",RESULTS!M475)</f>
        <v/>
      </c>
      <c r="D475" s="109">
        <f>IF(RESULTS!$AE475="","",RESULTS!AF475)</f>
        <v>0</v>
      </c>
      <c r="E475" s="109">
        <f>IF(RESULTS!$AE475="","",RESULTS!AG475)</f>
        <v>0</v>
      </c>
    </row>
    <row r="476" spans="1:5" x14ac:dyDescent="0.3">
      <c r="A476" t="str">
        <f>IF(RESULTS!$AE476="","",RESULTS!AE476)</f>
        <v xml:space="preserve"> </v>
      </c>
      <c r="B476" s="109" t="str">
        <f>IF(RESULTS!$AE476="","",RESULTS!K476)</f>
        <v/>
      </c>
      <c r="C476" s="109" t="str">
        <f>IF(RESULTS!$AE476="","",RESULTS!M476)</f>
        <v/>
      </c>
      <c r="D476" s="109">
        <f>IF(RESULTS!$AE476="","",RESULTS!AF476)</f>
        <v>0</v>
      </c>
      <c r="E476" s="109">
        <f>IF(RESULTS!$AE476="","",RESULTS!AG476)</f>
        <v>0</v>
      </c>
    </row>
    <row r="477" spans="1:5" x14ac:dyDescent="0.3">
      <c r="A477" t="str">
        <f>IF(RESULTS!$AE477="","",RESULTS!AE477)</f>
        <v xml:space="preserve"> </v>
      </c>
      <c r="B477" s="109" t="str">
        <f>IF(RESULTS!$AE477="","",RESULTS!K477)</f>
        <v/>
      </c>
      <c r="C477" s="109" t="str">
        <f>IF(RESULTS!$AE477="","",RESULTS!M477)</f>
        <v/>
      </c>
      <c r="D477" s="109">
        <f>IF(RESULTS!$AE477="","",RESULTS!AF477)</f>
        <v>0</v>
      </c>
      <c r="E477" s="109">
        <f>IF(RESULTS!$AE477="","",RESULTS!AG477)</f>
        <v>0</v>
      </c>
    </row>
    <row r="478" spans="1:5" x14ac:dyDescent="0.3">
      <c r="A478" t="str">
        <f>IF(RESULTS!$AE478="","",RESULTS!AE478)</f>
        <v xml:space="preserve"> </v>
      </c>
      <c r="B478" s="109" t="str">
        <f>IF(RESULTS!$AE478="","",RESULTS!K478)</f>
        <v/>
      </c>
      <c r="C478" s="109" t="str">
        <f>IF(RESULTS!$AE478="","",RESULTS!M478)</f>
        <v/>
      </c>
      <c r="D478" s="109">
        <f>IF(RESULTS!$AE478="","",RESULTS!AF478)</f>
        <v>0</v>
      </c>
      <c r="E478" s="109">
        <f>IF(RESULTS!$AE478="","",RESULTS!AG478)</f>
        <v>0</v>
      </c>
    </row>
    <row r="479" spans="1:5" x14ac:dyDescent="0.3">
      <c r="A479" t="str">
        <f>IF(RESULTS!$AE479="","",RESULTS!AE479)</f>
        <v xml:space="preserve"> </v>
      </c>
      <c r="B479" s="109" t="str">
        <f>IF(RESULTS!$AE479="","",RESULTS!K479)</f>
        <v/>
      </c>
      <c r="C479" s="109" t="str">
        <f>IF(RESULTS!$AE479="","",RESULTS!M479)</f>
        <v/>
      </c>
      <c r="D479" s="109">
        <f>IF(RESULTS!$AE479="","",RESULTS!AF479)</f>
        <v>0</v>
      </c>
      <c r="E479" s="109">
        <f>IF(RESULTS!$AE479="","",RESULTS!AG479)</f>
        <v>0</v>
      </c>
    </row>
    <row r="480" spans="1:5" x14ac:dyDescent="0.3">
      <c r="A480" t="str">
        <f>IF(RESULTS!$AE480="","",RESULTS!AE480)</f>
        <v xml:space="preserve"> </v>
      </c>
      <c r="B480" s="109" t="str">
        <f>IF(RESULTS!$AE480="","",RESULTS!K480)</f>
        <v/>
      </c>
      <c r="C480" s="109" t="str">
        <f>IF(RESULTS!$AE480="","",RESULTS!M480)</f>
        <v/>
      </c>
      <c r="D480" s="109">
        <f>IF(RESULTS!$AE480="","",RESULTS!AF480)</f>
        <v>0</v>
      </c>
      <c r="E480" s="109">
        <f>IF(RESULTS!$AE480="","",RESULTS!AG480)</f>
        <v>0</v>
      </c>
    </row>
    <row r="481" spans="1:5" x14ac:dyDescent="0.3">
      <c r="A481" t="str">
        <f>IF(RESULTS!$AE481="","",RESULTS!AE481)</f>
        <v xml:space="preserve"> </v>
      </c>
      <c r="B481" s="109" t="str">
        <f>IF(RESULTS!$AE481="","",RESULTS!K481)</f>
        <v/>
      </c>
      <c r="C481" s="109" t="str">
        <f>IF(RESULTS!$AE481="","",RESULTS!M481)</f>
        <v/>
      </c>
      <c r="D481" s="109">
        <f>IF(RESULTS!$AE481="","",RESULTS!AF481)</f>
        <v>0</v>
      </c>
      <c r="E481" s="109">
        <f>IF(RESULTS!$AE481="","",RESULTS!AG481)</f>
        <v>0</v>
      </c>
    </row>
    <row r="482" spans="1:5" x14ac:dyDescent="0.3">
      <c r="A482" t="str">
        <f>IF(RESULTS!$AE482="","",RESULTS!AE482)</f>
        <v xml:space="preserve"> </v>
      </c>
      <c r="B482" s="109" t="str">
        <f>IF(RESULTS!$AE482="","",RESULTS!K482)</f>
        <v/>
      </c>
      <c r="C482" s="109" t="str">
        <f>IF(RESULTS!$AE482="","",RESULTS!M482)</f>
        <v/>
      </c>
      <c r="D482" s="109">
        <f>IF(RESULTS!$AE482="","",RESULTS!AF482)</f>
        <v>0</v>
      </c>
      <c r="E482" s="109">
        <f>IF(RESULTS!$AE482="","",RESULTS!AG482)</f>
        <v>0</v>
      </c>
    </row>
    <row r="483" spans="1:5" x14ac:dyDescent="0.3">
      <c r="A483" t="str">
        <f>IF(RESULTS!$AE483="","",RESULTS!AE483)</f>
        <v xml:space="preserve"> </v>
      </c>
      <c r="B483" s="109" t="str">
        <f>IF(RESULTS!$AE483="","",RESULTS!K483)</f>
        <v/>
      </c>
      <c r="C483" s="109" t="str">
        <f>IF(RESULTS!$AE483="","",RESULTS!M483)</f>
        <v/>
      </c>
      <c r="D483" s="109">
        <f>IF(RESULTS!$AE483="","",RESULTS!AF483)</f>
        <v>0</v>
      </c>
      <c r="E483" s="109">
        <f>IF(RESULTS!$AE483="","",RESULTS!AG483)</f>
        <v>0</v>
      </c>
    </row>
    <row r="484" spans="1:5" x14ac:dyDescent="0.3">
      <c r="A484" t="str">
        <f>IF(RESULTS!$AE484="","",RESULTS!AE484)</f>
        <v xml:space="preserve"> </v>
      </c>
      <c r="B484" s="109" t="str">
        <f>IF(RESULTS!$AE484="","",RESULTS!K484)</f>
        <v/>
      </c>
      <c r="C484" s="109" t="str">
        <f>IF(RESULTS!$AE484="","",RESULTS!M484)</f>
        <v/>
      </c>
      <c r="D484" s="109">
        <f>IF(RESULTS!$AE484="","",RESULTS!AF484)</f>
        <v>0</v>
      </c>
      <c r="E484" s="109">
        <f>IF(RESULTS!$AE484="","",RESULTS!AG484)</f>
        <v>0</v>
      </c>
    </row>
    <row r="485" spans="1:5" x14ac:dyDescent="0.3">
      <c r="A485" t="str">
        <f>IF(RESULTS!$AE485="","",RESULTS!AE485)</f>
        <v xml:space="preserve"> </v>
      </c>
      <c r="B485" s="109" t="str">
        <f>IF(RESULTS!$AE485="","",RESULTS!K485)</f>
        <v/>
      </c>
      <c r="C485" s="109" t="str">
        <f>IF(RESULTS!$AE485="","",RESULTS!M485)</f>
        <v/>
      </c>
      <c r="D485" s="109">
        <f>IF(RESULTS!$AE485="","",RESULTS!AF485)</f>
        <v>0</v>
      </c>
      <c r="E485" s="109">
        <f>IF(RESULTS!$AE485="","",RESULTS!AG485)</f>
        <v>0</v>
      </c>
    </row>
    <row r="486" spans="1:5" x14ac:dyDescent="0.3">
      <c r="A486" t="str">
        <f>IF(RESULTS!$AE486="","",RESULTS!AE486)</f>
        <v xml:space="preserve"> </v>
      </c>
      <c r="B486" s="109" t="str">
        <f>IF(RESULTS!$AE486="","",RESULTS!K486)</f>
        <v/>
      </c>
      <c r="C486" s="109" t="str">
        <f>IF(RESULTS!$AE486="","",RESULTS!M486)</f>
        <v/>
      </c>
      <c r="D486" s="109">
        <f>IF(RESULTS!$AE486="","",RESULTS!AF486)</f>
        <v>0</v>
      </c>
      <c r="E486" s="109">
        <f>IF(RESULTS!$AE486="","",RESULTS!AG486)</f>
        <v>0</v>
      </c>
    </row>
    <row r="487" spans="1:5" x14ac:dyDescent="0.3">
      <c r="A487" t="str">
        <f>IF(RESULTS!$AE487="","",RESULTS!AE487)</f>
        <v xml:space="preserve"> </v>
      </c>
      <c r="B487" s="109" t="str">
        <f>IF(RESULTS!$AE487="","",RESULTS!K487)</f>
        <v/>
      </c>
      <c r="C487" s="109" t="str">
        <f>IF(RESULTS!$AE487="","",RESULTS!M487)</f>
        <v/>
      </c>
      <c r="D487" s="109">
        <f>IF(RESULTS!$AE487="","",RESULTS!AF487)</f>
        <v>0</v>
      </c>
      <c r="E487" s="109">
        <f>IF(RESULTS!$AE487="","",RESULTS!AG487)</f>
        <v>0</v>
      </c>
    </row>
    <row r="488" spans="1:5" x14ac:dyDescent="0.3">
      <c r="A488" t="str">
        <f>IF(RESULTS!$AE488="","",RESULTS!AE488)</f>
        <v xml:space="preserve"> </v>
      </c>
      <c r="B488" s="109" t="str">
        <f>IF(RESULTS!$AE488="","",RESULTS!K488)</f>
        <v/>
      </c>
      <c r="C488" s="109" t="str">
        <f>IF(RESULTS!$AE488="","",RESULTS!M488)</f>
        <v/>
      </c>
      <c r="D488" s="109">
        <f>IF(RESULTS!$AE488="","",RESULTS!AF488)</f>
        <v>0</v>
      </c>
      <c r="E488" s="109">
        <f>IF(RESULTS!$AE488="","",RESULTS!AG488)</f>
        <v>0</v>
      </c>
    </row>
    <row r="489" spans="1:5" x14ac:dyDescent="0.3">
      <c r="A489" t="str">
        <f>IF(RESULTS!$AE489="","",RESULTS!AE489)</f>
        <v xml:space="preserve"> </v>
      </c>
      <c r="B489" s="109" t="str">
        <f>IF(RESULTS!$AE489="","",RESULTS!K489)</f>
        <v/>
      </c>
      <c r="C489" s="109" t="str">
        <f>IF(RESULTS!$AE489="","",RESULTS!M489)</f>
        <v/>
      </c>
      <c r="D489" s="109">
        <f>IF(RESULTS!$AE489="","",RESULTS!AF489)</f>
        <v>0</v>
      </c>
      <c r="E489" s="109">
        <f>IF(RESULTS!$AE489="","",RESULTS!AG489)</f>
        <v>0</v>
      </c>
    </row>
    <row r="490" spans="1:5" x14ac:dyDescent="0.3">
      <c r="A490" t="str">
        <f>IF(RESULTS!$AE490="","",RESULTS!AE490)</f>
        <v xml:space="preserve"> </v>
      </c>
      <c r="B490" s="109" t="str">
        <f>IF(RESULTS!$AE490="","",RESULTS!K490)</f>
        <v/>
      </c>
      <c r="C490" s="109" t="str">
        <f>IF(RESULTS!$AE490="","",RESULTS!M490)</f>
        <v/>
      </c>
      <c r="D490" s="109">
        <f>IF(RESULTS!$AE490="","",RESULTS!AF490)</f>
        <v>0</v>
      </c>
      <c r="E490" s="109">
        <f>IF(RESULTS!$AE490="","",RESULTS!AG490)</f>
        <v>0</v>
      </c>
    </row>
    <row r="491" spans="1:5" x14ac:dyDescent="0.3">
      <c r="A491" t="str">
        <f>IF(RESULTS!$AE491="","",RESULTS!AE491)</f>
        <v xml:space="preserve"> </v>
      </c>
      <c r="B491" s="109" t="str">
        <f>IF(RESULTS!$AE491="","",RESULTS!K491)</f>
        <v/>
      </c>
      <c r="C491" s="109" t="str">
        <f>IF(RESULTS!$AE491="","",RESULTS!M491)</f>
        <v/>
      </c>
      <c r="D491" s="109">
        <f>IF(RESULTS!$AE491="","",RESULTS!AF491)</f>
        <v>0</v>
      </c>
      <c r="E491" s="109">
        <f>IF(RESULTS!$AE491="","",RESULTS!AG491)</f>
        <v>0</v>
      </c>
    </row>
    <row r="492" spans="1:5" x14ac:dyDescent="0.3">
      <c r="A492" t="str">
        <f>IF(RESULTS!$AE492="","",RESULTS!AE492)</f>
        <v xml:space="preserve"> </v>
      </c>
      <c r="B492" s="109" t="str">
        <f>IF(RESULTS!$AE492="","",RESULTS!K492)</f>
        <v/>
      </c>
      <c r="C492" s="109" t="str">
        <f>IF(RESULTS!$AE492="","",RESULTS!M492)</f>
        <v/>
      </c>
      <c r="D492" s="109">
        <f>IF(RESULTS!$AE492="","",RESULTS!AF492)</f>
        <v>0</v>
      </c>
      <c r="E492" s="109">
        <f>IF(RESULTS!$AE492="","",RESULTS!AG492)</f>
        <v>0</v>
      </c>
    </row>
    <row r="493" spans="1:5" x14ac:dyDescent="0.3">
      <c r="A493" t="str">
        <f>IF(RESULTS!$AE493="","",RESULTS!AE493)</f>
        <v xml:space="preserve"> </v>
      </c>
      <c r="B493" s="109" t="str">
        <f>IF(RESULTS!$AE493="","",RESULTS!K493)</f>
        <v/>
      </c>
      <c r="C493" s="109" t="str">
        <f>IF(RESULTS!$AE493="","",RESULTS!M493)</f>
        <v/>
      </c>
      <c r="D493" s="109">
        <f>IF(RESULTS!$AE493="","",RESULTS!AF493)</f>
        <v>0</v>
      </c>
      <c r="E493" s="109">
        <f>IF(RESULTS!$AE493="","",RESULTS!AG493)</f>
        <v>0</v>
      </c>
    </row>
    <row r="494" spans="1:5" x14ac:dyDescent="0.3">
      <c r="A494" t="str">
        <f>IF(RESULTS!$AE494="","",RESULTS!AE494)</f>
        <v xml:space="preserve"> </v>
      </c>
      <c r="B494" s="109" t="str">
        <f>IF(RESULTS!$AE494="","",RESULTS!K494)</f>
        <v/>
      </c>
      <c r="C494" s="109" t="str">
        <f>IF(RESULTS!$AE494="","",RESULTS!M494)</f>
        <v/>
      </c>
      <c r="D494" s="109">
        <f>IF(RESULTS!$AE494="","",RESULTS!AF494)</f>
        <v>0</v>
      </c>
      <c r="E494" s="109">
        <f>IF(RESULTS!$AE494="","",RESULTS!AG494)</f>
        <v>0</v>
      </c>
    </row>
    <row r="495" spans="1:5" x14ac:dyDescent="0.3">
      <c r="A495" t="str">
        <f>IF(RESULTS!$AE495="","",RESULTS!AE495)</f>
        <v xml:space="preserve"> </v>
      </c>
      <c r="B495" s="109" t="str">
        <f>IF(RESULTS!$AE495="","",RESULTS!K495)</f>
        <v/>
      </c>
      <c r="C495" s="109" t="str">
        <f>IF(RESULTS!$AE495="","",RESULTS!M495)</f>
        <v/>
      </c>
      <c r="D495" s="109">
        <f>IF(RESULTS!$AE495="","",RESULTS!AF495)</f>
        <v>0</v>
      </c>
      <c r="E495" s="109">
        <f>IF(RESULTS!$AE495="","",RESULTS!AG495)</f>
        <v>0</v>
      </c>
    </row>
    <row r="496" spans="1:5" x14ac:dyDescent="0.3">
      <c r="A496" t="str">
        <f>IF(RESULTS!$AE496="","",RESULTS!AE496)</f>
        <v xml:space="preserve"> </v>
      </c>
      <c r="B496" s="109" t="str">
        <f>IF(RESULTS!$AE496="","",RESULTS!K496)</f>
        <v/>
      </c>
      <c r="C496" s="109" t="str">
        <f>IF(RESULTS!$AE496="","",RESULTS!M496)</f>
        <v/>
      </c>
      <c r="D496" s="109">
        <f>IF(RESULTS!$AE496="","",RESULTS!AF496)</f>
        <v>0</v>
      </c>
      <c r="E496" s="109">
        <f>IF(RESULTS!$AE496="","",RESULTS!AG496)</f>
        <v>0</v>
      </c>
    </row>
    <row r="497" spans="1:5" x14ac:dyDescent="0.3">
      <c r="A497" t="str">
        <f>IF(RESULTS!$AE497="","",RESULTS!AE497)</f>
        <v xml:space="preserve"> </v>
      </c>
      <c r="B497" s="109" t="str">
        <f>IF(RESULTS!$AE497="","",RESULTS!K497)</f>
        <v/>
      </c>
      <c r="C497" s="109" t="str">
        <f>IF(RESULTS!$AE497="","",RESULTS!M497)</f>
        <v/>
      </c>
      <c r="D497" s="109">
        <f>IF(RESULTS!$AE497="","",RESULTS!AF497)</f>
        <v>0</v>
      </c>
      <c r="E497" s="109">
        <f>IF(RESULTS!$AE497="","",RESULTS!AG497)</f>
        <v>0</v>
      </c>
    </row>
    <row r="498" spans="1:5" x14ac:dyDescent="0.3">
      <c r="A498" t="str">
        <f>IF(RESULTS!$AE498="","",RESULTS!AE498)</f>
        <v xml:space="preserve"> </v>
      </c>
      <c r="B498" s="109" t="str">
        <f>IF(RESULTS!$AE498="","",RESULTS!K498)</f>
        <v/>
      </c>
      <c r="C498" s="109" t="str">
        <f>IF(RESULTS!$AE498="","",RESULTS!M498)</f>
        <v/>
      </c>
      <c r="D498" s="109">
        <f>IF(RESULTS!$AE498="","",RESULTS!AF498)</f>
        <v>0</v>
      </c>
      <c r="E498" s="109">
        <f>IF(RESULTS!$AE498="","",RESULTS!AG498)</f>
        <v>0</v>
      </c>
    </row>
    <row r="499" spans="1:5" x14ac:dyDescent="0.3">
      <c r="A499" t="str">
        <f>IF(RESULTS!$AE499="","",RESULTS!AE499)</f>
        <v xml:space="preserve"> </v>
      </c>
      <c r="B499" s="109" t="str">
        <f>IF(RESULTS!$AE499="","",RESULTS!K499)</f>
        <v/>
      </c>
      <c r="C499" s="109" t="str">
        <f>IF(RESULTS!$AE499="","",RESULTS!M499)</f>
        <v/>
      </c>
      <c r="D499" s="109">
        <f>IF(RESULTS!$AE499="","",RESULTS!AF499)</f>
        <v>0</v>
      </c>
      <c r="E499" s="109">
        <f>IF(RESULTS!$AE499="","",RESULTS!AG499)</f>
        <v>0</v>
      </c>
    </row>
    <row r="500" spans="1:5" x14ac:dyDescent="0.3">
      <c r="A500" t="str">
        <f>IF(RESULTS!$AE500="","",RESULTS!AE500)</f>
        <v xml:space="preserve"> </v>
      </c>
      <c r="B500" s="109" t="str">
        <f>IF(RESULTS!$AE500="","",RESULTS!K500)</f>
        <v/>
      </c>
      <c r="C500" s="109" t="str">
        <f>IF(RESULTS!$AE500="","",RESULTS!M500)</f>
        <v/>
      </c>
      <c r="D500" s="109">
        <f>IF(RESULTS!$AE500="","",RESULTS!AF500)</f>
        <v>0</v>
      </c>
      <c r="E500" s="109">
        <f>IF(RESULTS!$AE500="","",RESULTS!AG500)</f>
        <v>0</v>
      </c>
    </row>
    <row r="501" spans="1:5" x14ac:dyDescent="0.3">
      <c r="A501" t="str">
        <f>IF(RESULTS!$AE501="","",RESULTS!AE501)</f>
        <v xml:space="preserve"> </v>
      </c>
      <c r="B501" s="109" t="str">
        <f>IF(RESULTS!$AE501="","",RESULTS!K501)</f>
        <v/>
      </c>
      <c r="C501" s="109" t="str">
        <f>IF(RESULTS!$AE501="","",RESULTS!M501)</f>
        <v/>
      </c>
      <c r="D501" s="109">
        <f>IF(RESULTS!$AE501="","",RESULTS!AF501)</f>
        <v>0</v>
      </c>
      <c r="E501" s="109">
        <f>IF(RESULTS!$AE501="","",RESULTS!AG501)</f>
        <v>0</v>
      </c>
    </row>
    <row r="502" spans="1:5" x14ac:dyDescent="0.3">
      <c r="A502" t="str">
        <f>IF(RESULTS!$AE502="","",RESULTS!AE502)</f>
        <v xml:space="preserve"> </v>
      </c>
      <c r="B502" s="109" t="str">
        <f>IF(RESULTS!$AE502="","",RESULTS!K502)</f>
        <v/>
      </c>
      <c r="C502" s="109" t="str">
        <f>IF(RESULTS!$AE502="","",RESULTS!M502)</f>
        <v/>
      </c>
      <c r="D502" s="109">
        <f>IF(RESULTS!$AE502="","",RESULTS!AF502)</f>
        <v>0</v>
      </c>
      <c r="E502" s="109">
        <f>IF(RESULTS!$AE502="","",RESULTS!AG502)</f>
        <v>0</v>
      </c>
    </row>
    <row r="503" spans="1:5" x14ac:dyDescent="0.3">
      <c r="A503" t="str">
        <f>IF(RESULTS!$AE503="","",RESULTS!AE503)</f>
        <v xml:space="preserve"> </v>
      </c>
      <c r="B503" s="109" t="str">
        <f>IF(RESULTS!$AE503="","",RESULTS!K503)</f>
        <v/>
      </c>
      <c r="C503" s="109" t="str">
        <f>IF(RESULTS!$AE503="","",RESULTS!M503)</f>
        <v/>
      </c>
      <c r="D503" s="109">
        <f>IF(RESULTS!$AE503="","",RESULTS!AF503)</f>
        <v>0</v>
      </c>
      <c r="E503" s="109">
        <f>IF(RESULTS!$AE503="","",RESULTS!AG503)</f>
        <v>0</v>
      </c>
    </row>
    <row r="504" spans="1:5" x14ac:dyDescent="0.3">
      <c r="A504" t="str">
        <f>IF(RESULTS!$AE504="","",RESULTS!AE504)</f>
        <v xml:space="preserve"> </v>
      </c>
      <c r="B504" s="109" t="str">
        <f>IF(RESULTS!$AE504="","",RESULTS!K504)</f>
        <v/>
      </c>
      <c r="C504" s="109" t="str">
        <f>IF(RESULTS!$AE504="","",RESULTS!M504)</f>
        <v/>
      </c>
      <c r="D504" s="109">
        <f>IF(RESULTS!$AE504="","",RESULTS!AF504)</f>
        <v>0</v>
      </c>
      <c r="E504" s="109">
        <f>IF(RESULTS!$AE504="","",RESULTS!AG504)</f>
        <v>0</v>
      </c>
    </row>
    <row r="505" spans="1:5" x14ac:dyDescent="0.3">
      <c r="A505" t="str">
        <f>IF(RESULTS!$AE505="","",RESULTS!AE505)</f>
        <v xml:space="preserve"> </v>
      </c>
      <c r="B505" s="109" t="str">
        <f>IF(RESULTS!$AE505="","",RESULTS!K505)</f>
        <v/>
      </c>
      <c r="C505" s="109" t="str">
        <f>IF(RESULTS!$AE505="","",RESULTS!M505)</f>
        <v/>
      </c>
      <c r="D505" s="109">
        <f>IF(RESULTS!$AE505="","",RESULTS!AF505)</f>
        <v>0</v>
      </c>
      <c r="E505" s="109">
        <f>IF(RESULTS!$AE505="","",RESULTS!AG505)</f>
        <v>0</v>
      </c>
    </row>
    <row r="506" spans="1:5" x14ac:dyDescent="0.3">
      <c r="A506" t="str">
        <f>IF(RESULTS!$AE506="","",RESULTS!AE506)</f>
        <v xml:space="preserve"> </v>
      </c>
      <c r="B506" s="109" t="str">
        <f>IF(RESULTS!$AE506="","",RESULTS!K506)</f>
        <v/>
      </c>
      <c r="C506" s="109" t="str">
        <f>IF(RESULTS!$AE506="","",RESULTS!M506)</f>
        <v/>
      </c>
      <c r="D506" s="109">
        <f>IF(RESULTS!$AE506="","",RESULTS!AF506)</f>
        <v>0</v>
      </c>
      <c r="E506" s="109">
        <f>IF(RESULTS!$AE506="","",RESULTS!AG506)</f>
        <v>0</v>
      </c>
    </row>
    <row r="507" spans="1:5" x14ac:dyDescent="0.3">
      <c r="A507" t="str">
        <f>IF(RESULTS!$AE507="","",RESULTS!AE507)</f>
        <v xml:space="preserve"> </v>
      </c>
      <c r="B507" s="109" t="str">
        <f>IF(RESULTS!$AE507="","",RESULTS!K507)</f>
        <v/>
      </c>
      <c r="C507" s="109" t="str">
        <f>IF(RESULTS!$AE507="","",RESULTS!M507)</f>
        <v/>
      </c>
      <c r="D507" s="109">
        <f>IF(RESULTS!$AE507="","",RESULTS!AF507)</f>
        <v>0</v>
      </c>
      <c r="E507" s="109">
        <f>IF(RESULTS!$AE507="","",RESULTS!AG507)</f>
        <v>0</v>
      </c>
    </row>
    <row r="508" spans="1:5" x14ac:dyDescent="0.3">
      <c r="A508" t="str">
        <f>IF(RESULTS!$AE508="","",RESULTS!AE508)</f>
        <v xml:space="preserve"> </v>
      </c>
      <c r="B508" s="109" t="str">
        <f>IF(RESULTS!$AE508="","",RESULTS!K508)</f>
        <v/>
      </c>
      <c r="C508" s="109" t="str">
        <f>IF(RESULTS!$AE508="","",RESULTS!M508)</f>
        <v/>
      </c>
      <c r="D508" s="109">
        <f>IF(RESULTS!$AE508="","",RESULTS!AF508)</f>
        <v>0</v>
      </c>
      <c r="E508" s="109">
        <f>IF(RESULTS!$AE508="","",RESULTS!AG508)</f>
        <v>0</v>
      </c>
    </row>
    <row r="509" spans="1:5" x14ac:dyDescent="0.3">
      <c r="A509" t="str">
        <f>IF(RESULTS!$AE509="","",RESULTS!AE509)</f>
        <v xml:space="preserve"> </v>
      </c>
      <c r="B509" s="109" t="str">
        <f>IF(RESULTS!$AE509="","",RESULTS!K509)</f>
        <v/>
      </c>
      <c r="C509" s="109" t="str">
        <f>IF(RESULTS!$AE509="","",RESULTS!M509)</f>
        <v/>
      </c>
      <c r="D509" s="109">
        <f>IF(RESULTS!$AE509="","",RESULTS!AF509)</f>
        <v>0</v>
      </c>
      <c r="E509" s="109">
        <f>IF(RESULTS!$AE509="","",RESULTS!AG509)</f>
        <v>0</v>
      </c>
    </row>
    <row r="510" spans="1:5" x14ac:dyDescent="0.3">
      <c r="A510" t="str">
        <f>IF(RESULTS!$AE510="","",RESULTS!AE510)</f>
        <v xml:space="preserve"> </v>
      </c>
      <c r="B510" s="109" t="str">
        <f>IF(RESULTS!$AE510="","",RESULTS!K510)</f>
        <v/>
      </c>
      <c r="C510" s="109" t="str">
        <f>IF(RESULTS!$AE510="","",RESULTS!M510)</f>
        <v/>
      </c>
      <c r="D510" s="109">
        <f>IF(RESULTS!$AE510="","",RESULTS!AF510)</f>
        <v>0</v>
      </c>
      <c r="E510" s="109">
        <f>IF(RESULTS!$AE510="","",RESULTS!AG510)</f>
        <v>0</v>
      </c>
    </row>
    <row r="511" spans="1:5" x14ac:dyDescent="0.3">
      <c r="A511" t="str">
        <f>IF(RESULTS!$AE511="","",RESULTS!AE511)</f>
        <v xml:space="preserve"> </v>
      </c>
      <c r="B511" s="109" t="str">
        <f>IF(RESULTS!$AE511="","",RESULTS!K511)</f>
        <v/>
      </c>
      <c r="C511" s="109" t="str">
        <f>IF(RESULTS!$AE511="","",RESULTS!M511)</f>
        <v/>
      </c>
      <c r="D511" s="109">
        <f>IF(RESULTS!$AE511="","",RESULTS!AF511)</f>
        <v>0</v>
      </c>
      <c r="E511" s="109">
        <f>IF(RESULTS!$AE511="","",RESULTS!AG511)</f>
        <v>0</v>
      </c>
    </row>
    <row r="512" spans="1:5" x14ac:dyDescent="0.3">
      <c r="A512" t="str">
        <f>IF(RESULTS!$AE512="","",RESULTS!AE512)</f>
        <v xml:space="preserve"> </v>
      </c>
      <c r="B512" s="109" t="str">
        <f>IF(RESULTS!$AE512="","",RESULTS!K512)</f>
        <v/>
      </c>
      <c r="C512" s="109" t="str">
        <f>IF(RESULTS!$AE512="","",RESULTS!M512)</f>
        <v/>
      </c>
      <c r="D512" s="109">
        <f>IF(RESULTS!$AE512="","",RESULTS!AF512)</f>
        <v>0</v>
      </c>
      <c r="E512" s="109">
        <f>IF(RESULTS!$AE512="","",RESULTS!AG512)</f>
        <v>0</v>
      </c>
    </row>
    <row r="513" spans="1:5" x14ac:dyDescent="0.3">
      <c r="A513" t="str">
        <f>IF(RESULTS!$AE513="","",RESULTS!AE513)</f>
        <v xml:space="preserve"> </v>
      </c>
      <c r="B513" s="109" t="str">
        <f>IF(RESULTS!$AE513="","",RESULTS!K513)</f>
        <v/>
      </c>
      <c r="C513" s="109" t="str">
        <f>IF(RESULTS!$AE513="","",RESULTS!M513)</f>
        <v/>
      </c>
      <c r="D513" s="109">
        <f>IF(RESULTS!$AE513="","",RESULTS!AF513)</f>
        <v>0</v>
      </c>
      <c r="E513" s="109">
        <f>IF(RESULTS!$AE513="","",RESULTS!AG513)</f>
        <v>0</v>
      </c>
    </row>
    <row r="514" spans="1:5" x14ac:dyDescent="0.3">
      <c r="A514" t="str">
        <f>IF(RESULTS!$AE514="","",RESULTS!AE514)</f>
        <v xml:space="preserve"> </v>
      </c>
      <c r="B514" s="109" t="str">
        <f>IF(RESULTS!$AE514="","",RESULTS!K514)</f>
        <v/>
      </c>
      <c r="C514" s="109" t="str">
        <f>IF(RESULTS!$AE514="","",RESULTS!M514)</f>
        <v/>
      </c>
      <c r="D514" s="109">
        <f>IF(RESULTS!$AE514="","",RESULTS!AF514)</f>
        <v>0</v>
      </c>
      <c r="E514" s="109">
        <f>IF(RESULTS!$AE514="","",RESULTS!AG514)</f>
        <v>0</v>
      </c>
    </row>
    <row r="515" spans="1:5" x14ac:dyDescent="0.3">
      <c r="A515" t="str">
        <f>IF(RESULTS!$AE515="","",RESULTS!AE515)</f>
        <v xml:space="preserve"> </v>
      </c>
      <c r="B515" s="109" t="str">
        <f>IF(RESULTS!$AE515="","",RESULTS!K515)</f>
        <v/>
      </c>
      <c r="C515" s="109" t="str">
        <f>IF(RESULTS!$AE515="","",RESULTS!M515)</f>
        <v/>
      </c>
      <c r="D515" s="109">
        <f>IF(RESULTS!$AE515="","",RESULTS!AF515)</f>
        <v>0</v>
      </c>
      <c r="E515" s="109">
        <f>IF(RESULTS!$AE515="","",RESULTS!AG515)</f>
        <v>0</v>
      </c>
    </row>
    <row r="516" spans="1:5" x14ac:dyDescent="0.3">
      <c r="A516" t="str">
        <f>IF(RESULTS!$AE516="","",RESULTS!AE516)</f>
        <v xml:space="preserve"> </v>
      </c>
      <c r="B516" s="109" t="str">
        <f>IF(RESULTS!$AE516="","",RESULTS!K516)</f>
        <v/>
      </c>
      <c r="C516" s="109" t="str">
        <f>IF(RESULTS!$AE516="","",RESULTS!M516)</f>
        <v/>
      </c>
      <c r="D516" s="109">
        <f>IF(RESULTS!$AE516="","",RESULTS!AF516)</f>
        <v>0</v>
      </c>
      <c r="E516" s="109">
        <f>IF(RESULTS!$AE516="","",RESULTS!AG516)</f>
        <v>0</v>
      </c>
    </row>
    <row r="517" spans="1:5" x14ac:dyDescent="0.3">
      <c r="A517" t="str">
        <f>IF(RESULTS!$AE517="","",RESULTS!AE517)</f>
        <v xml:space="preserve"> </v>
      </c>
      <c r="B517" s="109" t="str">
        <f>IF(RESULTS!$AE517="","",RESULTS!K517)</f>
        <v/>
      </c>
      <c r="C517" s="109" t="str">
        <f>IF(RESULTS!$AE517="","",RESULTS!M517)</f>
        <v/>
      </c>
      <c r="D517" s="109">
        <f>IF(RESULTS!$AE517="","",RESULTS!AF517)</f>
        <v>0</v>
      </c>
      <c r="E517" s="109">
        <f>IF(RESULTS!$AE517="","",RESULTS!AG517)</f>
        <v>0</v>
      </c>
    </row>
    <row r="518" spans="1:5" x14ac:dyDescent="0.3">
      <c r="A518" t="str">
        <f>IF(RESULTS!$AE518="","",RESULTS!AE518)</f>
        <v xml:space="preserve"> </v>
      </c>
      <c r="B518" s="109" t="str">
        <f>IF(RESULTS!$AE518="","",RESULTS!K518)</f>
        <v/>
      </c>
      <c r="C518" s="109" t="str">
        <f>IF(RESULTS!$AE518="","",RESULTS!M518)</f>
        <v/>
      </c>
      <c r="D518" s="109">
        <f>IF(RESULTS!$AE518="","",RESULTS!AF518)</f>
        <v>0</v>
      </c>
      <c r="E518" s="109">
        <f>IF(RESULTS!$AE518="","",RESULTS!AG518)</f>
        <v>0</v>
      </c>
    </row>
    <row r="519" spans="1:5" x14ac:dyDescent="0.3">
      <c r="A519" t="str">
        <f>IF(RESULTS!$AE519="","",RESULTS!AE519)</f>
        <v xml:space="preserve"> </v>
      </c>
      <c r="B519" s="109" t="str">
        <f>IF(RESULTS!$AE519="","",RESULTS!K519)</f>
        <v/>
      </c>
      <c r="C519" s="109" t="str">
        <f>IF(RESULTS!$AE519="","",RESULTS!M519)</f>
        <v/>
      </c>
      <c r="D519" s="109">
        <f>IF(RESULTS!$AE519="","",RESULTS!AF519)</f>
        <v>0</v>
      </c>
      <c r="E519" s="109">
        <f>IF(RESULTS!$AE519="","",RESULTS!AG519)</f>
        <v>0</v>
      </c>
    </row>
    <row r="520" spans="1:5" x14ac:dyDescent="0.3">
      <c r="A520" t="str">
        <f>IF(RESULTS!$AE520="","",RESULTS!AE520)</f>
        <v xml:space="preserve"> </v>
      </c>
      <c r="B520" s="109" t="str">
        <f>IF(RESULTS!$AE520="","",RESULTS!K520)</f>
        <v/>
      </c>
      <c r="C520" s="109" t="str">
        <f>IF(RESULTS!$AE520="","",RESULTS!M520)</f>
        <v/>
      </c>
      <c r="D520" s="109">
        <f>IF(RESULTS!$AE520="","",RESULTS!AF520)</f>
        <v>0</v>
      </c>
      <c r="E520" s="109">
        <f>IF(RESULTS!$AE520="","",RESULTS!AG520)</f>
        <v>0</v>
      </c>
    </row>
    <row r="521" spans="1:5" x14ac:dyDescent="0.3">
      <c r="A521" t="str">
        <f>IF(RESULTS!$AE521="","",RESULTS!AE521)</f>
        <v xml:space="preserve"> </v>
      </c>
      <c r="B521" s="109" t="str">
        <f>IF(RESULTS!$AE521="","",RESULTS!K521)</f>
        <v/>
      </c>
      <c r="C521" s="109" t="str">
        <f>IF(RESULTS!$AE521="","",RESULTS!M521)</f>
        <v/>
      </c>
      <c r="D521" s="109">
        <f>IF(RESULTS!$AE521="","",RESULTS!AF521)</f>
        <v>0</v>
      </c>
      <c r="E521" s="109">
        <f>IF(RESULTS!$AE521="","",RESULTS!AG521)</f>
        <v>0</v>
      </c>
    </row>
    <row r="522" spans="1:5" x14ac:dyDescent="0.3">
      <c r="A522" t="str">
        <f>IF(RESULTS!$AE522="","",RESULTS!AE522)</f>
        <v xml:space="preserve"> </v>
      </c>
      <c r="B522" s="109" t="str">
        <f>IF(RESULTS!$AE522="","",RESULTS!K522)</f>
        <v/>
      </c>
      <c r="C522" s="109" t="str">
        <f>IF(RESULTS!$AE522="","",RESULTS!M522)</f>
        <v/>
      </c>
      <c r="D522" s="109">
        <f>IF(RESULTS!$AE522="","",RESULTS!AF522)</f>
        <v>0</v>
      </c>
      <c r="E522" s="109">
        <f>IF(RESULTS!$AE522="","",RESULTS!AG522)</f>
        <v>0</v>
      </c>
    </row>
    <row r="523" spans="1:5" x14ac:dyDescent="0.3">
      <c r="A523" t="str">
        <f>IF(RESULTS!$AE523="","",RESULTS!AE523)</f>
        <v xml:space="preserve"> </v>
      </c>
      <c r="B523" s="109" t="str">
        <f>IF(RESULTS!$AE523="","",RESULTS!K523)</f>
        <v/>
      </c>
      <c r="C523" s="109" t="str">
        <f>IF(RESULTS!$AE523="","",RESULTS!M523)</f>
        <v/>
      </c>
      <c r="D523" s="109">
        <f>IF(RESULTS!$AE523="","",RESULTS!AF523)</f>
        <v>0</v>
      </c>
      <c r="E523" s="109">
        <f>IF(RESULTS!$AE523="","",RESULTS!AG523)</f>
        <v>0</v>
      </c>
    </row>
    <row r="524" spans="1:5" x14ac:dyDescent="0.3">
      <c r="A524" t="str">
        <f>IF(RESULTS!$AE524="","",RESULTS!AE524)</f>
        <v xml:space="preserve"> </v>
      </c>
      <c r="B524" s="109" t="str">
        <f>IF(RESULTS!$AE524="","",RESULTS!K524)</f>
        <v/>
      </c>
      <c r="C524" s="109" t="str">
        <f>IF(RESULTS!$AE524="","",RESULTS!M524)</f>
        <v/>
      </c>
      <c r="D524" s="109">
        <f>IF(RESULTS!$AE524="","",RESULTS!AF524)</f>
        <v>0</v>
      </c>
      <c r="E524" s="109">
        <f>IF(RESULTS!$AE524="","",RESULTS!AG524)</f>
        <v>0</v>
      </c>
    </row>
    <row r="525" spans="1:5" x14ac:dyDescent="0.3">
      <c r="A525" t="str">
        <f>IF(RESULTS!$AE525="","",RESULTS!AE525)</f>
        <v xml:space="preserve"> </v>
      </c>
      <c r="B525" s="109" t="str">
        <f>IF(RESULTS!$AE525="","",RESULTS!K525)</f>
        <v/>
      </c>
      <c r="C525" s="109" t="str">
        <f>IF(RESULTS!$AE525="","",RESULTS!M525)</f>
        <v/>
      </c>
      <c r="D525" s="109">
        <f>IF(RESULTS!$AE525="","",RESULTS!AF525)</f>
        <v>0</v>
      </c>
      <c r="E525" s="109">
        <f>IF(RESULTS!$AE525="","",RESULTS!AG525)</f>
        <v>0</v>
      </c>
    </row>
    <row r="526" spans="1:5" x14ac:dyDescent="0.3">
      <c r="A526" t="str">
        <f>IF(RESULTS!$AE526="","",RESULTS!AE526)</f>
        <v xml:space="preserve"> </v>
      </c>
      <c r="B526" s="109" t="str">
        <f>IF(RESULTS!$AE526="","",RESULTS!K526)</f>
        <v/>
      </c>
      <c r="C526" s="109" t="str">
        <f>IF(RESULTS!$AE526="","",RESULTS!M526)</f>
        <v/>
      </c>
      <c r="D526" s="109">
        <f>IF(RESULTS!$AE526="","",RESULTS!AF526)</f>
        <v>0</v>
      </c>
      <c r="E526" s="109">
        <f>IF(RESULTS!$AE526="","",RESULTS!AG526)</f>
        <v>0</v>
      </c>
    </row>
    <row r="527" spans="1:5" x14ac:dyDescent="0.3">
      <c r="A527" t="str">
        <f>IF(RESULTS!$AE527="","",RESULTS!AE527)</f>
        <v xml:space="preserve"> </v>
      </c>
      <c r="B527" s="109" t="str">
        <f>IF(RESULTS!$AE527="","",RESULTS!K527)</f>
        <v/>
      </c>
      <c r="C527" s="109" t="str">
        <f>IF(RESULTS!$AE527="","",RESULTS!M527)</f>
        <v/>
      </c>
      <c r="D527" s="109">
        <f>IF(RESULTS!$AE527="","",RESULTS!AF527)</f>
        <v>0</v>
      </c>
      <c r="E527" s="109">
        <f>IF(RESULTS!$AE527="","",RESULTS!AG527)</f>
        <v>0</v>
      </c>
    </row>
    <row r="528" spans="1:5" x14ac:dyDescent="0.3">
      <c r="A528" t="str">
        <f>IF(RESULTS!$AE528="","",RESULTS!AE528)</f>
        <v xml:space="preserve"> </v>
      </c>
      <c r="B528" s="109" t="str">
        <f>IF(RESULTS!$AE528="","",RESULTS!K528)</f>
        <v/>
      </c>
      <c r="C528" s="109" t="str">
        <f>IF(RESULTS!$AE528="","",RESULTS!M528)</f>
        <v/>
      </c>
      <c r="D528" s="109">
        <f>IF(RESULTS!$AE528="","",RESULTS!AF528)</f>
        <v>0</v>
      </c>
      <c r="E528" s="109">
        <f>IF(RESULTS!$AE528="","",RESULTS!AG528)</f>
        <v>0</v>
      </c>
    </row>
    <row r="529" spans="1:5" x14ac:dyDescent="0.3">
      <c r="A529" t="str">
        <f>IF(RESULTS!$AE529="","",RESULTS!AE529)</f>
        <v xml:space="preserve"> </v>
      </c>
      <c r="B529" s="109" t="str">
        <f>IF(RESULTS!$AE529="","",RESULTS!K529)</f>
        <v/>
      </c>
      <c r="C529" s="109" t="str">
        <f>IF(RESULTS!$AE529="","",RESULTS!M529)</f>
        <v/>
      </c>
      <c r="D529" s="109">
        <f>IF(RESULTS!$AE529="","",RESULTS!AF529)</f>
        <v>0</v>
      </c>
      <c r="E529" s="109">
        <f>IF(RESULTS!$AE529="","",RESULTS!AG529)</f>
        <v>0</v>
      </c>
    </row>
    <row r="530" spans="1:5" x14ac:dyDescent="0.3">
      <c r="A530" t="str">
        <f>IF(RESULTS!$AE530="","",RESULTS!AE530)</f>
        <v xml:space="preserve"> </v>
      </c>
      <c r="B530" s="109" t="str">
        <f>IF(RESULTS!$AE530="","",RESULTS!K530)</f>
        <v/>
      </c>
      <c r="C530" s="109" t="str">
        <f>IF(RESULTS!$AE530="","",RESULTS!M530)</f>
        <v/>
      </c>
      <c r="D530" s="109">
        <f>IF(RESULTS!$AE530="","",RESULTS!AF530)</f>
        <v>0</v>
      </c>
      <c r="E530" s="109">
        <f>IF(RESULTS!$AE530="","",RESULTS!AG530)</f>
        <v>0</v>
      </c>
    </row>
    <row r="531" spans="1:5" x14ac:dyDescent="0.3">
      <c r="A531" t="str">
        <f>IF(RESULTS!$AE531="","",RESULTS!AE531)</f>
        <v xml:space="preserve"> </v>
      </c>
      <c r="B531" s="109" t="str">
        <f>IF(RESULTS!$AE531="","",RESULTS!K531)</f>
        <v/>
      </c>
      <c r="C531" s="109" t="str">
        <f>IF(RESULTS!$AE531="","",RESULTS!M531)</f>
        <v/>
      </c>
      <c r="D531" s="109">
        <f>IF(RESULTS!$AE531="","",RESULTS!AF531)</f>
        <v>0</v>
      </c>
      <c r="E531" s="109">
        <f>IF(RESULTS!$AE531="","",RESULTS!AG531)</f>
        <v>0</v>
      </c>
    </row>
    <row r="532" spans="1:5" x14ac:dyDescent="0.3">
      <c r="A532" t="str">
        <f>IF(RESULTS!$AE532="","",RESULTS!AE532)</f>
        <v xml:space="preserve"> </v>
      </c>
      <c r="B532" s="109" t="str">
        <f>IF(RESULTS!$AE532="","",RESULTS!K532)</f>
        <v/>
      </c>
      <c r="C532" s="109" t="str">
        <f>IF(RESULTS!$AE532="","",RESULTS!M532)</f>
        <v/>
      </c>
      <c r="D532" s="109">
        <f>IF(RESULTS!$AE532="","",RESULTS!AF532)</f>
        <v>0</v>
      </c>
      <c r="E532" s="109">
        <f>IF(RESULTS!$AE532="","",RESULTS!AG532)</f>
        <v>0</v>
      </c>
    </row>
    <row r="533" spans="1:5" x14ac:dyDescent="0.3">
      <c r="A533" t="str">
        <f>IF(RESULTS!$AE533="","",RESULTS!AE533)</f>
        <v xml:space="preserve"> </v>
      </c>
      <c r="B533" s="109" t="str">
        <f>IF(RESULTS!$AE533="","",RESULTS!K533)</f>
        <v/>
      </c>
      <c r="C533" s="109" t="str">
        <f>IF(RESULTS!$AE533="","",RESULTS!M533)</f>
        <v/>
      </c>
      <c r="D533" s="109">
        <f>IF(RESULTS!$AE533="","",RESULTS!AF533)</f>
        <v>0</v>
      </c>
      <c r="E533" s="109">
        <f>IF(RESULTS!$AE533="","",RESULTS!AG533)</f>
        <v>0</v>
      </c>
    </row>
    <row r="534" spans="1:5" x14ac:dyDescent="0.3">
      <c r="A534" t="str">
        <f>IF(RESULTS!$AE534="","",RESULTS!AE534)</f>
        <v xml:space="preserve"> </v>
      </c>
      <c r="B534" s="109" t="str">
        <f>IF(RESULTS!$AE534="","",RESULTS!K534)</f>
        <v/>
      </c>
      <c r="C534" s="109" t="str">
        <f>IF(RESULTS!$AE534="","",RESULTS!M534)</f>
        <v/>
      </c>
      <c r="D534" s="109">
        <f>IF(RESULTS!$AE534="","",RESULTS!AF534)</f>
        <v>0</v>
      </c>
      <c r="E534" s="109">
        <f>IF(RESULTS!$AE534="","",RESULTS!AG534)</f>
        <v>0</v>
      </c>
    </row>
    <row r="535" spans="1:5" x14ac:dyDescent="0.3">
      <c r="A535" t="str">
        <f>IF(RESULTS!$AE535="","",RESULTS!AE535)</f>
        <v xml:space="preserve"> </v>
      </c>
      <c r="B535" s="109" t="str">
        <f>IF(RESULTS!$AE535="","",RESULTS!K535)</f>
        <v/>
      </c>
      <c r="C535" s="109" t="str">
        <f>IF(RESULTS!$AE535="","",RESULTS!M535)</f>
        <v/>
      </c>
      <c r="D535" s="109">
        <f>IF(RESULTS!$AE535="","",RESULTS!AF535)</f>
        <v>0</v>
      </c>
      <c r="E535" s="109">
        <f>IF(RESULTS!$AE535="","",RESULTS!AG535)</f>
        <v>0</v>
      </c>
    </row>
    <row r="536" spans="1:5" x14ac:dyDescent="0.3">
      <c r="A536" t="str">
        <f>IF(RESULTS!$AE536="","",RESULTS!AE536)</f>
        <v xml:space="preserve"> </v>
      </c>
      <c r="B536" s="109" t="str">
        <f>IF(RESULTS!$AE536="","",RESULTS!K536)</f>
        <v/>
      </c>
      <c r="C536" s="109" t="str">
        <f>IF(RESULTS!$AE536="","",RESULTS!M536)</f>
        <v/>
      </c>
      <c r="D536" s="109">
        <f>IF(RESULTS!$AE536="","",RESULTS!AF536)</f>
        <v>0</v>
      </c>
      <c r="E536" s="109">
        <f>IF(RESULTS!$AE536="","",RESULTS!AG536)</f>
        <v>0</v>
      </c>
    </row>
    <row r="537" spans="1:5" x14ac:dyDescent="0.3">
      <c r="A537" t="str">
        <f>IF(RESULTS!$AE537="","",RESULTS!AE537)</f>
        <v xml:space="preserve"> </v>
      </c>
      <c r="B537" s="109" t="str">
        <f>IF(RESULTS!$AE537="","",RESULTS!K537)</f>
        <v/>
      </c>
      <c r="C537" s="109" t="str">
        <f>IF(RESULTS!$AE537="","",RESULTS!M537)</f>
        <v/>
      </c>
      <c r="D537" s="109">
        <f>IF(RESULTS!$AE537="","",RESULTS!AF537)</f>
        <v>0</v>
      </c>
      <c r="E537" s="109">
        <f>IF(RESULTS!$AE537="","",RESULTS!AG537)</f>
        <v>0</v>
      </c>
    </row>
    <row r="538" spans="1:5" x14ac:dyDescent="0.3">
      <c r="A538" t="str">
        <f>IF(RESULTS!$AE538="","",RESULTS!AE538)</f>
        <v xml:space="preserve"> </v>
      </c>
      <c r="B538" s="109" t="str">
        <f>IF(RESULTS!$AE538="","",RESULTS!K538)</f>
        <v/>
      </c>
      <c r="C538" s="109" t="str">
        <f>IF(RESULTS!$AE538="","",RESULTS!M538)</f>
        <v/>
      </c>
      <c r="D538" s="109">
        <f>IF(RESULTS!$AE538="","",RESULTS!AF538)</f>
        <v>0</v>
      </c>
      <c r="E538" s="109">
        <f>IF(RESULTS!$AE538="","",RESULTS!AG538)</f>
        <v>0</v>
      </c>
    </row>
    <row r="539" spans="1:5" x14ac:dyDescent="0.3">
      <c r="A539" t="str">
        <f>IF(RESULTS!$AE539="","",RESULTS!AE539)</f>
        <v xml:space="preserve"> </v>
      </c>
      <c r="B539" s="109" t="str">
        <f>IF(RESULTS!$AE539="","",RESULTS!K539)</f>
        <v/>
      </c>
      <c r="C539" s="109" t="str">
        <f>IF(RESULTS!$AE539="","",RESULTS!M539)</f>
        <v/>
      </c>
      <c r="D539" s="109">
        <f>IF(RESULTS!$AE539="","",RESULTS!AF539)</f>
        <v>0</v>
      </c>
      <c r="E539" s="109">
        <f>IF(RESULTS!$AE539="","",RESULTS!AG539)</f>
        <v>0</v>
      </c>
    </row>
    <row r="540" spans="1:5" x14ac:dyDescent="0.3">
      <c r="A540" t="str">
        <f>IF(RESULTS!$AE540="","",RESULTS!AE540)</f>
        <v xml:space="preserve"> </v>
      </c>
      <c r="B540" s="109" t="str">
        <f>IF(RESULTS!$AE540="","",RESULTS!K540)</f>
        <v/>
      </c>
      <c r="C540" s="109" t="str">
        <f>IF(RESULTS!$AE540="","",RESULTS!M540)</f>
        <v/>
      </c>
      <c r="D540" s="109">
        <f>IF(RESULTS!$AE540="","",RESULTS!AF540)</f>
        <v>0</v>
      </c>
      <c r="E540" s="109">
        <f>IF(RESULTS!$AE540="","",RESULTS!AG540)</f>
        <v>0</v>
      </c>
    </row>
    <row r="541" spans="1:5" x14ac:dyDescent="0.3">
      <c r="A541" t="str">
        <f>IF(RESULTS!$AE541="","",RESULTS!AE541)</f>
        <v xml:space="preserve"> </v>
      </c>
      <c r="B541" s="109" t="str">
        <f>IF(RESULTS!$AE541="","",RESULTS!K541)</f>
        <v/>
      </c>
      <c r="C541" s="109" t="str">
        <f>IF(RESULTS!$AE541="","",RESULTS!M541)</f>
        <v/>
      </c>
      <c r="D541" s="109">
        <f>IF(RESULTS!$AE541="","",RESULTS!AF541)</f>
        <v>0</v>
      </c>
      <c r="E541" s="109">
        <f>IF(RESULTS!$AE541="","",RESULTS!AG541)</f>
        <v>0</v>
      </c>
    </row>
    <row r="542" spans="1:5" x14ac:dyDescent="0.3">
      <c r="A542" t="str">
        <f>IF(RESULTS!$AE542="","",RESULTS!AE542)</f>
        <v xml:space="preserve"> </v>
      </c>
      <c r="B542" s="109" t="str">
        <f>IF(RESULTS!$AE542="","",RESULTS!K542)</f>
        <v/>
      </c>
      <c r="C542" s="109" t="str">
        <f>IF(RESULTS!$AE542="","",RESULTS!M542)</f>
        <v/>
      </c>
      <c r="D542" s="109">
        <f>IF(RESULTS!$AE542="","",RESULTS!AF542)</f>
        <v>0</v>
      </c>
      <c r="E542" s="109">
        <f>IF(RESULTS!$AE542="","",RESULTS!AG542)</f>
        <v>0</v>
      </c>
    </row>
    <row r="543" spans="1:5" x14ac:dyDescent="0.3">
      <c r="A543" t="str">
        <f>IF(RESULTS!$AE543="","",RESULTS!AE543)</f>
        <v xml:space="preserve"> </v>
      </c>
      <c r="B543" s="109" t="str">
        <f>IF(RESULTS!$AE543="","",RESULTS!K543)</f>
        <v/>
      </c>
      <c r="C543" s="109" t="str">
        <f>IF(RESULTS!$AE543="","",RESULTS!M543)</f>
        <v/>
      </c>
      <c r="D543" s="109">
        <f>IF(RESULTS!$AE543="","",RESULTS!AF543)</f>
        <v>0</v>
      </c>
      <c r="E543" s="109">
        <f>IF(RESULTS!$AE543="","",RESULTS!AG543)</f>
        <v>0</v>
      </c>
    </row>
    <row r="544" spans="1:5" x14ac:dyDescent="0.3">
      <c r="A544" t="str">
        <f>IF(RESULTS!$AE544="","",RESULTS!AE544)</f>
        <v xml:space="preserve"> </v>
      </c>
      <c r="B544" s="109" t="str">
        <f>IF(RESULTS!$AE544="","",RESULTS!K544)</f>
        <v/>
      </c>
      <c r="C544" s="109" t="str">
        <f>IF(RESULTS!$AE544="","",RESULTS!M544)</f>
        <v/>
      </c>
      <c r="D544" s="109">
        <f>IF(RESULTS!$AE544="","",RESULTS!AF544)</f>
        <v>0</v>
      </c>
      <c r="E544" s="109">
        <f>IF(RESULTS!$AE544="","",RESULTS!AG544)</f>
        <v>0</v>
      </c>
    </row>
    <row r="545" spans="1:5" x14ac:dyDescent="0.3">
      <c r="A545" t="str">
        <f>IF(RESULTS!$AE545="","",RESULTS!AE545)</f>
        <v xml:space="preserve"> </v>
      </c>
      <c r="B545" s="109" t="str">
        <f>IF(RESULTS!$AE545="","",RESULTS!K545)</f>
        <v/>
      </c>
      <c r="C545" s="109" t="str">
        <f>IF(RESULTS!$AE545="","",RESULTS!M545)</f>
        <v/>
      </c>
      <c r="D545" s="109">
        <f>IF(RESULTS!$AE545="","",RESULTS!AF545)</f>
        <v>0</v>
      </c>
      <c r="E545" s="109">
        <f>IF(RESULTS!$AE545="","",RESULTS!AG545)</f>
        <v>0</v>
      </c>
    </row>
    <row r="546" spans="1:5" x14ac:dyDescent="0.3">
      <c r="A546" t="str">
        <f>IF(RESULTS!$AE546="","",RESULTS!AE546)</f>
        <v xml:space="preserve"> </v>
      </c>
      <c r="B546" s="109" t="str">
        <f>IF(RESULTS!$AE546="","",RESULTS!K546)</f>
        <v/>
      </c>
      <c r="C546" s="109" t="str">
        <f>IF(RESULTS!$AE546="","",RESULTS!M546)</f>
        <v/>
      </c>
      <c r="D546" s="109">
        <f>IF(RESULTS!$AE546="","",RESULTS!AF546)</f>
        <v>0</v>
      </c>
      <c r="E546" s="109">
        <f>IF(RESULTS!$AE546="","",RESULTS!AG546)</f>
        <v>0</v>
      </c>
    </row>
    <row r="547" spans="1:5" x14ac:dyDescent="0.3">
      <c r="A547" t="str">
        <f>IF(RESULTS!$AE547="","",RESULTS!AE547)</f>
        <v xml:space="preserve"> </v>
      </c>
      <c r="B547" s="109" t="str">
        <f>IF(RESULTS!$AE547="","",RESULTS!K547)</f>
        <v/>
      </c>
      <c r="C547" s="109" t="str">
        <f>IF(RESULTS!$AE547="","",RESULTS!M547)</f>
        <v/>
      </c>
      <c r="D547" s="109">
        <f>IF(RESULTS!$AE547="","",RESULTS!AF547)</f>
        <v>0</v>
      </c>
      <c r="E547" s="109">
        <f>IF(RESULTS!$AE547="","",RESULTS!AG547)</f>
        <v>0</v>
      </c>
    </row>
    <row r="548" spans="1:5" x14ac:dyDescent="0.3">
      <c r="A548" t="str">
        <f>IF(RESULTS!$AE548="","",RESULTS!AE548)</f>
        <v xml:space="preserve"> </v>
      </c>
      <c r="B548" s="109" t="str">
        <f>IF(RESULTS!$AE548="","",RESULTS!K548)</f>
        <v/>
      </c>
      <c r="C548" s="109" t="str">
        <f>IF(RESULTS!$AE548="","",RESULTS!M548)</f>
        <v/>
      </c>
      <c r="D548" s="109">
        <f>IF(RESULTS!$AE548="","",RESULTS!AF548)</f>
        <v>0</v>
      </c>
      <c r="E548" s="109">
        <f>IF(RESULTS!$AE548="","",RESULTS!AG548)</f>
        <v>0</v>
      </c>
    </row>
    <row r="549" spans="1:5" x14ac:dyDescent="0.3">
      <c r="A549" t="str">
        <f>IF(RESULTS!$AE549="","",RESULTS!AE549)</f>
        <v xml:space="preserve"> </v>
      </c>
      <c r="B549" s="109" t="str">
        <f>IF(RESULTS!$AE549="","",RESULTS!K549)</f>
        <v/>
      </c>
      <c r="C549" s="109" t="str">
        <f>IF(RESULTS!$AE549="","",RESULTS!M549)</f>
        <v/>
      </c>
      <c r="D549" s="109">
        <f>IF(RESULTS!$AE549="","",RESULTS!AF549)</f>
        <v>0</v>
      </c>
      <c r="E549" s="109">
        <f>IF(RESULTS!$AE549="","",RESULTS!AG549)</f>
        <v>0</v>
      </c>
    </row>
    <row r="550" spans="1:5" x14ac:dyDescent="0.3">
      <c r="A550" t="str">
        <f>IF(RESULTS!$AE550="","",RESULTS!AE550)</f>
        <v xml:space="preserve"> </v>
      </c>
      <c r="B550" s="109" t="str">
        <f>IF(RESULTS!$AE550="","",RESULTS!K550)</f>
        <v/>
      </c>
      <c r="C550" s="109" t="str">
        <f>IF(RESULTS!$AE550="","",RESULTS!M550)</f>
        <v/>
      </c>
      <c r="D550" s="109">
        <f>IF(RESULTS!$AE550="","",RESULTS!AF550)</f>
        <v>0</v>
      </c>
      <c r="E550" s="109">
        <f>IF(RESULTS!$AE550="","",RESULTS!AG550)</f>
        <v>0</v>
      </c>
    </row>
    <row r="551" spans="1:5" x14ac:dyDescent="0.3">
      <c r="A551" t="str">
        <f>IF(RESULTS!$AE551="","",RESULTS!AE551)</f>
        <v xml:space="preserve"> </v>
      </c>
      <c r="B551" s="109" t="str">
        <f>IF(RESULTS!$AE551="","",RESULTS!K551)</f>
        <v/>
      </c>
      <c r="C551" s="109" t="str">
        <f>IF(RESULTS!$AE551="","",RESULTS!M551)</f>
        <v/>
      </c>
      <c r="D551" s="109">
        <f>IF(RESULTS!$AE551="","",RESULTS!AF551)</f>
        <v>0</v>
      </c>
      <c r="E551" s="109">
        <f>IF(RESULTS!$AE551="","",RESULTS!AG551)</f>
        <v>0</v>
      </c>
    </row>
    <row r="552" spans="1:5" x14ac:dyDescent="0.3">
      <c r="A552" t="str">
        <f>IF(RESULTS!$AE552="","",RESULTS!AE552)</f>
        <v xml:space="preserve"> </v>
      </c>
      <c r="B552" s="109" t="str">
        <f>IF(RESULTS!$AE552="","",RESULTS!K552)</f>
        <v/>
      </c>
      <c r="C552" s="109" t="str">
        <f>IF(RESULTS!$AE552="","",RESULTS!M552)</f>
        <v/>
      </c>
      <c r="D552" s="109">
        <f>IF(RESULTS!$AE552="","",RESULTS!AF552)</f>
        <v>0</v>
      </c>
      <c r="E552" s="109">
        <f>IF(RESULTS!$AE552="","",RESULTS!AG552)</f>
        <v>0</v>
      </c>
    </row>
    <row r="553" spans="1:5" x14ac:dyDescent="0.3">
      <c r="A553" t="str">
        <f>IF(RESULTS!$AE553="","",RESULTS!AE553)</f>
        <v xml:space="preserve"> </v>
      </c>
      <c r="B553" s="109" t="str">
        <f>IF(RESULTS!$AE553="","",RESULTS!K553)</f>
        <v/>
      </c>
      <c r="C553" s="109" t="str">
        <f>IF(RESULTS!$AE553="","",RESULTS!M553)</f>
        <v/>
      </c>
      <c r="D553" s="109">
        <f>IF(RESULTS!$AE553="","",RESULTS!AF553)</f>
        <v>0</v>
      </c>
      <c r="E553" s="109">
        <f>IF(RESULTS!$AE553="","",RESULTS!AG553)</f>
        <v>0</v>
      </c>
    </row>
    <row r="554" spans="1:5" x14ac:dyDescent="0.3">
      <c r="A554" t="str">
        <f>IF(RESULTS!$AE554="","",RESULTS!AE554)</f>
        <v xml:space="preserve"> </v>
      </c>
      <c r="B554" s="109" t="str">
        <f>IF(RESULTS!$AE554="","",RESULTS!K554)</f>
        <v/>
      </c>
      <c r="C554" s="109" t="str">
        <f>IF(RESULTS!$AE554="","",RESULTS!M554)</f>
        <v/>
      </c>
      <c r="D554" s="109">
        <f>IF(RESULTS!$AE554="","",RESULTS!AF554)</f>
        <v>0</v>
      </c>
      <c r="E554" s="109">
        <f>IF(RESULTS!$AE554="","",RESULTS!AG554)</f>
        <v>0</v>
      </c>
    </row>
    <row r="555" spans="1:5" x14ac:dyDescent="0.3">
      <c r="A555" t="str">
        <f>IF(RESULTS!$AE555="","",RESULTS!AE555)</f>
        <v xml:space="preserve"> </v>
      </c>
      <c r="B555" s="109" t="str">
        <f>IF(RESULTS!$AE555="","",RESULTS!K555)</f>
        <v/>
      </c>
      <c r="C555" s="109" t="str">
        <f>IF(RESULTS!$AE555="","",RESULTS!M555)</f>
        <v/>
      </c>
      <c r="D555" s="109">
        <f>IF(RESULTS!$AE555="","",RESULTS!AF555)</f>
        <v>0</v>
      </c>
      <c r="E555" s="109">
        <f>IF(RESULTS!$AE555="","",RESULTS!AG555)</f>
        <v>0</v>
      </c>
    </row>
    <row r="556" spans="1:5" x14ac:dyDescent="0.3">
      <c r="A556" t="str">
        <f>IF(RESULTS!$AE556="","",RESULTS!AE556)</f>
        <v xml:space="preserve"> </v>
      </c>
      <c r="B556" s="109" t="str">
        <f>IF(RESULTS!$AE556="","",RESULTS!K556)</f>
        <v/>
      </c>
      <c r="C556" s="109" t="str">
        <f>IF(RESULTS!$AE556="","",RESULTS!M556)</f>
        <v/>
      </c>
      <c r="D556" s="109">
        <f>IF(RESULTS!$AE556="","",RESULTS!AF556)</f>
        <v>0</v>
      </c>
      <c r="E556" s="109">
        <f>IF(RESULTS!$AE556="","",RESULTS!AG556)</f>
        <v>0</v>
      </c>
    </row>
    <row r="557" spans="1:5" x14ac:dyDescent="0.3">
      <c r="A557" t="str">
        <f>IF(RESULTS!$AE557="","",RESULTS!AE557)</f>
        <v xml:space="preserve"> </v>
      </c>
      <c r="B557" s="109" t="str">
        <f>IF(RESULTS!$AE557="","",RESULTS!K557)</f>
        <v/>
      </c>
      <c r="C557" s="109" t="str">
        <f>IF(RESULTS!$AE557="","",RESULTS!M557)</f>
        <v/>
      </c>
      <c r="D557" s="109">
        <f>IF(RESULTS!$AE557="","",RESULTS!AF557)</f>
        <v>0</v>
      </c>
      <c r="E557" s="109">
        <f>IF(RESULTS!$AE557="","",RESULTS!AG557)</f>
        <v>0</v>
      </c>
    </row>
    <row r="558" spans="1:5" x14ac:dyDescent="0.3">
      <c r="A558" t="str">
        <f>IF(RESULTS!$AE558="","",RESULTS!AE558)</f>
        <v xml:space="preserve"> </v>
      </c>
      <c r="B558" s="109" t="str">
        <f>IF(RESULTS!$AE558="","",RESULTS!K558)</f>
        <v/>
      </c>
      <c r="C558" s="109" t="str">
        <f>IF(RESULTS!$AE558="","",RESULTS!M558)</f>
        <v/>
      </c>
      <c r="D558" s="109">
        <f>IF(RESULTS!$AE558="","",RESULTS!AF558)</f>
        <v>0</v>
      </c>
      <c r="E558" s="109">
        <f>IF(RESULTS!$AE558="","",RESULTS!AG558)</f>
        <v>0</v>
      </c>
    </row>
    <row r="559" spans="1:5" x14ac:dyDescent="0.3">
      <c r="A559" t="str">
        <f>IF(RESULTS!$AE559="","",RESULTS!AE559)</f>
        <v xml:space="preserve"> </v>
      </c>
      <c r="B559" s="109" t="str">
        <f>IF(RESULTS!$AE559="","",RESULTS!K559)</f>
        <v/>
      </c>
      <c r="C559" s="109" t="str">
        <f>IF(RESULTS!$AE559="","",RESULTS!M559)</f>
        <v/>
      </c>
      <c r="D559" s="109">
        <f>IF(RESULTS!$AE559="","",RESULTS!AF559)</f>
        <v>0</v>
      </c>
      <c r="E559" s="109">
        <f>IF(RESULTS!$AE559="","",RESULTS!AG559)</f>
        <v>0</v>
      </c>
    </row>
    <row r="560" spans="1:5" x14ac:dyDescent="0.3">
      <c r="A560" t="str">
        <f>IF(RESULTS!$AE560="","",RESULTS!AE560)</f>
        <v xml:space="preserve"> </v>
      </c>
      <c r="B560" s="109" t="str">
        <f>IF(RESULTS!$AE560="","",RESULTS!K560)</f>
        <v/>
      </c>
      <c r="C560" s="109" t="str">
        <f>IF(RESULTS!$AE560="","",RESULTS!M560)</f>
        <v/>
      </c>
      <c r="D560" s="109">
        <f>IF(RESULTS!$AE560="","",RESULTS!AF560)</f>
        <v>0</v>
      </c>
      <c r="E560" s="109">
        <f>IF(RESULTS!$AE560="","",RESULTS!AG560)</f>
        <v>0</v>
      </c>
    </row>
    <row r="561" spans="1:5" x14ac:dyDescent="0.3">
      <c r="A561" t="str">
        <f>IF(RESULTS!$AE561="","",RESULTS!AE561)</f>
        <v xml:space="preserve"> </v>
      </c>
      <c r="B561" s="109" t="str">
        <f>IF(RESULTS!$AE561="","",RESULTS!K561)</f>
        <v/>
      </c>
      <c r="C561" s="109" t="str">
        <f>IF(RESULTS!$AE561="","",RESULTS!M561)</f>
        <v/>
      </c>
      <c r="D561" s="109">
        <f>IF(RESULTS!$AE561="","",RESULTS!AF561)</f>
        <v>0</v>
      </c>
      <c r="E561" s="109">
        <f>IF(RESULTS!$AE561="","",RESULTS!AG561)</f>
        <v>0</v>
      </c>
    </row>
    <row r="562" spans="1:5" x14ac:dyDescent="0.3">
      <c r="A562" t="str">
        <f>IF(RESULTS!$AE562="","",RESULTS!AE562)</f>
        <v xml:space="preserve"> </v>
      </c>
      <c r="B562" s="109" t="str">
        <f>IF(RESULTS!$AE562="","",RESULTS!K562)</f>
        <v/>
      </c>
      <c r="C562" s="109" t="str">
        <f>IF(RESULTS!$AE562="","",RESULTS!M562)</f>
        <v/>
      </c>
      <c r="D562" s="109">
        <f>IF(RESULTS!$AE562="","",RESULTS!AF562)</f>
        <v>0</v>
      </c>
      <c r="E562" s="109">
        <f>IF(RESULTS!$AE562="","",RESULTS!AG562)</f>
        <v>0</v>
      </c>
    </row>
    <row r="563" spans="1:5" x14ac:dyDescent="0.3">
      <c r="A563" t="str">
        <f>IF(RESULTS!$AE563="","",RESULTS!AE563)</f>
        <v xml:space="preserve"> </v>
      </c>
      <c r="B563" s="109" t="str">
        <f>IF(RESULTS!$AE563="","",RESULTS!K563)</f>
        <v/>
      </c>
      <c r="C563" s="109" t="str">
        <f>IF(RESULTS!$AE563="","",RESULTS!M563)</f>
        <v/>
      </c>
      <c r="D563" s="109">
        <f>IF(RESULTS!$AE563="","",RESULTS!AF563)</f>
        <v>0</v>
      </c>
      <c r="E563" s="109">
        <f>IF(RESULTS!$AE563="","",RESULTS!AG563)</f>
        <v>0</v>
      </c>
    </row>
    <row r="564" spans="1:5" x14ac:dyDescent="0.3">
      <c r="A564" t="str">
        <f>IF(RESULTS!$AE564="","",RESULTS!AE564)</f>
        <v xml:space="preserve"> </v>
      </c>
      <c r="B564" s="109" t="str">
        <f>IF(RESULTS!$AE564="","",RESULTS!K564)</f>
        <v/>
      </c>
      <c r="C564" s="109" t="str">
        <f>IF(RESULTS!$AE564="","",RESULTS!M564)</f>
        <v/>
      </c>
      <c r="D564" s="109">
        <f>IF(RESULTS!$AE564="","",RESULTS!AF564)</f>
        <v>0</v>
      </c>
      <c r="E564" s="109">
        <f>IF(RESULTS!$AE564="","",RESULTS!AG564)</f>
        <v>0</v>
      </c>
    </row>
    <row r="565" spans="1:5" x14ac:dyDescent="0.3">
      <c r="A565" t="str">
        <f>IF(RESULTS!$AE565="","",RESULTS!AE565)</f>
        <v xml:space="preserve"> </v>
      </c>
      <c r="B565" s="109" t="str">
        <f>IF(RESULTS!$AE565="","",RESULTS!K565)</f>
        <v/>
      </c>
      <c r="C565" s="109" t="str">
        <f>IF(RESULTS!$AE565="","",RESULTS!M565)</f>
        <v/>
      </c>
      <c r="D565" s="109">
        <f>IF(RESULTS!$AE565="","",RESULTS!AF565)</f>
        <v>0</v>
      </c>
      <c r="E565" s="109">
        <f>IF(RESULTS!$AE565="","",RESULTS!AG565)</f>
        <v>0</v>
      </c>
    </row>
    <row r="566" spans="1:5" x14ac:dyDescent="0.3">
      <c r="A566" t="str">
        <f>IF(RESULTS!$AE566="","",RESULTS!AE566)</f>
        <v xml:space="preserve"> </v>
      </c>
      <c r="B566" s="109" t="str">
        <f>IF(RESULTS!$AE566="","",RESULTS!K566)</f>
        <v/>
      </c>
      <c r="C566" s="109" t="str">
        <f>IF(RESULTS!$AE566="","",RESULTS!M566)</f>
        <v/>
      </c>
      <c r="D566" s="109">
        <f>IF(RESULTS!$AE566="","",RESULTS!AF566)</f>
        <v>0</v>
      </c>
      <c r="E566" s="109">
        <f>IF(RESULTS!$AE566="","",RESULTS!AG566)</f>
        <v>0</v>
      </c>
    </row>
    <row r="567" spans="1:5" x14ac:dyDescent="0.3">
      <c r="A567" t="str">
        <f>IF(RESULTS!$AE567="","",RESULTS!AE567)</f>
        <v xml:space="preserve"> </v>
      </c>
      <c r="B567" s="109" t="str">
        <f>IF(RESULTS!$AE567="","",RESULTS!K567)</f>
        <v/>
      </c>
      <c r="C567" s="109" t="str">
        <f>IF(RESULTS!$AE567="","",RESULTS!M567)</f>
        <v/>
      </c>
      <c r="D567" s="109">
        <f>IF(RESULTS!$AE567="","",RESULTS!AF567)</f>
        <v>0</v>
      </c>
      <c r="E567" s="109">
        <f>IF(RESULTS!$AE567="","",RESULTS!AG567)</f>
        <v>0</v>
      </c>
    </row>
    <row r="568" spans="1:5" x14ac:dyDescent="0.3">
      <c r="A568" t="str">
        <f>IF(RESULTS!$AE568="","",RESULTS!AE568)</f>
        <v xml:space="preserve"> </v>
      </c>
      <c r="B568" s="109" t="str">
        <f>IF(RESULTS!$AE568="","",RESULTS!K568)</f>
        <v/>
      </c>
      <c r="C568" s="109" t="str">
        <f>IF(RESULTS!$AE568="","",RESULTS!M568)</f>
        <v/>
      </c>
      <c r="D568" s="109">
        <f>IF(RESULTS!$AE568="","",RESULTS!AF568)</f>
        <v>0</v>
      </c>
      <c r="E568" s="109">
        <f>IF(RESULTS!$AE568="","",RESULTS!AG568)</f>
        <v>0</v>
      </c>
    </row>
    <row r="569" spans="1:5" x14ac:dyDescent="0.3">
      <c r="A569" t="str">
        <f>IF(RESULTS!$AE569="","",RESULTS!AE569)</f>
        <v xml:space="preserve"> </v>
      </c>
      <c r="B569" s="109" t="str">
        <f>IF(RESULTS!$AE569="","",RESULTS!K569)</f>
        <v/>
      </c>
      <c r="C569" s="109" t="str">
        <f>IF(RESULTS!$AE569="","",RESULTS!M569)</f>
        <v/>
      </c>
      <c r="D569" s="109">
        <f>IF(RESULTS!$AE569="","",RESULTS!AF569)</f>
        <v>0</v>
      </c>
      <c r="E569" s="109">
        <f>IF(RESULTS!$AE569="","",RESULTS!AG569)</f>
        <v>0</v>
      </c>
    </row>
    <row r="570" spans="1:5" x14ac:dyDescent="0.3">
      <c r="A570" t="str">
        <f>IF(RESULTS!$AE570="","",RESULTS!AE570)</f>
        <v xml:space="preserve"> </v>
      </c>
      <c r="B570" s="109" t="str">
        <f>IF(RESULTS!$AE570="","",RESULTS!K570)</f>
        <v/>
      </c>
      <c r="C570" s="109" t="str">
        <f>IF(RESULTS!$AE570="","",RESULTS!M570)</f>
        <v/>
      </c>
      <c r="D570" s="109">
        <f>IF(RESULTS!$AE570="","",RESULTS!AF570)</f>
        <v>0</v>
      </c>
      <c r="E570" s="109">
        <f>IF(RESULTS!$AE570="","",RESULTS!AG570)</f>
        <v>0</v>
      </c>
    </row>
    <row r="571" spans="1:5" x14ac:dyDescent="0.3">
      <c r="A571" t="str">
        <f>IF(RESULTS!$AE571="","",RESULTS!AE571)</f>
        <v xml:space="preserve"> </v>
      </c>
      <c r="B571" s="109" t="str">
        <f>IF(RESULTS!$AE571="","",RESULTS!K571)</f>
        <v/>
      </c>
      <c r="C571" s="109" t="str">
        <f>IF(RESULTS!$AE571="","",RESULTS!M571)</f>
        <v/>
      </c>
      <c r="D571" s="109">
        <f>IF(RESULTS!$AE571="","",RESULTS!AF571)</f>
        <v>0</v>
      </c>
      <c r="E571" s="109">
        <f>IF(RESULTS!$AE571="","",RESULTS!AG571)</f>
        <v>0</v>
      </c>
    </row>
    <row r="572" spans="1:5" x14ac:dyDescent="0.3">
      <c r="A572" t="str">
        <f>IF(RESULTS!$AE572="","",RESULTS!AE572)</f>
        <v xml:space="preserve"> </v>
      </c>
      <c r="B572" s="109" t="str">
        <f>IF(RESULTS!$AE572="","",RESULTS!K572)</f>
        <v/>
      </c>
      <c r="C572" s="109" t="str">
        <f>IF(RESULTS!$AE572="","",RESULTS!M572)</f>
        <v/>
      </c>
      <c r="D572" s="109">
        <f>IF(RESULTS!$AE572="","",RESULTS!AF572)</f>
        <v>0</v>
      </c>
      <c r="E572" s="109">
        <f>IF(RESULTS!$AE572="","",RESULTS!AG572)</f>
        <v>0</v>
      </c>
    </row>
    <row r="573" spans="1:5" x14ac:dyDescent="0.3">
      <c r="A573" t="str">
        <f>IF(RESULTS!$AE573="","",RESULTS!AE573)</f>
        <v xml:space="preserve"> </v>
      </c>
      <c r="B573" s="109" t="str">
        <f>IF(RESULTS!$AE573="","",RESULTS!K573)</f>
        <v/>
      </c>
      <c r="C573" s="109" t="str">
        <f>IF(RESULTS!$AE573="","",RESULTS!M573)</f>
        <v/>
      </c>
      <c r="D573" s="109">
        <f>IF(RESULTS!$AE573="","",RESULTS!AF573)</f>
        <v>0</v>
      </c>
      <c r="E573" s="109">
        <f>IF(RESULTS!$AE573="","",RESULTS!AG573)</f>
        <v>0</v>
      </c>
    </row>
    <row r="574" spans="1:5" x14ac:dyDescent="0.3">
      <c r="A574" t="str">
        <f>IF(RESULTS!$AE574="","",RESULTS!AE574)</f>
        <v xml:space="preserve"> </v>
      </c>
      <c r="B574" s="109" t="str">
        <f>IF(RESULTS!$AE574="","",RESULTS!K574)</f>
        <v/>
      </c>
      <c r="C574" s="109" t="str">
        <f>IF(RESULTS!$AE574="","",RESULTS!M574)</f>
        <v/>
      </c>
      <c r="D574" s="109">
        <f>IF(RESULTS!$AE574="","",RESULTS!AF574)</f>
        <v>0</v>
      </c>
      <c r="E574" s="109">
        <f>IF(RESULTS!$AE574="","",RESULTS!AG574)</f>
        <v>0</v>
      </c>
    </row>
    <row r="575" spans="1:5" x14ac:dyDescent="0.3">
      <c r="A575" t="str">
        <f>IF(RESULTS!$AE575="","",RESULTS!AE575)</f>
        <v xml:space="preserve"> </v>
      </c>
      <c r="B575" s="109" t="str">
        <f>IF(RESULTS!$AE575="","",RESULTS!K575)</f>
        <v/>
      </c>
      <c r="C575" s="109" t="str">
        <f>IF(RESULTS!$AE575="","",RESULTS!M575)</f>
        <v/>
      </c>
      <c r="D575" s="109">
        <f>IF(RESULTS!$AE575="","",RESULTS!AF575)</f>
        <v>0</v>
      </c>
      <c r="E575" s="109">
        <f>IF(RESULTS!$AE575="","",RESULTS!AG575)</f>
        <v>0</v>
      </c>
    </row>
    <row r="576" spans="1:5" x14ac:dyDescent="0.3">
      <c r="A576" t="str">
        <f>IF(RESULTS!$AE576="","",RESULTS!AE576)</f>
        <v xml:space="preserve"> </v>
      </c>
      <c r="B576" s="109" t="str">
        <f>IF(RESULTS!$AE576="","",RESULTS!K576)</f>
        <v/>
      </c>
      <c r="C576" s="109" t="str">
        <f>IF(RESULTS!$AE576="","",RESULTS!M576)</f>
        <v/>
      </c>
      <c r="D576" s="109">
        <f>IF(RESULTS!$AE576="","",RESULTS!AF576)</f>
        <v>0</v>
      </c>
      <c r="E576" s="109">
        <f>IF(RESULTS!$AE576="","",RESULTS!AG576)</f>
        <v>0</v>
      </c>
    </row>
    <row r="577" spans="1:5" x14ac:dyDescent="0.3">
      <c r="A577" t="str">
        <f>IF(RESULTS!$AE577="","",RESULTS!AE577)</f>
        <v xml:space="preserve"> </v>
      </c>
      <c r="B577" s="109" t="str">
        <f>IF(RESULTS!$AE577="","",RESULTS!K577)</f>
        <v/>
      </c>
      <c r="C577" s="109" t="str">
        <f>IF(RESULTS!$AE577="","",RESULTS!M577)</f>
        <v/>
      </c>
      <c r="D577" s="109">
        <f>IF(RESULTS!$AE577="","",RESULTS!AF577)</f>
        <v>0</v>
      </c>
      <c r="E577" s="109">
        <f>IF(RESULTS!$AE577="","",RESULTS!AG577)</f>
        <v>0</v>
      </c>
    </row>
    <row r="578" spans="1:5" x14ac:dyDescent="0.3">
      <c r="A578" t="str">
        <f>IF(RESULTS!$AE578="","",RESULTS!AE578)</f>
        <v xml:space="preserve"> </v>
      </c>
      <c r="B578" s="109" t="str">
        <f>IF(RESULTS!$AE578="","",RESULTS!K578)</f>
        <v/>
      </c>
      <c r="C578" s="109" t="str">
        <f>IF(RESULTS!$AE578="","",RESULTS!M578)</f>
        <v/>
      </c>
      <c r="D578" s="109">
        <f>IF(RESULTS!$AE578="","",RESULTS!AF578)</f>
        <v>0</v>
      </c>
      <c r="E578" s="109">
        <f>IF(RESULTS!$AE578="","",RESULTS!AG578)</f>
        <v>0</v>
      </c>
    </row>
    <row r="579" spans="1:5" x14ac:dyDescent="0.3">
      <c r="A579" t="str">
        <f>IF(RESULTS!$AE579="","",RESULTS!AE579)</f>
        <v xml:space="preserve"> </v>
      </c>
      <c r="B579" s="109" t="str">
        <f>IF(RESULTS!$AE579="","",RESULTS!K579)</f>
        <v/>
      </c>
      <c r="C579" s="109" t="str">
        <f>IF(RESULTS!$AE579="","",RESULTS!M579)</f>
        <v/>
      </c>
      <c r="D579" s="109">
        <f>IF(RESULTS!$AE579="","",RESULTS!AF579)</f>
        <v>0</v>
      </c>
      <c r="E579" s="109">
        <f>IF(RESULTS!$AE579="","",RESULTS!AG579)</f>
        <v>0</v>
      </c>
    </row>
    <row r="580" spans="1:5" x14ac:dyDescent="0.3">
      <c r="A580" t="str">
        <f>IF(RESULTS!$AE580="","",RESULTS!AE580)</f>
        <v xml:space="preserve"> </v>
      </c>
      <c r="B580" s="109" t="str">
        <f>IF(RESULTS!$AE580="","",RESULTS!K580)</f>
        <v/>
      </c>
      <c r="C580" s="109" t="str">
        <f>IF(RESULTS!$AE580="","",RESULTS!M580)</f>
        <v/>
      </c>
      <c r="D580" s="109">
        <f>IF(RESULTS!$AE580="","",RESULTS!AF580)</f>
        <v>0</v>
      </c>
      <c r="E580" s="109">
        <f>IF(RESULTS!$AE580="","",RESULTS!AG580)</f>
        <v>0</v>
      </c>
    </row>
    <row r="581" spans="1:5" x14ac:dyDescent="0.3">
      <c r="A581" t="str">
        <f>IF(RESULTS!$AE581="","",RESULTS!AE581)</f>
        <v xml:space="preserve"> </v>
      </c>
      <c r="B581" s="109" t="str">
        <f>IF(RESULTS!$AE581="","",RESULTS!K581)</f>
        <v/>
      </c>
      <c r="C581" s="109" t="str">
        <f>IF(RESULTS!$AE581="","",RESULTS!M581)</f>
        <v/>
      </c>
      <c r="D581" s="109">
        <f>IF(RESULTS!$AE581="","",RESULTS!AF581)</f>
        <v>0</v>
      </c>
      <c r="E581" s="109">
        <f>IF(RESULTS!$AE581="","",RESULTS!AG581)</f>
        <v>0</v>
      </c>
    </row>
    <row r="582" spans="1:5" x14ac:dyDescent="0.3">
      <c r="A582" t="str">
        <f>IF(RESULTS!$AE582="","",RESULTS!AE582)</f>
        <v xml:space="preserve"> </v>
      </c>
      <c r="B582" s="109" t="str">
        <f>IF(RESULTS!$AE582="","",RESULTS!K582)</f>
        <v/>
      </c>
      <c r="C582" s="109" t="str">
        <f>IF(RESULTS!$AE582="","",RESULTS!M582)</f>
        <v/>
      </c>
      <c r="D582" s="109">
        <f>IF(RESULTS!$AE582="","",RESULTS!AF582)</f>
        <v>0</v>
      </c>
      <c r="E582" s="109">
        <f>IF(RESULTS!$AE582="","",RESULTS!AG582)</f>
        <v>0</v>
      </c>
    </row>
    <row r="583" spans="1:5" x14ac:dyDescent="0.3">
      <c r="A583" t="str">
        <f>IF(RESULTS!$AE583="","",RESULTS!AE583)</f>
        <v xml:space="preserve"> </v>
      </c>
      <c r="B583" s="109" t="str">
        <f>IF(RESULTS!$AE583="","",RESULTS!K583)</f>
        <v/>
      </c>
      <c r="C583" s="109" t="str">
        <f>IF(RESULTS!$AE583="","",RESULTS!M583)</f>
        <v/>
      </c>
      <c r="D583" s="109">
        <f>IF(RESULTS!$AE583="","",RESULTS!AF583)</f>
        <v>0</v>
      </c>
      <c r="E583" s="109">
        <f>IF(RESULTS!$AE583="","",RESULTS!AG583)</f>
        <v>0</v>
      </c>
    </row>
    <row r="584" spans="1:5" x14ac:dyDescent="0.3">
      <c r="A584" t="str">
        <f>IF(RESULTS!$AE584="","",RESULTS!AE584)</f>
        <v xml:space="preserve"> </v>
      </c>
      <c r="B584" s="109" t="str">
        <f>IF(RESULTS!$AE584="","",RESULTS!K584)</f>
        <v/>
      </c>
      <c r="C584" s="109" t="str">
        <f>IF(RESULTS!$AE584="","",RESULTS!M584)</f>
        <v/>
      </c>
      <c r="D584" s="109">
        <f>IF(RESULTS!$AE584="","",RESULTS!AF584)</f>
        <v>0</v>
      </c>
      <c r="E584" s="109">
        <f>IF(RESULTS!$AE584="","",RESULTS!AG584)</f>
        <v>0</v>
      </c>
    </row>
    <row r="585" spans="1:5" x14ac:dyDescent="0.3">
      <c r="A585" t="str">
        <f>IF(RESULTS!$AE585="","",RESULTS!AE585)</f>
        <v xml:space="preserve"> </v>
      </c>
      <c r="B585" s="109" t="str">
        <f>IF(RESULTS!$AE585="","",RESULTS!K585)</f>
        <v/>
      </c>
      <c r="C585" s="109" t="str">
        <f>IF(RESULTS!$AE585="","",RESULTS!M585)</f>
        <v/>
      </c>
      <c r="D585" s="109">
        <f>IF(RESULTS!$AE585="","",RESULTS!AF585)</f>
        <v>0</v>
      </c>
      <c r="E585" s="109">
        <f>IF(RESULTS!$AE585="","",RESULTS!AG585)</f>
        <v>0</v>
      </c>
    </row>
    <row r="586" spans="1:5" x14ac:dyDescent="0.3">
      <c r="A586" t="str">
        <f>IF(RESULTS!$AE586="","",RESULTS!AE586)</f>
        <v xml:space="preserve"> </v>
      </c>
      <c r="B586" s="109" t="str">
        <f>IF(RESULTS!$AE586="","",RESULTS!K586)</f>
        <v/>
      </c>
      <c r="C586" s="109" t="str">
        <f>IF(RESULTS!$AE586="","",RESULTS!M586)</f>
        <v/>
      </c>
      <c r="D586" s="109">
        <f>IF(RESULTS!$AE586="","",RESULTS!AF586)</f>
        <v>0</v>
      </c>
      <c r="E586" s="109">
        <f>IF(RESULTS!$AE586="","",RESULTS!AG586)</f>
        <v>0</v>
      </c>
    </row>
    <row r="587" spans="1:5" x14ac:dyDescent="0.3">
      <c r="A587" t="str">
        <f>IF(RESULTS!$AE587="","",RESULTS!AE587)</f>
        <v xml:space="preserve"> </v>
      </c>
      <c r="B587" s="109" t="str">
        <f>IF(RESULTS!$AE587="","",RESULTS!K587)</f>
        <v/>
      </c>
      <c r="C587" s="109" t="str">
        <f>IF(RESULTS!$AE587="","",RESULTS!M587)</f>
        <v/>
      </c>
      <c r="D587" s="109">
        <f>IF(RESULTS!$AE587="","",RESULTS!AF587)</f>
        <v>0</v>
      </c>
      <c r="E587" s="109">
        <f>IF(RESULTS!$AE587="","",RESULTS!AG587)</f>
        <v>0</v>
      </c>
    </row>
    <row r="588" spans="1:5" x14ac:dyDescent="0.3">
      <c r="A588" t="str">
        <f>IF(RESULTS!$AE588="","",RESULTS!AE588)</f>
        <v xml:space="preserve"> </v>
      </c>
      <c r="B588" s="109" t="str">
        <f>IF(RESULTS!$AE588="","",RESULTS!K588)</f>
        <v/>
      </c>
      <c r="C588" s="109" t="str">
        <f>IF(RESULTS!$AE588="","",RESULTS!M588)</f>
        <v/>
      </c>
      <c r="D588" s="109">
        <f>IF(RESULTS!$AE588="","",RESULTS!AF588)</f>
        <v>0</v>
      </c>
      <c r="E588" s="109">
        <f>IF(RESULTS!$AE588="","",RESULTS!AG588)</f>
        <v>0</v>
      </c>
    </row>
    <row r="589" spans="1:5" x14ac:dyDescent="0.3">
      <c r="A589" t="str">
        <f>IF(RESULTS!$AE589="","",RESULTS!AE589)</f>
        <v xml:space="preserve"> </v>
      </c>
      <c r="B589" s="109" t="str">
        <f>IF(RESULTS!$AE589="","",RESULTS!K589)</f>
        <v/>
      </c>
      <c r="C589" s="109" t="str">
        <f>IF(RESULTS!$AE589="","",RESULTS!M589)</f>
        <v/>
      </c>
      <c r="D589" s="109">
        <f>IF(RESULTS!$AE589="","",RESULTS!AF589)</f>
        <v>0</v>
      </c>
      <c r="E589" s="109">
        <f>IF(RESULTS!$AE589="","",RESULTS!AG589)</f>
        <v>0</v>
      </c>
    </row>
    <row r="590" spans="1:5" x14ac:dyDescent="0.3">
      <c r="A590" t="str">
        <f>IF(RESULTS!$AE590="","",RESULTS!AE590)</f>
        <v xml:space="preserve"> </v>
      </c>
      <c r="B590" s="109" t="str">
        <f>IF(RESULTS!$AE590="","",RESULTS!K590)</f>
        <v/>
      </c>
      <c r="C590" s="109" t="str">
        <f>IF(RESULTS!$AE590="","",RESULTS!M590)</f>
        <v/>
      </c>
      <c r="D590" s="109">
        <f>IF(RESULTS!$AE590="","",RESULTS!AF590)</f>
        <v>0</v>
      </c>
      <c r="E590" s="109">
        <f>IF(RESULTS!$AE590="","",RESULTS!AG590)</f>
        <v>0</v>
      </c>
    </row>
    <row r="591" spans="1:5" x14ac:dyDescent="0.3">
      <c r="A591" t="str">
        <f>IF(RESULTS!$AE591="","",RESULTS!AE591)</f>
        <v xml:space="preserve"> </v>
      </c>
      <c r="B591" s="109" t="str">
        <f>IF(RESULTS!$AE591="","",RESULTS!K591)</f>
        <v/>
      </c>
      <c r="C591" s="109" t="str">
        <f>IF(RESULTS!$AE591="","",RESULTS!M591)</f>
        <v/>
      </c>
      <c r="D591" s="109">
        <f>IF(RESULTS!$AE591="","",RESULTS!AF591)</f>
        <v>0</v>
      </c>
      <c r="E591" s="109">
        <f>IF(RESULTS!$AE591="","",RESULTS!AG591)</f>
        <v>0</v>
      </c>
    </row>
    <row r="592" spans="1:5" x14ac:dyDescent="0.3">
      <c r="A592" t="str">
        <f>IF(RESULTS!$AE592="","",RESULTS!AE592)</f>
        <v xml:space="preserve"> </v>
      </c>
      <c r="B592" s="109" t="str">
        <f>IF(RESULTS!$AE592="","",RESULTS!K592)</f>
        <v/>
      </c>
      <c r="C592" s="109" t="str">
        <f>IF(RESULTS!$AE592="","",RESULTS!M592)</f>
        <v/>
      </c>
      <c r="D592" s="109">
        <f>IF(RESULTS!$AE592="","",RESULTS!AF592)</f>
        <v>0</v>
      </c>
      <c r="E592" s="109">
        <f>IF(RESULTS!$AE592="","",RESULTS!AG592)</f>
        <v>0</v>
      </c>
    </row>
    <row r="593" spans="1:5" x14ac:dyDescent="0.3">
      <c r="A593" t="str">
        <f>IF(RESULTS!$AE593="","",RESULTS!AE593)</f>
        <v xml:space="preserve"> </v>
      </c>
      <c r="B593" s="109" t="str">
        <f>IF(RESULTS!$AE593="","",RESULTS!K593)</f>
        <v/>
      </c>
      <c r="C593" s="109" t="str">
        <f>IF(RESULTS!$AE593="","",RESULTS!M593)</f>
        <v/>
      </c>
      <c r="D593" s="109">
        <f>IF(RESULTS!$AE593="","",RESULTS!AF593)</f>
        <v>0</v>
      </c>
      <c r="E593" s="109">
        <f>IF(RESULTS!$AE593="","",RESULTS!AG593)</f>
        <v>0</v>
      </c>
    </row>
    <row r="594" spans="1:5" x14ac:dyDescent="0.3">
      <c r="A594" t="str">
        <f>IF(RESULTS!$AE594="","",RESULTS!AE594)</f>
        <v xml:space="preserve"> </v>
      </c>
      <c r="B594" s="109" t="str">
        <f>IF(RESULTS!$AE594="","",RESULTS!K594)</f>
        <v/>
      </c>
      <c r="C594" s="109" t="str">
        <f>IF(RESULTS!$AE594="","",RESULTS!M594)</f>
        <v/>
      </c>
      <c r="D594" s="109">
        <f>IF(RESULTS!$AE594="","",RESULTS!AF594)</f>
        <v>0</v>
      </c>
      <c r="E594" s="109">
        <f>IF(RESULTS!$AE594="","",RESULTS!AG594)</f>
        <v>0</v>
      </c>
    </row>
    <row r="595" spans="1:5" x14ac:dyDescent="0.3">
      <c r="A595" t="str">
        <f>IF(RESULTS!$AE595="","",RESULTS!AE595)</f>
        <v xml:space="preserve"> </v>
      </c>
      <c r="B595" s="109" t="str">
        <f>IF(RESULTS!$AE595="","",RESULTS!K595)</f>
        <v/>
      </c>
      <c r="C595" s="109" t="str">
        <f>IF(RESULTS!$AE595="","",RESULTS!M595)</f>
        <v/>
      </c>
      <c r="D595" s="109">
        <f>IF(RESULTS!$AE595="","",RESULTS!AF595)</f>
        <v>0</v>
      </c>
      <c r="E595" s="109">
        <f>IF(RESULTS!$AE595="","",RESULTS!AG595)</f>
        <v>0</v>
      </c>
    </row>
    <row r="596" spans="1:5" x14ac:dyDescent="0.3">
      <c r="A596" t="str">
        <f>IF(RESULTS!$AE596="","",RESULTS!AE596)</f>
        <v xml:space="preserve"> </v>
      </c>
      <c r="B596" s="109" t="str">
        <f>IF(RESULTS!$AE596="","",RESULTS!K596)</f>
        <v/>
      </c>
      <c r="C596" s="109" t="str">
        <f>IF(RESULTS!$AE596="","",RESULTS!M596)</f>
        <v/>
      </c>
      <c r="D596" s="109">
        <f>IF(RESULTS!$AE596="","",RESULTS!AF596)</f>
        <v>0</v>
      </c>
      <c r="E596" s="109">
        <f>IF(RESULTS!$AE596="","",RESULTS!AG596)</f>
        <v>0</v>
      </c>
    </row>
    <row r="597" spans="1:5" x14ac:dyDescent="0.3">
      <c r="A597" t="str">
        <f>IF(RESULTS!$AE597="","",RESULTS!AE597)</f>
        <v xml:space="preserve"> </v>
      </c>
      <c r="B597" s="109" t="str">
        <f>IF(RESULTS!$AE597="","",RESULTS!K597)</f>
        <v/>
      </c>
      <c r="C597" s="109" t="str">
        <f>IF(RESULTS!$AE597="","",RESULTS!M597)</f>
        <v/>
      </c>
      <c r="D597" s="109">
        <f>IF(RESULTS!$AE597="","",RESULTS!AF597)</f>
        <v>0</v>
      </c>
      <c r="E597" s="109">
        <f>IF(RESULTS!$AE597="","",RESULTS!AG597)</f>
        <v>0</v>
      </c>
    </row>
    <row r="598" spans="1:5" x14ac:dyDescent="0.3">
      <c r="A598" t="str">
        <f>IF(RESULTS!$AE598="","",RESULTS!AE598)</f>
        <v xml:space="preserve"> </v>
      </c>
      <c r="B598" s="109" t="str">
        <f>IF(RESULTS!$AE598="","",RESULTS!K598)</f>
        <v/>
      </c>
      <c r="C598" s="109" t="str">
        <f>IF(RESULTS!$AE598="","",RESULTS!M598)</f>
        <v/>
      </c>
      <c r="D598" s="109">
        <f>IF(RESULTS!$AE598="","",RESULTS!AF598)</f>
        <v>0</v>
      </c>
      <c r="E598" s="109">
        <f>IF(RESULTS!$AE598="","",RESULTS!AG598)</f>
        <v>0</v>
      </c>
    </row>
    <row r="599" spans="1:5" x14ac:dyDescent="0.3">
      <c r="A599" t="str">
        <f>IF(RESULTS!$AE599="","",RESULTS!AE599)</f>
        <v xml:space="preserve"> </v>
      </c>
      <c r="B599" s="109" t="str">
        <f>IF(RESULTS!$AE599="","",RESULTS!K599)</f>
        <v/>
      </c>
      <c r="C599" s="109" t="str">
        <f>IF(RESULTS!$AE599="","",RESULTS!M599)</f>
        <v/>
      </c>
      <c r="D599" s="109">
        <f>IF(RESULTS!$AE599="","",RESULTS!AF599)</f>
        <v>0</v>
      </c>
      <c r="E599" s="109">
        <f>IF(RESULTS!$AE599="","",RESULTS!AG599)</f>
        <v>0</v>
      </c>
    </row>
    <row r="600" spans="1:5" x14ac:dyDescent="0.3">
      <c r="A600" t="str">
        <f>IF(RESULTS!$AE600="","",RESULTS!AE600)</f>
        <v xml:space="preserve"> </v>
      </c>
      <c r="B600" s="109" t="str">
        <f>IF(RESULTS!$AE600="","",RESULTS!K600)</f>
        <v/>
      </c>
      <c r="C600" s="109" t="str">
        <f>IF(RESULTS!$AE600="","",RESULTS!M600)</f>
        <v/>
      </c>
      <c r="D600" s="109">
        <f>IF(RESULTS!$AE600="","",RESULTS!AF600)</f>
        <v>0</v>
      </c>
      <c r="E600" s="109">
        <f>IF(RESULTS!$AE600="","",RESULTS!AG600)</f>
        <v>0</v>
      </c>
    </row>
    <row r="601" spans="1:5" x14ac:dyDescent="0.3">
      <c r="A601" t="str">
        <f>IF(RESULTS!$AE601="","",RESULTS!AE601)</f>
        <v xml:space="preserve"> </v>
      </c>
      <c r="B601" s="109" t="str">
        <f>IF(RESULTS!$AE601="","",RESULTS!K601)</f>
        <v/>
      </c>
      <c r="C601" s="109" t="str">
        <f>IF(RESULTS!$AE601="","",RESULTS!M601)</f>
        <v/>
      </c>
      <c r="D601" s="109">
        <f>IF(RESULTS!$AE601="","",RESULTS!AF601)</f>
        <v>0</v>
      </c>
      <c r="E601" s="109">
        <f>IF(RESULTS!$AE601="","",RESULTS!AG601)</f>
        <v>0</v>
      </c>
    </row>
    <row r="602" spans="1:5" x14ac:dyDescent="0.3">
      <c r="A602" t="str">
        <f>IF(RESULTS!$AE602="","",RESULTS!AE602)</f>
        <v xml:space="preserve"> </v>
      </c>
      <c r="B602" s="109" t="str">
        <f>IF(RESULTS!$AE602="","",RESULTS!K602)</f>
        <v/>
      </c>
      <c r="C602" s="109" t="str">
        <f>IF(RESULTS!$AE602="","",RESULTS!M602)</f>
        <v/>
      </c>
      <c r="D602" s="109">
        <f>IF(RESULTS!$AE602="","",RESULTS!AF602)</f>
        <v>0</v>
      </c>
      <c r="E602" s="109">
        <f>IF(RESULTS!$AE602="","",RESULTS!AG602)</f>
        <v>0</v>
      </c>
    </row>
    <row r="603" spans="1:5" x14ac:dyDescent="0.3">
      <c r="A603" t="str">
        <f>IF(RESULTS!$AE603="","",RESULTS!AE603)</f>
        <v xml:space="preserve"> </v>
      </c>
      <c r="B603" s="109" t="str">
        <f>IF(RESULTS!$AE603="","",RESULTS!K603)</f>
        <v/>
      </c>
      <c r="C603" s="109" t="str">
        <f>IF(RESULTS!$AE603="","",RESULTS!M603)</f>
        <v/>
      </c>
      <c r="D603" s="109">
        <f>IF(RESULTS!$AE603="","",RESULTS!AF603)</f>
        <v>0</v>
      </c>
      <c r="E603" s="109">
        <f>IF(RESULTS!$AE603="","",RESULTS!AG603)</f>
        <v>0</v>
      </c>
    </row>
    <row r="604" spans="1:5" x14ac:dyDescent="0.3">
      <c r="A604" t="str">
        <f>IF(RESULTS!$AE604="","",RESULTS!AE604)</f>
        <v xml:space="preserve"> </v>
      </c>
      <c r="B604" s="109" t="str">
        <f>IF(RESULTS!$AE604="","",RESULTS!K604)</f>
        <v/>
      </c>
      <c r="C604" s="109" t="str">
        <f>IF(RESULTS!$AE604="","",RESULTS!M604)</f>
        <v/>
      </c>
      <c r="D604" s="109">
        <f>IF(RESULTS!$AE604="","",RESULTS!AF604)</f>
        <v>0</v>
      </c>
      <c r="E604" s="109">
        <f>IF(RESULTS!$AE604="","",RESULTS!AG604)</f>
        <v>0</v>
      </c>
    </row>
    <row r="605" spans="1:5" x14ac:dyDescent="0.3">
      <c r="A605" t="str">
        <f>IF(RESULTS!$AE605="","",RESULTS!AE605)</f>
        <v xml:space="preserve"> </v>
      </c>
      <c r="B605" s="109" t="str">
        <f>IF(RESULTS!$AE605="","",RESULTS!K605)</f>
        <v/>
      </c>
      <c r="C605" s="109" t="str">
        <f>IF(RESULTS!$AE605="","",RESULTS!M605)</f>
        <v/>
      </c>
      <c r="D605" s="109">
        <f>IF(RESULTS!$AE605="","",RESULTS!AF605)</f>
        <v>0</v>
      </c>
      <c r="E605" s="109">
        <f>IF(RESULTS!$AE605="","",RESULTS!AG605)</f>
        <v>0</v>
      </c>
    </row>
    <row r="606" spans="1:5" x14ac:dyDescent="0.3">
      <c r="A606" t="str">
        <f>IF(RESULTS!$AE606="","",RESULTS!AE606)</f>
        <v xml:space="preserve"> </v>
      </c>
      <c r="B606" s="109" t="str">
        <f>IF(RESULTS!$AE606="","",RESULTS!K606)</f>
        <v/>
      </c>
      <c r="C606" s="109" t="str">
        <f>IF(RESULTS!$AE606="","",RESULTS!M606)</f>
        <v/>
      </c>
      <c r="D606" s="109">
        <f>IF(RESULTS!$AE606="","",RESULTS!AF606)</f>
        <v>0</v>
      </c>
      <c r="E606" s="109">
        <f>IF(RESULTS!$AE606="","",RESULTS!AG606)</f>
        <v>0</v>
      </c>
    </row>
    <row r="607" spans="1:5" x14ac:dyDescent="0.3">
      <c r="A607" t="str">
        <f>IF(RESULTS!$AE607="","",RESULTS!AE607)</f>
        <v xml:space="preserve"> </v>
      </c>
      <c r="B607" s="109" t="str">
        <f>IF(RESULTS!$AE607="","",RESULTS!K607)</f>
        <v/>
      </c>
      <c r="C607" s="109" t="str">
        <f>IF(RESULTS!$AE607="","",RESULTS!M607)</f>
        <v/>
      </c>
      <c r="D607" s="109">
        <f>IF(RESULTS!$AE607="","",RESULTS!AF607)</f>
        <v>0</v>
      </c>
      <c r="E607" s="109">
        <f>IF(RESULTS!$AE607="","",RESULTS!AG607)</f>
        <v>0</v>
      </c>
    </row>
    <row r="608" spans="1:5" x14ac:dyDescent="0.3">
      <c r="A608" t="str">
        <f>IF(RESULTS!$AE608="","",RESULTS!AE608)</f>
        <v xml:space="preserve"> </v>
      </c>
      <c r="B608" s="109" t="str">
        <f>IF(RESULTS!$AE608="","",RESULTS!K608)</f>
        <v/>
      </c>
      <c r="C608" s="109" t="str">
        <f>IF(RESULTS!$AE608="","",RESULTS!M608)</f>
        <v/>
      </c>
      <c r="D608" s="109">
        <f>IF(RESULTS!$AE608="","",RESULTS!AF608)</f>
        <v>0</v>
      </c>
      <c r="E608" s="109">
        <f>IF(RESULTS!$AE608="","",RESULTS!AG608)</f>
        <v>0</v>
      </c>
    </row>
    <row r="609" spans="1:5" x14ac:dyDescent="0.3">
      <c r="A609" t="str">
        <f>IF(RESULTS!$AE609="","",RESULTS!AE609)</f>
        <v xml:space="preserve"> </v>
      </c>
      <c r="B609" s="109" t="str">
        <f>IF(RESULTS!$AE609="","",RESULTS!K609)</f>
        <v/>
      </c>
      <c r="C609" s="109" t="str">
        <f>IF(RESULTS!$AE609="","",RESULTS!M609)</f>
        <v/>
      </c>
      <c r="D609" s="109">
        <f>IF(RESULTS!$AE609="","",RESULTS!AF609)</f>
        <v>0</v>
      </c>
      <c r="E609" s="109">
        <f>IF(RESULTS!$AE609="","",RESULTS!AG609)</f>
        <v>0</v>
      </c>
    </row>
    <row r="610" spans="1:5" x14ac:dyDescent="0.3">
      <c r="A610" t="str">
        <f>IF(RESULTS!$AE610="","",RESULTS!AE610)</f>
        <v xml:space="preserve"> </v>
      </c>
      <c r="B610" s="109" t="str">
        <f>IF(RESULTS!$AE610="","",RESULTS!K610)</f>
        <v/>
      </c>
      <c r="C610" s="109" t="str">
        <f>IF(RESULTS!$AE610="","",RESULTS!M610)</f>
        <v/>
      </c>
      <c r="D610" s="109">
        <f>IF(RESULTS!$AE610="","",RESULTS!AF610)</f>
        <v>0</v>
      </c>
      <c r="E610" s="109">
        <f>IF(RESULTS!$AE610="","",RESULTS!AG610)</f>
        <v>0</v>
      </c>
    </row>
    <row r="611" spans="1:5" x14ac:dyDescent="0.3">
      <c r="A611" t="str">
        <f>IF(RESULTS!$AE611="","",RESULTS!AE611)</f>
        <v xml:space="preserve"> </v>
      </c>
      <c r="B611" s="109" t="str">
        <f>IF(RESULTS!$AE611="","",RESULTS!K611)</f>
        <v/>
      </c>
      <c r="C611" s="109" t="str">
        <f>IF(RESULTS!$AE611="","",RESULTS!M611)</f>
        <v/>
      </c>
      <c r="D611" s="109">
        <f>IF(RESULTS!$AE611="","",RESULTS!AF611)</f>
        <v>0</v>
      </c>
      <c r="E611" s="109">
        <f>IF(RESULTS!$AE611="","",RESULTS!AG611)</f>
        <v>0</v>
      </c>
    </row>
    <row r="612" spans="1:5" x14ac:dyDescent="0.3">
      <c r="A612" t="str">
        <f>IF(RESULTS!$AE612="","",RESULTS!AE612)</f>
        <v xml:space="preserve"> </v>
      </c>
      <c r="B612" s="109" t="str">
        <f>IF(RESULTS!$AE612="","",RESULTS!K612)</f>
        <v/>
      </c>
      <c r="C612" s="109" t="str">
        <f>IF(RESULTS!$AE612="","",RESULTS!M612)</f>
        <v/>
      </c>
      <c r="D612" s="109">
        <f>IF(RESULTS!$AE612="","",RESULTS!AF612)</f>
        <v>0</v>
      </c>
      <c r="E612" s="109">
        <f>IF(RESULTS!$AE612="","",RESULTS!AG612)</f>
        <v>0</v>
      </c>
    </row>
    <row r="613" spans="1:5" x14ac:dyDescent="0.3">
      <c r="A613" t="str">
        <f>IF(RESULTS!$AE613="","",RESULTS!AE613)</f>
        <v xml:space="preserve"> </v>
      </c>
      <c r="B613" s="109" t="str">
        <f>IF(RESULTS!$AE613="","",RESULTS!K613)</f>
        <v/>
      </c>
      <c r="C613" s="109" t="str">
        <f>IF(RESULTS!$AE613="","",RESULTS!M613)</f>
        <v/>
      </c>
      <c r="D613" s="109">
        <f>IF(RESULTS!$AE613="","",RESULTS!AF613)</f>
        <v>0</v>
      </c>
      <c r="E613" s="109">
        <f>IF(RESULTS!$AE613="","",RESULTS!AG613)</f>
        <v>0</v>
      </c>
    </row>
    <row r="614" spans="1:5" x14ac:dyDescent="0.3">
      <c r="A614" t="str">
        <f>IF(RESULTS!$AE614="","",RESULTS!AE614)</f>
        <v xml:space="preserve"> </v>
      </c>
      <c r="B614" s="109" t="str">
        <f>IF(RESULTS!$AE614="","",RESULTS!K614)</f>
        <v/>
      </c>
      <c r="C614" s="109" t="str">
        <f>IF(RESULTS!$AE614="","",RESULTS!M614)</f>
        <v/>
      </c>
      <c r="D614" s="109">
        <f>IF(RESULTS!$AE614="","",RESULTS!AF614)</f>
        <v>0</v>
      </c>
      <c r="E614" s="109">
        <f>IF(RESULTS!$AE614="","",RESULTS!AG614)</f>
        <v>0</v>
      </c>
    </row>
    <row r="615" spans="1:5" x14ac:dyDescent="0.3">
      <c r="A615" t="str">
        <f>IF(RESULTS!$AE615="","",RESULTS!AE615)</f>
        <v xml:space="preserve"> </v>
      </c>
      <c r="B615" s="109" t="str">
        <f>IF(RESULTS!$AE615="","",RESULTS!K615)</f>
        <v/>
      </c>
      <c r="C615" s="109" t="str">
        <f>IF(RESULTS!$AE615="","",RESULTS!M615)</f>
        <v/>
      </c>
      <c r="D615" s="109">
        <f>IF(RESULTS!$AE615="","",RESULTS!AF615)</f>
        <v>0</v>
      </c>
      <c r="E615" s="109">
        <f>IF(RESULTS!$AE615="","",RESULTS!AG615)</f>
        <v>0</v>
      </c>
    </row>
    <row r="616" spans="1:5" x14ac:dyDescent="0.3">
      <c r="A616" t="str">
        <f>IF(RESULTS!$AE616="","",RESULTS!AE616)</f>
        <v xml:space="preserve"> </v>
      </c>
      <c r="B616" s="109" t="str">
        <f>IF(RESULTS!$AE616="","",RESULTS!K616)</f>
        <v/>
      </c>
      <c r="C616" s="109" t="str">
        <f>IF(RESULTS!$AE616="","",RESULTS!M616)</f>
        <v/>
      </c>
      <c r="D616" s="109">
        <f>IF(RESULTS!$AE616="","",RESULTS!AF616)</f>
        <v>0</v>
      </c>
      <c r="E616" s="109">
        <f>IF(RESULTS!$AE616="","",RESULTS!AG616)</f>
        <v>0</v>
      </c>
    </row>
    <row r="617" spans="1:5" x14ac:dyDescent="0.3">
      <c r="A617" t="str">
        <f>IF(RESULTS!$AE617="","",RESULTS!AE617)</f>
        <v xml:space="preserve"> </v>
      </c>
      <c r="B617" s="109" t="str">
        <f>IF(RESULTS!$AE617="","",RESULTS!K617)</f>
        <v/>
      </c>
      <c r="C617" s="109" t="str">
        <f>IF(RESULTS!$AE617="","",RESULTS!M617)</f>
        <v/>
      </c>
      <c r="D617" s="109">
        <f>IF(RESULTS!$AE617="","",RESULTS!AF617)</f>
        <v>0</v>
      </c>
      <c r="E617" s="109">
        <f>IF(RESULTS!$AE617="","",RESULTS!AG617)</f>
        <v>0</v>
      </c>
    </row>
    <row r="618" spans="1:5" x14ac:dyDescent="0.3">
      <c r="A618" t="str">
        <f>IF(RESULTS!$AE618="","",RESULTS!AE618)</f>
        <v xml:space="preserve"> </v>
      </c>
      <c r="B618" s="109" t="str">
        <f>IF(RESULTS!$AE618="","",RESULTS!K618)</f>
        <v/>
      </c>
      <c r="C618" s="109" t="str">
        <f>IF(RESULTS!$AE618="","",RESULTS!M618)</f>
        <v/>
      </c>
      <c r="D618" s="109">
        <f>IF(RESULTS!$AE618="","",RESULTS!AF618)</f>
        <v>0</v>
      </c>
      <c r="E618" s="109">
        <f>IF(RESULTS!$AE618="","",RESULTS!AG618)</f>
        <v>0</v>
      </c>
    </row>
    <row r="619" spans="1:5" x14ac:dyDescent="0.3">
      <c r="A619" t="str">
        <f>IF(RESULTS!$AE619="","",RESULTS!AE619)</f>
        <v xml:space="preserve"> </v>
      </c>
      <c r="B619" s="109" t="str">
        <f>IF(RESULTS!$AE619="","",RESULTS!K619)</f>
        <v/>
      </c>
      <c r="C619" s="109" t="str">
        <f>IF(RESULTS!$AE619="","",RESULTS!M619)</f>
        <v/>
      </c>
      <c r="D619" s="109">
        <f>IF(RESULTS!$AE619="","",RESULTS!AF619)</f>
        <v>0</v>
      </c>
      <c r="E619" s="109">
        <f>IF(RESULTS!$AE619="","",RESULTS!AG619)</f>
        <v>0</v>
      </c>
    </row>
    <row r="620" spans="1:5" x14ac:dyDescent="0.3">
      <c r="A620" t="str">
        <f>IF(RESULTS!$AE620="","",RESULTS!AE620)</f>
        <v xml:space="preserve"> </v>
      </c>
      <c r="B620" s="109" t="str">
        <f>IF(RESULTS!$AE620="","",RESULTS!K620)</f>
        <v/>
      </c>
      <c r="C620" s="109" t="str">
        <f>IF(RESULTS!$AE620="","",RESULTS!M620)</f>
        <v/>
      </c>
      <c r="D620" s="109">
        <f>IF(RESULTS!$AE620="","",RESULTS!AF620)</f>
        <v>0</v>
      </c>
      <c r="E620" s="109">
        <f>IF(RESULTS!$AE620="","",RESULTS!AG620)</f>
        <v>0</v>
      </c>
    </row>
    <row r="621" spans="1:5" x14ac:dyDescent="0.3">
      <c r="A621" t="str">
        <f>IF(RESULTS!$AE621="","",RESULTS!AE621)</f>
        <v xml:space="preserve"> </v>
      </c>
      <c r="B621" s="109" t="str">
        <f>IF(RESULTS!$AE621="","",RESULTS!K621)</f>
        <v/>
      </c>
      <c r="C621" s="109" t="str">
        <f>IF(RESULTS!$AE621="","",RESULTS!M621)</f>
        <v/>
      </c>
      <c r="D621" s="109">
        <f>IF(RESULTS!$AE621="","",RESULTS!AF621)</f>
        <v>0</v>
      </c>
      <c r="E621" s="109">
        <f>IF(RESULTS!$AE621="","",RESULTS!AG621)</f>
        <v>0</v>
      </c>
    </row>
    <row r="622" spans="1:5" x14ac:dyDescent="0.3">
      <c r="A622" t="str">
        <f>IF(RESULTS!$AE622="","",RESULTS!AE622)</f>
        <v xml:space="preserve"> </v>
      </c>
      <c r="B622" s="109" t="str">
        <f>IF(RESULTS!$AE622="","",RESULTS!K622)</f>
        <v/>
      </c>
      <c r="C622" s="109" t="str">
        <f>IF(RESULTS!$AE622="","",RESULTS!M622)</f>
        <v/>
      </c>
      <c r="D622" s="109">
        <f>IF(RESULTS!$AE622="","",RESULTS!AF622)</f>
        <v>0</v>
      </c>
      <c r="E622" s="109">
        <f>IF(RESULTS!$AE622="","",RESULTS!AG622)</f>
        <v>0</v>
      </c>
    </row>
    <row r="623" spans="1:5" x14ac:dyDescent="0.3">
      <c r="A623" t="str">
        <f>IF(RESULTS!$AE623="","",RESULTS!AE623)</f>
        <v xml:space="preserve"> </v>
      </c>
      <c r="B623" s="109" t="str">
        <f>IF(RESULTS!$AE623="","",RESULTS!K623)</f>
        <v/>
      </c>
      <c r="C623" s="109" t="str">
        <f>IF(RESULTS!$AE623="","",RESULTS!M623)</f>
        <v/>
      </c>
      <c r="D623" s="109">
        <f>IF(RESULTS!$AE623="","",RESULTS!AF623)</f>
        <v>0</v>
      </c>
      <c r="E623" s="109">
        <f>IF(RESULTS!$AE623="","",RESULTS!AG623)</f>
        <v>0</v>
      </c>
    </row>
    <row r="624" spans="1:5" x14ac:dyDescent="0.3">
      <c r="A624" t="str">
        <f>IF(RESULTS!$AE624="","",RESULTS!AE624)</f>
        <v xml:space="preserve"> </v>
      </c>
      <c r="B624" s="109" t="str">
        <f>IF(RESULTS!$AE624="","",RESULTS!K624)</f>
        <v/>
      </c>
      <c r="C624" s="109" t="str">
        <f>IF(RESULTS!$AE624="","",RESULTS!M624)</f>
        <v/>
      </c>
      <c r="D624" s="109">
        <f>IF(RESULTS!$AE624="","",RESULTS!AF624)</f>
        <v>0</v>
      </c>
      <c r="E624" s="109">
        <f>IF(RESULTS!$AE624="","",RESULTS!AG624)</f>
        <v>0</v>
      </c>
    </row>
    <row r="625" spans="1:5" x14ac:dyDescent="0.3">
      <c r="A625" t="str">
        <f>IF(RESULTS!$AE625="","",RESULTS!AE625)</f>
        <v xml:space="preserve"> </v>
      </c>
      <c r="B625" s="109" t="str">
        <f>IF(RESULTS!$AE625="","",RESULTS!K625)</f>
        <v/>
      </c>
      <c r="C625" s="109" t="str">
        <f>IF(RESULTS!$AE625="","",RESULTS!M625)</f>
        <v/>
      </c>
      <c r="D625" s="109">
        <f>IF(RESULTS!$AE625="","",RESULTS!AF625)</f>
        <v>0</v>
      </c>
      <c r="E625" s="109">
        <f>IF(RESULTS!$AE625="","",RESULTS!AG625)</f>
        <v>0</v>
      </c>
    </row>
    <row r="626" spans="1:5" x14ac:dyDescent="0.3">
      <c r="A626" t="str">
        <f>IF(RESULTS!$AE626="","",RESULTS!AE626)</f>
        <v xml:space="preserve"> </v>
      </c>
      <c r="B626" s="109" t="str">
        <f>IF(RESULTS!$AE626="","",RESULTS!K626)</f>
        <v/>
      </c>
      <c r="C626" s="109" t="str">
        <f>IF(RESULTS!$AE626="","",RESULTS!M626)</f>
        <v/>
      </c>
      <c r="D626" s="109">
        <f>IF(RESULTS!$AE626="","",RESULTS!AF626)</f>
        <v>0</v>
      </c>
      <c r="E626" s="109">
        <f>IF(RESULTS!$AE626="","",RESULTS!AG626)</f>
        <v>0</v>
      </c>
    </row>
    <row r="627" spans="1:5" x14ac:dyDescent="0.3">
      <c r="A627" t="str">
        <f>IF(RESULTS!$AE627="","",RESULTS!AE627)</f>
        <v xml:space="preserve"> </v>
      </c>
      <c r="B627" s="109" t="str">
        <f>IF(RESULTS!$AE627="","",RESULTS!K627)</f>
        <v/>
      </c>
      <c r="C627" s="109" t="str">
        <f>IF(RESULTS!$AE627="","",RESULTS!M627)</f>
        <v/>
      </c>
      <c r="D627" s="109">
        <f>IF(RESULTS!$AE627="","",RESULTS!AF627)</f>
        <v>0</v>
      </c>
      <c r="E627" s="109">
        <f>IF(RESULTS!$AE627="","",RESULTS!AG627)</f>
        <v>0</v>
      </c>
    </row>
    <row r="628" spans="1:5" x14ac:dyDescent="0.3">
      <c r="A628" t="str">
        <f>IF(RESULTS!$AE628="","",RESULTS!AE628)</f>
        <v xml:space="preserve"> </v>
      </c>
      <c r="B628" s="109" t="str">
        <f>IF(RESULTS!$AE628="","",RESULTS!K628)</f>
        <v/>
      </c>
      <c r="C628" s="109" t="str">
        <f>IF(RESULTS!$AE628="","",RESULTS!M628)</f>
        <v/>
      </c>
      <c r="D628" s="109">
        <f>IF(RESULTS!$AE628="","",RESULTS!AF628)</f>
        <v>0</v>
      </c>
      <c r="E628" s="109">
        <f>IF(RESULTS!$AE628="","",RESULTS!AG628)</f>
        <v>0</v>
      </c>
    </row>
    <row r="629" spans="1:5" x14ac:dyDescent="0.3">
      <c r="A629" t="str">
        <f>IF(RESULTS!$AE629="","",RESULTS!AE629)</f>
        <v xml:space="preserve"> </v>
      </c>
      <c r="B629" s="109" t="str">
        <f>IF(RESULTS!$AE629="","",RESULTS!K629)</f>
        <v/>
      </c>
      <c r="C629" s="109" t="str">
        <f>IF(RESULTS!$AE629="","",RESULTS!M629)</f>
        <v/>
      </c>
      <c r="D629" s="109">
        <f>IF(RESULTS!$AE629="","",RESULTS!AF629)</f>
        <v>0</v>
      </c>
      <c r="E629" s="109">
        <f>IF(RESULTS!$AE629="","",RESULTS!AG629)</f>
        <v>0</v>
      </c>
    </row>
    <row r="630" spans="1:5" x14ac:dyDescent="0.3">
      <c r="A630" t="str">
        <f>IF(RESULTS!$AE630="","",RESULTS!AE630)</f>
        <v xml:space="preserve"> </v>
      </c>
      <c r="B630" s="109" t="str">
        <f>IF(RESULTS!$AE630="","",RESULTS!K630)</f>
        <v/>
      </c>
      <c r="C630" s="109" t="str">
        <f>IF(RESULTS!$AE630="","",RESULTS!M630)</f>
        <v/>
      </c>
      <c r="D630" s="109">
        <f>IF(RESULTS!$AE630="","",RESULTS!AF630)</f>
        <v>0</v>
      </c>
      <c r="E630" s="109">
        <f>IF(RESULTS!$AE630="","",RESULTS!AG630)</f>
        <v>0</v>
      </c>
    </row>
    <row r="631" spans="1:5" x14ac:dyDescent="0.3">
      <c r="A631" t="str">
        <f>IF(RESULTS!$AE631="","",RESULTS!AE631)</f>
        <v xml:space="preserve"> </v>
      </c>
      <c r="B631" s="109" t="str">
        <f>IF(RESULTS!$AE631="","",RESULTS!K631)</f>
        <v/>
      </c>
      <c r="C631" s="109" t="str">
        <f>IF(RESULTS!$AE631="","",RESULTS!M631)</f>
        <v/>
      </c>
      <c r="D631" s="109">
        <f>IF(RESULTS!$AE631="","",RESULTS!AF631)</f>
        <v>0</v>
      </c>
      <c r="E631" s="109">
        <f>IF(RESULTS!$AE631="","",RESULTS!AG631)</f>
        <v>0</v>
      </c>
    </row>
    <row r="632" spans="1:5" x14ac:dyDescent="0.3">
      <c r="A632" t="str">
        <f>IF(RESULTS!$AE632="","",RESULTS!AE632)</f>
        <v xml:space="preserve"> </v>
      </c>
      <c r="B632" s="109" t="str">
        <f>IF(RESULTS!$AE632="","",RESULTS!K632)</f>
        <v/>
      </c>
      <c r="C632" s="109" t="str">
        <f>IF(RESULTS!$AE632="","",RESULTS!M632)</f>
        <v/>
      </c>
      <c r="D632" s="109">
        <f>IF(RESULTS!$AE632="","",RESULTS!AF632)</f>
        <v>0</v>
      </c>
      <c r="E632" s="109">
        <f>IF(RESULTS!$AE632="","",RESULTS!AG632)</f>
        <v>0</v>
      </c>
    </row>
    <row r="633" spans="1:5" x14ac:dyDescent="0.3">
      <c r="A633" t="str">
        <f>IF(RESULTS!$AE633="","",RESULTS!AE633)</f>
        <v xml:space="preserve"> </v>
      </c>
      <c r="B633" s="109" t="str">
        <f>IF(RESULTS!$AE633="","",RESULTS!K633)</f>
        <v/>
      </c>
      <c r="C633" s="109" t="str">
        <f>IF(RESULTS!$AE633="","",RESULTS!M633)</f>
        <v/>
      </c>
      <c r="D633" s="109">
        <f>IF(RESULTS!$AE633="","",RESULTS!AF633)</f>
        <v>0</v>
      </c>
      <c r="E633" s="109">
        <f>IF(RESULTS!$AE633="","",RESULTS!AG633)</f>
        <v>0</v>
      </c>
    </row>
    <row r="634" spans="1:5" x14ac:dyDescent="0.3">
      <c r="A634" t="str">
        <f>IF(RESULTS!$AE634="","",RESULTS!AE634)</f>
        <v xml:space="preserve"> </v>
      </c>
      <c r="B634" s="109" t="str">
        <f>IF(RESULTS!$AE634="","",RESULTS!K634)</f>
        <v/>
      </c>
      <c r="C634" s="109" t="str">
        <f>IF(RESULTS!$AE634="","",RESULTS!M634)</f>
        <v/>
      </c>
      <c r="D634" s="109">
        <f>IF(RESULTS!$AE634="","",RESULTS!AF634)</f>
        <v>0</v>
      </c>
      <c r="E634" s="109">
        <f>IF(RESULTS!$AE634="","",RESULTS!AG634)</f>
        <v>0</v>
      </c>
    </row>
    <row r="635" spans="1:5" x14ac:dyDescent="0.3">
      <c r="A635" t="str">
        <f>IF(RESULTS!$AE635="","",RESULTS!AE635)</f>
        <v xml:space="preserve"> </v>
      </c>
      <c r="B635" s="109" t="str">
        <f>IF(RESULTS!$AE635="","",RESULTS!K635)</f>
        <v/>
      </c>
      <c r="C635" s="109" t="str">
        <f>IF(RESULTS!$AE635="","",RESULTS!M635)</f>
        <v/>
      </c>
      <c r="D635" s="109">
        <f>IF(RESULTS!$AE635="","",RESULTS!AF635)</f>
        <v>0</v>
      </c>
      <c r="E635" s="109">
        <f>IF(RESULTS!$AE635="","",RESULTS!AG635)</f>
        <v>0</v>
      </c>
    </row>
    <row r="636" spans="1:5" x14ac:dyDescent="0.3">
      <c r="A636" t="str">
        <f>IF(RESULTS!$AE636="","",RESULTS!AE636)</f>
        <v xml:space="preserve"> </v>
      </c>
      <c r="B636" s="109" t="str">
        <f>IF(RESULTS!$AE636="","",RESULTS!K636)</f>
        <v/>
      </c>
      <c r="C636" s="109" t="str">
        <f>IF(RESULTS!$AE636="","",RESULTS!M636)</f>
        <v/>
      </c>
      <c r="D636" s="109">
        <f>IF(RESULTS!$AE636="","",RESULTS!AF636)</f>
        <v>0</v>
      </c>
      <c r="E636" s="109">
        <f>IF(RESULTS!$AE636="","",RESULTS!AG636)</f>
        <v>0</v>
      </c>
    </row>
    <row r="637" spans="1:5" x14ac:dyDescent="0.3">
      <c r="A637" t="str">
        <f>IF(RESULTS!$AE637="","",RESULTS!AE637)</f>
        <v xml:space="preserve"> </v>
      </c>
      <c r="B637" s="109" t="str">
        <f>IF(RESULTS!$AE637="","",RESULTS!K637)</f>
        <v/>
      </c>
      <c r="C637" s="109" t="str">
        <f>IF(RESULTS!$AE637="","",RESULTS!M637)</f>
        <v/>
      </c>
      <c r="D637" s="109">
        <f>IF(RESULTS!$AE637="","",RESULTS!AF637)</f>
        <v>0</v>
      </c>
      <c r="E637" s="109">
        <f>IF(RESULTS!$AE637="","",RESULTS!AG637)</f>
        <v>0</v>
      </c>
    </row>
    <row r="638" spans="1:5" x14ac:dyDescent="0.3">
      <c r="A638" t="str">
        <f>IF(RESULTS!$AE638="","",RESULTS!AE638)</f>
        <v xml:space="preserve"> </v>
      </c>
      <c r="B638" s="109" t="str">
        <f>IF(RESULTS!$AE638="","",RESULTS!K638)</f>
        <v/>
      </c>
      <c r="C638" s="109" t="str">
        <f>IF(RESULTS!$AE638="","",RESULTS!M638)</f>
        <v/>
      </c>
      <c r="D638" s="109">
        <f>IF(RESULTS!$AE638="","",RESULTS!AF638)</f>
        <v>0</v>
      </c>
      <c r="E638" s="109">
        <f>IF(RESULTS!$AE638="","",RESULTS!AG638)</f>
        <v>0</v>
      </c>
    </row>
    <row r="639" spans="1:5" x14ac:dyDescent="0.3">
      <c r="A639" t="str">
        <f>IF(RESULTS!$AE639="","",RESULTS!AE639)</f>
        <v xml:space="preserve"> </v>
      </c>
      <c r="B639" s="109" t="str">
        <f>IF(RESULTS!$AE639="","",RESULTS!K639)</f>
        <v/>
      </c>
      <c r="C639" s="109" t="str">
        <f>IF(RESULTS!$AE639="","",RESULTS!M639)</f>
        <v/>
      </c>
      <c r="D639" s="109">
        <f>IF(RESULTS!$AE639="","",RESULTS!AF639)</f>
        <v>0</v>
      </c>
      <c r="E639" s="109">
        <f>IF(RESULTS!$AE639="","",RESULTS!AG639)</f>
        <v>0</v>
      </c>
    </row>
    <row r="640" spans="1:5" x14ac:dyDescent="0.3">
      <c r="A640" t="str">
        <f>IF(RESULTS!$AE640="","",RESULTS!AE640)</f>
        <v xml:space="preserve"> </v>
      </c>
      <c r="B640" s="109" t="str">
        <f>IF(RESULTS!$AE640="","",RESULTS!K640)</f>
        <v/>
      </c>
      <c r="C640" s="109" t="str">
        <f>IF(RESULTS!$AE640="","",RESULTS!M640)</f>
        <v/>
      </c>
      <c r="D640" s="109">
        <f>IF(RESULTS!$AE640="","",RESULTS!AF640)</f>
        <v>0</v>
      </c>
      <c r="E640" s="109">
        <f>IF(RESULTS!$AE640="","",RESULTS!AG640)</f>
        <v>0</v>
      </c>
    </row>
    <row r="641" spans="1:5" x14ac:dyDescent="0.3">
      <c r="A641" t="str">
        <f>IF(RESULTS!$AE641="","",RESULTS!AE641)</f>
        <v xml:space="preserve"> </v>
      </c>
      <c r="B641" s="109" t="str">
        <f>IF(RESULTS!$AE641="","",RESULTS!K641)</f>
        <v/>
      </c>
      <c r="C641" s="109" t="str">
        <f>IF(RESULTS!$AE641="","",RESULTS!M641)</f>
        <v/>
      </c>
      <c r="D641" s="109">
        <f>IF(RESULTS!$AE641="","",RESULTS!AF641)</f>
        <v>0</v>
      </c>
      <c r="E641" s="109">
        <f>IF(RESULTS!$AE641="","",RESULTS!AG641)</f>
        <v>0</v>
      </c>
    </row>
    <row r="642" spans="1:5" x14ac:dyDescent="0.3">
      <c r="A642" t="str">
        <f>IF(RESULTS!$AE642="","",RESULTS!AE642)</f>
        <v xml:space="preserve"> </v>
      </c>
      <c r="B642" s="109" t="str">
        <f>IF(RESULTS!$AE642="","",RESULTS!K642)</f>
        <v/>
      </c>
      <c r="C642" s="109" t="str">
        <f>IF(RESULTS!$AE642="","",RESULTS!M642)</f>
        <v/>
      </c>
      <c r="D642" s="109">
        <f>IF(RESULTS!$AE642="","",RESULTS!AF642)</f>
        <v>0</v>
      </c>
      <c r="E642" s="109">
        <f>IF(RESULTS!$AE642="","",RESULTS!AG642)</f>
        <v>0</v>
      </c>
    </row>
    <row r="643" spans="1:5" x14ac:dyDescent="0.3">
      <c r="A643" t="str">
        <f>IF(RESULTS!$AE643="","",RESULTS!AE643)</f>
        <v xml:space="preserve"> </v>
      </c>
      <c r="B643" s="109" t="str">
        <f>IF(RESULTS!$AE643="","",RESULTS!K643)</f>
        <v/>
      </c>
      <c r="C643" s="109" t="str">
        <f>IF(RESULTS!$AE643="","",RESULTS!M643)</f>
        <v/>
      </c>
      <c r="D643" s="109">
        <f>IF(RESULTS!$AE643="","",RESULTS!AF643)</f>
        <v>0</v>
      </c>
      <c r="E643" s="109">
        <f>IF(RESULTS!$AE643="","",RESULTS!AG643)</f>
        <v>0</v>
      </c>
    </row>
    <row r="644" spans="1:5" x14ac:dyDescent="0.3">
      <c r="A644" t="str">
        <f>IF(RESULTS!$AE644="","",RESULTS!AE644)</f>
        <v xml:space="preserve"> </v>
      </c>
      <c r="B644" s="109" t="str">
        <f>IF(RESULTS!$AE644="","",RESULTS!K644)</f>
        <v/>
      </c>
      <c r="C644" s="109" t="str">
        <f>IF(RESULTS!$AE644="","",RESULTS!M644)</f>
        <v/>
      </c>
      <c r="D644" s="109">
        <f>IF(RESULTS!$AE644="","",RESULTS!AF644)</f>
        <v>0</v>
      </c>
      <c r="E644" s="109">
        <f>IF(RESULTS!$AE644="","",RESULTS!AG644)</f>
        <v>0</v>
      </c>
    </row>
    <row r="645" spans="1:5" x14ac:dyDescent="0.3">
      <c r="A645" t="str">
        <f>IF(RESULTS!$AE645="","",RESULTS!AE645)</f>
        <v xml:space="preserve"> </v>
      </c>
      <c r="B645" s="109" t="str">
        <f>IF(RESULTS!$AE645="","",RESULTS!K645)</f>
        <v/>
      </c>
      <c r="C645" s="109" t="str">
        <f>IF(RESULTS!$AE645="","",RESULTS!M645)</f>
        <v/>
      </c>
      <c r="D645" s="109">
        <f>IF(RESULTS!$AE645="","",RESULTS!AF645)</f>
        <v>0</v>
      </c>
      <c r="E645" s="109">
        <f>IF(RESULTS!$AE645="","",RESULTS!AG645)</f>
        <v>0</v>
      </c>
    </row>
    <row r="646" spans="1:5" x14ac:dyDescent="0.3">
      <c r="A646" t="str">
        <f>IF(RESULTS!$AE646="","",RESULTS!AE646)</f>
        <v xml:space="preserve"> </v>
      </c>
      <c r="B646" s="109" t="str">
        <f>IF(RESULTS!$AE646="","",RESULTS!K646)</f>
        <v/>
      </c>
      <c r="C646" s="109" t="str">
        <f>IF(RESULTS!$AE646="","",RESULTS!M646)</f>
        <v/>
      </c>
      <c r="D646" s="109">
        <f>IF(RESULTS!$AE646="","",RESULTS!AF646)</f>
        <v>0</v>
      </c>
      <c r="E646" s="109">
        <f>IF(RESULTS!$AE646="","",RESULTS!AG646)</f>
        <v>0</v>
      </c>
    </row>
    <row r="647" spans="1:5" x14ac:dyDescent="0.3">
      <c r="A647" t="str">
        <f>IF(RESULTS!$AE647="","",RESULTS!AE647)</f>
        <v xml:space="preserve"> </v>
      </c>
      <c r="B647" s="109" t="str">
        <f>IF(RESULTS!$AE647="","",RESULTS!K647)</f>
        <v/>
      </c>
      <c r="C647" s="109" t="str">
        <f>IF(RESULTS!$AE647="","",RESULTS!M647)</f>
        <v/>
      </c>
      <c r="D647" s="109">
        <f>IF(RESULTS!$AE647="","",RESULTS!AF647)</f>
        <v>0</v>
      </c>
      <c r="E647" s="109">
        <f>IF(RESULTS!$AE647="","",RESULTS!AG647)</f>
        <v>0</v>
      </c>
    </row>
    <row r="648" spans="1:5" x14ac:dyDescent="0.3">
      <c r="A648" t="str">
        <f>IF(RESULTS!$AE648="","",RESULTS!AE648)</f>
        <v xml:space="preserve"> </v>
      </c>
      <c r="B648" s="109" t="str">
        <f>IF(RESULTS!$AE648="","",RESULTS!K648)</f>
        <v/>
      </c>
      <c r="C648" s="109" t="str">
        <f>IF(RESULTS!$AE648="","",RESULTS!M648)</f>
        <v/>
      </c>
      <c r="D648" s="109">
        <f>IF(RESULTS!$AE648="","",RESULTS!AF648)</f>
        <v>0</v>
      </c>
      <c r="E648" s="109">
        <f>IF(RESULTS!$AE648="","",RESULTS!AG648)</f>
        <v>0</v>
      </c>
    </row>
    <row r="649" spans="1:5" x14ac:dyDescent="0.3">
      <c r="A649" t="str">
        <f>IF(RESULTS!$AE649="","",RESULTS!AE649)</f>
        <v xml:space="preserve"> </v>
      </c>
      <c r="B649" s="109" t="str">
        <f>IF(RESULTS!$AE649="","",RESULTS!K649)</f>
        <v/>
      </c>
      <c r="C649" s="109" t="str">
        <f>IF(RESULTS!$AE649="","",RESULTS!M649)</f>
        <v/>
      </c>
      <c r="D649" s="109">
        <f>IF(RESULTS!$AE649="","",RESULTS!AF649)</f>
        <v>0</v>
      </c>
      <c r="E649" s="109">
        <f>IF(RESULTS!$AE649="","",RESULTS!AG649)</f>
        <v>0</v>
      </c>
    </row>
    <row r="650" spans="1:5" x14ac:dyDescent="0.3">
      <c r="A650" t="str">
        <f>IF(RESULTS!$AE650="","",RESULTS!AE650)</f>
        <v xml:space="preserve"> </v>
      </c>
      <c r="B650" s="109" t="str">
        <f>IF(RESULTS!$AE650="","",RESULTS!K650)</f>
        <v/>
      </c>
      <c r="C650" s="109" t="str">
        <f>IF(RESULTS!$AE650="","",RESULTS!M650)</f>
        <v/>
      </c>
      <c r="D650" s="109">
        <f>IF(RESULTS!$AE650="","",RESULTS!AF650)</f>
        <v>0</v>
      </c>
      <c r="E650" s="109">
        <f>IF(RESULTS!$AE650="","",RESULTS!AG650)</f>
        <v>0</v>
      </c>
    </row>
    <row r="651" spans="1:5" x14ac:dyDescent="0.3">
      <c r="A651" t="str">
        <f>IF(RESULTS!$AE651="","",RESULTS!AE651)</f>
        <v xml:space="preserve"> </v>
      </c>
      <c r="B651" s="109" t="str">
        <f>IF(RESULTS!$AE651="","",RESULTS!K651)</f>
        <v/>
      </c>
      <c r="C651" s="109" t="str">
        <f>IF(RESULTS!$AE651="","",RESULTS!M651)</f>
        <v/>
      </c>
      <c r="D651" s="109">
        <f>IF(RESULTS!$AE651="","",RESULTS!AF651)</f>
        <v>0</v>
      </c>
      <c r="E651" s="109">
        <f>IF(RESULTS!$AE651="","",RESULTS!AG651)</f>
        <v>0</v>
      </c>
    </row>
    <row r="652" spans="1:5" x14ac:dyDescent="0.3">
      <c r="A652" t="str">
        <f>IF(RESULTS!$AE652="","",RESULTS!AE652)</f>
        <v xml:space="preserve"> </v>
      </c>
      <c r="B652" s="109" t="str">
        <f>IF(RESULTS!$AE652="","",RESULTS!K652)</f>
        <v/>
      </c>
      <c r="C652" s="109" t="str">
        <f>IF(RESULTS!$AE652="","",RESULTS!M652)</f>
        <v/>
      </c>
      <c r="D652" s="109">
        <f>IF(RESULTS!$AE652="","",RESULTS!AF652)</f>
        <v>0</v>
      </c>
      <c r="E652" s="109">
        <f>IF(RESULTS!$AE652="","",RESULTS!AG652)</f>
        <v>0</v>
      </c>
    </row>
    <row r="653" spans="1:5" x14ac:dyDescent="0.3">
      <c r="A653" t="str">
        <f>IF(RESULTS!$AE653="","",RESULTS!AE653)</f>
        <v xml:space="preserve"> </v>
      </c>
      <c r="B653" s="109" t="str">
        <f>IF(RESULTS!$AE653="","",RESULTS!K653)</f>
        <v/>
      </c>
      <c r="C653" s="109" t="str">
        <f>IF(RESULTS!$AE653="","",RESULTS!M653)</f>
        <v/>
      </c>
      <c r="D653" s="109">
        <f>IF(RESULTS!$AE653="","",RESULTS!AF653)</f>
        <v>0</v>
      </c>
      <c r="E653" s="109">
        <f>IF(RESULTS!$AE653="","",RESULTS!AG653)</f>
        <v>0</v>
      </c>
    </row>
    <row r="654" spans="1:5" x14ac:dyDescent="0.3">
      <c r="A654" t="str">
        <f>IF(RESULTS!$AE654="","",RESULTS!AE654)</f>
        <v xml:space="preserve"> </v>
      </c>
      <c r="B654" s="109" t="str">
        <f>IF(RESULTS!$AE654="","",RESULTS!K654)</f>
        <v/>
      </c>
      <c r="C654" s="109" t="str">
        <f>IF(RESULTS!$AE654="","",RESULTS!M654)</f>
        <v/>
      </c>
      <c r="D654" s="109">
        <f>IF(RESULTS!$AE654="","",RESULTS!AF654)</f>
        <v>0</v>
      </c>
      <c r="E654" s="109">
        <f>IF(RESULTS!$AE654="","",RESULTS!AG654)</f>
        <v>0</v>
      </c>
    </row>
    <row r="655" spans="1:5" x14ac:dyDescent="0.3">
      <c r="A655" t="str">
        <f>IF(RESULTS!$AE655="","",RESULTS!AE655)</f>
        <v xml:space="preserve"> </v>
      </c>
      <c r="B655" s="109" t="str">
        <f>IF(RESULTS!$AE655="","",RESULTS!K655)</f>
        <v/>
      </c>
      <c r="C655" s="109" t="str">
        <f>IF(RESULTS!$AE655="","",RESULTS!M655)</f>
        <v/>
      </c>
      <c r="D655" s="109">
        <f>IF(RESULTS!$AE655="","",RESULTS!AF655)</f>
        <v>0</v>
      </c>
      <c r="E655" s="109">
        <f>IF(RESULTS!$AE655="","",RESULTS!AG655)</f>
        <v>0</v>
      </c>
    </row>
    <row r="656" spans="1:5" x14ac:dyDescent="0.3">
      <c r="A656" t="str">
        <f>IF(RESULTS!$AE656="","",RESULTS!AE656)</f>
        <v xml:space="preserve"> </v>
      </c>
      <c r="B656" s="109" t="str">
        <f>IF(RESULTS!$AE656="","",RESULTS!K656)</f>
        <v/>
      </c>
      <c r="C656" s="109" t="str">
        <f>IF(RESULTS!$AE656="","",RESULTS!M656)</f>
        <v/>
      </c>
      <c r="D656" s="109">
        <f>IF(RESULTS!$AE656="","",RESULTS!AF656)</f>
        <v>0</v>
      </c>
      <c r="E656" s="109">
        <f>IF(RESULTS!$AE656="","",RESULTS!AG656)</f>
        <v>0</v>
      </c>
    </row>
    <row r="657" spans="1:5" x14ac:dyDescent="0.3">
      <c r="A657" t="str">
        <f>IF(RESULTS!$AE657="","",RESULTS!AE657)</f>
        <v xml:space="preserve"> </v>
      </c>
      <c r="B657" s="109" t="str">
        <f>IF(RESULTS!$AE657="","",RESULTS!K657)</f>
        <v/>
      </c>
      <c r="C657" s="109" t="str">
        <f>IF(RESULTS!$AE657="","",RESULTS!M657)</f>
        <v/>
      </c>
      <c r="D657" s="109">
        <f>IF(RESULTS!$AE657="","",RESULTS!AF657)</f>
        <v>0</v>
      </c>
      <c r="E657" s="109">
        <f>IF(RESULTS!$AE657="","",RESULTS!AG657)</f>
        <v>0</v>
      </c>
    </row>
    <row r="658" spans="1:5" x14ac:dyDescent="0.3">
      <c r="A658" t="str">
        <f>IF(RESULTS!$AE658="","",RESULTS!AE658)</f>
        <v xml:space="preserve"> </v>
      </c>
      <c r="B658" s="109" t="str">
        <f>IF(RESULTS!$AE658="","",RESULTS!K658)</f>
        <v/>
      </c>
      <c r="C658" s="109" t="str">
        <f>IF(RESULTS!$AE658="","",RESULTS!M658)</f>
        <v/>
      </c>
      <c r="D658" s="109">
        <f>IF(RESULTS!$AE658="","",RESULTS!AF658)</f>
        <v>0</v>
      </c>
      <c r="E658" s="109">
        <f>IF(RESULTS!$AE658="","",RESULTS!AG658)</f>
        <v>0</v>
      </c>
    </row>
    <row r="659" spans="1:5" x14ac:dyDescent="0.3">
      <c r="A659" t="str">
        <f>IF(RESULTS!$AE659="","",RESULTS!AE659)</f>
        <v xml:space="preserve"> </v>
      </c>
      <c r="B659" s="109" t="str">
        <f>IF(RESULTS!$AE659="","",RESULTS!K659)</f>
        <v/>
      </c>
      <c r="C659" s="109" t="str">
        <f>IF(RESULTS!$AE659="","",RESULTS!M659)</f>
        <v/>
      </c>
      <c r="D659" s="109">
        <f>IF(RESULTS!$AE659="","",RESULTS!AF659)</f>
        <v>0</v>
      </c>
      <c r="E659" s="109">
        <f>IF(RESULTS!$AE659="","",RESULTS!AG659)</f>
        <v>0</v>
      </c>
    </row>
    <row r="660" spans="1:5" x14ac:dyDescent="0.3">
      <c r="A660" t="str">
        <f>IF(RESULTS!$AE660="","",RESULTS!AE660)</f>
        <v xml:space="preserve"> </v>
      </c>
      <c r="B660" s="109" t="str">
        <f>IF(RESULTS!$AE660="","",RESULTS!K660)</f>
        <v/>
      </c>
      <c r="C660" s="109" t="str">
        <f>IF(RESULTS!$AE660="","",RESULTS!M660)</f>
        <v/>
      </c>
      <c r="D660" s="109">
        <f>IF(RESULTS!$AE660="","",RESULTS!AF660)</f>
        <v>0</v>
      </c>
      <c r="E660" s="109">
        <f>IF(RESULTS!$AE660="","",RESULTS!AG660)</f>
        <v>0</v>
      </c>
    </row>
    <row r="661" spans="1:5" x14ac:dyDescent="0.3">
      <c r="A661" t="str">
        <f>IF(RESULTS!$AE661="","",RESULTS!AE661)</f>
        <v xml:space="preserve"> </v>
      </c>
      <c r="B661" s="109" t="str">
        <f>IF(RESULTS!$AE661="","",RESULTS!K661)</f>
        <v/>
      </c>
      <c r="C661" s="109" t="str">
        <f>IF(RESULTS!$AE661="","",RESULTS!M661)</f>
        <v/>
      </c>
      <c r="D661" s="109">
        <f>IF(RESULTS!$AE661="","",RESULTS!AF661)</f>
        <v>0</v>
      </c>
      <c r="E661" s="109">
        <f>IF(RESULTS!$AE661="","",RESULTS!AG661)</f>
        <v>0</v>
      </c>
    </row>
    <row r="662" spans="1:5" x14ac:dyDescent="0.3">
      <c r="A662" t="str">
        <f>IF(RESULTS!$AE662="","",RESULTS!AE662)</f>
        <v xml:space="preserve"> </v>
      </c>
      <c r="B662" s="109" t="str">
        <f>IF(RESULTS!$AE662="","",RESULTS!K662)</f>
        <v/>
      </c>
      <c r="C662" s="109" t="str">
        <f>IF(RESULTS!$AE662="","",RESULTS!M662)</f>
        <v/>
      </c>
      <c r="D662" s="109">
        <f>IF(RESULTS!$AE662="","",RESULTS!AF662)</f>
        <v>0</v>
      </c>
      <c r="E662" s="109">
        <f>IF(RESULTS!$AE662="","",RESULTS!AG662)</f>
        <v>0</v>
      </c>
    </row>
    <row r="663" spans="1:5" x14ac:dyDescent="0.3">
      <c r="A663" t="str">
        <f>IF(RESULTS!$AE663="","",RESULTS!AE663)</f>
        <v xml:space="preserve"> </v>
      </c>
      <c r="B663" s="109" t="str">
        <f>IF(RESULTS!$AE663="","",RESULTS!K663)</f>
        <v/>
      </c>
      <c r="C663" s="109" t="str">
        <f>IF(RESULTS!$AE663="","",RESULTS!M663)</f>
        <v/>
      </c>
      <c r="D663" s="109">
        <f>IF(RESULTS!$AE663="","",RESULTS!AF663)</f>
        <v>0</v>
      </c>
      <c r="E663" s="109">
        <f>IF(RESULTS!$AE663="","",RESULTS!AG663)</f>
        <v>0</v>
      </c>
    </row>
    <row r="664" spans="1:5" x14ac:dyDescent="0.3">
      <c r="A664" t="str">
        <f>IF(RESULTS!$AE664="","",RESULTS!AE664)</f>
        <v xml:space="preserve"> </v>
      </c>
      <c r="B664" s="109" t="str">
        <f>IF(RESULTS!$AE664="","",RESULTS!K664)</f>
        <v/>
      </c>
      <c r="C664" s="109" t="str">
        <f>IF(RESULTS!$AE664="","",RESULTS!M664)</f>
        <v/>
      </c>
      <c r="D664" s="109">
        <f>IF(RESULTS!$AE664="","",RESULTS!AF664)</f>
        <v>0</v>
      </c>
      <c r="E664" s="109">
        <f>IF(RESULTS!$AE664="","",RESULTS!AG664)</f>
        <v>0</v>
      </c>
    </row>
    <row r="665" spans="1:5" x14ac:dyDescent="0.3">
      <c r="A665" t="str">
        <f>IF(RESULTS!$AE665="","",RESULTS!AE665)</f>
        <v xml:space="preserve"> </v>
      </c>
      <c r="B665" s="109" t="str">
        <f>IF(RESULTS!$AE665="","",RESULTS!K665)</f>
        <v/>
      </c>
      <c r="C665" s="109" t="str">
        <f>IF(RESULTS!$AE665="","",RESULTS!M665)</f>
        <v/>
      </c>
      <c r="D665" s="109">
        <f>IF(RESULTS!$AE665="","",RESULTS!AF665)</f>
        <v>0</v>
      </c>
      <c r="E665" s="109">
        <f>IF(RESULTS!$AE665="","",RESULTS!AG665)</f>
        <v>0</v>
      </c>
    </row>
    <row r="666" spans="1:5" x14ac:dyDescent="0.3">
      <c r="A666" t="str">
        <f>IF(RESULTS!$AE666="","",RESULTS!AE666)</f>
        <v xml:space="preserve"> </v>
      </c>
      <c r="B666" s="109" t="str">
        <f>IF(RESULTS!$AE666="","",RESULTS!K666)</f>
        <v/>
      </c>
      <c r="C666" s="109" t="str">
        <f>IF(RESULTS!$AE666="","",RESULTS!M666)</f>
        <v/>
      </c>
      <c r="D666" s="109">
        <f>IF(RESULTS!$AE666="","",RESULTS!AF666)</f>
        <v>0</v>
      </c>
      <c r="E666" s="109">
        <f>IF(RESULTS!$AE666="","",RESULTS!AG666)</f>
        <v>0</v>
      </c>
    </row>
    <row r="667" spans="1:5" x14ac:dyDescent="0.3">
      <c r="A667" t="str">
        <f>IF(RESULTS!$AE667="","",RESULTS!AE667)</f>
        <v xml:space="preserve"> </v>
      </c>
      <c r="B667" s="109" t="str">
        <f>IF(RESULTS!$AE667="","",RESULTS!K667)</f>
        <v/>
      </c>
      <c r="C667" s="109" t="str">
        <f>IF(RESULTS!$AE667="","",RESULTS!M667)</f>
        <v/>
      </c>
      <c r="D667" s="109">
        <f>IF(RESULTS!$AE667="","",RESULTS!AF667)</f>
        <v>0</v>
      </c>
      <c r="E667" s="109">
        <f>IF(RESULTS!$AE667="","",RESULTS!AG667)</f>
        <v>0</v>
      </c>
    </row>
    <row r="668" spans="1:5" x14ac:dyDescent="0.3">
      <c r="A668" t="str">
        <f>IF(RESULTS!$AE668="","",RESULTS!AE668)</f>
        <v xml:space="preserve"> </v>
      </c>
      <c r="B668" s="109" t="str">
        <f>IF(RESULTS!$AE668="","",RESULTS!K668)</f>
        <v/>
      </c>
      <c r="C668" s="109" t="str">
        <f>IF(RESULTS!$AE668="","",RESULTS!M668)</f>
        <v/>
      </c>
      <c r="D668" s="109">
        <f>IF(RESULTS!$AE668="","",RESULTS!AF668)</f>
        <v>0</v>
      </c>
      <c r="E668" s="109">
        <f>IF(RESULTS!$AE668="","",RESULTS!AG668)</f>
        <v>0</v>
      </c>
    </row>
    <row r="669" spans="1:5" x14ac:dyDescent="0.3">
      <c r="A669" t="str">
        <f>IF(RESULTS!$AE669="","",RESULTS!AE669)</f>
        <v xml:space="preserve"> </v>
      </c>
      <c r="B669" s="109" t="str">
        <f>IF(RESULTS!$AE669="","",RESULTS!K669)</f>
        <v/>
      </c>
      <c r="C669" s="109" t="str">
        <f>IF(RESULTS!$AE669="","",RESULTS!M669)</f>
        <v/>
      </c>
      <c r="D669" s="109">
        <f>IF(RESULTS!$AE669="","",RESULTS!AF669)</f>
        <v>0</v>
      </c>
      <c r="E669" s="109">
        <f>IF(RESULTS!$AE669="","",RESULTS!AG669)</f>
        <v>0</v>
      </c>
    </row>
    <row r="670" spans="1:5" x14ac:dyDescent="0.3">
      <c r="A670" t="str">
        <f>IF(RESULTS!$AE670="","",RESULTS!AE670)</f>
        <v xml:space="preserve"> </v>
      </c>
      <c r="B670" s="109" t="str">
        <f>IF(RESULTS!$AE670="","",RESULTS!K670)</f>
        <v/>
      </c>
      <c r="C670" s="109" t="str">
        <f>IF(RESULTS!$AE670="","",RESULTS!M670)</f>
        <v/>
      </c>
      <c r="D670" s="109">
        <f>IF(RESULTS!$AE670="","",RESULTS!AF670)</f>
        <v>0</v>
      </c>
      <c r="E670" s="109">
        <f>IF(RESULTS!$AE670="","",RESULTS!AG670)</f>
        <v>0</v>
      </c>
    </row>
    <row r="671" spans="1:5" x14ac:dyDescent="0.3">
      <c r="A671" t="str">
        <f>IF(RESULTS!$AE671="","",RESULTS!AE671)</f>
        <v xml:space="preserve"> </v>
      </c>
      <c r="B671" s="109" t="str">
        <f>IF(RESULTS!$AE671="","",RESULTS!K671)</f>
        <v/>
      </c>
      <c r="C671" s="109" t="str">
        <f>IF(RESULTS!$AE671="","",RESULTS!M671)</f>
        <v/>
      </c>
      <c r="D671" s="109">
        <f>IF(RESULTS!$AE671="","",RESULTS!AF671)</f>
        <v>0</v>
      </c>
      <c r="E671" s="109">
        <f>IF(RESULTS!$AE671="","",RESULTS!AG671)</f>
        <v>0</v>
      </c>
    </row>
    <row r="672" spans="1:5" x14ac:dyDescent="0.3">
      <c r="A672" t="str">
        <f>IF(RESULTS!$AE672="","",RESULTS!AE672)</f>
        <v xml:space="preserve"> </v>
      </c>
      <c r="B672" s="109" t="str">
        <f>IF(RESULTS!$AE672="","",RESULTS!K672)</f>
        <v/>
      </c>
      <c r="C672" s="109" t="str">
        <f>IF(RESULTS!$AE672="","",RESULTS!M672)</f>
        <v/>
      </c>
      <c r="D672" s="109">
        <f>IF(RESULTS!$AE672="","",RESULTS!AF672)</f>
        <v>0</v>
      </c>
      <c r="E672" s="109">
        <f>IF(RESULTS!$AE672="","",RESULTS!AG672)</f>
        <v>0</v>
      </c>
    </row>
    <row r="673" spans="1:5" x14ac:dyDescent="0.3">
      <c r="A673" t="str">
        <f>IF(RESULTS!$AE673="","",RESULTS!AE673)</f>
        <v xml:space="preserve"> </v>
      </c>
      <c r="B673" s="109" t="str">
        <f>IF(RESULTS!$AE673="","",RESULTS!K673)</f>
        <v/>
      </c>
      <c r="C673" s="109" t="str">
        <f>IF(RESULTS!$AE673="","",RESULTS!M673)</f>
        <v/>
      </c>
      <c r="D673" s="109">
        <f>IF(RESULTS!$AE673="","",RESULTS!AF673)</f>
        <v>0</v>
      </c>
      <c r="E673" s="109">
        <f>IF(RESULTS!$AE673="","",RESULTS!AG673)</f>
        <v>0</v>
      </c>
    </row>
    <row r="674" spans="1:5" x14ac:dyDescent="0.3">
      <c r="A674" t="str">
        <f>IF(RESULTS!$AE674="","",RESULTS!AE674)</f>
        <v xml:space="preserve"> </v>
      </c>
      <c r="B674" s="109" t="str">
        <f>IF(RESULTS!$AE674="","",RESULTS!K674)</f>
        <v/>
      </c>
      <c r="C674" s="109" t="str">
        <f>IF(RESULTS!$AE674="","",RESULTS!M674)</f>
        <v/>
      </c>
      <c r="D674" s="109">
        <f>IF(RESULTS!$AE674="","",RESULTS!AF674)</f>
        <v>0</v>
      </c>
      <c r="E674" s="109">
        <f>IF(RESULTS!$AE674="","",RESULTS!AG674)</f>
        <v>0</v>
      </c>
    </row>
    <row r="675" spans="1:5" x14ac:dyDescent="0.3">
      <c r="A675" t="str">
        <f>IF(RESULTS!$AE675="","",RESULTS!AE675)</f>
        <v xml:space="preserve"> </v>
      </c>
      <c r="B675" s="109" t="str">
        <f>IF(RESULTS!$AE675="","",RESULTS!K675)</f>
        <v/>
      </c>
      <c r="C675" s="109" t="str">
        <f>IF(RESULTS!$AE675="","",RESULTS!M675)</f>
        <v/>
      </c>
      <c r="D675" s="109">
        <f>IF(RESULTS!$AE675="","",RESULTS!AF675)</f>
        <v>0</v>
      </c>
      <c r="E675" s="109">
        <f>IF(RESULTS!$AE675="","",RESULTS!AG675)</f>
        <v>0</v>
      </c>
    </row>
    <row r="676" spans="1:5" x14ac:dyDescent="0.3">
      <c r="A676" t="str">
        <f>IF(RESULTS!$AE676="","",RESULTS!AE676)</f>
        <v xml:space="preserve"> </v>
      </c>
      <c r="B676" s="109" t="str">
        <f>IF(RESULTS!$AE676="","",RESULTS!K676)</f>
        <v/>
      </c>
      <c r="C676" s="109" t="str">
        <f>IF(RESULTS!$AE676="","",RESULTS!M676)</f>
        <v/>
      </c>
      <c r="D676" s="109">
        <f>IF(RESULTS!$AE676="","",RESULTS!AF676)</f>
        <v>0</v>
      </c>
      <c r="E676" s="109">
        <f>IF(RESULTS!$AE676="","",RESULTS!AG676)</f>
        <v>0</v>
      </c>
    </row>
    <row r="677" spans="1:5" x14ac:dyDescent="0.3">
      <c r="A677" t="str">
        <f>IF(RESULTS!$AE677="","",RESULTS!AE677)</f>
        <v xml:space="preserve"> </v>
      </c>
      <c r="B677" s="109" t="str">
        <f>IF(RESULTS!$AE677="","",RESULTS!K677)</f>
        <v/>
      </c>
      <c r="C677" s="109" t="str">
        <f>IF(RESULTS!$AE677="","",RESULTS!M677)</f>
        <v/>
      </c>
      <c r="D677" s="109">
        <f>IF(RESULTS!$AE677="","",RESULTS!AF677)</f>
        <v>0</v>
      </c>
      <c r="E677" s="109">
        <f>IF(RESULTS!$AE677="","",RESULTS!AG677)</f>
        <v>0</v>
      </c>
    </row>
    <row r="678" spans="1:5" x14ac:dyDescent="0.3">
      <c r="A678" t="str">
        <f>IF(RESULTS!$AE678="","",RESULTS!AE678)</f>
        <v xml:space="preserve"> </v>
      </c>
      <c r="B678" s="109" t="str">
        <f>IF(RESULTS!$AE678="","",RESULTS!K678)</f>
        <v/>
      </c>
      <c r="C678" s="109" t="str">
        <f>IF(RESULTS!$AE678="","",RESULTS!M678)</f>
        <v/>
      </c>
      <c r="D678" s="109">
        <f>IF(RESULTS!$AE678="","",RESULTS!AF678)</f>
        <v>0</v>
      </c>
      <c r="E678" s="109">
        <f>IF(RESULTS!$AE678="","",RESULTS!AG678)</f>
        <v>0</v>
      </c>
    </row>
    <row r="679" spans="1:5" x14ac:dyDescent="0.3">
      <c r="A679" t="str">
        <f>IF(RESULTS!$AE679="","",RESULTS!AE679)</f>
        <v xml:space="preserve"> </v>
      </c>
      <c r="B679" s="109" t="str">
        <f>IF(RESULTS!$AE679="","",RESULTS!K679)</f>
        <v/>
      </c>
      <c r="C679" s="109" t="str">
        <f>IF(RESULTS!$AE679="","",RESULTS!M679)</f>
        <v/>
      </c>
      <c r="D679" s="109">
        <f>IF(RESULTS!$AE679="","",RESULTS!AF679)</f>
        <v>0</v>
      </c>
      <c r="E679" s="109">
        <f>IF(RESULTS!$AE679="","",RESULTS!AG679)</f>
        <v>0</v>
      </c>
    </row>
    <row r="680" spans="1:5" x14ac:dyDescent="0.3">
      <c r="A680" t="str">
        <f>IF(RESULTS!$AE680="","",RESULTS!AE680)</f>
        <v xml:space="preserve"> </v>
      </c>
      <c r="B680" s="109" t="str">
        <f>IF(RESULTS!$AE680="","",RESULTS!K680)</f>
        <v/>
      </c>
      <c r="C680" s="109" t="str">
        <f>IF(RESULTS!$AE680="","",RESULTS!M680)</f>
        <v/>
      </c>
      <c r="D680" s="109">
        <f>IF(RESULTS!$AE680="","",RESULTS!AF680)</f>
        <v>0</v>
      </c>
      <c r="E680" s="109">
        <f>IF(RESULTS!$AE680="","",RESULTS!AG680)</f>
        <v>0</v>
      </c>
    </row>
    <row r="681" spans="1:5" x14ac:dyDescent="0.3">
      <c r="A681" t="str">
        <f>IF(RESULTS!$AE681="","",RESULTS!AE681)</f>
        <v xml:space="preserve"> </v>
      </c>
      <c r="B681" s="109" t="str">
        <f>IF(RESULTS!$AE681="","",RESULTS!K681)</f>
        <v/>
      </c>
      <c r="C681" s="109" t="str">
        <f>IF(RESULTS!$AE681="","",RESULTS!M681)</f>
        <v/>
      </c>
      <c r="D681" s="109">
        <f>IF(RESULTS!$AE681="","",RESULTS!AF681)</f>
        <v>0</v>
      </c>
      <c r="E681" s="109">
        <f>IF(RESULTS!$AE681="","",RESULTS!AG681)</f>
        <v>0</v>
      </c>
    </row>
    <row r="682" spans="1:5" x14ac:dyDescent="0.3">
      <c r="A682" t="str">
        <f>IF(RESULTS!$AE682="","",RESULTS!AE682)</f>
        <v xml:space="preserve"> </v>
      </c>
      <c r="B682" s="109" t="str">
        <f>IF(RESULTS!$AE682="","",RESULTS!K682)</f>
        <v/>
      </c>
      <c r="C682" s="109" t="str">
        <f>IF(RESULTS!$AE682="","",RESULTS!M682)</f>
        <v/>
      </c>
      <c r="D682" s="109">
        <f>IF(RESULTS!$AE682="","",RESULTS!AF682)</f>
        <v>0</v>
      </c>
      <c r="E682" s="109">
        <f>IF(RESULTS!$AE682="","",RESULTS!AG682)</f>
        <v>0</v>
      </c>
    </row>
    <row r="683" spans="1:5" x14ac:dyDescent="0.3">
      <c r="A683" t="str">
        <f>IF(RESULTS!$AE683="","",RESULTS!AE683)</f>
        <v xml:space="preserve"> </v>
      </c>
      <c r="B683" s="109" t="str">
        <f>IF(RESULTS!$AE683="","",RESULTS!K683)</f>
        <v/>
      </c>
      <c r="C683" s="109" t="str">
        <f>IF(RESULTS!$AE683="","",RESULTS!M683)</f>
        <v/>
      </c>
      <c r="D683" s="109">
        <f>IF(RESULTS!$AE683="","",RESULTS!AF683)</f>
        <v>0</v>
      </c>
      <c r="E683" s="109">
        <f>IF(RESULTS!$AE683="","",RESULTS!AG683)</f>
        <v>0</v>
      </c>
    </row>
    <row r="684" spans="1:5" x14ac:dyDescent="0.3">
      <c r="A684" t="str">
        <f>IF(RESULTS!$AE684="","",RESULTS!AE684)</f>
        <v xml:space="preserve"> </v>
      </c>
      <c r="B684" s="109" t="str">
        <f>IF(RESULTS!$AE684="","",RESULTS!K684)</f>
        <v/>
      </c>
      <c r="C684" s="109" t="str">
        <f>IF(RESULTS!$AE684="","",RESULTS!M684)</f>
        <v/>
      </c>
      <c r="D684" s="109">
        <f>IF(RESULTS!$AE684="","",RESULTS!AF684)</f>
        <v>0</v>
      </c>
      <c r="E684" s="109">
        <f>IF(RESULTS!$AE684="","",RESULTS!AG684)</f>
        <v>0</v>
      </c>
    </row>
    <row r="685" spans="1:5" x14ac:dyDescent="0.3">
      <c r="A685" t="str">
        <f>IF(RESULTS!$AE685="","",RESULTS!AE685)</f>
        <v xml:space="preserve"> </v>
      </c>
      <c r="B685" s="109" t="str">
        <f>IF(RESULTS!$AE685="","",RESULTS!K685)</f>
        <v/>
      </c>
      <c r="C685" s="109" t="str">
        <f>IF(RESULTS!$AE685="","",RESULTS!M685)</f>
        <v/>
      </c>
      <c r="D685" s="109">
        <f>IF(RESULTS!$AE685="","",RESULTS!AF685)</f>
        <v>0</v>
      </c>
      <c r="E685" s="109">
        <f>IF(RESULTS!$AE685="","",RESULTS!AG685)</f>
        <v>0</v>
      </c>
    </row>
    <row r="686" spans="1:5" x14ac:dyDescent="0.3">
      <c r="A686" t="str">
        <f>IF(RESULTS!$AE686="","",RESULTS!AE686)</f>
        <v xml:space="preserve"> </v>
      </c>
      <c r="B686" s="109" t="str">
        <f>IF(RESULTS!$AE686="","",RESULTS!K686)</f>
        <v/>
      </c>
      <c r="C686" s="109" t="str">
        <f>IF(RESULTS!$AE686="","",RESULTS!M686)</f>
        <v/>
      </c>
      <c r="D686" s="109">
        <f>IF(RESULTS!$AE686="","",RESULTS!AF686)</f>
        <v>0</v>
      </c>
      <c r="E686" s="109">
        <f>IF(RESULTS!$AE686="","",RESULTS!AG686)</f>
        <v>0</v>
      </c>
    </row>
    <row r="687" spans="1:5" x14ac:dyDescent="0.3">
      <c r="A687" t="str">
        <f>IF(RESULTS!$AE687="","",RESULTS!AE687)</f>
        <v xml:space="preserve"> </v>
      </c>
      <c r="B687" s="109" t="str">
        <f>IF(RESULTS!$AE687="","",RESULTS!K687)</f>
        <v/>
      </c>
      <c r="C687" s="109" t="str">
        <f>IF(RESULTS!$AE687="","",RESULTS!M687)</f>
        <v/>
      </c>
      <c r="D687" s="109">
        <f>IF(RESULTS!$AE687="","",RESULTS!AF687)</f>
        <v>0</v>
      </c>
      <c r="E687" s="109">
        <f>IF(RESULTS!$AE687="","",RESULTS!AG687)</f>
        <v>0</v>
      </c>
    </row>
    <row r="688" spans="1:5" x14ac:dyDescent="0.3">
      <c r="A688" t="str">
        <f>IF(RESULTS!$AE688="","",RESULTS!AE688)</f>
        <v xml:space="preserve"> </v>
      </c>
      <c r="B688" s="109" t="str">
        <f>IF(RESULTS!$AE688="","",RESULTS!K688)</f>
        <v/>
      </c>
      <c r="C688" s="109" t="str">
        <f>IF(RESULTS!$AE688="","",RESULTS!M688)</f>
        <v/>
      </c>
      <c r="D688" s="109">
        <f>IF(RESULTS!$AE688="","",RESULTS!AF688)</f>
        <v>0</v>
      </c>
      <c r="E688" s="109">
        <f>IF(RESULTS!$AE688="","",RESULTS!AG688)</f>
        <v>0</v>
      </c>
    </row>
    <row r="689" spans="1:5" x14ac:dyDescent="0.3">
      <c r="A689" t="str">
        <f>IF(RESULTS!$AE689="","",RESULTS!AE689)</f>
        <v xml:space="preserve"> </v>
      </c>
      <c r="B689" s="109" t="str">
        <f>IF(RESULTS!$AE689="","",RESULTS!K689)</f>
        <v/>
      </c>
      <c r="C689" s="109" t="str">
        <f>IF(RESULTS!$AE689="","",RESULTS!M689)</f>
        <v/>
      </c>
      <c r="D689" s="109">
        <f>IF(RESULTS!$AE689="","",RESULTS!AF689)</f>
        <v>0</v>
      </c>
      <c r="E689" s="109">
        <f>IF(RESULTS!$AE689="","",RESULTS!AG689)</f>
        <v>0</v>
      </c>
    </row>
    <row r="690" spans="1:5" x14ac:dyDescent="0.3">
      <c r="A690" t="str">
        <f>IF(RESULTS!$AE690="","",RESULTS!AE690)</f>
        <v xml:space="preserve"> </v>
      </c>
      <c r="B690" s="109" t="str">
        <f>IF(RESULTS!$AE690="","",RESULTS!K690)</f>
        <v/>
      </c>
      <c r="C690" s="109" t="str">
        <f>IF(RESULTS!$AE690="","",RESULTS!M690)</f>
        <v/>
      </c>
      <c r="D690" s="109">
        <f>IF(RESULTS!$AE690="","",RESULTS!AF690)</f>
        <v>0</v>
      </c>
      <c r="E690" s="109">
        <f>IF(RESULTS!$AE690="","",RESULTS!AG690)</f>
        <v>0</v>
      </c>
    </row>
    <row r="691" spans="1:5" x14ac:dyDescent="0.3">
      <c r="A691" t="str">
        <f>IF(RESULTS!$AE691="","",RESULTS!AE691)</f>
        <v xml:space="preserve"> </v>
      </c>
      <c r="B691" s="109" t="str">
        <f>IF(RESULTS!$AE691="","",RESULTS!K691)</f>
        <v/>
      </c>
      <c r="C691" s="109" t="str">
        <f>IF(RESULTS!$AE691="","",RESULTS!M691)</f>
        <v/>
      </c>
      <c r="D691" s="109">
        <f>IF(RESULTS!$AE691="","",RESULTS!AF691)</f>
        <v>0</v>
      </c>
      <c r="E691" s="109">
        <f>IF(RESULTS!$AE691="","",RESULTS!AG691)</f>
        <v>0</v>
      </c>
    </row>
    <row r="692" spans="1:5" x14ac:dyDescent="0.3">
      <c r="A692" t="str">
        <f>IF(RESULTS!$AE692="","",RESULTS!AE692)</f>
        <v xml:space="preserve"> </v>
      </c>
      <c r="B692" s="109" t="str">
        <f>IF(RESULTS!$AE692="","",RESULTS!K692)</f>
        <v/>
      </c>
      <c r="C692" s="109" t="str">
        <f>IF(RESULTS!$AE692="","",RESULTS!M692)</f>
        <v/>
      </c>
      <c r="D692" s="109">
        <f>IF(RESULTS!$AE692="","",RESULTS!AF692)</f>
        <v>0</v>
      </c>
      <c r="E692" s="109">
        <f>IF(RESULTS!$AE692="","",RESULTS!AG692)</f>
        <v>0</v>
      </c>
    </row>
    <row r="693" spans="1:5" x14ac:dyDescent="0.3">
      <c r="A693" t="str">
        <f>IF(RESULTS!$AE693="","",RESULTS!AE693)</f>
        <v xml:space="preserve"> </v>
      </c>
      <c r="B693" s="109" t="str">
        <f>IF(RESULTS!$AE693="","",RESULTS!K693)</f>
        <v/>
      </c>
      <c r="C693" s="109" t="str">
        <f>IF(RESULTS!$AE693="","",RESULTS!M693)</f>
        <v/>
      </c>
      <c r="D693" s="109">
        <f>IF(RESULTS!$AE693="","",RESULTS!AF693)</f>
        <v>0</v>
      </c>
      <c r="E693" s="109">
        <f>IF(RESULTS!$AE693="","",RESULTS!AG693)</f>
        <v>0</v>
      </c>
    </row>
    <row r="694" spans="1:5" x14ac:dyDescent="0.3">
      <c r="A694" t="str">
        <f>IF(RESULTS!$AE694="","",RESULTS!AE694)</f>
        <v xml:space="preserve"> </v>
      </c>
      <c r="B694" s="109" t="str">
        <f>IF(RESULTS!$AE694="","",RESULTS!K694)</f>
        <v/>
      </c>
      <c r="C694" s="109" t="str">
        <f>IF(RESULTS!$AE694="","",RESULTS!M694)</f>
        <v/>
      </c>
      <c r="D694" s="109">
        <f>IF(RESULTS!$AE694="","",RESULTS!AF694)</f>
        <v>0</v>
      </c>
      <c r="E694" s="109">
        <f>IF(RESULTS!$AE694="","",RESULTS!AG694)</f>
        <v>0</v>
      </c>
    </row>
    <row r="695" spans="1:5" x14ac:dyDescent="0.3">
      <c r="A695" t="str">
        <f>IF(RESULTS!$AE695="","",RESULTS!AE695)</f>
        <v xml:space="preserve"> </v>
      </c>
      <c r="B695" s="109" t="str">
        <f>IF(RESULTS!$AE695="","",RESULTS!K695)</f>
        <v/>
      </c>
      <c r="C695" s="109" t="str">
        <f>IF(RESULTS!$AE695="","",RESULTS!M695)</f>
        <v/>
      </c>
      <c r="D695" s="109">
        <f>IF(RESULTS!$AE695="","",RESULTS!AF695)</f>
        <v>0</v>
      </c>
      <c r="E695" s="109">
        <f>IF(RESULTS!$AE695="","",RESULTS!AG695)</f>
        <v>0</v>
      </c>
    </row>
    <row r="696" spans="1:5" x14ac:dyDescent="0.3">
      <c r="A696" t="str">
        <f>IF(RESULTS!$AE696="","",RESULTS!AE696)</f>
        <v xml:space="preserve"> </v>
      </c>
      <c r="B696" s="109" t="str">
        <f>IF(RESULTS!$AE696="","",RESULTS!K696)</f>
        <v/>
      </c>
      <c r="C696" s="109" t="str">
        <f>IF(RESULTS!$AE696="","",RESULTS!M696)</f>
        <v/>
      </c>
      <c r="D696" s="109">
        <f>IF(RESULTS!$AE696="","",RESULTS!AF696)</f>
        <v>0</v>
      </c>
      <c r="E696" s="109">
        <f>IF(RESULTS!$AE696="","",RESULTS!AG696)</f>
        <v>0</v>
      </c>
    </row>
    <row r="697" spans="1:5" x14ac:dyDescent="0.3">
      <c r="A697" t="str">
        <f>IF(RESULTS!$AE697="","",RESULTS!AE697)</f>
        <v xml:space="preserve"> </v>
      </c>
      <c r="B697" s="109" t="str">
        <f>IF(RESULTS!$AE697="","",RESULTS!K697)</f>
        <v/>
      </c>
      <c r="C697" s="109" t="str">
        <f>IF(RESULTS!$AE697="","",RESULTS!M697)</f>
        <v/>
      </c>
      <c r="D697" s="109">
        <f>IF(RESULTS!$AE697="","",RESULTS!AF697)</f>
        <v>0</v>
      </c>
      <c r="E697" s="109">
        <f>IF(RESULTS!$AE697="","",RESULTS!AG697)</f>
        <v>0</v>
      </c>
    </row>
    <row r="698" spans="1:5" x14ac:dyDescent="0.3">
      <c r="A698" t="str">
        <f>IF(RESULTS!$AE698="","",RESULTS!AE698)</f>
        <v xml:space="preserve"> </v>
      </c>
      <c r="B698" s="109" t="str">
        <f>IF(RESULTS!$AE698="","",RESULTS!K698)</f>
        <v/>
      </c>
      <c r="C698" s="109" t="str">
        <f>IF(RESULTS!$AE698="","",RESULTS!M698)</f>
        <v/>
      </c>
      <c r="D698" s="109">
        <f>IF(RESULTS!$AE698="","",RESULTS!AF698)</f>
        <v>0</v>
      </c>
      <c r="E698" s="109">
        <f>IF(RESULTS!$AE698="","",RESULTS!AG698)</f>
        <v>0</v>
      </c>
    </row>
    <row r="699" spans="1:5" x14ac:dyDescent="0.3">
      <c r="A699" t="str">
        <f>IF(RESULTS!$AE699="","",RESULTS!AE699)</f>
        <v xml:space="preserve"> </v>
      </c>
      <c r="B699" s="109" t="str">
        <f>IF(RESULTS!$AE699="","",RESULTS!K699)</f>
        <v/>
      </c>
      <c r="C699" s="109" t="str">
        <f>IF(RESULTS!$AE699="","",RESULTS!M699)</f>
        <v/>
      </c>
      <c r="D699" s="109">
        <f>IF(RESULTS!$AE699="","",RESULTS!AF699)</f>
        <v>0</v>
      </c>
      <c r="E699" s="109">
        <f>IF(RESULTS!$AE699="","",RESULTS!AG699)</f>
        <v>0</v>
      </c>
    </row>
    <row r="700" spans="1:5" x14ac:dyDescent="0.3">
      <c r="A700" t="str">
        <f>IF(RESULTS!$AE700="","",RESULTS!AE700)</f>
        <v xml:space="preserve"> </v>
      </c>
      <c r="B700" s="109" t="str">
        <f>IF(RESULTS!$AE700="","",RESULTS!K700)</f>
        <v/>
      </c>
      <c r="C700" s="109" t="str">
        <f>IF(RESULTS!$AE700="","",RESULTS!M700)</f>
        <v/>
      </c>
      <c r="D700" s="109">
        <f>IF(RESULTS!$AE700="","",RESULTS!AF700)</f>
        <v>0</v>
      </c>
      <c r="E700" s="109">
        <f>IF(RESULTS!$AE700="","",RESULTS!AG700)</f>
        <v>0</v>
      </c>
    </row>
    <row r="701" spans="1:5" x14ac:dyDescent="0.3">
      <c r="A701" t="str">
        <f>IF(RESULTS!$AE701="","",RESULTS!AE701)</f>
        <v xml:space="preserve"> </v>
      </c>
      <c r="B701" s="109" t="str">
        <f>IF(RESULTS!$AE701="","",RESULTS!K701)</f>
        <v/>
      </c>
      <c r="C701" s="109" t="str">
        <f>IF(RESULTS!$AE701="","",RESULTS!M701)</f>
        <v/>
      </c>
      <c r="D701" s="109">
        <f>IF(RESULTS!$AE701="","",RESULTS!AF701)</f>
        <v>0</v>
      </c>
      <c r="E701" s="109">
        <f>IF(RESULTS!$AE701="","",RESULTS!AG701)</f>
        <v>0</v>
      </c>
    </row>
    <row r="702" spans="1:5" x14ac:dyDescent="0.3">
      <c r="A702" t="str">
        <f>IF(RESULTS!$AE702="","",RESULTS!AE702)</f>
        <v xml:space="preserve"> </v>
      </c>
      <c r="B702" s="109" t="str">
        <f>IF(RESULTS!$AE702="","",RESULTS!K702)</f>
        <v/>
      </c>
      <c r="C702" s="109" t="str">
        <f>IF(RESULTS!$AE702="","",RESULTS!M702)</f>
        <v/>
      </c>
      <c r="D702" s="109">
        <f>IF(RESULTS!$AE702="","",RESULTS!AF702)</f>
        <v>0</v>
      </c>
      <c r="E702" s="109">
        <f>IF(RESULTS!$AE702="","",RESULTS!AG702)</f>
        <v>0</v>
      </c>
    </row>
    <row r="703" spans="1:5" x14ac:dyDescent="0.3">
      <c r="A703" t="str">
        <f>IF(RESULTS!$AE703="","",RESULTS!AE703)</f>
        <v xml:space="preserve"> </v>
      </c>
      <c r="B703" s="109" t="str">
        <f>IF(RESULTS!$AE703="","",RESULTS!K703)</f>
        <v/>
      </c>
      <c r="C703" s="109" t="str">
        <f>IF(RESULTS!$AE703="","",RESULTS!M703)</f>
        <v/>
      </c>
      <c r="D703" s="109">
        <f>IF(RESULTS!$AE703="","",RESULTS!AF703)</f>
        <v>0</v>
      </c>
      <c r="E703" s="109">
        <f>IF(RESULTS!$AE703="","",RESULTS!AG703)</f>
        <v>0</v>
      </c>
    </row>
    <row r="704" spans="1:5" x14ac:dyDescent="0.3">
      <c r="A704" t="str">
        <f>IF(RESULTS!$AE704="","",RESULTS!AE704)</f>
        <v xml:space="preserve"> </v>
      </c>
      <c r="B704" s="109" t="str">
        <f>IF(RESULTS!$AE704="","",RESULTS!K704)</f>
        <v/>
      </c>
      <c r="C704" s="109" t="str">
        <f>IF(RESULTS!$AE704="","",RESULTS!M704)</f>
        <v/>
      </c>
      <c r="D704" s="109">
        <f>IF(RESULTS!$AE704="","",RESULTS!AF704)</f>
        <v>0</v>
      </c>
      <c r="E704" s="109">
        <f>IF(RESULTS!$AE704="","",RESULTS!AG704)</f>
        <v>0</v>
      </c>
    </row>
    <row r="705" spans="1:5" x14ac:dyDescent="0.3">
      <c r="A705" t="str">
        <f>IF(RESULTS!$AE705="","",RESULTS!AE705)</f>
        <v xml:space="preserve"> </v>
      </c>
      <c r="B705" s="109" t="str">
        <f>IF(RESULTS!$AE705="","",RESULTS!K705)</f>
        <v/>
      </c>
      <c r="C705" s="109" t="str">
        <f>IF(RESULTS!$AE705="","",RESULTS!M705)</f>
        <v/>
      </c>
      <c r="D705" s="109">
        <f>IF(RESULTS!$AE705="","",RESULTS!AF705)</f>
        <v>0</v>
      </c>
      <c r="E705" s="109">
        <f>IF(RESULTS!$AE705="","",RESULTS!AG705)</f>
        <v>0</v>
      </c>
    </row>
    <row r="706" spans="1:5" x14ac:dyDescent="0.3">
      <c r="A706" t="str">
        <f>IF(RESULTS!$AE706="","",RESULTS!AE706)</f>
        <v xml:space="preserve"> </v>
      </c>
      <c r="B706" s="109" t="str">
        <f>IF(RESULTS!$AE706="","",RESULTS!K706)</f>
        <v/>
      </c>
      <c r="C706" s="109" t="str">
        <f>IF(RESULTS!$AE706="","",RESULTS!M706)</f>
        <v/>
      </c>
      <c r="D706" s="109">
        <f>IF(RESULTS!$AE706="","",RESULTS!AF706)</f>
        <v>0</v>
      </c>
      <c r="E706" s="109">
        <f>IF(RESULTS!$AE706="","",RESULTS!AG706)</f>
        <v>0</v>
      </c>
    </row>
    <row r="707" spans="1:5" x14ac:dyDescent="0.3">
      <c r="A707" t="str">
        <f>IF(RESULTS!$AE707="","",RESULTS!AE707)</f>
        <v xml:space="preserve"> </v>
      </c>
      <c r="B707" s="109" t="str">
        <f>IF(RESULTS!$AE707="","",RESULTS!K707)</f>
        <v/>
      </c>
      <c r="C707" s="109" t="str">
        <f>IF(RESULTS!$AE707="","",RESULTS!M707)</f>
        <v/>
      </c>
      <c r="D707" s="109">
        <f>IF(RESULTS!$AE707="","",RESULTS!AF707)</f>
        <v>0</v>
      </c>
      <c r="E707" s="109">
        <f>IF(RESULTS!$AE707="","",RESULTS!AG707)</f>
        <v>0</v>
      </c>
    </row>
    <row r="708" spans="1:5" x14ac:dyDescent="0.3">
      <c r="A708" t="str">
        <f>IF(RESULTS!$AE708="","",RESULTS!AE708)</f>
        <v xml:space="preserve"> </v>
      </c>
      <c r="B708" s="109" t="str">
        <f>IF(RESULTS!$AE708="","",RESULTS!K708)</f>
        <v/>
      </c>
      <c r="C708" s="109" t="str">
        <f>IF(RESULTS!$AE708="","",RESULTS!M708)</f>
        <v/>
      </c>
      <c r="D708" s="109">
        <f>IF(RESULTS!$AE708="","",RESULTS!AF708)</f>
        <v>0</v>
      </c>
      <c r="E708" s="109">
        <f>IF(RESULTS!$AE708="","",RESULTS!AG708)</f>
        <v>0</v>
      </c>
    </row>
    <row r="709" spans="1:5" x14ac:dyDescent="0.3">
      <c r="A709" t="str">
        <f>IF(RESULTS!$AE709="","",RESULTS!AE709)</f>
        <v xml:space="preserve"> </v>
      </c>
      <c r="B709" s="109" t="str">
        <f>IF(RESULTS!$AE709="","",RESULTS!K709)</f>
        <v/>
      </c>
      <c r="C709" s="109" t="str">
        <f>IF(RESULTS!$AE709="","",RESULTS!M709)</f>
        <v/>
      </c>
      <c r="D709" s="109">
        <f>IF(RESULTS!$AE709="","",RESULTS!AF709)</f>
        <v>0</v>
      </c>
      <c r="E709" s="109">
        <f>IF(RESULTS!$AE709="","",RESULTS!AG709)</f>
        <v>0</v>
      </c>
    </row>
    <row r="710" spans="1:5" x14ac:dyDescent="0.3">
      <c r="A710" t="str">
        <f>IF(RESULTS!$AE710="","",RESULTS!AE710)</f>
        <v xml:space="preserve"> </v>
      </c>
      <c r="B710" s="109" t="str">
        <f>IF(RESULTS!$AE710="","",RESULTS!K710)</f>
        <v/>
      </c>
      <c r="C710" s="109" t="str">
        <f>IF(RESULTS!$AE710="","",RESULTS!M710)</f>
        <v/>
      </c>
      <c r="D710" s="109">
        <f>IF(RESULTS!$AE710="","",RESULTS!AF710)</f>
        <v>0</v>
      </c>
      <c r="E710" s="109">
        <f>IF(RESULTS!$AE710="","",RESULTS!AG710)</f>
        <v>0</v>
      </c>
    </row>
    <row r="711" spans="1:5" x14ac:dyDescent="0.3">
      <c r="A711" t="str">
        <f>IF(RESULTS!$AE711="","",RESULTS!AE711)</f>
        <v xml:space="preserve"> </v>
      </c>
      <c r="B711" s="109" t="str">
        <f>IF(RESULTS!$AE711="","",RESULTS!K711)</f>
        <v/>
      </c>
      <c r="C711" s="109" t="str">
        <f>IF(RESULTS!$AE711="","",RESULTS!M711)</f>
        <v/>
      </c>
      <c r="D711" s="109">
        <f>IF(RESULTS!$AE711="","",RESULTS!AF711)</f>
        <v>0</v>
      </c>
      <c r="E711" s="109">
        <f>IF(RESULTS!$AE711="","",RESULTS!AG711)</f>
        <v>0</v>
      </c>
    </row>
    <row r="712" spans="1:5" x14ac:dyDescent="0.3">
      <c r="A712" t="str">
        <f>IF(RESULTS!$AE712="","",RESULTS!AE712)</f>
        <v xml:space="preserve"> </v>
      </c>
      <c r="B712" s="109" t="str">
        <f>IF(RESULTS!$AE712="","",RESULTS!K712)</f>
        <v/>
      </c>
      <c r="C712" s="109" t="str">
        <f>IF(RESULTS!$AE712="","",RESULTS!M712)</f>
        <v/>
      </c>
      <c r="D712" s="109">
        <f>IF(RESULTS!$AE712="","",RESULTS!AF712)</f>
        <v>0</v>
      </c>
      <c r="E712" s="109">
        <f>IF(RESULTS!$AE712="","",RESULTS!AG712)</f>
        <v>0</v>
      </c>
    </row>
    <row r="713" spans="1:5" x14ac:dyDescent="0.3">
      <c r="A713" t="str">
        <f>IF(RESULTS!$AE713="","",RESULTS!AE713)</f>
        <v xml:space="preserve"> </v>
      </c>
      <c r="B713" s="109" t="str">
        <f>IF(RESULTS!$AE713="","",RESULTS!K713)</f>
        <v/>
      </c>
      <c r="C713" s="109" t="str">
        <f>IF(RESULTS!$AE713="","",RESULTS!M713)</f>
        <v/>
      </c>
      <c r="D713" s="109">
        <f>IF(RESULTS!$AE713="","",RESULTS!AF713)</f>
        <v>0</v>
      </c>
      <c r="E713" s="109">
        <f>IF(RESULTS!$AE713="","",RESULTS!AG713)</f>
        <v>0</v>
      </c>
    </row>
    <row r="714" spans="1:5" x14ac:dyDescent="0.3">
      <c r="A714" t="str">
        <f>IF(RESULTS!$AE714="","",RESULTS!AE714)</f>
        <v xml:space="preserve"> </v>
      </c>
      <c r="B714" s="109" t="str">
        <f>IF(RESULTS!$AE714="","",RESULTS!K714)</f>
        <v/>
      </c>
      <c r="C714" s="109" t="str">
        <f>IF(RESULTS!$AE714="","",RESULTS!M714)</f>
        <v/>
      </c>
      <c r="D714" s="109">
        <f>IF(RESULTS!$AE714="","",RESULTS!AF714)</f>
        <v>0</v>
      </c>
      <c r="E714" s="109">
        <f>IF(RESULTS!$AE714="","",RESULTS!AG714)</f>
        <v>0</v>
      </c>
    </row>
    <row r="715" spans="1:5" x14ac:dyDescent="0.3">
      <c r="A715" t="str">
        <f>IF(RESULTS!$AE715="","",RESULTS!AE715)</f>
        <v xml:space="preserve"> </v>
      </c>
      <c r="B715" s="109" t="str">
        <f>IF(RESULTS!$AE715="","",RESULTS!K715)</f>
        <v/>
      </c>
      <c r="C715" s="109" t="str">
        <f>IF(RESULTS!$AE715="","",RESULTS!M715)</f>
        <v/>
      </c>
      <c r="D715" s="109">
        <f>IF(RESULTS!$AE715="","",RESULTS!AF715)</f>
        <v>0</v>
      </c>
      <c r="E715" s="109">
        <f>IF(RESULTS!$AE715="","",RESULTS!AG715)</f>
        <v>0</v>
      </c>
    </row>
    <row r="716" spans="1:5" x14ac:dyDescent="0.3">
      <c r="A716" t="str">
        <f>IF(RESULTS!$AE716="","",RESULTS!AE716)</f>
        <v xml:space="preserve"> </v>
      </c>
      <c r="B716" s="109" t="str">
        <f>IF(RESULTS!$AE716="","",RESULTS!K716)</f>
        <v/>
      </c>
      <c r="C716" s="109" t="str">
        <f>IF(RESULTS!$AE716="","",RESULTS!M716)</f>
        <v/>
      </c>
      <c r="D716" s="109">
        <f>IF(RESULTS!$AE716="","",RESULTS!AF716)</f>
        <v>0</v>
      </c>
      <c r="E716" s="109">
        <f>IF(RESULTS!$AE716="","",RESULTS!AG716)</f>
        <v>0</v>
      </c>
    </row>
    <row r="717" spans="1:5" x14ac:dyDescent="0.3">
      <c r="A717" t="str">
        <f>IF(RESULTS!$AE717="","",RESULTS!AE717)</f>
        <v xml:space="preserve"> </v>
      </c>
      <c r="B717" s="109" t="str">
        <f>IF(RESULTS!$AE717="","",RESULTS!K717)</f>
        <v/>
      </c>
      <c r="C717" s="109" t="str">
        <f>IF(RESULTS!$AE717="","",RESULTS!M717)</f>
        <v/>
      </c>
      <c r="D717" s="109">
        <f>IF(RESULTS!$AE717="","",RESULTS!AF717)</f>
        <v>0</v>
      </c>
      <c r="E717" s="109">
        <f>IF(RESULTS!$AE717="","",RESULTS!AG717)</f>
        <v>0</v>
      </c>
    </row>
    <row r="718" spans="1:5" x14ac:dyDescent="0.3">
      <c r="A718" t="str">
        <f>IF(RESULTS!$AE718="","",RESULTS!AE718)</f>
        <v xml:space="preserve"> </v>
      </c>
      <c r="B718" s="109" t="str">
        <f>IF(RESULTS!$AE718="","",RESULTS!K718)</f>
        <v/>
      </c>
      <c r="C718" s="109" t="str">
        <f>IF(RESULTS!$AE718="","",RESULTS!M718)</f>
        <v/>
      </c>
      <c r="D718" s="109">
        <f>IF(RESULTS!$AE718="","",RESULTS!AF718)</f>
        <v>0</v>
      </c>
      <c r="E718" s="109">
        <f>IF(RESULTS!$AE718="","",RESULTS!AG718)</f>
        <v>0</v>
      </c>
    </row>
    <row r="719" spans="1:5" x14ac:dyDescent="0.3">
      <c r="A719" t="str">
        <f>IF(RESULTS!$AE719="","",RESULTS!AE719)</f>
        <v xml:space="preserve"> </v>
      </c>
      <c r="B719" s="109" t="str">
        <f>IF(RESULTS!$AE719="","",RESULTS!K719)</f>
        <v/>
      </c>
      <c r="C719" s="109" t="str">
        <f>IF(RESULTS!$AE719="","",RESULTS!M719)</f>
        <v/>
      </c>
      <c r="D719" s="109">
        <f>IF(RESULTS!$AE719="","",RESULTS!AF719)</f>
        <v>0</v>
      </c>
      <c r="E719" s="109">
        <f>IF(RESULTS!$AE719="","",RESULTS!AG719)</f>
        <v>0</v>
      </c>
    </row>
    <row r="720" spans="1:5" x14ac:dyDescent="0.3">
      <c r="A720" t="str">
        <f>IF(RESULTS!$AE720="","",RESULTS!AE720)</f>
        <v xml:space="preserve"> </v>
      </c>
      <c r="B720" s="109" t="str">
        <f>IF(RESULTS!$AE720="","",RESULTS!K720)</f>
        <v/>
      </c>
      <c r="C720" s="109" t="str">
        <f>IF(RESULTS!$AE720="","",RESULTS!M720)</f>
        <v/>
      </c>
      <c r="D720" s="109">
        <f>IF(RESULTS!$AE720="","",RESULTS!AF720)</f>
        <v>0</v>
      </c>
      <c r="E720" s="109">
        <f>IF(RESULTS!$AE720="","",RESULTS!AG720)</f>
        <v>0</v>
      </c>
    </row>
    <row r="721" spans="1:5" x14ac:dyDescent="0.3">
      <c r="A721" t="str">
        <f>IF(RESULTS!$AE721="","",RESULTS!AE721)</f>
        <v xml:space="preserve"> </v>
      </c>
      <c r="B721" s="109" t="str">
        <f>IF(RESULTS!$AE721="","",RESULTS!K721)</f>
        <v/>
      </c>
      <c r="C721" s="109" t="str">
        <f>IF(RESULTS!$AE721="","",RESULTS!M721)</f>
        <v/>
      </c>
      <c r="D721" s="109">
        <f>IF(RESULTS!$AE721="","",RESULTS!AF721)</f>
        <v>0</v>
      </c>
      <c r="E721" s="109">
        <f>IF(RESULTS!$AE721="","",RESULTS!AG721)</f>
        <v>0</v>
      </c>
    </row>
    <row r="722" spans="1:5" x14ac:dyDescent="0.3">
      <c r="A722" t="str">
        <f>IF(RESULTS!$AE722="","",RESULTS!AE722)</f>
        <v xml:space="preserve"> </v>
      </c>
      <c r="B722" s="109" t="str">
        <f>IF(RESULTS!$AE722="","",RESULTS!K722)</f>
        <v/>
      </c>
      <c r="C722" s="109" t="str">
        <f>IF(RESULTS!$AE722="","",RESULTS!M722)</f>
        <v/>
      </c>
      <c r="D722" s="109">
        <f>IF(RESULTS!$AE722="","",RESULTS!AF722)</f>
        <v>0</v>
      </c>
      <c r="E722" s="109">
        <f>IF(RESULTS!$AE722="","",RESULTS!AG722)</f>
        <v>0</v>
      </c>
    </row>
    <row r="723" spans="1:5" x14ac:dyDescent="0.3">
      <c r="A723" t="str">
        <f>IF(RESULTS!$AE723="","",RESULTS!AE723)</f>
        <v xml:space="preserve"> </v>
      </c>
      <c r="B723" s="109" t="str">
        <f>IF(RESULTS!$AE723="","",RESULTS!K723)</f>
        <v/>
      </c>
      <c r="C723" s="109" t="str">
        <f>IF(RESULTS!$AE723="","",RESULTS!M723)</f>
        <v/>
      </c>
      <c r="D723" s="109">
        <f>IF(RESULTS!$AE723="","",RESULTS!AF723)</f>
        <v>0</v>
      </c>
      <c r="E723" s="109">
        <f>IF(RESULTS!$AE723="","",RESULTS!AG723)</f>
        <v>0</v>
      </c>
    </row>
    <row r="724" spans="1:5" x14ac:dyDescent="0.3">
      <c r="A724" t="str">
        <f>IF(RESULTS!$AE724="","",RESULTS!AE724)</f>
        <v xml:space="preserve"> </v>
      </c>
      <c r="B724" s="109" t="str">
        <f>IF(RESULTS!$AE724="","",RESULTS!K724)</f>
        <v/>
      </c>
      <c r="C724" s="109" t="str">
        <f>IF(RESULTS!$AE724="","",RESULTS!M724)</f>
        <v/>
      </c>
      <c r="D724" s="109">
        <f>IF(RESULTS!$AE724="","",RESULTS!AF724)</f>
        <v>0</v>
      </c>
      <c r="E724" s="109">
        <f>IF(RESULTS!$AE724="","",RESULTS!AG724)</f>
        <v>0</v>
      </c>
    </row>
    <row r="725" spans="1:5" x14ac:dyDescent="0.3">
      <c r="A725" t="str">
        <f>IF(RESULTS!$AE725="","",RESULTS!AE725)</f>
        <v xml:space="preserve"> </v>
      </c>
      <c r="B725" s="109" t="str">
        <f>IF(RESULTS!$AE725="","",RESULTS!K725)</f>
        <v/>
      </c>
      <c r="C725" s="109" t="str">
        <f>IF(RESULTS!$AE725="","",RESULTS!M725)</f>
        <v/>
      </c>
      <c r="D725" s="109">
        <f>IF(RESULTS!$AE725="","",RESULTS!AF725)</f>
        <v>0</v>
      </c>
      <c r="E725" s="109">
        <f>IF(RESULTS!$AE725="","",RESULTS!AG725)</f>
        <v>0</v>
      </c>
    </row>
    <row r="726" spans="1:5" x14ac:dyDescent="0.3">
      <c r="A726" t="str">
        <f>IF(RESULTS!$AE726="","",RESULTS!AE726)</f>
        <v xml:space="preserve"> </v>
      </c>
      <c r="B726" s="109" t="str">
        <f>IF(RESULTS!$AE726="","",RESULTS!K726)</f>
        <v/>
      </c>
      <c r="C726" s="109" t="str">
        <f>IF(RESULTS!$AE726="","",RESULTS!M726)</f>
        <v/>
      </c>
      <c r="D726" s="109">
        <f>IF(RESULTS!$AE726="","",RESULTS!AF726)</f>
        <v>0</v>
      </c>
      <c r="E726" s="109">
        <f>IF(RESULTS!$AE726="","",RESULTS!AG726)</f>
        <v>0</v>
      </c>
    </row>
    <row r="727" spans="1:5" x14ac:dyDescent="0.3">
      <c r="A727" t="str">
        <f>IF(RESULTS!$AE727="","",RESULTS!AE727)</f>
        <v xml:space="preserve"> </v>
      </c>
      <c r="B727" s="109" t="str">
        <f>IF(RESULTS!$AE727="","",RESULTS!K727)</f>
        <v/>
      </c>
      <c r="C727" s="109" t="str">
        <f>IF(RESULTS!$AE727="","",RESULTS!M727)</f>
        <v/>
      </c>
      <c r="D727" s="109">
        <f>IF(RESULTS!$AE727="","",RESULTS!AF727)</f>
        <v>0</v>
      </c>
      <c r="E727" s="109">
        <f>IF(RESULTS!$AE727="","",RESULTS!AG727)</f>
        <v>0</v>
      </c>
    </row>
    <row r="728" spans="1:5" x14ac:dyDescent="0.3">
      <c r="A728" t="str">
        <f>IF(RESULTS!$AE728="","",RESULTS!AE728)</f>
        <v xml:space="preserve"> </v>
      </c>
      <c r="B728" s="109" t="str">
        <f>IF(RESULTS!$AE728="","",RESULTS!K728)</f>
        <v/>
      </c>
      <c r="C728" s="109" t="str">
        <f>IF(RESULTS!$AE728="","",RESULTS!M728)</f>
        <v/>
      </c>
      <c r="D728" s="109">
        <f>IF(RESULTS!$AE728="","",RESULTS!AF728)</f>
        <v>0</v>
      </c>
      <c r="E728" s="109">
        <f>IF(RESULTS!$AE728="","",RESULTS!AG728)</f>
        <v>0</v>
      </c>
    </row>
    <row r="729" spans="1:5" x14ac:dyDescent="0.3">
      <c r="A729" t="str">
        <f>IF(RESULTS!$AE729="","",RESULTS!AE729)</f>
        <v xml:space="preserve"> </v>
      </c>
      <c r="B729" s="109" t="str">
        <f>IF(RESULTS!$AE729="","",RESULTS!K729)</f>
        <v/>
      </c>
      <c r="C729" s="109" t="str">
        <f>IF(RESULTS!$AE729="","",RESULTS!M729)</f>
        <v/>
      </c>
      <c r="D729" s="109">
        <f>IF(RESULTS!$AE729="","",RESULTS!AF729)</f>
        <v>0</v>
      </c>
      <c r="E729" s="109">
        <f>IF(RESULTS!$AE729="","",RESULTS!AG729)</f>
        <v>0</v>
      </c>
    </row>
    <row r="730" spans="1:5" x14ac:dyDescent="0.3">
      <c r="A730" t="str">
        <f>IF(RESULTS!$AE730="","",RESULTS!AE730)</f>
        <v xml:space="preserve"> </v>
      </c>
      <c r="B730" s="109" t="str">
        <f>IF(RESULTS!$AE730="","",RESULTS!K730)</f>
        <v/>
      </c>
      <c r="C730" s="109" t="str">
        <f>IF(RESULTS!$AE730="","",RESULTS!M730)</f>
        <v/>
      </c>
      <c r="D730" s="109">
        <f>IF(RESULTS!$AE730="","",RESULTS!AF730)</f>
        <v>0</v>
      </c>
      <c r="E730" s="109">
        <f>IF(RESULTS!$AE730="","",RESULTS!AG730)</f>
        <v>0</v>
      </c>
    </row>
    <row r="731" spans="1:5" x14ac:dyDescent="0.3">
      <c r="A731" t="str">
        <f>IF(RESULTS!$AE731="","",RESULTS!AE731)</f>
        <v xml:space="preserve"> </v>
      </c>
      <c r="B731" s="109" t="str">
        <f>IF(RESULTS!$AE731="","",RESULTS!K731)</f>
        <v/>
      </c>
      <c r="C731" s="109" t="str">
        <f>IF(RESULTS!$AE731="","",RESULTS!M731)</f>
        <v/>
      </c>
      <c r="D731" s="109">
        <f>IF(RESULTS!$AE731="","",RESULTS!AF731)</f>
        <v>0</v>
      </c>
      <c r="E731" s="109">
        <f>IF(RESULTS!$AE731="","",RESULTS!AG731)</f>
        <v>0</v>
      </c>
    </row>
    <row r="732" spans="1:5" x14ac:dyDescent="0.3">
      <c r="A732" t="str">
        <f>IF(RESULTS!$AE732="","",RESULTS!AE732)</f>
        <v xml:space="preserve"> </v>
      </c>
      <c r="B732" s="109" t="str">
        <f>IF(RESULTS!$AE732="","",RESULTS!K732)</f>
        <v/>
      </c>
      <c r="C732" s="109" t="str">
        <f>IF(RESULTS!$AE732="","",RESULTS!M732)</f>
        <v/>
      </c>
      <c r="D732" s="109">
        <f>IF(RESULTS!$AE732="","",RESULTS!AF732)</f>
        <v>0</v>
      </c>
      <c r="E732" s="109">
        <f>IF(RESULTS!$AE732="","",RESULTS!AG732)</f>
        <v>0</v>
      </c>
    </row>
    <row r="733" spans="1:5" x14ac:dyDescent="0.3">
      <c r="A733" t="str">
        <f>IF(RESULTS!$AE733="","",RESULTS!AE733)</f>
        <v xml:space="preserve"> </v>
      </c>
      <c r="B733" s="109" t="str">
        <f>IF(RESULTS!$AE733="","",RESULTS!K733)</f>
        <v/>
      </c>
      <c r="C733" s="109" t="str">
        <f>IF(RESULTS!$AE733="","",RESULTS!M733)</f>
        <v/>
      </c>
      <c r="D733" s="109">
        <f>IF(RESULTS!$AE733="","",RESULTS!AF733)</f>
        <v>0</v>
      </c>
      <c r="E733" s="109">
        <f>IF(RESULTS!$AE733="","",RESULTS!AG733)</f>
        <v>0</v>
      </c>
    </row>
    <row r="734" spans="1:5" x14ac:dyDescent="0.3">
      <c r="A734" t="str">
        <f>IF(RESULTS!$AE734="","",RESULTS!AE734)</f>
        <v xml:space="preserve"> </v>
      </c>
      <c r="B734" s="109" t="str">
        <f>IF(RESULTS!$AE734="","",RESULTS!K734)</f>
        <v/>
      </c>
      <c r="C734" s="109" t="str">
        <f>IF(RESULTS!$AE734="","",RESULTS!M734)</f>
        <v/>
      </c>
      <c r="D734" s="109">
        <f>IF(RESULTS!$AE734="","",RESULTS!AF734)</f>
        <v>0</v>
      </c>
      <c r="E734" s="109">
        <f>IF(RESULTS!$AE734="","",RESULTS!AG734)</f>
        <v>0</v>
      </c>
    </row>
    <row r="735" spans="1:5" x14ac:dyDescent="0.3">
      <c r="A735" t="str">
        <f>IF(RESULTS!$AE735="","",RESULTS!AE735)</f>
        <v xml:space="preserve"> </v>
      </c>
      <c r="B735" s="109" t="str">
        <f>IF(RESULTS!$AE735="","",RESULTS!K735)</f>
        <v/>
      </c>
      <c r="C735" s="109" t="str">
        <f>IF(RESULTS!$AE735="","",RESULTS!M735)</f>
        <v/>
      </c>
      <c r="D735" s="109">
        <f>IF(RESULTS!$AE735="","",RESULTS!AF735)</f>
        <v>0</v>
      </c>
      <c r="E735" s="109">
        <f>IF(RESULTS!$AE735="","",RESULTS!AG735)</f>
        <v>0</v>
      </c>
    </row>
    <row r="736" spans="1:5" x14ac:dyDescent="0.3">
      <c r="A736" t="str">
        <f>IF(RESULTS!$AE736="","",RESULTS!AE736)</f>
        <v xml:space="preserve"> </v>
      </c>
      <c r="B736" s="109" t="str">
        <f>IF(RESULTS!$AE736="","",RESULTS!K736)</f>
        <v/>
      </c>
      <c r="C736" s="109" t="str">
        <f>IF(RESULTS!$AE736="","",RESULTS!M736)</f>
        <v/>
      </c>
      <c r="D736" s="109">
        <f>IF(RESULTS!$AE736="","",RESULTS!AF736)</f>
        <v>0</v>
      </c>
      <c r="E736" s="109">
        <f>IF(RESULTS!$AE736="","",RESULTS!AG736)</f>
        <v>0</v>
      </c>
    </row>
    <row r="737" spans="1:5" x14ac:dyDescent="0.3">
      <c r="A737" t="str">
        <f>IF(RESULTS!$AE737="","",RESULTS!AE737)</f>
        <v xml:space="preserve"> </v>
      </c>
      <c r="B737" s="109" t="str">
        <f>IF(RESULTS!$AE737="","",RESULTS!K737)</f>
        <v/>
      </c>
      <c r="C737" s="109" t="str">
        <f>IF(RESULTS!$AE737="","",RESULTS!M737)</f>
        <v/>
      </c>
      <c r="D737" s="109">
        <f>IF(RESULTS!$AE737="","",RESULTS!AF737)</f>
        <v>0</v>
      </c>
      <c r="E737" s="109">
        <f>IF(RESULTS!$AE737="","",RESULTS!AG737)</f>
        <v>0</v>
      </c>
    </row>
    <row r="738" spans="1:5" x14ac:dyDescent="0.3">
      <c r="A738" t="str">
        <f>IF(RESULTS!$AE738="","",RESULTS!AE738)</f>
        <v xml:space="preserve"> </v>
      </c>
      <c r="B738" s="109" t="str">
        <f>IF(RESULTS!$AE738="","",RESULTS!K738)</f>
        <v/>
      </c>
      <c r="C738" s="109" t="str">
        <f>IF(RESULTS!$AE738="","",RESULTS!M738)</f>
        <v/>
      </c>
      <c r="D738" s="109">
        <f>IF(RESULTS!$AE738="","",RESULTS!AF738)</f>
        <v>0</v>
      </c>
      <c r="E738" s="109">
        <f>IF(RESULTS!$AE738="","",RESULTS!AG738)</f>
        <v>0</v>
      </c>
    </row>
    <row r="739" spans="1:5" x14ac:dyDescent="0.3">
      <c r="A739" t="str">
        <f>IF(RESULTS!$AE739="","",RESULTS!AE739)</f>
        <v xml:space="preserve"> </v>
      </c>
      <c r="B739" s="109" t="str">
        <f>IF(RESULTS!$AE739="","",RESULTS!K739)</f>
        <v/>
      </c>
      <c r="C739" s="109" t="str">
        <f>IF(RESULTS!$AE739="","",RESULTS!M739)</f>
        <v/>
      </c>
      <c r="D739" s="109">
        <f>IF(RESULTS!$AE739="","",RESULTS!AF739)</f>
        <v>0</v>
      </c>
      <c r="E739" s="109">
        <f>IF(RESULTS!$AE739="","",RESULTS!AG739)</f>
        <v>0</v>
      </c>
    </row>
    <row r="740" spans="1:5" x14ac:dyDescent="0.3">
      <c r="A740" t="str">
        <f>IF(RESULTS!$AE740="","",RESULTS!AE740)</f>
        <v xml:space="preserve"> </v>
      </c>
      <c r="B740" s="109" t="str">
        <f>IF(RESULTS!$AE740="","",RESULTS!K740)</f>
        <v/>
      </c>
      <c r="C740" s="109" t="str">
        <f>IF(RESULTS!$AE740="","",RESULTS!M740)</f>
        <v/>
      </c>
      <c r="D740" s="109">
        <f>IF(RESULTS!$AE740="","",RESULTS!AF740)</f>
        <v>0</v>
      </c>
      <c r="E740" s="109">
        <f>IF(RESULTS!$AE740="","",RESULTS!AG740)</f>
        <v>0</v>
      </c>
    </row>
    <row r="741" spans="1:5" x14ac:dyDescent="0.3">
      <c r="A741" t="str">
        <f>IF(RESULTS!$AE741="","",RESULTS!AE741)</f>
        <v xml:space="preserve"> </v>
      </c>
      <c r="B741" s="109" t="str">
        <f>IF(RESULTS!$AE741="","",RESULTS!K741)</f>
        <v/>
      </c>
      <c r="C741" s="109" t="str">
        <f>IF(RESULTS!$AE741="","",RESULTS!M741)</f>
        <v/>
      </c>
      <c r="D741" s="109">
        <f>IF(RESULTS!$AE741="","",RESULTS!AF741)</f>
        <v>0</v>
      </c>
      <c r="E741" s="109">
        <f>IF(RESULTS!$AE741="","",RESULTS!AG741)</f>
        <v>0</v>
      </c>
    </row>
    <row r="742" spans="1:5" x14ac:dyDescent="0.3">
      <c r="A742" t="str">
        <f>IF(RESULTS!$AE742="","",RESULTS!AE742)</f>
        <v xml:space="preserve"> </v>
      </c>
      <c r="B742" s="109" t="str">
        <f>IF(RESULTS!$AE742="","",RESULTS!K742)</f>
        <v/>
      </c>
      <c r="C742" s="109" t="str">
        <f>IF(RESULTS!$AE742="","",RESULTS!M742)</f>
        <v/>
      </c>
      <c r="D742" s="109">
        <f>IF(RESULTS!$AE742="","",RESULTS!AF742)</f>
        <v>0</v>
      </c>
      <c r="E742" s="109">
        <f>IF(RESULTS!$AE742="","",RESULTS!AG742)</f>
        <v>0</v>
      </c>
    </row>
    <row r="743" spans="1:5" x14ac:dyDescent="0.3">
      <c r="A743" t="str">
        <f>IF(RESULTS!$AE743="","",RESULTS!AE743)</f>
        <v xml:space="preserve"> </v>
      </c>
      <c r="B743" s="109" t="str">
        <f>IF(RESULTS!$AE743="","",RESULTS!K743)</f>
        <v/>
      </c>
      <c r="C743" s="109" t="str">
        <f>IF(RESULTS!$AE743="","",RESULTS!M743)</f>
        <v/>
      </c>
      <c r="D743" s="109">
        <f>IF(RESULTS!$AE743="","",RESULTS!AF743)</f>
        <v>0</v>
      </c>
      <c r="E743" s="109">
        <f>IF(RESULTS!$AE743="","",RESULTS!AG743)</f>
        <v>0</v>
      </c>
    </row>
    <row r="744" spans="1:5" x14ac:dyDescent="0.3">
      <c r="A744" t="str">
        <f>IF(RESULTS!$AE744="","",RESULTS!AE744)</f>
        <v xml:space="preserve"> </v>
      </c>
      <c r="B744" s="109" t="str">
        <f>IF(RESULTS!$AE744="","",RESULTS!K744)</f>
        <v/>
      </c>
      <c r="C744" s="109" t="str">
        <f>IF(RESULTS!$AE744="","",RESULTS!M744)</f>
        <v/>
      </c>
      <c r="D744" s="109">
        <f>IF(RESULTS!$AE744="","",RESULTS!AF744)</f>
        <v>0</v>
      </c>
      <c r="E744" s="109">
        <f>IF(RESULTS!$AE744="","",RESULTS!AG744)</f>
        <v>0</v>
      </c>
    </row>
    <row r="745" spans="1:5" x14ac:dyDescent="0.3">
      <c r="A745" t="str">
        <f>IF(RESULTS!$AE745="","",RESULTS!AE745)</f>
        <v xml:space="preserve"> </v>
      </c>
      <c r="B745" s="109" t="str">
        <f>IF(RESULTS!$AE745="","",RESULTS!K745)</f>
        <v/>
      </c>
      <c r="C745" s="109" t="str">
        <f>IF(RESULTS!$AE745="","",RESULTS!M745)</f>
        <v/>
      </c>
      <c r="D745" s="109">
        <f>IF(RESULTS!$AE745="","",RESULTS!AF745)</f>
        <v>0</v>
      </c>
      <c r="E745" s="109">
        <f>IF(RESULTS!$AE745="","",RESULTS!AG745)</f>
        <v>0</v>
      </c>
    </row>
    <row r="746" spans="1:5" x14ac:dyDescent="0.3">
      <c r="A746" t="str">
        <f>IF(RESULTS!$AE746="","",RESULTS!AE746)</f>
        <v xml:space="preserve"> </v>
      </c>
      <c r="B746" s="109" t="str">
        <f>IF(RESULTS!$AE746="","",RESULTS!K746)</f>
        <v/>
      </c>
      <c r="C746" s="109" t="str">
        <f>IF(RESULTS!$AE746="","",RESULTS!M746)</f>
        <v/>
      </c>
      <c r="D746" s="109">
        <f>IF(RESULTS!$AE746="","",RESULTS!AF746)</f>
        <v>0</v>
      </c>
      <c r="E746" s="109">
        <f>IF(RESULTS!$AE746="","",RESULTS!AG746)</f>
        <v>0</v>
      </c>
    </row>
    <row r="747" spans="1:5" x14ac:dyDescent="0.3">
      <c r="A747" t="str">
        <f>IF(RESULTS!$AE747="","",RESULTS!AE747)</f>
        <v xml:space="preserve"> </v>
      </c>
      <c r="B747" s="109" t="str">
        <f>IF(RESULTS!$AE747="","",RESULTS!K747)</f>
        <v/>
      </c>
      <c r="C747" s="109" t="str">
        <f>IF(RESULTS!$AE747="","",RESULTS!M747)</f>
        <v/>
      </c>
      <c r="D747" s="109">
        <f>IF(RESULTS!$AE747="","",RESULTS!AF747)</f>
        <v>0</v>
      </c>
      <c r="E747" s="109">
        <f>IF(RESULTS!$AE747="","",RESULTS!AG747)</f>
        <v>0</v>
      </c>
    </row>
    <row r="748" spans="1:5" x14ac:dyDescent="0.3">
      <c r="A748" t="str">
        <f>IF(RESULTS!$AE748="","",RESULTS!AE748)</f>
        <v xml:space="preserve"> </v>
      </c>
      <c r="B748" s="109" t="str">
        <f>IF(RESULTS!$AE748="","",RESULTS!K748)</f>
        <v/>
      </c>
      <c r="C748" s="109" t="str">
        <f>IF(RESULTS!$AE748="","",RESULTS!M748)</f>
        <v/>
      </c>
      <c r="D748" s="109">
        <f>IF(RESULTS!$AE748="","",RESULTS!AF748)</f>
        <v>0</v>
      </c>
      <c r="E748" s="109">
        <f>IF(RESULTS!$AE748="","",RESULTS!AG748)</f>
        <v>0</v>
      </c>
    </row>
    <row r="749" spans="1:5" x14ac:dyDescent="0.3">
      <c r="A749" t="str">
        <f>IF(RESULTS!$AE749="","",RESULTS!AE749)</f>
        <v xml:space="preserve"> </v>
      </c>
      <c r="B749" s="109" t="str">
        <f>IF(RESULTS!$AE749="","",RESULTS!K749)</f>
        <v/>
      </c>
      <c r="C749" s="109" t="str">
        <f>IF(RESULTS!$AE749="","",RESULTS!M749)</f>
        <v/>
      </c>
      <c r="D749" s="109">
        <f>IF(RESULTS!$AE749="","",RESULTS!AF749)</f>
        <v>0</v>
      </c>
      <c r="E749" s="109">
        <f>IF(RESULTS!$AE749="","",RESULTS!AG749)</f>
        <v>0</v>
      </c>
    </row>
    <row r="750" spans="1:5" x14ac:dyDescent="0.3">
      <c r="A750" t="str">
        <f>IF(RESULTS!$AE750="","",RESULTS!AE750)</f>
        <v xml:space="preserve"> </v>
      </c>
      <c r="B750" s="109" t="str">
        <f>IF(RESULTS!$AE750="","",RESULTS!K750)</f>
        <v/>
      </c>
      <c r="C750" s="109" t="str">
        <f>IF(RESULTS!$AE750="","",RESULTS!M750)</f>
        <v/>
      </c>
      <c r="D750" s="109">
        <f>IF(RESULTS!$AE750="","",RESULTS!AF750)</f>
        <v>0</v>
      </c>
      <c r="E750" s="109">
        <f>IF(RESULTS!$AE750="","",RESULTS!AG750)</f>
        <v>0</v>
      </c>
    </row>
    <row r="751" spans="1:5" x14ac:dyDescent="0.3">
      <c r="A751" t="str">
        <f>IF(RESULTS!$AE751="","",RESULTS!AE751)</f>
        <v xml:space="preserve"> </v>
      </c>
      <c r="B751" s="109" t="str">
        <f>IF(RESULTS!$AE751="","",RESULTS!K751)</f>
        <v/>
      </c>
      <c r="C751" s="109" t="str">
        <f>IF(RESULTS!$AE751="","",RESULTS!M751)</f>
        <v/>
      </c>
      <c r="D751" s="109">
        <f>IF(RESULTS!$AE751="","",RESULTS!AF751)</f>
        <v>0</v>
      </c>
      <c r="E751" s="109">
        <f>IF(RESULTS!$AE751="","",RESULTS!AG751)</f>
        <v>0</v>
      </c>
    </row>
    <row r="752" spans="1:5" x14ac:dyDescent="0.3">
      <c r="A752" t="str">
        <f>IF(RESULTS!$AE752="","",RESULTS!AE752)</f>
        <v xml:space="preserve"> </v>
      </c>
      <c r="B752" s="109" t="str">
        <f>IF(RESULTS!$AE752="","",RESULTS!K752)</f>
        <v/>
      </c>
      <c r="C752" s="109" t="str">
        <f>IF(RESULTS!$AE752="","",RESULTS!M752)</f>
        <v/>
      </c>
      <c r="D752" s="109">
        <f>IF(RESULTS!$AE752="","",RESULTS!AF752)</f>
        <v>0</v>
      </c>
      <c r="E752" s="109">
        <f>IF(RESULTS!$AE752="","",RESULTS!AG752)</f>
        <v>0</v>
      </c>
    </row>
    <row r="753" spans="1:5" x14ac:dyDescent="0.3">
      <c r="A753" t="str">
        <f>IF(RESULTS!$AE753="","",RESULTS!AE753)</f>
        <v xml:space="preserve"> </v>
      </c>
      <c r="B753" s="109" t="str">
        <f>IF(RESULTS!$AE753="","",RESULTS!K753)</f>
        <v/>
      </c>
      <c r="C753" s="109" t="str">
        <f>IF(RESULTS!$AE753="","",RESULTS!M753)</f>
        <v/>
      </c>
      <c r="D753" s="109">
        <f>IF(RESULTS!$AE753="","",RESULTS!AF753)</f>
        <v>0</v>
      </c>
      <c r="E753" s="109">
        <f>IF(RESULTS!$AE753="","",RESULTS!AG753)</f>
        <v>0</v>
      </c>
    </row>
    <row r="754" spans="1:5" x14ac:dyDescent="0.3">
      <c r="A754" t="str">
        <f>IF(RESULTS!$AE754="","",RESULTS!AE754)</f>
        <v xml:space="preserve"> </v>
      </c>
      <c r="B754" s="109" t="str">
        <f>IF(RESULTS!$AE754="","",RESULTS!K754)</f>
        <v/>
      </c>
      <c r="C754" s="109" t="str">
        <f>IF(RESULTS!$AE754="","",RESULTS!M754)</f>
        <v/>
      </c>
      <c r="D754" s="109">
        <f>IF(RESULTS!$AE754="","",RESULTS!AF754)</f>
        <v>0</v>
      </c>
      <c r="E754" s="109">
        <f>IF(RESULTS!$AE754="","",RESULTS!AG754)</f>
        <v>0</v>
      </c>
    </row>
    <row r="755" spans="1:5" x14ac:dyDescent="0.3">
      <c r="A755" t="str">
        <f>IF(RESULTS!$AE755="","",RESULTS!AE755)</f>
        <v xml:space="preserve"> </v>
      </c>
      <c r="B755" s="109" t="str">
        <f>IF(RESULTS!$AE755="","",RESULTS!K755)</f>
        <v/>
      </c>
      <c r="C755" s="109" t="str">
        <f>IF(RESULTS!$AE755="","",RESULTS!M755)</f>
        <v/>
      </c>
      <c r="D755" s="109">
        <f>IF(RESULTS!$AE755="","",RESULTS!AF755)</f>
        <v>0</v>
      </c>
      <c r="E755" s="109">
        <f>IF(RESULTS!$AE755="","",RESULTS!AG755)</f>
        <v>0</v>
      </c>
    </row>
    <row r="756" spans="1:5" x14ac:dyDescent="0.3">
      <c r="A756" t="str">
        <f>IF(RESULTS!$AE756="","",RESULTS!AE756)</f>
        <v xml:space="preserve"> </v>
      </c>
      <c r="B756" s="109" t="str">
        <f>IF(RESULTS!$AE756="","",RESULTS!K756)</f>
        <v/>
      </c>
      <c r="C756" s="109" t="str">
        <f>IF(RESULTS!$AE756="","",RESULTS!M756)</f>
        <v/>
      </c>
      <c r="D756" s="109">
        <f>IF(RESULTS!$AE756="","",RESULTS!AF756)</f>
        <v>0</v>
      </c>
      <c r="E756" s="109">
        <f>IF(RESULTS!$AE756="","",RESULTS!AG756)</f>
        <v>0</v>
      </c>
    </row>
    <row r="757" spans="1:5" x14ac:dyDescent="0.3">
      <c r="A757" t="str">
        <f>IF(RESULTS!$AE757="","",RESULTS!AE757)</f>
        <v xml:space="preserve"> </v>
      </c>
      <c r="B757" s="109" t="str">
        <f>IF(RESULTS!$AE757="","",RESULTS!K757)</f>
        <v/>
      </c>
      <c r="C757" s="109" t="str">
        <f>IF(RESULTS!$AE757="","",RESULTS!M757)</f>
        <v/>
      </c>
      <c r="D757" s="109">
        <f>IF(RESULTS!$AE757="","",RESULTS!AF757)</f>
        <v>0</v>
      </c>
      <c r="E757" s="109">
        <f>IF(RESULTS!$AE757="","",RESULTS!AG757)</f>
        <v>0</v>
      </c>
    </row>
    <row r="758" spans="1:5" x14ac:dyDescent="0.3">
      <c r="A758" t="str">
        <f>IF(RESULTS!$AE758="","",RESULTS!AE758)</f>
        <v xml:space="preserve"> </v>
      </c>
      <c r="B758" s="109" t="str">
        <f>IF(RESULTS!$AE758="","",RESULTS!K758)</f>
        <v/>
      </c>
      <c r="C758" s="109" t="str">
        <f>IF(RESULTS!$AE758="","",RESULTS!M758)</f>
        <v/>
      </c>
      <c r="D758" s="109">
        <f>IF(RESULTS!$AE758="","",RESULTS!AF758)</f>
        <v>0</v>
      </c>
      <c r="E758" s="109">
        <f>IF(RESULTS!$AE758="","",RESULTS!AG758)</f>
        <v>0</v>
      </c>
    </row>
    <row r="759" spans="1:5" x14ac:dyDescent="0.3">
      <c r="A759" t="str">
        <f>IF(RESULTS!$AE759="","",RESULTS!AE759)</f>
        <v xml:space="preserve"> </v>
      </c>
      <c r="B759" s="109" t="str">
        <f>IF(RESULTS!$AE759="","",RESULTS!K759)</f>
        <v/>
      </c>
      <c r="C759" s="109" t="str">
        <f>IF(RESULTS!$AE759="","",RESULTS!M759)</f>
        <v/>
      </c>
      <c r="D759" s="109">
        <f>IF(RESULTS!$AE759="","",RESULTS!AF759)</f>
        <v>0</v>
      </c>
      <c r="E759" s="109">
        <f>IF(RESULTS!$AE759="","",RESULTS!AG759)</f>
        <v>0</v>
      </c>
    </row>
    <row r="760" spans="1:5" x14ac:dyDescent="0.3">
      <c r="A760" t="str">
        <f>IF(RESULTS!$AE760="","",RESULTS!AE760)</f>
        <v xml:space="preserve"> </v>
      </c>
      <c r="B760" s="109" t="str">
        <f>IF(RESULTS!$AE760="","",RESULTS!K760)</f>
        <v/>
      </c>
      <c r="C760" s="109" t="str">
        <f>IF(RESULTS!$AE760="","",RESULTS!M760)</f>
        <v/>
      </c>
      <c r="D760" s="109">
        <f>IF(RESULTS!$AE760="","",RESULTS!AF760)</f>
        <v>0</v>
      </c>
      <c r="E760" s="109">
        <f>IF(RESULTS!$AE760="","",RESULTS!AG760)</f>
        <v>0</v>
      </c>
    </row>
    <row r="761" spans="1:5" x14ac:dyDescent="0.3">
      <c r="A761" t="str">
        <f>IF(RESULTS!$AE761="","",RESULTS!AE761)</f>
        <v xml:space="preserve"> </v>
      </c>
      <c r="B761" s="109" t="str">
        <f>IF(RESULTS!$AE761="","",RESULTS!K761)</f>
        <v/>
      </c>
      <c r="C761" s="109" t="str">
        <f>IF(RESULTS!$AE761="","",RESULTS!M761)</f>
        <v/>
      </c>
      <c r="D761" s="109">
        <f>IF(RESULTS!$AE761="","",RESULTS!AF761)</f>
        <v>0</v>
      </c>
      <c r="E761" s="109">
        <f>IF(RESULTS!$AE761="","",RESULTS!AG761)</f>
        <v>0</v>
      </c>
    </row>
    <row r="762" spans="1:5" x14ac:dyDescent="0.3">
      <c r="A762" t="str">
        <f>IF(RESULTS!$AE762="","",RESULTS!AE762)</f>
        <v xml:space="preserve"> </v>
      </c>
      <c r="B762" s="109" t="str">
        <f>IF(RESULTS!$AE762="","",RESULTS!K762)</f>
        <v/>
      </c>
      <c r="C762" s="109" t="str">
        <f>IF(RESULTS!$AE762="","",RESULTS!M762)</f>
        <v/>
      </c>
      <c r="D762" s="109">
        <f>IF(RESULTS!$AE762="","",RESULTS!AF762)</f>
        <v>0</v>
      </c>
      <c r="E762" s="109">
        <f>IF(RESULTS!$AE762="","",RESULTS!AG762)</f>
        <v>0</v>
      </c>
    </row>
    <row r="763" spans="1:5" x14ac:dyDescent="0.3">
      <c r="A763" t="str">
        <f>IF(RESULTS!$AE763="","",RESULTS!AE763)</f>
        <v xml:space="preserve"> </v>
      </c>
      <c r="B763" s="109" t="str">
        <f>IF(RESULTS!$AE763="","",RESULTS!K763)</f>
        <v/>
      </c>
      <c r="C763" s="109" t="str">
        <f>IF(RESULTS!$AE763="","",RESULTS!M763)</f>
        <v/>
      </c>
      <c r="D763" s="109">
        <f>IF(RESULTS!$AE763="","",RESULTS!AF763)</f>
        <v>0</v>
      </c>
      <c r="E763" s="109">
        <f>IF(RESULTS!$AE763="","",RESULTS!AG763)</f>
        <v>0</v>
      </c>
    </row>
    <row r="764" spans="1:5" x14ac:dyDescent="0.3">
      <c r="A764" t="str">
        <f>IF(RESULTS!$AE764="","",RESULTS!AE764)</f>
        <v xml:space="preserve"> </v>
      </c>
      <c r="B764" s="109" t="str">
        <f>IF(RESULTS!$AE764="","",RESULTS!K764)</f>
        <v/>
      </c>
      <c r="C764" s="109" t="str">
        <f>IF(RESULTS!$AE764="","",RESULTS!M764)</f>
        <v/>
      </c>
      <c r="D764" s="109">
        <f>IF(RESULTS!$AE764="","",RESULTS!AF764)</f>
        <v>0</v>
      </c>
      <c r="E764" s="109">
        <f>IF(RESULTS!$AE764="","",RESULTS!AG764)</f>
        <v>0</v>
      </c>
    </row>
    <row r="765" spans="1:5" x14ac:dyDescent="0.3">
      <c r="A765" t="str">
        <f>IF(RESULTS!$AE765="","",RESULTS!AE765)</f>
        <v xml:space="preserve"> </v>
      </c>
      <c r="B765" s="109" t="str">
        <f>IF(RESULTS!$AE765="","",RESULTS!K765)</f>
        <v/>
      </c>
      <c r="C765" s="109" t="str">
        <f>IF(RESULTS!$AE765="","",RESULTS!M765)</f>
        <v/>
      </c>
      <c r="D765" s="109">
        <f>IF(RESULTS!$AE765="","",RESULTS!AF765)</f>
        <v>0</v>
      </c>
      <c r="E765" s="109">
        <f>IF(RESULTS!$AE765="","",RESULTS!AG765)</f>
        <v>0</v>
      </c>
    </row>
    <row r="766" spans="1:5" x14ac:dyDescent="0.3">
      <c r="A766" t="str">
        <f>IF(RESULTS!$AE766="","",RESULTS!AE766)</f>
        <v xml:space="preserve"> </v>
      </c>
      <c r="B766" s="109" t="str">
        <f>IF(RESULTS!$AE766="","",RESULTS!K766)</f>
        <v/>
      </c>
      <c r="C766" s="109" t="str">
        <f>IF(RESULTS!$AE766="","",RESULTS!M766)</f>
        <v/>
      </c>
      <c r="D766" s="109">
        <f>IF(RESULTS!$AE766="","",RESULTS!AF766)</f>
        <v>0</v>
      </c>
      <c r="E766" s="109">
        <f>IF(RESULTS!$AE766="","",RESULTS!AG766)</f>
        <v>0</v>
      </c>
    </row>
    <row r="767" spans="1:5" x14ac:dyDescent="0.3">
      <c r="A767" t="str">
        <f>IF(RESULTS!$AE767="","",RESULTS!AE767)</f>
        <v xml:space="preserve"> </v>
      </c>
      <c r="B767" s="109" t="str">
        <f>IF(RESULTS!$AE767="","",RESULTS!K767)</f>
        <v/>
      </c>
      <c r="C767" s="109" t="str">
        <f>IF(RESULTS!$AE767="","",RESULTS!M767)</f>
        <v/>
      </c>
      <c r="D767" s="109">
        <f>IF(RESULTS!$AE767="","",RESULTS!AF767)</f>
        <v>0</v>
      </c>
      <c r="E767" s="109">
        <f>IF(RESULTS!$AE767="","",RESULTS!AG767)</f>
        <v>0</v>
      </c>
    </row>
    <row r="768" spans="1:5" x14ac:dyDescent="0.3">
      <c r="A768" t="str">
        <f>IF(RESULTS!$AE768="","",RESULTS!AE768)</f>
        <v xml:space="preserve"> </v>
      </c>
      <c r="B768" s="109" t="str">
        <f>IF(RESULTS!$AE768="","",RESULTS!K768)</f>
        <v/>
      </c>
      <c r="C768" s="109" t="str">
        <f>IF(RESULTS!$AE768="","",RESULTS!M768)</f>
        <v/>
      </c>
      <c r="D768" s="109">
        <f>IF(RESULTS!$AE768="","",RESULTS!AF768)</f>
        <v>0</v>
      </c>
      <c r="E768" s="109">
        <f>IF(RESULTS!$AE768="","",RESULTS!AG768)</f>
        <v>0</v>
      </c>
    </row>
    <row r="769" spans="1:5" x14ac:dyDescent="0.3">
      <c r="A769" t="str">
        <f>IF(RESULTS!$AE769="","",RESULTS!AE769)</f>
        <v xml:space="preserve"> </v>
      </c>
      <c r="B769" s="109" t="str">
        <f>IF(RESULTS!$AE769="","",RESULTS!K769)</f>
        <v/>
      </c>
      <c r="C769" s="109" t="str">
        <f>IF(RESULTS!$AE769="","",RESULTS!M769)</f>
        <v/>
      </c>
      <c r="D769" s="109">
        <f>IF(RESULTS!$AE769="","",RESULTS!AF769)</f>
        <v>0</v>
      </c>
      <c r="E769" s="109">
        <f>IF(RESULTS!$AE769="","",RESULTS!AG769)</f>
        <v>0</v>
      </c>
    </row>
    <row r="770" spans="1:5" x14ac:dyDescent="0.3">
      <c r="A770" t="str">
        <f>IF(RESULTS!$AE770="","",RESULTS!AE770)</f>
        <v xml:space="preserve"> </v>
      </c>
      <c r="B770" s="109" t="str">
        <f>IF(RESULTS!$AE770="","",RESULTS!K770)</f>
        <v/>
      </c>
      <c r="C770" s="109" t="str">
        <f>IF(RESULTS!$AE770="","",RESULTS!M770)</f>
        <v/>
      </c>
      <c r="D770" s="109">
        <f>IF(RESULTS!$AE770="","",RESULTS!AF770)</f>
        <v>0</v>
      </c>
      <c r="E770" s="109">
        <f>IF(RESULTS!$AE770="","",RESULTS!AG770)</f>
        <v>0</v>
      </c>
    </row>
    <row r="771" spans="1:5" x14ac:dyDescent="0.3">
      <c r="A771" t="str">
        <f>IF(RESULTS!$AE771="","",RESULTS!AE771)</f>
        <v xml:space="preserve"> </v>
      </c>
      <c r="B771" s="109" t="str">
        <f>IF(RESULTS!$AE771="","",RESULTS!K771)</f>
        <v/>
      </c>
      <c r="C771" s="109" t="str">
        <f>IF(RESULTS!$AE771="","",RESULTS!M771)</f>
        <v/>
      </c>
      <c r="D771" s="109">
        <f>IF(RESULTS!$AE771="","",RESULTS!AF771)</f>
        <v>0</v>
      </c>
      <c r="E771" s="109">
        <f>IF(RESULTS!$AE771="","",RESULTS!AG771)</f>
        <v>0</v>
      </c>
    </row>
    <row r="772" spans="1:5" x14ac:dyDescent="0.3">
      <c r="A772" t="str">
        <f>IF(RESULTS!$AE772="","",RESULTS!AE772)</f>
        <v xml:space="preserve"> </v>
      </c>
      <c r="B772" s="109" t="str">
        <f>IF(RESULTS!$AE772="","",RESULTS!K772)</f>
        <v/>
      </c>
      <c r="C772" s="109" t="str">
        <f>IF(RESULTS!$AE772="","",RESULTS!M772)</f>
        <v/>
      </c>
      <c r="D772" s="109">
        <f>IF(RESULTS!$AE772="","",RESULTS!AF772)</f>
        <v>0</v>
      </c>
      <c r="E772" s="109">
        <f>IF(RESULTS!$AE772="","",RESULTS!AG772)</f>
        <v>0</v>
      </c>
    </row>
    <row r="773" spans="1:5" x14ac:dyDescent="0.3">
      <c r="A773" t="str">
        <f>IF(RESULTS!$AE773="","",RESULTS!AE773)</f>
        <v xml:space="preserve"> </v>
      </c>
      <c r="B773" s="109" t="str">
        <f>IF(RESULTS!$AE773="","",RESULTS!K773)</f>
        <v/>
      </c>
      <c r="C773" s="109" t="str">
        <f>IF(RESULTS!$AE773="","",RESULTS!M773)</f>
        <v/>
      </c>
      <c r="D773" s="109">
        <f>IF(RESULTS!$AE773="","",RESULTS!AF773)</f>
        <v>0</v>
      </c>
      <c r="E773" s="109">
        <f>IF(RESULTS!$AE773="","",RESULTS!AG773)</f>
        <v>0</v>
      </c>
    </row>
    <row r="774" spans="1:5" x14ac:dyDescent="0.3">
      <c r="A774" t="str">
        <f>IF(RESULTS!$AE774="","",RESULTS!AE774)</f>
        <v xml:space="preserve"> </v>
      </c>
      <c r="B774" s="109" t="str">
        <f>IF(RESULTS!$AE774="","",RESULTS!K774)</f>
        <v/>
      </c>
      <c r="C774" s="109" t="str">
        <f>IF(RESULTS!$AE774="","",RESULTS!M774)</f>
        <v/>
      </c>
      <c r="D774" s="109">
        <f>IF(RESULTS!$AE774="","",RESULTS!AF774)</f>
        <v>0</v>
      </c>
      <c r="E774" s="109">
        <f>IF(RESULTS!$AE774="","",RESULTS!AG774)</f>
        <v>0</v>
      </c>
    </row>
    <row r="775" spans="1:5" x14ac:dyDescent="0.3">
      <c r="A775" t="str">
        <f>IF(RESULTS!$AE775="","",RESULTS!AE775)</f>
        <v xml:space="preserve"> </v>
      </c>
      <c r="B775" s="109" t="str">
        <f>IF(RESULTS!$AE775="","",RESULTS!K775)</f>
        <v/>
      </c>
      <c r="C775" s="109" t="str">
        <f>IF(RESULTS!$AE775="","",RESULTS!M775)</f>
        <v/>
      </c>
      <c r="D775" s="109">
        <f>IF(RESULTS!$AE775="","",RESULTS!AF775)</f>
        <v>0</v>
      </c>
      <c r="E775" s="109">
        <f>IF(RESULTS!$AE775="","",RESULTS!AG775)</f>
        <v>0</v>
      </c>
    </row>
    <row r="776" spans="1:5" x14ac:dyDescent="0.3">
      <c r="A776" t="str">
        <f>IF(RESULTS!$AE776="","",RESULTS!AE776)</f>
        <v xml:space="preserve"> </v>
      </c>
      <c r="B776" s="109" t="str">
        <f>IF(RESULTS!$AE776="","",RESULTS!K776)</f>
        <v/>
      </c>
      <c r="C776" s="109" t="str">
        <f>IF(RESULTS!$AE776="","",RESULTS!M776)</f>
        <v/>
      </c>
      <c r="D776" s="109">
        <f>IF(RESULTS!$AE776="","",RESULTS!AF776)</f>
        <v>0</v>
      </c>
      <c r="E776" s="109">
        <f>IF(RESULTS!$AE776="","",RESULTS!AG776)</f>
        <v>0</v>
      </c>
    </row>
    <row r="777" spans="1:5" x14ac:dyDescent="0.3">
      <c r="A777" t="str">
        <f>IF(RESULTS!$AE777="","",RESULTS!AE777)</f>
        <v xml:space="preserve"> </v>
      </c>
      <c r="B777" s="109" t="str">
        <f>IF(RESULTS!$AE777="","",RESULTS!K777)</f>
        <v/>
      </c>
      <c r="C777" s="109" t="str">
        <f>IF(RESULTS!$AE777="","",RESULTS!M777)</f>
        <v/>
      </c>
      <c r="D777" s="109">
        <f>IF(RESULTS!$AE777="","",RESULTS!AF777)</f>
        <v>0</v>
      </c>
      <c r="E777" s="109">
        <f>IF(RESULTS!$AE777="","",RESULTS!AG777)</f>
        <v>0</v>
      </c>
    </row>
    <row r="778" spans="1:5" x14ac:dyDescent="0.3">
      <c r="A778" t="str">
        <f>IF(RESULTS!$AE778="","",RESULTS!AE778)</f>
        <v xml:space="preserve"> </v>
      </c>
      <c r="B778" s="109" t="str">
        <f>IF(RESULTS!$AE778="","",RESULTS!K778)</f>
        <v/>
      </c>
      <c r="C778" s="109" t="str">
        <f>IF(RESULTS!$AE778="","",RESULTS!M778)</f>
        <v/>
      </c>
      <c r="D778" s="109">
        <f>IF(RESULTS!$AE778="","",RESULTS!AF778)</f>
        <v>0</v>
      </c>
      <c r="E778" s="109">
        <f>IF(RESULTS!$AE778="","",RESULTS!AG778)</f>
        <v>0</v>
      </c>
    </row>
    <row r="779" spans="1:5" x14ac:dyDescent="0.3">
      <c r="A779" t="str">
        <f>IF(RESULTS!$AE779="","",RESULTS!AE779)</f>
        <v xml:space="preserve"> </v>
      </c>
      <c r="B779" s="109" t="str">
        <f>IF(RESULTS!$AE779="","",RESULTS!K779)</f>
        <v/>
      </c>
      <c r="C779" s="109" t="str">
        <f>IF(RESULTS!$AE779="","",RESULTS!M779)</f>
        <v/>
      </c>
      <c r="D779" s="109">
        <f>IF(RESULTS!$AE779="","",RESULTS!AF779)</f>
        <v>0</v>
      </c>
      <c r="E779" s="109">
        <f>IF(RESULTS!$AE779="","",RESULTS!AG779)</f>
        <v>0</v>
      </c>
    </row>
    <row r="780" spans="1:5" x14ac:dyDescent="0.3">
      <c r="A780" t="str">
        <f>IF(RESULTS!$AE780="","",RESULTS!AE780)</f>
        <v xml:space="preserve"> </v>
      </c>
      <c r="B780" s="109" t="str">
        <f>IF(RESULTS!$AE780="","",RESULTS!K780)</f>
        <v/>
      </c>
      <c r="C780" s="109" t="str">
        <f>IF(RESULTS!$AE780="","",RESULTS!M780)</f>
        <v/>
      </c>
      <c r="D780" s="109">
        <f>IF(RESULTS!$AE780="","",RESULTS!AF780)</f>
        <v>0</v>
      </c>
      <c r="E780" s="109">
        <f>IF(RESULTS!$AE780="","",RESULTS!AG780)</f>
        <v>0</v>
      </c>
    </row>
    <row r="781" spans="1:5" x14ac:dyDescent="0.3">
      <c r="A781" t="str">
        <f>IF(RESULTS!$AE781="","",RESULTS!AE781)</f>
        <v xml:space="preserve"> </v>
      </c>
      <c r="B781" s="109" t="str">
        <f>IF(RESULTS!$AE781="","",RESULTS!K781)</f>
        <v/>
      </c>
      <c r="C781" s="109" t="str">
        <f>IF(RESULTS!$AE781="","",RESULTS!M781)</f>
        <v/>
      </c>
      <c r="D781" s="109">
        <f>IF(RESULTS!$AE781="","",RESULTS!AF781)</f>
        <v>0</v>
      </c>
      <c r="E781" s="109">
        <f>IF(RESULTS!$AE781="","",RESULTS!AG781)</f>
        <v>0</v>
      </c>
    </row>
    <row r="782" spans="1:5" x14ac:dyDescent="0.3">
      <c r="A782" t="str">
        <f>IF(RESULTS!$AE782="","",RESULTS!AE782)</f>
        <v xml:space="preserve"> </v>
      </c>
      <c r="B782" s="109" t="str">
        <f>IF(RESULTS!$AE782="","",RESULTS!K782)</f>
        <v/>
      </c>
      <c r="C782" s="109" t="str">
        <f>IF(RESULTS!$AE782="","",RESULTS!M782)</f>
        <v/>
      </c>
      <c r="D782" s="109">
        <f>IF(RESULTS!$AE782="","",RESULTS!AF782)</f>
        <v>0</v>
      </c>
      <c r="E782" s="109">
        <f>IF(RESULTS!$AE782="","",RESULTS!AG782)</f>
        <v>0</v>
      </c>
    </row>
    <row r="783" spans="1:5" x14ac:dyDescent="0.3">
      <c r="A783" t="str">
        <f>IF(RESULTS!$AE783="","",RESULTS!AE783)</f>
        <v xml:space="preserve"> </v>
      </c>
      <c r="B783" s="109" t="str">
        <f>IF(RESULTS!$AE783="","",RESULTS!K783)</f>
        <v/>
      </c>
      <c r="C783" s="109" t="str">
        <f>IF(RESULTS!$AE783="","",RESULTS!M783)</f>
        <v/>
      </c>
      <c r="D783" s="109">
        <f>IF(RESULTS!$AE783="","",RESULTS!AF783)</f>
        <v>0</v>
      </c>
      <c r="E783" s="109">
        <f>IF(RESULTS!$AE783="","",RESULTS!AG783)</f>
        <v>0</v>
      </c>
    </row>
    <row r="784" spans="1:5" x14ac:dyDescent="0.3">
      <c r="A784" t="str">
        <f>IF(RESULTS!$AE784="","",RESULTS!AE784)</f>
        <v xml:space="preserve"> </v>
      </c>
      <c r="B784" s="109" t="str">
        <f>IF(RESULTS!$AE784="","",RESULTS!K784)</f>
        <v/>
      </c>
      <c r="C784" s="109" t="str">
        <f>IF(RESULTS!$AE784="","",RESULTS!M784)</f>
        <v/>
      </c>
      <c r="D784" s="109">
        <f>IF(RESULTS!$AE784="","",RESULTS!AF784)</f>
        <v>0</v>
      </c>
      <c r="E784" s="109">
        <f>IF(RESULTS!$AE784="","",RESULTS!AG784)</f>
        <v>0</v>
      </c>
    </row>
    <row r="785" spans="1:5" x14ac:dyDescent="0.3">
      <c r="A785" t="str">
        <f>IF(RESULTS!$AE785="","",RESULTS!AE785)</f>
        <v xml:space="preserve"> </v>
      </c>
      <c r="B785" s="109" t="str">
        <f>IF(RESULTS!$AE785="","",RESULTS!K785)</f>
        <v/>
      </c>
      <c r="C785" s="109" t="str">
        <f>IF(RESULTS!$AE785="","",RESULTS!M785)</f>
        <v/>
      </c>
      <c r="D785" s="109">
        <f>IF(RESULTS!$AE785="","",RESULTS!AF785)</f>
        <v>0</v>
      </c>
      <c r="E785" s="109">
        <f>IF(RESULTS!$AE785="","",RESULTS!AG785)</f>
        <v>0</v>
      </c>
    </row>
    <row r="786" spans="1:5" x14ac:dyDescent="0.3">
      <c r="A786" t="str">
        <f>IF(RESULTS!$AE786="","",RESULTS!AE786)</f>
        <v xml:space="preserve"> </v>
      </c>
      <c r="B786" s="109" t="str">
        <f>IF(RESULTS!$AE786="","",RESULTS!K786)</f>
        <v/>
      </c>
      <c r="C786" s="109" t="str">
        <f>IF(RESULTS!$AE786="","",RESULTS!M786)</f>
        <v/>
      </c>
      <c r="D786" s="109">
        <f>IF(RESULTS!$AE786="","",RESULTS!AF786)</f>
        <v>0</v>
      </c>
      <c r="E786" s="109">
        <f>IF(RESULTS!$AE786="","",RESULTS!AG786)</f>
        <v>0</v>
      </c>
    </row>
    <row r="787" spans="1:5" x14ac:dyDescent="0.3">
      <c r="A787" t="str">
        <f>IF(RESULTS!$AE787="","",RESULTS!AE787)</f>
        <v xml:space="preserve"> </v>
      </c>
      <c r="B787" s="109" t="str">
        <f>IF(RESULTS!$AE787="","",RESULTS!K787)</f>
        <v/>
      </c>
      <c r="C787" s="109" t="str">
        <f>IF(RESULTS!$AE787="","",RESULTS!M787)</f>
        <v/>
      </c>
      <c r="D787" s="109">
        <f>IF(RESULTS!$AE787="","",RESULTS!AF787)</f>
        <v>0</v>
      </c>
      <c r="E787" s="109">
        <f>IF(RESULTS!$AE787="","",RESULTS!AG787)</f>
        <v>0</v>
      </c>
    </row>
    <row r="788" spans="1:5" x14ac:dyDescent="0.3">
      <c r="A788" t="str">
        <f>IF(RESULTS!$AE788="","",RESULTS!AE788)</f>
        <v xml:space="preserve"> </v>
      </c>
      <c r="B788" s="109" t="str">
        <f>IF(RESULTS!$AE788="","",RESULTS!K788)</f>
        <v/>
      </c>
      <c r="C788" s="109" t="str">
        <f>IF(RESULTS!$AE788="","",RESULTS!M788)</f>
        <v/>
      </c>
      <c r="D788" s="109">
        <f>IF(RESULTS!$AE788="","",RESULTS!AF788)</f>
        <v>0</v>
      </c>
      <c r="E788" s="109">
        <f>IF(RESULTS!$AE788="","",RESULTS!AG788)</f>
        <v>0</v>
      </c>
    </row>
    <row r="789" spans="1:5" x14ac:dyDescent="0.3">
      <c r="A789" t="str">
        <f>IF(RESULTS!$AE789="","",RESULTS!AE789)</f>
        <v xml:space="preserve"> </v>
      </c>
      <c r="B789" s="109" t="str">
        <f>IF(RESULTS!$AE789="","",RESULTS!K789)</f>
        <v/>
      </c>
      <c r="C789" s="109" t="str">
        <f>IF(RESULTS!$AE789="","",RESULTS!M789)</f>
        <v/>
      </c>
      <c r="D789" s="109">
        <f>IF(RESULTS!$AE789="","",RESULTS!AF789)</f>
        <v>0</v>
      </c>
      <c r="E789" s="109">
        <f>IF(RESULTS!$AE789="","",RESULTS!AG789)</f>
        <v>0</v>
      </c>
    </row>
    <row r="790" spans="1:5" x14ac:dyDescent="0.3">
      <c r="A790" t="str">
        <f>IF(RESULTS!$AE790="","",RESULTS!AE790)</f>
        <v xml:space="preserve"> </v>
      </c>
      <c r="B790" s="109" t="str">
        <f>IF(RESULTS!$AE790="","",RESULTS!K790)</f>
        <v/>
      </c>
      <c r="C790" s="109" t="str">
        <f>IF(RESULTS!$AE790="","",RESULTS!M790)</f>
        <v/>
      </c>
      <c r="D790" s="109">
        <f>IF(RESULTS!$AE790="","",RESULTS!AF790)</f>
        <v>0</v>
      </c>
      <c r="E790" s="109">
        <f>IF(RESULTS!$AE790="","",RESULTS!AG790)</f>
        <v>0</v>
      </c>
    </row>
    <row r="791" spans="1:5" x14ac:dyDescent="0.3">
      <c r="A791" t="str">
        <f>IF(RESULTS!$AE791="","",RESULTS!AE791)</f>
        <v xml:space="preserve"> </v>
      </c>
      <c r="B791" s="109" t="str">
        <f>IF(RESULTS!$AE791="","",RESULTS!K791)</f>
        <v/>
      </c>
      <c r="C791" s="109" t="str">
        <f>IF(RESULTS!$AE791="","",RESULTS!M791)</f>
        <v/>
      </c>
      <c r="D791" s="109">
        <f>IF(RESULTS!$AE791="","",RESULTS!AF791)</f>
        <v>0</v>
      </c>
      <c r="E791" s="109">
        <f>IF(RESULTS!$AE791="","",RESULTS!AG791)</f>
        <v>0</v>
      </c>
    </row>
    <row r="792" spans="1:5" x14ac:dyDescent="0.3">
      <c r="A792" t="str">
        <f>IF(RESULTS!$AE792="","",RESULTS!AE792)</f>
        <v xml:space="preserve"> </v>
      </c>
      <c r="B792" s="109" t="str">
        <f>IF(RESULTS!$AE792="","",RESULTS!K792)</f>
        <v/>
      </c>
      <c r="C792" s="109" t="str">
        <f>IF(RESULTS!$AE792="","",RESULTS!M792)</f>
        <v/>
      </c>
      <c r="D792" s="109">
        <f>IF(RESULTS!$AE792="","",RESULTS!AF792)</f>
        <v>0</v>
      </c>
      <c r="E792" s="109">
        <f>IF(RESULTS!$AE792="","",RESULTS!AG792)</f>
        <v>0</v>
      </c>
    </row>
    <row r="793" spans="1:5" x14ac:dyDescent="0.3">
      <c r="A793" t="str">
        <f>IF(RESULTS!$AE793="","",RESULTS!AE793)</f>
        <v xml:space="preserve"> </v>
      </c>
      <c r="B793" s="109" t="str">
        <f>IF(RESULTS!$AE793="","",RESULTS!K793)</f>
        <v/>
      </c>
      <c r="C793" s="109" t="str">
        <f>IF(RESULTS!$AE793="","",RESULTS!M793)</f>
        <v/>
      </c>
      <c r="D793" s="109">
        <f>IF(RESULTS!$AE793="","",RESULTS!AF793)</f>
        <v>0</v>
      </c>
      <c r="E793" s="109">
        <f>IF(RESULTS!$AE793="","",RESULTS!AG793)</f>
        <v>0</v>
      </c>
    </row>
    <row r="794" spans="1:5" x14ac:dyDescent="0.3">
      <c r="A794" t="str">
        <f>IF(RESULTS!$AE794="","",RESULTS!AE794)</f>
        <v xml:space="preserve"> </v>
      </c>
      <c r="B794" s="109" t="str">
        <f>IF(RESULTS!$AE794="","",RESULTS!K794)</f>
        <v/>
      </c>
      <c r="C794" s="109" t="str">
        <f>IF(RESULTS!$AE794="","",RESULTS!M794)</f>
        <v/>
      </c>
      <c r="D794" s="109">
        <f>IF(RESULTS!$AE794="","",RESULTS!AF794)</f>
        <v>0</v>
      </c>
      <c r="E794" s="109">
        <f>IF(RESULTS!$AE794="","",RESULTS!AG794)</f>
        <v>0</v>
      </c>
    </row>
    <row r="795" spans="1:5" x14ac:dyDescent="0.3">
      <c r="A795" t="str">
        <f>IF(RESULTS!$AE795="","",RESULTS!AE795)</f>
        <v xml:space="preserve"> </v>
      </c>
      <c r="B795" s="109" t="str">
        <f>IF(RESULTS!$AE795="","",RESULTS!K795)</f>
        <v/>
      </c>
      <c r="C795" s="109" t="str">
        <f>IF(RESULTS!$AE795="","",RESULTS!M795)</f>
        <v/>
      </c>
      <c r="D795" s="109">
        <f>IF(RESULTS!$AE795="","",RESULTS!AF795)</f>
        <v>0</v>
      </c>
      <c r="E795" s="109">
        <f>IF(RESULTS!$AE795="","",RESULTS!AG795)</f>
        <v>0</v>
      </c>
    </row>
    <row r="796" spans="1:5" x14ac:dyDescent="0.3">
      <c r="A796" t="str">
        <f>IF(RESULTS!$AE796="","",RESULTS!AE796)</f>
        <v xml:space="preserve"> </v>
      </c>
      <c r="B796" s="109" t="str">
        <f>IF(RESULTS!$AE796="","",RESULTS!K796)</f>
        <v/>
      </c>
      <c r="C796" s="109" t="str">
        <f>IF(RESULTS!$AE796="","",RESULTS!M796)</f>
        <v/>
      </c>
      <c r="D796" s="109">
        <f>IF(RESULTS!$AE796="","",RESULTS!AF796)</f>
        <v>0</v>
      </c>
      <c r="E796" s="109">
        <f>IF(RESULTS!$AE796="","",RESULTS!AG796)</f>
        <v>0</v>
      </c>
    </row>
    <row r="797" spans="1:5" x14ac:dyDescent="0.3">
      <c r="A797" t="str">
        <f>IF(RESULTS!$AE797="","",RESULTS!AE797)</f>
        <v xml:space="preserve"> </v>
      </c>
      <c r="B797" s="109" t="str">
        <f>IF(RESULTS!$AE797="","",RESULTS!K797)</f>
        <v/>
      </c>
      <c r="C797" s="109" t="str">
        <f>IF(RESULTS!$AE797="","",RESULTS!M797)</f>
        <v/>
      </c>
      <c r="D797" s="109">
        <f>IF(RESULTS!$AE797="","",RESULTS!AF797)</f>
        <v>0</v>
      </c>
      <c r="E797" s="109">
        <f>IF(RESULTS!$AE797="","",RESULTS!AG797)</f>
        <v>0</v>
      </c>
    </row>
    <row r="798" spans="1:5" x14ac:dyDescent="0.3">
      <c r="A798" t="str">
        <f>IF(RESULTS!$AE798="","",RESULTS!AE798)</f>
        <v xml:space="preserve"> </v>
      </c>
      <c r="B798" s="109" t="str">
        <f>IF(RESULTS!$AE798="","",RESULTS!K798)</f>
        <v/>
      </c>
      <c r="C798" s="109" t="str">
        <f>IF(RESULTS!$AE798="","",RESULTS!M798)</f>
        <v/>
      </c>
      <c r="D798" s="109">
        <f>IF(RESULTS!$AE798="","",RESULTS!AF798)</f>
        <v>0</v>
      </c>
      <c r="E798" s="109">
        <f>IF(RESULTS!$AE798="","",RESULTS!AG798)</f>
        <v>0</v>
      </c>
    </row>
    <row r="799" spans="1:5" x14ac:dyDescent="0.3">
      <c r="A799" t="str">
        <f>IF(RESULTS!$AE799="","",RESULTS!AE799)</f>
        <v xml:space="preserve"> </v>
      </c>
      <c r="B799" s="109" t="str">
        <f>IF(RESULTS!$AE799="","",RESULTS!K799)</f>
        <v/>
      </c>
      <c r="C799" s="109" t="str">
        <f>IF(RESULTS!$AE799="","",RESULTS!M799)</f>
        <v/>
      </c>
      <c r="D799" s="109">
        <f>IF(RESULTS!$AE799="","",RESULTS!AF799)</f>
        <v>0</v>
      </c>
      <c r="E799" s="109">
        <f>IF(RESULTS!$AE799="","",RESULTS!AG799)</f>
        <v>0</v>
      </c>
    </row>
    <row r="800" spans="1:5" x14ac:dyDescent="0.3">
      <c r="A800" t="str">
        <f>IF(RESULTS!$AE800="","",RESULTS!AE800)</f>
        <v xml:space="preserve"> </v>
      </c>
      <c r="B800" s="109" t="str">
        <f>IF(RESULTS!$AE800="","",RESULTS!K800)</f>
        <v/>
      </c>
      <c r="C800" s="109" t="str">
        <f>IF(RESULTS!$AE800="","",RESULTS!M800)</f>
        <v/>
      </c>
      <c r="D800" s="109">
        <f>IF(RESULTS!$AE800="","",RESULTS!AF800)</f>
        <v>0</v>
      </c>
      <c r="E800" s="109">
        <f>IF(RESULTS!$AE800="","",RESULTS!AG800)</f>
        <v>0</v>
      </c>
    </row>
    <row r="801" spans="1:5" x14ac:dyDescent="0.3">
      <c r="A801" t="str">
        <f>IF(RESULTS!$AE801="","",RESULTS!AE801)</f>
        <v xml:space="preserve"> </v>
      </c>
      <c r="B801" s="109" t="str">
        <f>IF(RESULTS!$AE801="","",RESULTS!K801)</f>
        <v/>
      </c>
      <c r="C801" s="109" t="str">
        <f>IF(RESULTS!$AE801="","",RESULTS!M801)</f>
        <v/>
      </c>
      <c r="D801" s="109">
        <f>IF(RESULTS!$AE801="","",RESULTS!AF801)</f>
        <v>0</v>
      </c>
      <c r="E801" s="109">
        <f>IF(RESULTS!$AE801="","",RESULTS!AG801)</f>
        <v>0</v>
      </c>
    </row>
    <row r="802" spans="1:5" x14ac:dyDescent="0.3">
      <c r="A802" t="str">
        <f>IF(RESULTS!$AE802="","",RESULTS!AE802)</f>
        <v xml:space="preserve"> </v>
      </c>
      <c r="B802" s="109" t="str">
        <f>IF(RESULTS!$AE802="","",RESULTS!K802)</f>
        <v/>
      </c>
      <c r="C802" s="109" t="str">
        <f>IF(RESULTS!$AE802="","",RESULTS!M802)</f>
        <v/>
      </c>
      <c r="D802" s="109">
        <f>IF(RESULTS!$AE802="","",RESULTS!AF802)</f>
        <v>0</v>
      </c>
      <c r="E802" s="109">
        <f>IF(RESULTS!$AE802="","",RESULTS!AG802)</f>
        <v>0</v>
      </c>
    </row>
    <row r="803" spans="1:5" x14ac:dyDescent="0.3">
      <c r="A803" t="str">
        <f>IF(RESULTS!$AE803="","",RESULTS!AE803)</f>
        <v xml:space="preserve"> </v>
      </c>
      <c r="B803" s="109" t="str">
        <f>IF(RESULTS!$AE803="","",RESULTS!K803)</f>
        <v/>
      </c>
      <c r="C803" s="109" t="str">
        <f>IF(RESULTS!$AE803="","",RESULTS!M803)</f>
        <v/>
      </c>
      <c r="D803" s="109">
        <f>IF(RESULTS!$AE803="","",RESULTS!AF803)</f>
        <v>0</v>
      </c>
      <c r="E803" s="109">
        <f>IF(RESULTS!$AE803="","",RESULTS!AG803)</f>
        <v>0</v>
      </c>
    </row>
    <row r="804" spans="1:5" x14ac:dyDescent="0.3">
      <c r="A804" t="str">
        <f>IF(RESULTS!$AE804="","",RESULTS!AE804)</f>
        <v xml:space="preserve"> </v>
      </c>
      <c r="B804" s="109" t="str">
        <f>IF(RESULTS!$AE804="","",RESULTS!K804)</f>
        <v/>
      </c>
      <c r="C804" s="109" t="str">
        <f>IF(RESULTS!$AE804="","",RESULTS!M804)</f>
        <v/>
      </c>
      <c r="D804" s="109">
        <f>IF(RESULTS!$AE804="","",RESULTS!AF804)</f>
        <v>0</v>
      </c>
      <c r="E804" s="109">
        <f>IF(RESULTS!$AE804="","",RESULTS!AG804)</f>
        <v>0</v>
      </c>
    </row>
    <row r="805" spans="1:5" x14ac:dyDescent="0.3">
      <c r="A805" t="str">
        <f>IF(RESULTS!$AE805="","",RESULTS!AE805)</f>
        <v xml:space="preserve"> </v>
      </c>
      <c r="B805" s="109" t="str">
        <f>IF(RESULTS!$AE805="","",RESULTS!K805)</f>
        <v/>
      </c>
      <c r="C805" s="109" t="str">
        <f>IF(RESULTS!$AE805="","",RESULTS!M805)</f>
        <v/>
      </c>
      <c r="D805" s="109">
        <f>IF(RESULTS!$AE805="","",RESULTS!AF805)</f>
        <v>0</v>
      </c>
      <c r="E805" s="109">
        <f>IF(RESULTS!$AE805="","",RESULTS!AG805)</f>
        <v>0</v>
      </c>
    </row>
    <row r="806" spans="1:5" x14ac:dyDescent="0.3">
      <c r="A806" t="str">
        <f>IF(RESULTS!$AE806="","",RESULTS!AE806)</f>
        <v xml:space="preserve"> </v>
      </c>
      <c r="B806" s="109" t="str">
        <f>IF(RESULTS!$AE806="","",RESULTS!K806)</f>
        <v/>
      </c>
      <c r="C806" s="109" t="str">
        <f>IF(RESULTS!$AE806="","",RESULTS!M806)</f>
        <v/>
      </c>
      <c r="D806" s="109">
        <f>IF(RESULTS!$AE806="","",RESULTS!AF806)</f>
        <v>0</v>
      </c>
      <c r="E806" s="109">
        <f>IF(RESULTS!$AE806="","",RESULTS!AG806)</f>
        <v>0</v>
      </c>
    </row>
    <row r="807" spans="1:5" x14ac:dyDescent="0.3">
      <c r="A807" t="str">
        <f>IF(RESULTS!$AE807="","",RESULTS!AE807)</f>
        <v xml:space="preserve"> </v>
      </c>
      <c r="B807" s="109" t="str">
        <f>IF(RESULTS!$AE807="","",RESULTS!K807)</f>
        <v/>
      </c>
      <c r="C807" s="109" t="str">
        <f>IF(RESULTS!$AE807="","",RESULTS!M807)</f>
        <v/>
      </c>
      <c r="D807" s="109">
        <f>IF(RESULTS!$AE807="","",RESULTS!AF807)</f>
        <v>0</v>
      </c>
      <c r="E807" s="109">
        <f>IF(RESULTS!$AE807="","",RESULTS!AG807)</f>
        <v>0</v>
      </c>
    </row>
    <row r="808" spans="1:5" x14ac:dyDescent="0.3">
      <c r="A808" t="str">
        <f>IF(RESULTS!$AE808="","",RESULTS!AE808)</f>
        <v xml:space="preserve"> </v>
      </c>
      <c r="B808" s="109" t="str">
        <f>IF(RESULTS!$AE808="","",RESULTS!K808)</f>
        <v/>
      </c>
      <c r="C808" s="109" t="str">
        <f>IF(RESULTS!$AE808="","",RESULTS!M808)</f>
        <v/>
      </c>
      <c r="D808" s="109">
        <f>IF(RESULTS!$AE808="","",RESULTS!AF808)</f>
        <v>0</v>
      </c>
      <c r="E808" s="109">
        <f>IF(RESULTS!$AE808="","",RESULTS!AG808)</f>
        <v>0</v>
      </c>
    </row>
    <row r="809" spans="1:5" x14ac:dyDescent="0.3">
      <c r="A809" t="str">
        <f>IF(RESULTS!$AE809="","",RESULTS!AE809)</f>
        <v xml:space="preserve"> </v>
      </c>
      <c r="B809" s="109" t="str">
        <f>IF(RESULTS!$AE809="","",RESULTS!K809)</f>
        <v/>
      </c>
      <c r="C809" s="109" t="str">
        <f>IF(RESULTS!$AE809="","",RESULTS!M809)</f>
        <v/>
      </c>
      <c r="D809" s="109">
        <f>IF(RESULTS!$AE809="","",RESULTS!AF809)</f>
        <v>0</v>
      </c>
      <c r="E809" s="109">
        <f>IF(RESULTS!$AE809="","",RESULTS!AG809)</f>
        <v>0</v>
      </c>
    </row>
    <row r="810" spans="1:5" x14ac:dyDescent="0.3">
      <c r="A810" t="str">
        <f>IF(RESULTS!$AE810="","",RESULTS!AE810)</f>
        <v xml:space="preserve"> </v>
      </c>
      <c r="B810" s="109" t="str">
        <f>IF(RESULTS!$AE810="","",RESULTS!K810)</f>
        <v/>
      </c>
      <c r="C810" s="109" t="str">
        <f>IF(RESULTS!$AE810="","",RESULTS!M810)</f>
        <v/>
      </c>
      <c r="D810" s="109">
        <f>IF(RESULTS!$AE810="","",RESULTS!AF810)</f>
        <v>0</v>
      </c>
      <c r="E810" s="109">
        <f>IF(RESULTS!$AE810="","",RESULTS!AG810)</f>
        <v>0</v>
      </c>
    </row>
    <row r="811" spans="1:5" x14ac:dyDescent="0.3">
      <c r="A811" t="str">
        <f>IF(RESULTS!$AE811="","",RESULTS!AE811)</f>
        <v xml:space="preserve"> </v>
      </c>
      <c r="B811" s="109" t="str">
        <f>IF(RESULTS!$AE811="","",RESULTS!K811)</f>
        <v/>
      </c>
      <c r="C811" s="109" t="str">
        <f>IF(RESULTS!$AE811="","",RESULTS!M811)</f>
        <v/>
      </c>
      <c r="D811" s="109">
        <f>IF(RESULTS!$AE811="","",RESULTS!AF811)</f>
        <v>0</v>
      </c>
      <c r="E811" s="109">
        <f>IF(RESULTS!$AE811="","",RESULTS!AG811)</f>
        <v>0</v>
      </c>
    </row>
    <row r="812" spans="1:5" x14ac:dyDescent="0.3">
      <c r="A812" t="str">
        <f>IF(RESULTS!$AE812="","",RESULTS!AE812)</f>
        <v xml:space="preserve"> </v>
      </c>
      <c r="B812" s="109" t="str">
        <f>IF(RESULTS!$AE812="","",RESULTS!K812)</f>
        <v/>
      </c>
      <c r="C812" s="109" t="str">
        <f>IF(RESULTS!$AE812="","",RESULTS!M812)</f>
        <v/>
      </c>
      <c r="D812" s="109">
        <f>IF(RESULTS!$AE812="","",RESULTS!AF812)</f>
        <v>0</v>
      </c>
      <c r="E812" s="109">
        <f>IF(RESULTS!$AE812="","",RESULTS!AG812)</f>
        <v>0</v>
      </c>
    </row>
    <row r="813" spans="1:5" x14ac:dyDescent="0.3">
      <c r="A813" t="str">
        <f>IF(RESULTS!$AE813="","",RESULTS!AE813)</f>
        <v xml:space="preserve"> </v>
      </c>
      <c r="B813" s="109" t="str">
        <f>IF(RESULTS!$AE813="","",RESULTS!K813)</f>
        <v/>
      </c>
      <c r="C813" s="109" t="str">
        <f>IF(RESULTS!$AE813="","",RESULTS!M813)</f>
        <v/>
      </c>
      <c r="D813" s="109">
        <f>IF(RESULTS!$AE813="","",RESULTS!AF813)</f>
        <v>0</v>
      </c>
      <c r="E813" s="109">
        <f>IF(RESULTS!$AE813="","",RESULTS!AG813)</f>
        <v>0</v>
      </c>
    </row>
    <row r="814" spans="1:5" x14ac:dyDescent="0.3">
      <c r="A814" t="str">
        <f>IF(RESULTS!$AE814="","",RESULTS!AE814)</f>
        <v xml:space="preserve"> </v>
      </c>
      <c r="B814" s="109" t="str">
        <f>IF(RESULTS!$AE814="","",RESULTS!K814)</f>
        <v/>
      </c>
      <c r="C814" s="109" t="str">
        <f>IF(RESULTS!$AE814="","",RESULTS!M814)</f>
        <v/>
      </c>
      <c r="D814" s="109">
        <f>IF(RESULTS!$AE814="","",RESULTS!AF814)</f>
        <v>0</v>
      </c>
      <c r="E814" s="109">
        <f>IF(RESULTS!$AE814="","",RESULTS!AG814)</f>
        <v>0</v>
      </c>
    </row>
    <row r="815" spans="1:5" x14ac:dyDescent="0.3">
      <c r="A815" t="str">
        <f>IF(RESULTS!$AE815="","",RESULTS!AE815)</f>
        <v xml:space="preserve"> </v>
      </c>
      <c r="B815" s="109" t="str">
        <f>IF(RESULTS!$AE815="","",RESULTS!K815)</f>
        <v/>
      </c>
      <c r="C815" s="109" t="str">
        <f>IF(RESULTS!$AE815="","",RESULTS!M815)</f>
        <v/>
      </c>
      <c r="D815" s="109">
        <f>IF(RESULTS!$AE815="","",RESULTS!AF815)</f>
        <v>0</v>
      </c>
      <c r="E815" s="109">
        <f>IF(RESULTS!$AE815="","",RESULTS!AG815)</f>
        <v>0</v>
      </c>
    </row>
    <row r="816" spans="1:5" x14ac:dyDescent="0.3">
      <c r="A816" t="str">
        <f>IF(RESULTS!$AE816="","",RESULTS!AE816)</f>
        <v xml:space="preserve"> </v>
      </c>
      <c r="B816" s="109" t="str">
        <f>IF(RESULTS!$AE816="","",RESULTS!K816)</f>
        <v/>
      </c>
      <c r="C816" s="109" t="str">
        <f>IF(RESULTS!$AE816="","",RESULTS!M816)</f>
        <v/>
      </c>
      <c r="D816" s="109">
        <f>IF(RESULTS!$AE816="","",RESULTS!AF816)</f>
        <v>0</v>
      </c>
      <c r="E816" s="109">
        <f>IF(RESULTS!$AE816="","",RESULTS!AG816)</f>
        <v>0</v>
      </c>
    </row>
    <row r="817" spans="1:5" x14ac:dyDescent="0.3">
      <c r="A817" t="str">
        <f>IF(RESULTS!$AE817="","",RESULTS!AE817)</f>
        <v xml:space="preserve"> </v>
      </c>
      <c r="B817" s="109" t="str">
        <f>IF(RESULTS!$AE817="","",RESULTS!K817)</f>
        <v/>
      </c>
      <c r="C817" s="109" t="str">
        <f>IF(RESULTS!$AE817="","",RESULTS!M817)</f>
        <v/>
      </c>
      <c r="D817" s="109">
        <f>IF(RESULTS!$AE817="","",RESULTS!AF817)</f>
        <v>0</v>
      </c>
      <c r="E817" s="109">
        <f>IF(RESULTS!$AE817="","",RESULTS!AG817)</f>
        <v>0</v>
      </c>
    </row>
    <row r="818" spans="1:5" x14ac:dyDescent="0.3">
      <c r="A818" t="str">
        <f>IF(RESULTS!$AE818="","",RESULTS!AE818)</f>
        <v xml:space="preserve"> </v>
      </c>
      <c r="B818" s="109" t="str">
        <f>IF(RESULTS!$AE818="","",RESULTS!K818)</f>
        <v/>
      </c>
      <c r="C818" s="109" t="str">
        <f>IF(RESULTS!$AE818="","",RESULTS!M818)</f>
        <v/>
      </c>
      <c r="D818" s="109">
        <f>IF(RESULTS!$AE818="","",RESULTS!AF818)</f>
        <v>0</v>
      </c>
      <c r="E818" s="109">
        <f>IF(RESULTS!$AE818="","",RESULTS!AG818)</f>
        <v>0</v>
      </c>
    </row>
    <row r="819" spans="1:5" x14ac:dyDescent="0.3">
      <c r="A819" t="str">
        <f>IF(RESULTS!$AE819="","",RESULTS!AE819)</f>
        <v xml:space="preserve"> </v>
      </c>
      <c r="B819" s="109" t="str">
        <f>IF(RESULTS!$AE819="","",RESULTS!K819)</f>
        <v/>
      </c>
      <c r="C819" s="109" t="str">
        <f>IF(RESULTS!$AE819="","",RESULTS!M819)</f>
        <v/>
      </c>
      <c r="D819" s="109">
        <f>IF(RESULTS!$AE819="","",RESULTS!AF819)</f>
        <v>0</v>
      </c>
      <c r="E819" s="109">
        <f>IF(RESULTS!$AE819="","",RESULTS!AG819)</f>
        <v>0</v>
      </c>
    </row>
    <row r="820" spans="1:5" x14ac:dyDescent="0.3">
      <c r="A820" t="str">
        <f>IF(RESULTS!$AE820="","",RESULTS!AE820)</f>
        <v xml:space="preserve"> </v>
      </c>
      <c r="B820" s="109" t="str">
        <f>IF(RESULTS!$AE820="","",RESULTS!K820)</f>
        <v/>
      </c>
      <c r="C820" s="109" t="str">
        <f>IF(RESULTS!$AE820="","",RESULTS!M820)</f>
        <v/>
      </c>
      <c r="D820" s="109">
        <f>IF(RESULTS!$AE820="","",RESULTS!AF820)</f>
        <v>0</v>
      </c>
      <c r="E820" s="109">
        <f>IF(RESULTS!$AE820="","",RESULTS!AG820)</f>
        <v>0</v>
      </c>
    </row>
    <row r="821" spans="1:5" x14ac:dyDescent="0.3">
      <c r="A821" t="str">
        <f>IF(RESULTS!$AE821="","",RESULTS!AE821)</f>
        <v xml:space="preserve"> </v>
      </c>
      <c r="B821" s="109" t="str">
        <f>IF(RESULTS!$AE821="","",RESULTS!K821)</f>
        <v/>
      </c>
      <c r="C821" s="109" t="str">
        <f>IF(RESULTS!$AE821="","",RESULTS!M821)</f>
        <v/>
      </c>
      <c r="D821" s="109">
        <f>IF(RESULTS!$AE821="","",RESULTS!AF821)</f>
        <v>0</v>
      </c>
      <c r="E821" s="109">
        <f>IF(RESULTS!$AE821="","",RESULTS!AG821)</f>
        <v>0</v>
      </c>
    </row>
    <row r="822" spans="1:5" x14ac:dyDescent="0.3">
      <c r="A822" t="str">
        <f>IF(RESULTS!$AE822="","",RESULTS!AE822)</f>
        <v xml:space="preserve"> </v>
      </c>
      <c r="B822" s="109" t="str">
        <f>IF(RESULTS!$AE822="","",RESULTS!K822)</f>
        <v/>
      </c>
      <c r="C822" s="109" t="str">
        <f>IF(RESULTS!$AE822="","",RESULTS!M822)</f>
        <v/>
      </c>
      <c r="D822" s="109">
        <f>IF(RESULTS!$AE822="","",RESULTS!AF822)</f>
        <v>0</v>
      </c>
      <c r="E822" s="109">
        <f>IF(RESULTS!$AE822="","",RESULTS!AG822)</f>
        <v>0</v>
      </c>
    </row>
    <row r="823" spans="1:5" x14ac:dyDescent="0.3">
      <c r="A823" t="str">
        <f>IF(RESULTS!$AE823="","",RESULTS!AE823)</f>
        <v xml:space="preserve"> </v>
      </c>
      <c r="B823" s="109" t="str">
        <f>IF(RESULTS!$AE823="","",RESULTS!K823)</f>
        <v/>
      </c>
      <c r="C823" s="109" t="str">
        <f>IF(RESULTS!$AE823="","",RESULTS!M823)</f>
        <v/>
      </c>
      <c r="D823" s="109">
        <f>IF(RESULTS!$AE823="","",RESULTS!AF823)</f>
        <v>0</v>
      </c>
      <c r="E823" s="109">
        <f>IF(RESULTS!$AE823="","",RESULTS!AG823)</f>
        <v>0</v>
      </c>
    </row>
    <row r="824" spans="1:5" x14ac:dyDescent="0.3">
      <c r="A824" t="str">
        <f>IF(RESULTS!$AE824="","",RESULTS!AE824)</f>
        <v xml:space="preserve"> </v>
      </c>
      <c r="B824" s="109" t="str">
        <f>IF(RESULTS!$AE824="","",RESULTS!K824)</f>
        <v/>
      </c>
      <c r="C824" s="109" t="str">
        <f>IF(RESULTS!$AE824="","",RESULTS!M824)</f>
        <v/>
      </c>
      <c r="D824" s="109">
        <f>IF(RESULTS!$AE824="","",RESULTS!AF824)</f>
        <v>0</v>
      </c>
      <c r="E824" s="109">
        <f>IF(RESULTS!$AE824="","",RESULTS!AG824)</f>
        <v>0</v>
      </c>
    </row>
    <row r="825" spans="1:5" x14ac:dyDescent="0.3">
      <c r="A825" t="str">
        <f>IF(RESULTS!$AE825="","",RESULTS!AE825)</f>
        <v xml:space="preserve"> </v>
      </c>
      <c r="B825" s="109" t="str">
        <f>IF(RESULTS!$AE825="","",RESULTS!K825)</f>
        <v/>
      </c>
      <c r="C825" s="109" t="str">
        <f>IF(RESULTS!$AE825="","",RESULTS!M825)</f>
        <v/>
      </c>
      <c r="D825" s="109">
        <f>IF(RESULTS!$AE825="","",RESULTS!AF825)</f>
        <v>0</v>
      </c>
      <c r="E825" s="109">
        <f>IF(RESULTS!$AE825="","",RESULTS!AG825)</f>
        <v>0</v>
      </c>
    </row>
    <row r="826" spans="1:5" x14ac:dyDescent="0.3">
      <c r="A826" t="str">
        <f>IF(RESULTS!$AE826="","",RESULTS!AE826)</f>
        <v xml:space="preserve"> </v>
      </c>
      <c r="B826" s="109" t="str">
        <f>IF(RESULTS!$AE826="","",RESULTS!K826)</f>
        <v/>
      </c>
      <c r="C826" s="109" t="str">
        <f>IF(RESULTS!$AE826="","",RESULTS!M826)</f>
        <v/>
      </c>
      <c r="D826" s="109">
        <f>IF(RESULTS!$AE826="","",RESULTS!AF826)</f>
        <v>0</v>
      </c>
      <c r="E826" s="109">
        <f>IF(RESULTS!$AE826="","",RESULTS!AG826)</f>
        <v>0</v>
      </c>
    </row>
    <row r="827" spans="1:5" x14ac:dyDescent="0.3">
      <c r="A827" t="str">
        <f>IF(RESULTS!$AE827="","",RESULTS!AE827)</f>
        <v xml:space="preserve"> </v>
      </c>
      <c r="B827" s="109" t="str">
        <f>IF(RESULTS!$AE827="","",RESULTS!K827)</f>
        <v/>
      </c>
      <c r="C827" s="109" t="str">
        <f>IF(RESULTS!$AE827="","",RESULTS!M827)</f>
        <v/>
      </c>
      <c r="D827" s="109">
        <f>IF(RESULTS!$AE827="","",RESULTS!AF827)</f>
        <v>0</v>
      </c>
      <c r="E827" s="109">
        <f>IF(RESULTS!$AE827="","",RESULTS!AG827)</f>
        <v>0</v>
      </c>
    </row>
    <row r="828" spans="1:5" x14ac:dyDescent="0.3">
      <c r="A828" t="str">
        <f>IF(RESULTS!$AE828="","",RESULTS!AE828)</f>
        <v xml:space="preserve"> </v>
      </c>
      <c r="B828" s="109" t="str">
        <f>IF(RESULTS!$AE828="","",RESULTS!K828)</f>
        <v/>
      </c>
      <c r="C828" s="109" t="str">
        <f>IF(RESULTS!$AE828="","",RESULTS!M828)</f>
        <v/>
      </c>
      <c r="D828" s="109">
        <f>IF(RESULTS!$AE828="","",RESULTS!AF828)</f>
        <v>0</v>
      </c>
      <c r="E828" s="109">
        <f>IF(RESULTS!$AE828="","",RESULTS!AG828)</f>
        <v>0</v>
      </c>
    </row>
    <row r="829" spans="1:5" x14ac:dyDescent="0.3">
      <c r="A829" t="str">
        <f>IF(RESULTS!$AE829="","",RESULTS!AE829)</f>
        <v xml:space="preserve"> </v>
      </c>
      <c r="B829" s="109" t="str">
        <f>IF(RESULTS!$AE829="","",RESULTS!K829)</f>
        <v/>
      </c>
      <c r="C829" s="109" t="str">
        <f>IF(RESULTS!$AE829="","",RESULTS!M829)</f>
        <v/>
      </c>
      <c r="D829" s="109">
        <f>IF(RESULTS!$AE829="","",RESULTS!AF829)</f>
        <v>0</v>
      </c>
      <c r="E829" s="109">
        <f>IF(RESULTS!$AE829="","",RESULTS!AG829)</f>
        <v>0</v>
      </c>
    </row>
    <row r="830" spans="1:5" x14ac:dyDescent="0.3">
      <c r="A830" t="str">
        <f>IF(RESULTS!$AE830="","",RESULTS!AE830)</f>
        <v xml:space="preserve"> </v>
      </c>
      <c r="B830" s="109" t="str">
        <f>IF(RESULTS!$AE830="","",RESULTS!K830)</f>
        <v/>
      </c>
      <c r="C830" s="109" t="str">
        <f>IF(RESULTS!$AE830="","",RESULTS!M830)</f>
        <v/>
      </c>
      <c r="D830" s="109">
        <f>IF(RESULTS!$AE830="","",RESULTS!AF830)</f>
        <v>0</v>
      </c>
      <c r="E830" s="109">
        <f>IF(RESULTS!$AE830="","",RESULTS!AG830)</f>
        <v>0</v>
      </c>
    </row>
    <row r="831" spans="1:5" x14ac:dyDescent="0.3">
      <c r="A831" t="str">
        <f>IF(RESULTS!$AE831="","",RESULTS!AE831)</f>
        <v xml:space="preserve"> </v>
      </c>
      <c r="B831" s="109" t="str">
        <f>IF(RESULTS!$AE831="","",RESULTS!K831)</f>
        <v/>
      </c>
      <c r="C831" s="109" t="str">
        <f>IF(RESULTS!$AE831="","",RESULTS!M831)</f>
        <v/>
      </c>
      <c r="D831" s="109">
        <f>IF(RESULTS!$AE831="","",RESULTS!AF831)</f>
        <v>0</v>
      </c>
      <c r="E831" s="109">
        <f>IF(RESULTS!$AE831="","",RESULTS!AG831)</f>
        <v>0</v>
      </c>
    </row>
    <row r="832" spans="1:5" x14ac:dyDescent="0.3">
      <c r="A832" t="str">
        <f>IF(RESULTS!$AE832="","",RESULTS!AE832)</f>
        <v xml:space="preserve"> </v>
      </c>
      <c r="B832" s="109" t="str">
        <f>IF(RESULTS!$AE832="","",RESULTS!K832)</f>
        <v/>
      </c>
      <c r="C832" s="109" t="str">
        <f>IF(RESULTS!$AE832="","",RESULTS!M832)</f>
        <v/>
      </c>
      <c r="D832" s="109">
        <f>IF(RESULTS!$AE832="","",RESULTS!AF832)</f>
        <v>0</v>
      </c>
      <c r="E832" s="109">
        <f>IF(RESULTS!$AE832="","",RESULTS!AG832)</f>
        <v>0</v>
      </c>
    </row>
    <row r="833" spans="1:5" x14ac:dyDescent="0.3">
      <c r="A833" t="str">
        <f>IF(RESULTS!$AE833="","",RESULTS!AE833)</f>
        <v xml:space="preserve"> </v>
      </c>
      <c r="B833" s="109" t="str">
        <f>IF(RESULTS!$AE833="","",RESULTS!K833)</f>
        <v/>
      </c>
      <c r="C833" s="109" t="str">
        <f>IF(RESULTS!$AE833="","",RESULTS!M833)</f>
        <v/>
      </c>
      <c r="D833" s="109">
        <f>IF(RESULTS!$AE833="","",RESULTS!AF833)</f>
        <v>0</v>
      </c>
      <c r="E833" s="109">
        <f>IF(RESULTS!$AE833="","",RESULTS!AG833)</f>
        <v>0</v>
      </c>
    </row>
    <row r="834" spans="1:5" x14ac:dyDescent="0.3">
      <c r="A834" t="str">
        <f>IF(RESULTS!$AE834="","",RESULTS!AE834)</f>
        <v xml:space="preserve"> </v>
      </c>
      <c r="B834" s="109" t="str">
        <f>IF(RESULTS!$AE834="","",RESULTS!K834)</f>
        <v/>
      </c>
      <c r="C834" s="109" t="str">
        <f>IF(RESULTS!$AE834="","",RESULTS!M834)</f>
        <v/>
      </c>
      <c r="D834" s="109">
        <f>IF(RESULTS!$AE834="","",RESULTS!AF834)</f>
        <v>0</v>
      </c>
      <c r="E834" s="109">
        <f>IF(RESULTS!$AE834="","",RESULTS!AG834)</f>
        <v>0</v>
      </c>
    </row>
    <row r="835" spans="1:5" x14ac:dyDescent="0.3">
      <c r="A835" t="str">
        <f>IF(RESULTS!$AE835="","",RESULTS!AE835)</f>
        <v xml:space="preserve"> </v>
      </c>
      <c r="B835" s="109" t="str">
        <f>IF(RESULTS!$AE835="","",RESULTS!K835)</f>
        <v/>
      </c>
      <c r="C835" s="109" t="str">
        <f>IF(RESULTS!$AE835="","",RESULTS!M835)</f>
        <v/>
      </c>
      <c r="D835" s="109">
        <f>IF(RESULTS!$AE835="","",RESULTS!AF835)</f>
        <v>0</v>
      </c>
      <c r="E835" s="109">
        <f>IF(RESULTS!$AE835="","",RESULTS!AG835)</f>
        <v>0</v>
      </c>
    </row>
    <row r="836" spans="1:5" x14ac:dyDescent="0.3">
      <c r="A836" t="str">
        <f>IF(RESULTS!$AE836="","",RESULTS!AE836)</f>
        <v xml:space="preserve"> </v>
      </c>
      <c r="B836" s="109" t="str">
        <f>IF(RESULTS!$AE836="","",RESULTS!K836)</f>
        <v/>
      </c>
      <c r="C836" s="109" t="str">
        <f>IF(RESULTS!$AE836="","",RESULTS!M836)</f>
        <v/>
      </c>
      <c r="D836" s="109">
        <f>IF(RESULTS!$AE836="","",RESULTS!AF836)</f>
        <v>0</v>
      </c>
      <c r="E836" s="109">
        <f>IF(RESULTS!$AE836="","",RESULTS!AG836)</f>
        <v>0</v>
      </c>
    </row>
    <row r="837" spans="1:5" x14ac:dyDescent="0.3">
      <c r="A837" t="str">
        <f>IF(RESULTS!$AE837="","",RESULTS!AE837)</f>
        <v xml:space="preserve"> </v>
      </c>
      <c r="B837" s="109" t="str">
        <f>IF(RESULTS!$AE837="","",RESULTS!K837)</f>
        <v/>
      </c>
      <c r="C837" s="109" t="str">
        <f>IF(RESULTS!$AE837="","",RESULTS!M837)</f>
        <v/>
      </c>
      <c r="D837" s="109">
        <f>IF(RESULTS!$AE837="","",RESULTS!AF837)</f>
        <v>0</v>
      </c>
      <c r="E837" s="109">
        <f>IF(RESULTS!$AE837="","",RESULTS!AG837)</f>
        <v>0</v>
      </c>
    </row>
    <row r="838" spans="1:5" x14ac:dyDescent="0.3">
      <c r="A838" t="str">
        <f>IF(RESULTS!$AE838="","",RESULTS!AE838)</f>
        <v xml:space="preserve"> </v>
      </c>
      <c r="B838" s="109" t="str">
        <f>IF(RESULTS!$AE838="","",RESULTS!K838)</f>
        <v/>
      </c>
      <c r="C838" s="109" t="str">
        <f>IF(RESULTS!$AE838="","",RESULTS!M838)</f>
        <v/>
      </c>
      <c r="D838" s="109">
        <f>IF(RESULTS!$AE838="","",RESULTS!AF838)</f>
        <v>0</v>
      </c>
      <c r="E838" s="109">
        <f>IF(RESULTS!$AE838="","",RESULTS!AG838)</f>
        <v>0</v>
      </c>
    </row>
    <row r="839" spans="1:5" x14ac:dyDescent="0.3">
      <c r="A839" t="str">
        <f>IF(RESULTS!$AE839="","",RESULTS!AE839)</f>
        <v xml:space="preserve"> </v>
      </c>
      <c r="B839" s="109" t="str">
        <f>IF(RESULTS!$AE839="","",RESULTS!K839)</f>
        <v/>
      </c>
      <c r="C839" s="109" t="str">
        <f>IF(RESULTS!$AE839="","",RESULTS!M839)</f>
        <v/>
      </c>
      <c r="D839" s="109">
        <f>IF(RESULTS!$AE839="","",RESULTS!AF839)</f>
        <v>0</v>
      </c>
      <c r="E839" s="109">
        <f>IF(RESULTS!$AE839="","",RESULTS!AG839)</f>
        <v>0</v>
      </c>
    </row>
    <row r="840" spans="1:5" x14ac:dyDescent="0.3">
      <c r="A840" t="str">
        <f>IF(RESULTS!$AE840="","",RESULTS!AE840)</f>
        <v xml:space="preserve"> </v>
      </c>
      <c r="B840" s="109" t="str">
        <f>IF(RESULTS!$AE840="","",RESULTS!K840)</f>
        <v/>
      </c>
      <c r="C840" s="109" t="str">
        <f>IF(RESULTS!$AE840="","",RESULTS!M840)</f>
        <v/>
      </c>
      <c r="D840" s="109">
        <f>IF(RESULTS!$AE840="","",RESULTS!AF840)</f>
        <v>0</v>
      </c>
      <c r="E840" s="109">
        <f>IF(RESULTS!$AE840="","",RESULTS!AG840)</f>
        <v>0</v>
      </c>
    </row>
    <row r="841" spans="1:5" x14ac:dyDescent="0.3">
      <c r="A841" t="str">
        <f>IF(RESULTS!$AE841="","",RESULTS!AE841)</f>
        <v xml:space="preserve"> </v>
      </c>
      <c r="B841" s="109" t="str">
        <f>IF(RESULTS!$AE841="","",RESULTS!K841)</f>
        <v/>
      </c>
      <c r="C841" s="109" t="str">
        <f>IF(RESULTS!$AE841="","",RESULTS!M841)</f>
        <v/>
      </c>
      <c r="D841" s="109">
        <f>IF(RESULTS!$AE841="","",RESULTS!AF841)</f>
        <v>0</v>
      </c>
      <c r="E841" s="109">
        <f>IF(RESULTS!$AE841="","",RESULTS!AG841)</f>
        <v>0</v>
      </c>
    </row>
    <row r="842" spans="1:5" x14ac:dyDescent="0.3">
      <c r="A842" t="str">
        <f>IF(RESULTS!$AE842="","",RESULTS!AE842)</f>
        <v xml:space="preserve"> </v>
      </c>
      <c r="B842" s="109" t="str">
        <f>IF(RESULTS!$AE842="","",RESULTS!K842)</f>
        <v/>
      </c>
      <c r="C842" s="109" t="str">
        <f>IF(RESULTS!$AE842="","",RESULTS!M842)</f>
        <v/>
      </c>
      <c r="D842" s="109">
        <f>IF(RESULTS!$AE842="","",RESULTS!AF842)</f>
        <v>0</v>
      </c>
      <c r="E842" s="109">
        <f>IF(RESULTS!$AE842="","",RESULTS!AG842)</f>
        <v>0</v>
      </c>
    </row>
    <row r="843" spans="1:5" x14ac:dyDescent="0.3">
      <c r="A843" t="str">
        <f>IF(RESULTS!$AE843="","",RESULTS!AE843)</f>
        <v xml:space="preserve"> </v>
      </c>
      <c r="B843" s="109" t="str">
        <f>IF(RESULTS!$AE843="","",RESULTS!K843)</f>
        <v/>
      </c>
      <c r="C843" s="109" t="str">
        <f>IF(RESULTS!$AE843="","",RESULTS!M843)</f>
        <v/>
      </c>
      <c r="D843" s="109">
        <f>IF(RESULTS!$AE843="","",RESULTS!AF843)</f>
        <v>0</v>
      </c>
      <c r="E843" s="109">
        <f>IF(RESULTS!$AE843="","",RESULTS!AG843)</f>
        <v>0</v>
      </c>
    </row>
    <row r="844" spans="1:5" x14ac:dyDescent="0.3">
      <c r="A844" t="str">
        <f>IF(RESULTS!$AE844="","",RESULTS!AE844)</f>
        <v xml:space="preserve"> </v>
      </c>
      <c r="B844" s="109" t="str">
        <f>IF(RESULTS!$AE844="","",RESULTS!K844)</f>
        <v/>
      </c>
      <c r="C844" s="109" t="str">
        <f>IF(RESULTS!$AE844="","",RESULTS!M844)</f>
        <v/>
      </c>
      <c r="D844" s="109">
        <f>IF(RESULTS!$AE844="","",RESULTS!AF844)</f>
        <v>0</v>
      </c>
      <c r="E844" s="109">
        <f>IF(RESULTS!$AE844="","",RESULTS!AG844)</f>
        <v>0</v>
      </c>
    </row>
    <row r="845" spans="1:5" x14ac:dyDescent="0.3">
      <c r="A845" t="str">
        <f>IF(RESULTS!$AE845="","",RESULTS!AE845)</f>
        <v xml:space="preserve"> </v>
      </c>
      <c r="B845" s="109" t="str">
        <f>IF(RESULTS!$AE845="","",RESULTS!K845)</f>
        <v/>
      </c>
      <c r="C845" s="109" t="str">
        <f>IF(RESULTS!$AE845="","",RESULTS!M845)</f>
        <v/>
      </c>
      <c r="D845" s="109">
        <f>IF(RESULTS!$AE845="","",RESULTS!AF845)</f>
        <v>0</v>
      </c>
      <c r="E845" s="109">
        <f>IF(RESULTS!$AE845="","",RESULTS!AG845)</f>
        <v>0</v>
      </c>
    </row>
    <row r="846" spans="1:5" x14ac:dyDescent="0.3">
      <c r="A846" t="str">
        <f>IF(RESULTS!$AE846="","",RESULTS!AE846)</f>
        <v xml:space="preserve"> </v>
      </c>
      <c r="B846" s="109" t="str">
        <f>IF(RESULTS!$AE846="","",RESULTS!K846)</f>
        <v/>
      </c>
      <c r="C846" s="109" t="str">
        <f>IF(RESULTS!$AE846="","",RESULTS!M846)</f>
        <v/>
      </c>
      <c r="D846" s="109">
        <f>IF(RESULTS!$AE846="","",RESULTS!AF846)</f>
        <v>0</v>
      </c>
      <c r="E846" s="109">
        <f>IF(RESULTS!$AE846="","",RESULTS!AG846)</f>
        <v>0</v>
      </c>
    </row>
    <row r="847" spans="1:5" x14ac:dyDescent="0.3">
      <c r="A847" t="str">
        <f>IF(RESULTS!$AE847="","",RESULTS!AE847)</f>
        <v xml:space="preserve"> </v>
      </c>
      <c r="B847" s="109" t="str">
        <f>IF(RESULTS!$AE847="","",RESULTS!K847)</f>
        <v/>
      </c>
      <c r="C847" s="109" t="str">
        <f>IF(RESULTS!$AE847="","",RESULTS!M847)</f>
        <v/>
      </c>
      <c r="D847" s="109">
        <f>IF(RESULTS!$AE847="","",RESULTS!AF847)</f>
        <v>0</v>
      </c>
      <c r="E847" s="109">
        <f>IF(RESULTS!$AE847="","",RESULTS!AG847)</f>
        <v>0</v>
      </c>
    </row>
    <row r="848" spans="1:5" x14ac:dyDescent="0.3">
      <c r="A848" t="str">
        <f>IF(RESULTS!$AE848="","",RESULTS!AE848)</f>
        <v xml:space="preserve"> </v>
      </c>
      <c r="B848" s="109" t="str">
        <f>IF(RESULTS!$AE848="","",RESULTS!K848)</f>
        <v/>
      </c>
      <c r="C848" s="109" t="str">
        <f>IF(RESULTS!$AE848="","",RESULTS!M848)</f>
        <v/>
      </c>
      <c r="D848" s="109">
        <f>IF(RESULTS!$AE848="","",RESULTS!AF848)</f>
        <v>0</v>
      </c>
      <c r="E848" s="109">
        <f>IF(RESULTS!$AE848="","",RESULTS!AG848)</f>
        <v>0</v>
      </c>
    </row>
    <row r="849" spans="1:5" x14ac:dyDescent="0.3">
      <c r="A849" t="str">
        <f>IF(RESULTS!$AE849="","",RESULTS!AE849)</f>
        <v xml:space="preserve"> </v>
      </c>
      <c r="B849" s="109" t="str">
        <f>IF(RESULTS!$AE849="","",RESULTS!K849)</f>
        <v/>
      </c>
      <c r="C849" s="109" t="str">
        <f>IF(RESULTS!$AE849="","",RESULTS!M849)</f>
        <v/>
      </c>
      <c r="D849" s="109">
        <f>IF(RESULTS!$AE849="","",RESULTS!AF849)</f>
        <v>0</v>
      </c>
      <c r="E849" s="109">
        <f>IF(RESULTS!$AE849="","",RESULTS!AG849)</f>
        <v>0</v>
      </c>
    </row>
    <row r="850" spans="1:5" x14ac:dyDescent="0.3">
      <c r="A850" t="str">
        <f>IF(RESULTS!$AE850="","",RESULTS!AE850)</f>
        <v xml:space="preserve"> </v>
      </c>
      <c r="B850" s="109" t="str">
        <f>IF(RESULTS!$AE850="","",RESULTS!K850)</f>
        <v/>
      </c>
      <c r="C850" s="109" t="str">
        <f>IF(RESULTS!$AE850="","",RESULTS!M850)</f>
        <v/>
      </c>
      <c r="D850" s="109">
        <f>IF(RESULTS!$AE850="","",RESULTS!AF850)</f>
        <v>0</v>
      </c>
      <c r="E850" s="109">
        <f>IF(RESULTS!$AE850="","",RESULTS!AG850)</f>
        <v>0</v>
      </c>
    </row>
    <row r="851" spans="1:5" x14ac:dyDescent="0.3">
      <c r="A851" t="str">
        <f>IF(RESULTS!$AE851="","",RESULTS!AE851)</f>
        <v xml:space="preserve"> </v>
      </c>
      <c r="B851" s="109" t="str">
        <f>IF(RESULTS!$AE851="","",RESULTS!K851)</f>
        <v/>
      </c>
      <c r="C851" s="109" t="str">
        <f>IF(RESULTS!$AE851="","",RESULTS!M851)</f>
        <v/>
      </c>
      <c r="D851" s="109">
        <f>IF(RESULTS!$AE851="","",RESULTS!AF851)</f>
        <v>0</v>
      </c>
      <c r="E851" s="109">
        <f>IF(RESULTS!$AE851="","",RESULTS!AG851)</f>
        <v>0</v>
      </c>
    </row>
    <row r="852" spans="1:5" x14ac:dyDescent="0.3">
      <c r="A852" t="str">
        <f>IF(RESULTS!$AE852="","",RESULTS!AE852)</f>
        <v xml:space="preserve"> </v>
      </c>
      <c r="B852" s="109" t="str">
        <f>IF(RESULTS!$AE852="","",RESULTS!K852)</f>
        <v/>
      </c>
      <c r="C852" s="109" t="str">
        <f>IF(RESULTS!$AE852="","",RESULTS!M852)</f>
        <v/>
      </c>
      <c r="D852" s="109">
        <f>IF(RESULTS!$AE852="","",RESULTS!AF852)</f>
        <v>0</v>
      </c>
      <c r="E852" s="109">
        <f>IF(RESULTS!$AE852="","",RESULTS!AG852)</f>
        <v>0</v>
      </c>
    </row>
    <row r="853" spans="1:5" x14ac:dyDescent="0.3">
      <c r="A853" t="str">
        <f>IF(RESULTS!$AE853="","",RESULTS!AE853)</f>
        <v xml:space="preserve"> </v>
      </c>
      <c r="B853" s="109" t="str">
        <f>IF(RESULTS!$AE853="","",RESULTS!K853)</f>
        <v/>
      </c>
      <c r="C853" s="109" t="str">
        <f>IF(RESULTS!$AE853="","",RESULTS!M853)</f>
        <v/>
      </c>
      <c r="D853" s="109">
        <f>IF(RESULTS!$AE853="","",RESULTS!AF853)</f>
        <v>0</v>
      </c>
      <c r="E853" s="109">
        <f>IF(RESULTS!$AE853="","",RESULTS!AG853)</f>
        <v>0</v>
      </c>
    </row>
    <row r="854" spans="1:5" x14ac:dyDescent="0.3">
      <c r="A854" t="str">
        <f>IF(RESULTS!$AE854="","",RESULTS!AE854)</f>
        <v xml:space="preserve"> </v>
      </c>
      <c r="B854" s="109" t="str">
        <f>IF(RESULTS!$AE854="","",RESULTS!K854)</f>
        <v/>
      </c>
      <c r="C854" s="109" t="str">
        <f>IF(RESULTS!$AE854="","",RESULTS!M854)</f>
        <v/>
      </c>
      <c r="D854" s="109">
        <f>IF(RESULTS!$AE854="","",RESULTS!AF854)</f>
        <v>0</v>
      </c>
      <c r="E854" s="109">
        <f>IF(RESULTS!$AE854="","",RESULTS!AG854)</f>
        <v>0</v>
      </c>
    </row>
    <row r="855" spans="1:5" x14ac:dyDescent="0.3">
      <c r="A855" t="str">
        <f>IF(RESULTS!$AE855="","",RESULTS!AE855)</f>
        <v xml:space="preserve"> </v>
      </c>
      <c r="B855" s="109" t="str">
        <f>IF(RESULTS!$AE855="","",RESULTS!K855)</f>
        <v/>
      </c>
      <c r="C855" s="109" t="str">
        <f>IF(RESULTS!$AE855="","",RESULTS!M855)</f>
        <v/>
      </c>
      <c r="D855" s="109">
        <f>IF(RESULTS!$AE855="","",RESULTS!AF855)</f>
        <v>0</v>
      </c>
      <c r="E855" s="109">
        <f>IF(RESULTS!$AE855="","",RESULTS!AG855)</f>
        <v>0</v>
      </c>
    </row>
    <row r="856" spans="1:5" x14ac:dyDescent="0.3">
      <c r="A856" t="str">
        <f>IF(RESULTS!$AE856="","",RESULTS!AE856)</f>
        <v xml:space="preserve"> </v>
      </c>
      <c r="B856" s="109" t="str">
        <f>IF(RESULTS!$AE856="","",RESULTS!K856)</f>
        <v/>
      </c>
      <c r="C856" s="109" t="str">
        <f>IF(RESULTS!$AE856="","",RESULTS!M856)</f>
        <v/>
      </c>
      <c r="D856" s="109">
        <f>IF(RESULTS!$AE856="","",RESULTS!AF856)</f>
        <v>0</v>
      </c>
      <c r="E856" s="109">
        <f>IF(RESULTS!$AE856="","",RESULTS!AG856)</f>
        <v>0</v>
      </c>
    </row>
    <row r="857" spans="1:5" x14ac:dyDescent="0.3">
      <c r="A857" t="str">
        <f>IF(RESULTS!$AE857="","",RESULTS!AE857)</f>
        <v xml:space="preserve"> </v>
      </c>
      <c r="B857" s="109" t="str">
        <f>IF(RESULTS!$AE857="","",RESULTS!K857)</f>
        <v/>
      </c>
      <c r="C857" s="109" t="str">
        <f>IF(RESULTS!$AE857="","",RESULTS!M857)</f>
        <v/>
      </c>
      <c r="D857" s="109">
        <f>IF(RESULTS!$AE857="","",RESULTS!AF857)</f>
        <v>0</v>
      </c>
      <c r="E857" s="109">
        <f>IF(RESULTS!$AE857="","",RESULTS!AG857)</f>
        <v>0</v>
      </c>
    </row>
    <row r="858" spans="1:5" x14ac:dyDescent="0.3">
      <c r="A858" t="str">
        <f>IF(RESULTS!$AE858="","",RESULTS!AE858)</f>
        <v xml:space="preserve"> </v>
      </c>
      <c r="B858" s="109" t="str">
        <f>IF(RESULTS!$AE858="","",RESULTS!K858)</f>
        <v/>
      </c>
      <c r="C858" s="109" t="str">
        <f>IF(RESULTS!$AE858="","",RESULTS!M858)</f>
        <v/>
      </c>
      <c r="D858" s="109">
        <f>IF(RESULTS!$AE858="","",RESULTS!AF858)</f>
        <v>0</v>
      </c>
      <c r="E858" s="109">
        <f>IF(RESULTS!$AE858="","",RESULTS!AG858)</f>
        <v>0</v>
      </c>
    </row>
    <row r="859" spans="1:5" x14ac:dyDescent="0.3">
      <c r="A859" t="str">
        <f>IF(RESULTS!$AE859="","",RESULTS!AE859)</f>
        <v xml:space="preserve"> </v>
      </c>
      <c r="B859" s="109" t="str">
        <f>IF(RESULTS!$AE859="","",RESULTS!K859)</f>
        <v/>
      </c>
      <c r="C859" s="109" t="str">
        <f>IF(RESULTS!$AE859="","",RESULTS!M859)</f>
        <v/>
      </c>
      <c r="D859" s="109">
        <f>IF(RESULTS!$AE859="","",RESULTS!AF859)</f>
        <v>0</v>
      </c>
      <c r="E859" s="109">
        <f>IF(RESULTS!$AE859="","",RESULTS!AG859)</f>
        <v>0</v>
      </c>
    </row>
    <row r="860" spans="1:5" x14ac:dyDescent="0.3">
      <c r="A860" t="str">
        <f>IF(RESULTS!$AE860="","",RESULTS!AE860)</f>
        <v xml:space="preserve"> </v>
      </c>
      <c r="B860" s="109" t="str">
        <f>IF(RESULTS!$AE860="","",RESULTS!K860)</f>
        <v/>
      </c>
      <c r="C860" s="109" t="str">
        <f>IF(RESULTS!$AE860="","",RESULTS!M860)</f>
        <v/>
      </c>
      <c r="D860" s="109">
        <f>IF(RESULTS!$AE860="","",RESULTS!AF860)</f>
        <v>0</v>
      </c>
      <c r="E860" s="109">
        <f>IF(RESULTS!$AE860="","",RESULTS!AG860)</f>
        <v>0</v>
      </c>
    </row>
    <row r="861" spans="1:5" x14ac:dyDescent="0.3">
      <c r="A861" t="str">
        <f>IF(RESULTS!$AE861="","",RESULTS!AE861)</f>
        <v xml:space="preserve"> </v>
      </c>
      <c r="B861" s="109" t="str">
        <f>IF(RESULTS!$AE861="","",RESULTS!K861)</f>
        <v/>
      </c>
      <c r="C861" s="109" t="str">
        <f>IF(RESULTS!$AE861="","",RESULTS!M861)</f>
        <v/>
      </c>
      <c r="D861" s="109">
        <f>IF(RESULTS!$AE861="","",RESULTS!AF861)</f>
        <v>0</v>
      </c>
      <c r="E861" s="109">
        <f>IF(RESULTS!$AE861="","",RESULTS!AG861)</f>
        <v>0</v>
      </c>
    </row>
    <row r="862" spans="1:5" x14ac:dyDescent="0.3">
      <c r="A862" t="str">
        <f>IF(RESULTS!$AE862="","",RESULTS!AE862)</f>
        <v xml:space="preserve"> </v>
      </c>
      <c r="B862" s="109" t="str">
        <f>IF(RESULTS!$AE862="","",RESULTS!K862)</f>
        <v/>
      </c>
      <c r="C862" s="109" t="str">
        <f>IF(RESULTS!$AE862="","",RESULTS!M862)</f>
        <v/>
      </c>
      <c r="D862" s="109">
        <f>IF(RESULTS!$AE862="","",RESULTS!AF862)</f>
        <v>0</v>
      </c>
      <c r="E862" s="109">
        <f>IF(RESULTS!$AE862="","",RESULTS!AG862)</f>
        <v>0</v>
      </c>
    </row>
    <row r="863" spans="1:5" x14ac:dyDescent="0.3">
      <c r="A863" t="str">
        <f>IF(RESULTS!$AE863="","",RESULTS!AE863)</f>
        <v xml:space="preserve"> </v>
      </c>
      <c r="B863" s="109" t="str">
        <f>IF(RESULTS!$AE863="","",RESULTS!K863)</f>
        <v/>
      </c>
      <c r="C863" s="109" t="str">
        <f>IF(RESULTS!$AE863="","",RESULTS!M863)</f>
        <v/>
      </c>
      <c r="D863" s="109">
        <f>IF(RESULTS!$AE863="","",RESULTS!AF863)</f>
        <v>0</v>
      </c>
      <c r="E863" s="109">
        <f>IF(RESULTS!$AE863="","",RESULTS!AG863)</f>
        <v>0</v>
      </c>
    </row>
    <row r="864" spans="1:5" x14ac:dyDescent="0.3">
      <c r="A864" t="str">
        <f>IF(RESULTS!$AE864="","",RESULTS!AE864)</f>
        <v xml:space="preserve"> </v>
      </c>
      <c r="B864" s="109" t="str">
        <f>IF(RESULTS!$AE864="","",RESULTS!K864)</f>
        <v/>
      </c>
      <c r="C864" s="109" t="str">
        <f>IF(RESULTS!$AE864="","",RESULTS!M864)</f>
        <v/>
      </c>
      <c r="D864" s="109">
        <f>IF(RESULTS!$AE864="","",RESULTS!AF864)</f>
        <v>0</v>
      </c>
      <c r="E864" s="109">
        <f>IF(RESULTS!$AE864="","",RESULTS!AG864)</f>
        <v>0</v>
      </c>
    </row>
    <row r="865" spans="1:5" x14ac:dyDescent="0.3">
      <c r="A865" t="str">
        <f>IF(RESULTS!$AE865="","",RESULTS!AE865)</f>
        <v xml:space="preserve"> </v>
      </c>
      <c r="B865" s="109" t="str">
        <f>IF(RESULTS!$AE865="","",RESULTS!K865)</f>
        <v/>
      </c>
      <c r="C865" s="109" t="str">
        <f>IF(RESULTS!$AE865="","",RESULTS!M865)</f>
        <v/>
      </c>
      <c r="D865" s="109">
        <f>IF(RESULTS!$AE865="","",RESULTS!AF865)</f>
        <v>0</v>
      </c>
      <c r="E865" s="109">
        <f>IF(RESULTS!$AE865="","",RESULTS!AG865)</f>
        <v>0</v>
      </c>
    </row>
    <row r="866" spans="1:5" x14ac:dyDescent="0.3">
      <c r="A866" t="str">
        <f>IF(RESULTS!$AE866="","",RESULTS!AE866)</f>
        <v xml:space="preserve"> </v>
      </c>
      <c r="B866" s="109" t="str">
        <f>IF(RESULTS!$AE866="","",RESULTS!K866)</f>
        <v/>
      </c>
      <c r="C866" s="109" t="str">
        <f>IF(RESULTS!$AE866="","",RESULTS!M866)</f>
        <v/>
      </c>
      <c r="D866" s="109">
        <f>IF(RESULTS!$AE866="","",RESULTS!AF866)</f>
        <v>0</v>
      </c>
      <c r="E866" s="109">
        <f>IF(RESULTS!$AE866="","",RESULTS!AG866)</f>
        <v>0</v>
      </c>
    </row>
    <row r="867" spans="1:5" x14ac:dyDescent="0.3">
      <c r="A867" t="str">
        <f>IF(RESULTS!$AE867="","",RESULTS!AE867)</f>
        <v xml:space="preserve"> </v>
      </c>
      <c r="B867" s="109" t="str">
        <f>IF(RESULTS!$AE867="","",RESULTS!K867)</f>
        <v/>
      </c>
      <c r="C867" s="109" t="str">
        <f>IF(RESULTS!$AE867="","",RESULTS!M867)</f>
        <v/>
      </c>
      <c r="D867" s="109">
        <f>IF(RESULTS!$AE867="","",RESULTS!AF867)</f>
        <v>0</v>
      </c>
      <c r="E867" s="109">
        <f>IF(RESULTS!$AE867="","",RESULTS!AG867)</f>
        <v>0</v>
      </c>
    </row>
    <row r="868" spans="1:5" x14ac:dyDescent="0.3">
      <c r="A868" t="str">
        <f>IF(RESULTS!$AE868="","",RESULTS!AE868)</f>
        <v xml:space="preserve"> </v>
      </c>
      <c r="B868" s="109" t="str">
        <f>IF(RESULTS!$AE868="","",RESULTS!K868)</f>
        <v/>
      </c>
      <c r="C868" s="109" t="str">
        <f>IF(RESULTS!$AE868="","",RESULTS!M868)</f>
        <v/>
      </c>
      <c r="D868" s="109">
        <f>IF(RESULTS!$AE868="","",RESULTS!AF868)</f>
        <v>0</v>
      </c>
      <c r="E868" s="109">
        <f>IF(RESULTS!$AE868="","",RESULTS!AG868)</f>
        <v>0</v>
      </c>
    </row>
    <row r="869" spans="1:5" x14ac:dyDescent="0.3">
      <c r="A869" t="str">
        <f>IF(RESULTS!$AE869="","",RESULTS!AE869)</f>
        <v xml:space="preserve"> </v>
      </c>
      <c r="B869" s="109" t="str">
        <f>IF(RESULTS!$AE869="","",RESULTS!K869)</f>
        <v/>
      </c>
      <c r="C869" s="109" t="str">
        <f>IF(RESULTS!$AE869="","",RESULTS!M869)</f>
        <v/>
      </c>
      <c r="D869" s="109">
        <f>IF(RESULTS!$AE869="","",RESULTS!AF869)</f>
        <v>0</v>
      </c>
      <c r="E869" s="109">
        <f>IF(RESULTS!$AE869="","",RESULTS!AG869)</f>
        <v>0</v>
      </c>
    </row>
    <row r="870" spans="1:5" x14ac:dyDescent="0.3">
      <c r="A870" t="str">
        <f>IF(RESULTS!$AE870="","",RESULTS!AE870)</f>
        <v xml:space="preserve"> </v>
      </c>
      <c r="B870" s="109" t="str">
        <f>IF(RESULTS!$AE870="","",RESULTS!K870)</f>
        <v/>
      </c>
      <c r="C870" s="109" t="str">
        <f>IF(RESULTS!$AE870="","",RESULTS!M870)</f>
        <v/>
      </c>
      <c r="D870" s="109">
        <f>IF(RESULTS!$AE870="","",RESULTS!AF870)</f>
        <v>0</v>
      </c>
      <c r="E870" s="109">
        <f>IF(RESULTS!$AE870="","",RESULTS!AG870)</f>
        <v>0</v>
      </c>
    </row>
    <row r="871" spans="1:5" x14ac:dyDescent="0.3">
      <c r="A871" t="str">
        <f>IF(RESULTS!$AE871="","",RESULTS!AE871)</f>
        <v xml:space="preserve"> </v>
      </c>
      <c r="B871" s="109" t="str">
        <f>IF(RESULTS!$AE871="","",RESULTS!K871)</f>
        <v/>
      </c>
      <c r="C871" s="109" t="str">
        <f>IF(RESULTS!$AE871="","",RESULTS!M871)</f>
        <v/>
      </c>
      <c r="D871" s="109">
        <f>IF(RESULTS!$AE871="","",RESULTS!AF871)</f>
        <v>0</v>
      </c>
      <c r="E871" s="109">
        <f>IF(RESULTS!$AE871="","",RESULTS!AG871)</f>
        <v>0</v>
      </c>
    </row>
    <row r="872" spans="1:5" x14ac:dyDescent="0.3">
      <c r="A872" t="str">
        <f>IF(RESULTS!$AE872="","",RESULTS!AE872)</f>
        <v xml:space="preserve"> </v>
      </c>
      <c r="B872" s="109" t="str">
        <f>IF(RESULTS!$AE872="","",RESULTS!K872)</f>
        <v/>
      </c>
      <c r="C872" s="109" t="str">
        <f>IF(RESULTS!$AE872="","",RESULTS!M872)</f>
        <v/>
      </c>
      <c r="D872" s="109">
        <f>IF(RESULTS!$AE872="","",RESULTS!AF872)</f>
        <v>0</v>
      </c>
      <c r="E872" s="109">
        <f>IF(RESULTS!$AE872="","",RESULTS!AG872)</f>
        <v>0</v>
      </c>
    </row>
    <row r="873" spans="1:5" x14ac:dyDescent="0.3">
      <c r="A873" t="str">
        <f>IF(RESULTS!$AE873="","",RESULTS!AE873)</f>
        <v xml:space="preserve"> </v>
      </c>
      <c r="B873" s="109" t="str">
        <f>IF(RESULTS!$AE873="","",RESULTS!K873)</f>
        <v/>
      </c>
      <c r="C873" s="109" t="str">
        <f>IF(RESULTS!$AE873="","",RESULTS!M873)</f>
        <v/>
      </c>
      <c r="D873" s="109">
        <f>IF(RESULTS!$AE873="","",RESULTS!AF873)</f>
        <v>0</v>
      </c>
      <c r="E873" s="109">
        <f>IF(RESULTS!$AE873="","",RESULTS!AG873)</f>
        <v>0</v>
      </c>
    </row>
    <row r="874" spans="1:5" x14ac:dyDescent="0.3">
      <c r="A874" t="str">
        <f>IF(RESULTS!$AE874="","",RESULTS!AE874)</f>
        <v xml:space="preserve"> </v>
      </c>
      <c r="B874" s="109" t="str">
        <f>IF(RESULTS!$AE874="","",RESULTS!K874)</f>
        <v/>
      </c>
      <c r="C874" s="109" t="str">
        <f>IF(RESULTS!$AE874="","",RESULTS!M874)</f>
        <v/>
      </c>
      <c r="D874" s="109">
        <f>IF(RESULTS!$AE874="","",RESULTS!AF874)</f>
        <v>0</v>
      </c>
      <c r="E874" s="109">
        <f>IF(RESULTS!$AE874="","",RESULTS!AG874)</f>
        <v>0</v>
      </c>
    </row>
    <row r="875" spans="1:5" x14ac:dyDescent="0.3">
      <c r="A875" t="str">
        <f>IF(RESULTS!$AE875="","",RESULTS!AE875)</f>
        <v xml:space="preserve"> </v>
      </c>
      <c r="B875" s="109" t="str">
        <f>IF(RESULTS!$AE875="","",RESULTS!K875)</f>
        <v/>
      </c>
      <c r="C875" s="109" t="str">
        <f>IF(RESULTS!$AE875="","",RESULTS!M875)</f>
        <v/>
      </c>
      <c r="D875" s="109">
        <f>IF(RESULTS!$AE875="","",RESULTS!AF875)</f>
        <v>0</v>
      </c>
      <c r="E875" s="109">
        <f>IF(RESULTS!$AE875="","",RESULTS!AG875)</f>
        <v>0</v>
      </c>
    </row>
    <row r="876" spans="1:5" x14ac:dyDescent="0.3">
      <c r="A876" t="str">
        <f>IF(RESULTS!$AE876="","",RESULTS!AE876)</f>
        <v xml:space="preserve"> </v>
      </c>
      <c r="B876" s="109" t="str">
        <f>IF(RESULTS!$AE876="","",RESULTS!K876)</f>
        <v/>
      </c>
      <c r="C876" s="109" t="str">
        <f>IF(RESULTS!$AE876="","",RESULTS!M876)</f>
        <v/>
      </c>
      <c r="D876" s="109">
        <f>IF(RESULTS!$AE876="","",RESULTS!AF876)</f>
        <v>0</v>
      </c>
      <c r="E876" s="109">
        <f>IF(RESULTS!$AE876="","",RESULTS!AG876)</f>
        <v>0</v>
      </c>
    </row>
    <row r="877" spans="1:5" x14ac:dyDescent="0.3">
      <c r="A877" t="str">
        <f>IF(RESULTS!$AE877="","",RESULTS!AE877)</f>
        <v xml:space="preserve"> </v>
      </c>
      <c r="B877" s="109" t="str">
        <f>IF(RESULTS!$AE877="","",RESULTS!K877)</f>
        <v/>
      </c>
      <c r="C877" s="109" t="str">
        <f>IF(RESULTS!$AE877="","",RESULTS!M877)</f>
        <v/>
      </c>
      <c r="D877" s="109">
        <f>IF(RESULTS!$AE877="","",RESULTS!AF877)</f>
        <v>0</v>
      </c>
      <c r="E877" s="109">
        <f>IF(RESULTS!$AE877="","",RESULTS!AG877)</f>
        <v>0</v>
      </c>
    </row>
    <row r="878" spans="1:5" x14ac:dyDescent="0.3">
      <c r="A878" t="str">
        <f>IF(RESULTS!$AE878="","",RESULTS!AE878)</f>
        <v xml:space="preserve"> </v>
      </c>
      <c r="B878" s="109" t="str">
        <f>IF(RESULTS!$AE878="","",RESULTS!K878)</f>
        <v/>
      </c>
      <c r="C878" s="109" t="str">
        <f>IF(RESULTS!$AE878="","",RESULTS!M878)</f>
        <v/>
      </c>
      <c r="D878" s="109">
        <f>IF(RESULTS!$AE878="","",RESULTS!AF878)</f>
        <v>0</v>
      </c>
      <c r="E878" s="109">
        <f>IF(RESULTS!$AE878="","",RESULTS!AG878)</f>
        <v>0</v>
      </c>
    </row>
    <row r="879" spans="1:5" x14ac:dyDescent="0.3">
      <c r="A879" t="str">
        <f>IF(RESULTS!$AE879="","",RESULTS!AE879)</f>
        <v xml:space="preserve"> </v>
      </c>
      <c r="B879" s="109" t="str">
        <f>IF(RESULTS!$AE879="","",RESULTS!K879)</f>
        <v/>
      </c>
      <c r="C879" s="109" t="str">
        <f>IF(RESULTS!$AE879="","",RESULTS!M879)</f>
        <v/>
      </c>
      <c r="D879" s="109">
        <f>IF(RESULTS!$AE879="","",RESULTS!AF879)</f>
        <v>0</v>
      </c>
      <c r="E879" s="109">
        <f>IF(RESULTS!$AE879="","",RESULTS!AG879)</f>
        <v>0</v>
      </c>
    </row>
    <row r="880" spans="1:5" x14ac:dyDescent="0.3">
      <c r="A880" t="str">
        <f>IF(RESULTS!$AE880="","",RESULTS!AE880)</f>
        <v xml:space="preserve"> </v>
      </c>
      <c r="B880" s="109" t="str">
        <f>IF(RESULTS!$AE880="","",RESULTS!K880)</f>
        <v/>
      </c>
      <c r="C880" s="109" t="str">
        <f>IF(RESULTS!$AE880="","",RESULTS!M880)</f>
        <v/>
      </c>
      <c r="D880" s="109">
        <f>IF(RESULTS!$AE880="","",RESULTS!AF880)</f>
        <v>0</v>
      </c>
      <c r="E880" s="109">
        <f>IF(RESULTS!$AE880="","",RESULTS!AG880)</f>
        <v>0</v>
      </c>
    </row>
    <row r="881" spans="1:5" x14ac:dyDescent="0.3">
      <c r="A881" t="str">
        <f>IF(RESULTS!$AE881="","",RESULTS!AE881)</f>
        <v xml:space="preserve"> </v>
      </c>
      <c r="B881" s="109" t="str">
        <f>IF(RESULTS!$AE881="","",RESULTS!K881)</f>
        <v/>
      </c>
      <c r="C881" s="109" t="str">
        <f>IF(RESULTS!$AE881="","",RESULTS!M881)</f>
        <v/>
      </c>
      <c r="D881" s="109">
        <f>IF(RESULTS!$AE881="","",RESULTS!AF881)</f>
        <v>0</v>
      </c>
      <c r="E881" s="109">
        <f>IF(RESULTS!$AE881="","",RESULTS!AG881)</f>
        <v>0</v>
      </c>
    </row>
    <row r="882" spans="1:5" x14ac:dyDescent="0.3">
      <c r="A882" t="str">
        <f>IF(RESULTS!$AE882="","",RESULTS!AE882)</f>
        <v xml:space="preserve"> </v>
      </c>
      <c r="B882" s="109" t="str">
        <f>IF(RESULTS!$AE882="","",RESULTS!K882)</f>
        <v/>
      </c>
      <c r="C882" s="109" t="str">
        <f>IF(RESULTS!$AE882="","",RESULTS!M882)</f>
        <v/>
      </c>
      <c r="D882" s="109">
        <f>IF(RESULTS!$AE882="","",RESULTS!AF882)</f>
        <v>0</v>
      </c>
      <c r="E882" s="109">
        <f>IF(RESULTS!$AE882="","",RESULTS!AG882)</f>
        <v>0</v>
      </c>
    </row>
    <row r="883" spans="1:5" x14ac:dyDescent="0.3">
      <c r="A883" t="str">
        <f>IF(RESULTS!$AE883="","",RESULTS!AE883)</f>
        <v xml:space="preserve"> </v>
      </c>
      <c r="B883" s="109" t="str">
        <f>IF(RESULTS!$AE883="","",RESULTS!K883)</f>
        <v/>
      </c>
      <c r="C883" s="109" t="str">
        <f>IF(RESULTS!$AE883="","",RESULTS!M883)</f>
        <v/>
      </c>
      <c r="D883" s="109">
        <f>IF(RESULTS!$AE883="","",RESULTS!AF883)</f>
        <v>0</v>
      </c>
      <c r="E883" s="109">
        <f>IF(RESULTS!$AE883="","",RESULTS!AG883)</f>
        <v>0</v>
      </c>
    </row>
    <row r="884" spans="1:5" x14ac:dyDescent="0.3">
      <c r="A884" t="str">
        <f>IF(RESULTS!$AE884="","",RESULTS!AE884)</f>
        <v xml:space="preserve"> </v>
      </c>
      <c r="B884" s="109" t="str">
        <f>IF(RESULTS!$AE884="","",RESULTS!K884)</f>
        <v/>
      </c>
      <c r="C884" s="109" t="str">
        <f>IF(RESULTS!$AE884="","",RESULTS!M884)</f>
        <v/>
      </c>
      <c r="D884" s="109">
        <f>IF(RESULTS!$AE884="","",RESULTS!AF884)</f>
        <v>0</v>
      </c>
      <c r="E884" s="109">
        <f>IF(RESULTS!$AE884="","",RESULTS!AG884)</f>
        <v>0</v>
      </c>
    </row>
    <row r="885" spans="1:5" x14ac:dyDescent="0.3">
      <c r="A885" t="str">
        <f>IF(RESULTS!$AE885="","",RESULTS!AE885)</f>
        <v xml:space="preserve"> </v>
      </c>
      <c r="B885" s="109" t="str">
        <f>IF(RESULTS!$AE885="","",RESULTS!K885)</f>
        <v/>
      </c>
      <c r="C885" s="109" t="str">
        <f>IF(RESULTS!$AE885="","",RESULTS!M885)</f>
        <v/>
      </c>
      <c r="D885" s="109">
        <f>IF(RESULTS!$AE885="","",RESULTS!AF885)</f>
        <v>0</v>
      </c>
      <c r="E885" s="109">
        <f>IF(RESULTS!$AE885="","",RESULTS!AG885)</f>
        <v>0</v>
      </c>
    </row>
    <row r="886" spans="1:5" x14ac:dyDescent="0.3">
      <c r="A886" t="str">
        <f>IF(RESULTS!$AE886="","",RESULTS!AE886)</f>
        <v xml:space="preserve"> </v>
      </c>
      <c r="B886" s="109" t="str">
        <f>IF(RESULTS!$AE886="","",RESULTS!K886)</f>
        <v/>
      </c>
      <c r="C886" s="109" t="str">
        <f>IF(RESULTS!$AE886="","",RESULTS!M886)</f>
        <v/>
      </c>
      <c r="D886" s="109">
        <f>IF(RESULTS!$AE886="","",RESULTS!AF886)</f>
        <v>0</v>
      </c>
      <c r="E886" s="109">
        <f>IF(RESULTS!$AE886="","",RESULTS!AG886)</f>
        <v>0</v>
      </c>
    </row>
    <row r="887" spans="1:5" x14ac:dyDescent="0.3">
      <c r="A887" t="str">
        <f>IF(RESULTS!$AE887="","",RESULTS!AE887)</f>
        <v xml:space="preserve"> </v>
      </c>
      <c r="B887" s="109" t="str">
        <f>IF(RESULTS!$AE887="","",RESULTS!K887)</f>
        <v/>
      </c>
      <c r="C887" s="109" t="str">
        <f>IF(RESULTS!$AE887="","",RESULTS!M887)</f>
        <v/>
      </c>
      <c r="D887" s="109">
        <f>IF(RESULTS!$AE887="","",RESULTS!AF887)</f>
        <v>0</v>
      </c>
      <c r="E887" s="109">
        <f>IF(RESULTS!$AE887="","",RESULTS!AG887)</f>
        <v>0</v>
      </c>
    </row>
    <row r="888" spans="1:5" x14ac:dyDescent="0.3">
      <c r="A888" t="str">
        <f>IF(RESULTS!$AE888="","",RESULTS!AE888)</f>
        <v xml:space="preserve"> </v>
      </c>
      <c r="B888" s="109" t="str">
        <f>IF(RESULTS!$AE888="","",RESULTS!K888)</f>
        <v/>
      </c>
      <c r="C888" s="109" t="str">
        <f>IF(RESULTS!$AE888="","",RESULTS!M888)</f>
        <v/>
      </c>
      <c r="D888" s="109">
        <f>IF(RESULTS!$AE888="","",RESULTS!AF888)</f>
        <v>0</v>
      </c>
      <c r="E888" s="109">
        <f>IF(RESULTS!$AE888="","",RESULTS!AG888)</f>
        <v>0</v>
      </c>
    </row>
    <row r="889" spans="1:5" x14ac:dyDescent="0.3">
      <c r="A889" t="str">
        <f>IF(RESULTS!$AE889="","",RESULTS!AE889)</f>
        <v xml:space="preserve"> </v>
      </c>
      <c r="B889" s="109" t="str">
        <f>IF(RESULTS!$AE889="","",RESULTS!K889)</f>
        <v/>
      </c>
      <c r="C889" s="109" t="str">
        <f>IF(RESULTS!$AE889="","",RESULTS!M889)</f>
        <v/>
      </c>
      <c r="D889" s="109">
        <f>IF(RESULTS!$AE889="","",RESULTS!AF889)</f>
        <v>0</v>
      </c>
      <c r="E889" s="109">
        <f>IF(RESULTS!$AE889="","",RESULTS!AG889)</f>
        <v>0</v>
      </c>
    </row>
    <row r="890" spans="1:5" x14ac:dyDescent="0.3">
      <c r="A890" t="str">
        <f>IF(RESULTS!$AE890="","",RESULTS!AE890)</f>
        <v xml:space="preserve"> </v>
      </c>
      <c r="B890" s="109" t="str">
        <f>IF(RESULTS!$AE890="","",RESULTS!K890)</f>
        <v/>
      </c>
      <c r="C890" s="109" t="str">
        <f>IF(RESULTS!$AE890="","",RESULTS!M890)</f>
        <v/>
      </c>
      <c r="D890" s="109">
        <f>IF(RESULTS!$AE890="","",RESULTS!AF890)</f>
        <v>0</v>
      </c>
      <c r="E890" s="109">
        <f>IF(RESULTS!$AE890="","",RESULTS!AG890)</f>
        <v>0</v>
      </c>
    </row>
    <row r="891" spans="1:5" x14ac:dyDescent="0.3">
      <c r="A891" t="str">
        <f>IF(RESULTS!$AE891="","",RESULTS!AE891)</f>
        <v xml:space="preserve"> </v>
      </c>
      <c r="B891" s="109" t="str">
        <f>IF(RESULTS!$AE891="","",RESULTS!K891)</f>
        <v/>
      </c>
      <c r="C891" s="109" t="str">
        <f>IF(RESULTS!$AE891="","",RESULTS!M891)</f>
        <v/>
      </c>
      <c r="D891" s="109">
        <f>IF(RESULTS!$AE891="","",RESULTS!AF891)</f>
        <v>0</v>
      </c>
      <c r="E891" s="109">
        <f>IF(RESULTS!$AE891="","",RESULTS!AG891)</f>
        <v>0</v>
      </c>
    </row>
    <row r="892" spans="1:5" x14ac:dyDescent="0.3">
      <c r="A892" t="str">
        <f>IF(RESULTS!$AE892="","",RESULTS!AE892)</f>
        <v xml:space="preserve"> </v>
      </c>
      <c r="B892" s="109" t="str">
        <f>IF(RESULTS!$AE892="","",RESULTS!K892)</f>
        <v/>
      </c>
      <c r="C892" s="109" t="str">
        <f>IF(RESULTS!$AE892="","",RESULTS!M892)</f>
        <v/>
      </c>
      <c r="D892" s="109">
        <f>IF(RESULTS!$AE892="","",RESULTS!AF892)</f>
        <v>0</v>
      </c>
      <c r="E892" s="109">
        <f>IF(RESULTS!$AE892="","",RESULTS!AG892)</f>
        <v>0</v>
      </c>
    </row>
    <row r="893" spans="1:5" x14ac:dyDescent="0.3">
      <c r="A893" t="str">
        <f>IF(RESULTS!$AE893="","",RESULTS!AE893)</f>
        <v xml:space="preserve"> </v>
      </c>
      <c r="B893" s="109" t="str">
        <f>IF(RESULTS!$AE893="","",RESULTS!K893)</f>
        <v/>
      </c>
      <c r="C893" s="109" t="str">
        <f>IF(RESULTS!$AE893="","",RESULTS!M893)</f>
        <v/>
      </c>
      <c r="D893" s="109">
        <f>IF(RESULTS!$AE893="","",RESULTS!AF893)</f>
        <v>0</v>
      </c>
      <c r="E893" s="109">
        <f>IF(RESULTS!$AE893="","",RESULTS!AG893)</f>
        <v>0</v>
      </c>
    </row>
    <row r="894" spans="1:5" x14ac:dyDescent="0.3">
      <c r="A894" t="str">
        <f>IF(RESULTS!$AE894="","",RESULTS!AE894)</f>
        <v xml:space="preserve"> </v>
      </c>
      <c r="B894" s="109" t="str">
        <f>IF(RESULTS!$AE894="","",RESULTS!K894)</f>
        <v/>
      </c>
      <c r="C894" s="109" t="str">
        <f>IF(RESULTS!$AE894="","",RESULTS!M894)</f>
        <v/>
      </c>
      <c r="D894" s="109">
        <f>IF(RESULTS!$AE894="","",RESULTS!AF894)</f>
        <v>0</v>
      </c>
      <c r="E894" s="109">
        <f>IF(RESULTS!$AE894="","",RESULTS!AG894)</f>
        <v>0</v>
      </c>
    </row>
    <row r="895" spans="1:5" x14ac:dyDescent="0.3">
      <c r="A895" t="str">
        <f>IF(RESULTS!$AE895="","",RESULTS!AE895)</f>
        <v xml:space="preserve"> </v>
      </c>
      <c r="B895" s="109" t="str">
        <f>IF(RESULTS!$AE895="","",RESULTS!K895)</f>
        <v/>
      </c>
      <c r="C895" s="109" t="str">
        <f>IF(RESULTS!$AE895="","",RESULTS!M895)</f>
        <v/>
      </c>
      <c r="D895" s="109">
        <f>IF(RESULTS!$AE895="","",RESULTS!AF895)</f>
        <v>0</v>
      </c>
      <c r="E895" s="109">
        <f>IF(RESULTS!$AE895="","",RESULTS!AG895)</f>
        <v>0</v>
      </c>
    </row>
    <row r="896" spans="1:5" x14ac:dyDescent="0.3">
      <c r="A896" t="str">
        <f>IF(RESULTS!$AE896="","",RESULTS!AE896)</f>
        <v xml:space="preserve"> </v>
      </c>
      <c r="B896" s="109" t="str">
        <f>IF(RESULTS!$AE896="","",RESULTS!K896)</f>
        <v/>
      </c>
      <c r="C896" s="109" t="str">
        <f>IF(RESULTS!$AE896="","",RESULTS!M896)</f>
        <v/>
      </c>
      <c r="D896" s="109">
        <f>IF(RESULTS!$AE896="","",RESULTS!AF896)</f>
        <v>0</v>
      </c>
      <c r="E896" s="109">
        <f>IF(RESULTS!$AE896="","",RESULTS!AG896)</f>
        <v>0</v>
      </c>
    </row>
    <row r="897" spans="1:5" x14ac:dyDescent="0.3">
      <c r="A897" t="str">
        <f>IF(RESULTS!$AE897="","",RESULTS!AE897)</f>
        <v xml:space="preserve"> </v>
      </c>
      <c r="B897" s="109" t="str">
        <f>IF(RESULTS!$AE897="","",RESULTS!K897)</f>
        <v/>
      </c>
      <c r="C897" s="109" t="str">
        <f>IF(RESULTS!$AE897="","",RESULTS!M897)</f>
        <v/>
      </c>
      <c r="D897" s="109">
        <f>IF(RESULTS!$AE897="","",RESULTS!AF897)</f>
        <v>0</v>
      </c>
      <c r="E897" s="109">
        <f>IF(RESULTS!$AE897="","",RESULTS!AG897)</f>
        <v>0</v>
      </c>
    </row>
    <row r="898" spans="1:5" x14ac:dyDescent="0.3">
      <c r="A898" t="str">
        <f>IF(RESULTS!$AE898="","",RESULTS!AE898)</f>
        <v xml:space="preserve"> </v>
      </c>
      <c r="B898" s="109" t="str">
        <f>IF(RESULTS!$AE898="","",RESULTS!K898)</f>
        <v/>
      </c>
      <c r="C898" s="109" t="str">
        <f>IF(RESULTS!$AE898="","",RESULTS!M898)</f>
        <v/>
      </c>
      <c r="D898" s="109">
        <f>IF(RESULTS!$AE898="","",RESULTS!AF898)</f>
        <v>0</v>
      </c>
      <c r="E898" s="109">
        <f>IF(RESULTS!$AE898="","",RESULTS!AG898)</f>
        <v>0</v>
      </c>
    </row>
    <row r="899" spans="1:5" x14ac:dyDescent="0.3">
      <c r="A899" t="str">
        <f>IF(RESULTS!$AE899="","",RESULTS!AE899)</f>
        <v xml:space="preserve"> </v>
      </c>
      <c r="B899" s="109" t="str">
        <f>IF(RESULTS!$AE899="","",RESULTS!K899)</f>
        <v/>
      </c>
      <c r="C899" s="109" t="str">
        <f>IF(RESULTS!$AE899="","",RESULTS!M899)</f>
        <v/>
      </c>
      <c r="D899" s="109">
        <f>IF(RESULTS!$AE899="","",RESULTS!AF899)</f>
        <v>0</v>
      </c>
      <c r="E899" s="109">
        <f>IF(RESULTS!$AE899="","",RESULTS!AG899)</f>
        <v>0</v>
      </c>
    </row>
    <row r="900" spans="1:5" x14ac:dyDescent="0.3">
      <c r="A900" t="str">
        <f>IF(RESULTS!$AE900="","",RESULTS!AE900)</f>
        <v xml:space="preserve"> </v>
      </c>
      <c r="B900" s="109" t="str">
        <f>IF(RESULTS!$AE900="","",RESULTS!K900)</f>
        <v/>
      </c>
      <c r="C900" s="109" t="str">
        <f>IF(RESULTS!$AE900="","",RESULTS!M900)</f>
        <v/>
      </c>
      <c r="D900" s="109">
        <f>IF(RESULTS!$AE900="","",RESULTS!AF900)</f>
        <v>0</v>
      </c>
      <c r="E900" s="109">
        <f>IF(RESULTS!$AE900="","",RESULTS!AG900)</f>
        <v>0</v>
      </c>
    </row>
    <row r="901" spans="1:5" x14ac:dyDescent="0.3">
      <c r="A901" t="str">
        <f>IF(RESULTS!$AE901="","",RESULTS!AE901)</f>
        <v xml:space="preserve"> </v>
      </c>
      <c r="B901" s="109" t="str">
        <f>IF(RESULTS!$AE901="","",RESULTS!K901)</f>
        <v/>
      </c>
      <c r="C901" s="109" t="str">
        <f>IF(RESULTS!$AE901="","",RESULTS!M901)</f>
        <v/>
      </c>
      <c r="D901" s="109">
        <f>IF(RESULTS!$AE901="","",RESULTS!AF901)</f>
        <v>0</v>
      </c>
      <c r="E901" s="109">
        <f>IF(RESULTS!$AE901="","",RESULTS!AG901)</f>
        <v>0</v>
      </c>
    </row>
    <row r="902" spans="1:5" x14ac:dyDescent="0.3">
      <c r="A902" t="str">
        <f>IF(RESULTS!$AE902="","",RESULTS!AE902)</f>
        <v xml:space="preserve"> </v>
      </c>
      <c r="B902" s="109" t="str">
        <f>IF(RESULTS!$AE902="","",RESULTS!K902)</f>
        <v/>
      </c>
      <c r="C902" s="109" t="str">
        <f>IF(RESULTS!$AE902="","",RESULTS!M902)</f>
        <v/>
      </c>
      <c r="D902" s="109">
        <f>IF(RESULTS!$AE902="","",RESULTS!AF902)</f>
        <v>0</v>
      </c>
      <c r="E902" s="109">
        <f>IF(RESULTS!$AE902="","",RESULTS!AG902)</f>
        <v>0</v>
      </c>
    </row>
    <row r="903" spans="1:5" x14ac:dyDescent="0.3">
      <c r="A903" t="str">
        <f>IF(RESULTS!$AE903="","",RESULTS!AE903)</f>
        <v xml:space="preserve"> </v>
      </c>
      <c r="B903" s="109" t="str">
        <f>IF(RESULTS!$AE903="","",RESULTS!K903)</f>
        <v/>
      </c>
      <c r="C903" s="109" t="str">
        <f>IF(RESULTS!$AE903="","",RESULTS!M903)</f>
        <v/>
      </c>
      <c r="D903" s="109">
        <f>IF(RESULTS!$AE903="","",RESULTS!AF903)</f>
        <v>0</v>
      </c>
      <c r="E903" s="109">
        <f>IF(RESULTS!$AE903="","",RESULTS!AG903)</f>
        <v>0</v>
      </c>
    </row>
    <row r="904" spans="1:5" x14ac:dyDescent="0.3">
      <c r="A904" t="str">
        <f>IF(RESULTS!$AE904="","",RESULTS!AE904)</f>
        <v xml:space="preserve"> </v>
      </c>
      <c r="B904" s="109" t="str">
        <f>IF(RESULTS!$AE904="","",RESULTS!K904)</f>
        <v/>
      </c>
      <c r="C904" s="109" t="str">
        <f>IF(RESULTS!$AE904="","",RESULTS!M904)</f>
        <v/>
      </c>
      <c r="D904" s="109">
        <f>IF(RESULTS!$AE904="","",RESULTS!AF904)</f>
        <v>0</v>
      </c>
      <c r="E904" s="109">
        <f>IF(RESULTS!$AE904="","",RESULTS!AG904)</f>
        <v>0</v>
      </c>
    </row>
    <row r="905" spans="1:5" x14ac:dyDescent="0.3">
      <c r="A905" t="str">
        <f>IF(RESULTS!$AE905="","",RESULTS!AE905)</f>
        <v xml:space="preserve"> </v>
      </c>
      <c r="B905" s="109" t="str">
        <f>IF(RESULTS!$AE905="","",RESULTS!K905)</f>
        <v/>
      </c>
      <c r="C905" s="109" t="str">
        <f>IF(RESULTS!$AE905="","",RESULTS!M905)</f>
        <v/>
      </c>
      <c r="D905" s="109">
        <f>IF(RESULTS!$AE905="","",RESULTS!AF905)</f>
        <v>0</v>
      </c>
      <c r="E905" s="109">
        <f>IF(RESULTS!$AE905="","",RESULTS!AG905)</f>
        <v>0</v>
      </c>
    </row>
    <row r="906" spans="1:5" x14ac:dyDescent="0.3">
      <c r="A906" t="str">
        <f>IF(RESULTS!$AE906="","",RESULTS!AE906)</f>
        <v xml:space="preserve"> </v>
      </c>
      <c r="B906" s="109" t="str">
        <f>IF(RESULTS!$AE906="","",RESULTS!K906)</f>
        <v/>
      </c>
      <c r="C906" s="109" t="str">
        <f>IF(RESULTS!$AE906="","",RESULTS!M906)</f>
        <v/>
      </c>
      <c r="D906" s="109">
        <f>IF(RESULTS!$AE906="","",RESULTS!AF906)</f>
        <v>0</v>
      </c>
      <c r="E906" s="109">
        <f>IF(RESULTS!$AE906="","",RESULTS!AG906)</f>
        <v>0</v>
      </c>
    </row>
    <row r="907" spans="1:5" x14ac:dyDescent="0.3">
      <c r="A907" t="str">
        <f>IF(RESULTS!$AE907="","",RESULTS!AE907)</f>
        <v xml:space="preserve"> </v>
      </c>
      <c r="B907" s="109" t="str">
        <f>IF(RESULTS!$AE907="","",RESULTS!K907)</f>
        <v/>
      </c>
      <c r="C907" s="109" t="str">
        <f>IF(RESULTS!$AE907="","",RESULTS!M907)</f>
        <v/>
      </c>
      <c r="D907" s="109">
        <f>IF(RESULTS!$AE907="","",RESULTS!AF907)</f>
        <v>0</v>
      </c>
      <c r="E907" s="109">
        <f>IF(RESULTS!$AE907="","",RESULTS!AG907)</f>
        <v>0</v>
      </c>
    </row>
    <row r="908" spans="1:5" x14ac:dyDescent="0.3">
      <c r="A908" t="str">
        <f>IF(RESULTS!$AE908="","",RESULTS!AE908)</f>
        <v xml:space="preserve"> </v>
      </c>
      <c r="B908" s="109" t="str">
        <f>IF(RESULTS!$AE908="","",RESULTS!K908)</f>
        <v/>
      </c>
      <c r="C908" s="109" t="str">
        <f>IF(RESULTS!$AE908="","",RESULTS!M908)</f>
        <v/>
      </c>
      <c r="D908" s="109">
        <f>IF(RESULTS!$AE908="","",RESULTS!AF908)</f>
        <v>0</v>
      </c>
      <c r="E908" s="109">
        <f>IF(RESULTS!$AE908="","",RESULTS!AG908)</f>
        <v>0</v>
      </c>
    </row>
    <row r="909" spans="1:5" x14ac:dyDescent="0.3">
      <c r="A909" t="str">
        <f>IF(RESULTS!$AE909="","",RESULTS!AE909)</f>
        <v xml:space="preserve"> </v>
      </c>
      <c r="B909" s="109" t="str">
        <f>IF(RESULTS!$AE909="","",RESULTS!K909)</f>
        <v/>
      </c>
      <c r="C909" s="109" t="str">
        <f>IF(RESULTS!$AE909="","",RESULTS!M909)</f>
        <v/>
      </c>
      <c r="D909" s="109">
        <f>IF(RESULTS!$AE909="","",RESULTS!AF909)</f>
        <v>0</v>
      </c>
      <c r="E909" s="109">
        <f>IF(RESULTS!$AE909="","",RESULTS!AG909)</f>
        <v>0</v>
      </c>
    </row>
    <row r="910" spans="1:5" x14ac:dyDescent="0.3">
      <c r="A910" t="str">
        <f>IF(RESULTS!$AE910="","",RESULTS!AE910)</f>
        <v xml:space="preserve"> </v>
      </c>
      <c r="B910" s="109" t="str">
        <f>IF(RESULTS!$AE910="","",RESULTS!K910)</f>
        <v/>
      </c>
      <c r="C910" s="109" t="str">
        <f>IF(RESULTS!$AE910="","",RESULTS!M910)</f>
        <v/>
      </c>
      <c r="D910" s="109">
        <f>IF(RESULTS!$AE910="","",RESULTS!AF910)</f>
        <v>0</v>
      </c>
      <c r="E910" s="109">
        <f>IF(RESULTS!$AE910="","",RESULTS!AG910)</f>
        <v>0</v>
      </c>
    </row>
    <row r="911" spans="1:5" x14ac:dyDescent="0.3">
      <c r="A911" t="str">
        <f>IF(RESULTS!$AE911="","",RESULTS!AE911)</f>
        <v xml:space="preserve"> </v>
      </c>
      <c r="B911" s="109" t="str">
        <f>IF(RESULTS!$AE911="","",RESULTS!K911)</f>
        <v/>
      </c>
      <c r="C911" s="109" t="str">
        <f>IF(RESULTS!$AE911="","",RESULTS!M911)</f>
        <v/>
      </c>
      <c r="D911" s="109">
        <f>IF(RESULTS!$AE911="","",RESULTS!AF911)</f>
        <v>0</v>
      </c>
      <c r="E911" s="109">
        <f>IF(RESULTS!$AE911="","",RESULTS!AG911)</f>
        <v>0</v>
      </c>
    </row>
    <row r="912" spans="1:5" x14ac:dyDescent="0.3">
      <c r="A912" t="str">
        <f>IF(RESULTS!$AE912="","",RESULTS!AE912)</f>
        <v xml:space="preserve"> </v>
      </c>
      <c r="B912" s="109" t="str">
        <f>IF(RESULTS!$AE912="","",RESULTS!K912)</f>
        <v/>
      </c>
      <c r="C912" s="109" t="str">
        <f>IF(RESULTS!$AE912="","",RESULTS!M912)</f>
        <v/>
      </c>
      <c r="D912" s="109">
        <f>IF(RESULTS!$AE912="","",RESULTS!AF912)</f>
        <v>0</v>
      </c>
      <c r="E912" s="109">
        <f>IF(RESULTS!$AE912="","",RESULTS!AG912)</f>
        <v>0</v>
      </c>
    </row>
    <row r="913" spans="1:5" x14ac:dyDescent="0.3">
      <c r="A913" t="str">
        <f>IF(RESULTS!$AE913="","",RESULTS!AE913)</f>
        <v xml:space="preserve"> </v>
      </c>
      <c r="B913" s="109" t="str">
        <f>IF(RESULTS!$AE913="","",RESULTS!K913)</f>
        <v/>
      </c>
      <c r="C913" s="109" t="str">
        <f>IF(RESULTS!$AE913="","",RESULTS!M913)</f>
        <v/>
      </c>
      <c r="D913" s="109">
        <f>IF(RESULTS!$AE913="","",RESULTS!AF913)</f>
        <v>0</v>
      </c>
      <c r="E913" s="109">
        <f>IF(RESULTS!$AE913="","",RESULTS!AG913)</f>
        <v>0</v>
      </c>
    </row>
    <row r="914" spans="1:5" x14ac:dyDescent="0.3">
      <c r="A914" t="str">
        <f>IF(RESULTS!$AE914="","",RESULTS!AE914)</f>
        <v xml:space="preserve"> </v>
      </c>
      <c r="B914" s="109" t="str">
        <f>IF(RESULTS!$AE914="","",RESULTS!K914)</f>
        <v/>
      </c>
      <c r="C914" s="109" t="str">
        <f>IF(RESULTS!$AE914="","",RESULTS!M914)</f>
        <v/>
      </c>
      <c r="D914" s="109">
        <f>IF(RESULTS!$AE914="","",RESULTS!AF914)</f>
        <v>0</v>
      </c>
      <c r="E914" s="109">
        <f>IF(RESULTS!$AE914="","",RESULTS!AG914)</f>
        <v>0</v>
      </c>
    </row>
    <row r="915" spans="1:5" x14ac:dyDescent="0.3">
      <c r="A915" t="str">
        <f>IF(RESULTS!$AE915="","",RESULTS!AE915)</f>
        <v xml:space="preserve"> </v>
      </c>
      <c r="B915" s="109" t="str">
        <f>IF(RESULTS!$AE915="","",RESULTS!K915)</f>
        <v/>
      </c>
      <c r="C915" s="109" t="str">
        <f>IF(RESULTS!$AE915="","",RESULTS!M915)</f>
        <v/>
      </c>
      <c r="D915" s="109">
        <f>IF(RESULTS!$AE915="","",RESULTS!AF915)</f>
        <v>0</v>
      </c>
      <c r="E915" s="109">
        <f>IF(RESULTS!$AE915="","",RESULTS!AG915)</f>
        <v>0</v>
      </c>
    </row>
    <row r="916" spans="1:5" x14ac:dyDescent="0.3">
      <c r="A916" t="str">
        <f>IF(RESULTS!$AE916="","",RESULTS!AE916)</f>
        <v xml:space="preserve"> </v>
      </c>
      <c r="B916" s="109" t="str">
        <f>IF(RESULTS!$AE916="","",RESULTS!K916)</f>
        <v/>
      </c>
      <c r="C916" s="109" t="str">
        <f>IF(RESULTS!$AE916="","",RESULTS!M916)</f>
        <v/>
      </c>
      <c r="D916" s="109">
        <f>IF(RESULTS!$AE916="","",RESULTS!AF916)</f>
        <v>0</v>
      </c>
      <c r="E916" s="109">
        <f>IF(RESULTS!$AE916="","",RESULTS!AG916)</f>
        <v>0</v>
      </c>
    </row>
    <row r="917" spans="1:5" x14ac:dyDescent="0.3">
      <c r="A917" t="str">
        <f>IF(RESULTS!$AE917="","",RESULTS!AE917)</f>
        <v xml:space="preserve"> </v>
      </c>
      <c r="B917" s="109" t="str">
        <f>IF(RESULTS!$AE917="","",RESULTS!K917)</f>
        <v/>
      </c>
      <c r="C917" s="109" t="str">
        <f>IF(RESULTS!$AE917="","",RESULTS!M917)</f>
        <v/>
      </c>
      <c r="D917" s="109">
        <f>IF(RESULTS!$AE917="","",RESULTS!AF917)</f>
        <v>0</v>
      </c>
      <c r="E917" s="109">
        <f>IF(RESULTS!$AE917="","",RESULTS!AG917)</f>
        <v>0</v>
      </c>
    </row>
    <row r="918" spans="1:5" x14ac:dyDescent="0.3">
      <c r="A918" t="str">
        <f>IF(RESULTS!$AE918="","",RESULTS!AE918)</f>
        <v xml:space="preserve"> </v>
      </c>
      <c r="B918" s="109" t="str">
        <f>IF(RESULTS!$AE918="","",RESULTS!K918)</f>
        <v/>
      </c>
      <c r="C918" s="109" t="str">
        <f>IF(RESULTS!$AE918="","",RESULTS!M918)</f>
        <v/>
      </c>
      <c r="D918" s="109">
        <f>IF(RESULTS!$AE918="","",RESULTS!AF918)</f>
        <v>0</v>
      </c>
      <c r="E918" s="109">
        <f>IF(RESULTS!$AE918="","",RESULTS!AG918)</f>
        <v>0</v>
      </c>
    </row>
    <row r="919" spans="1:5" x14ac:dyDescent="0.3">
      <c r="A919" t="str">
        <f>IF(RESULTS!$AE919="","",RESULTS!AE919)</f>
        <v xml:space="preserve"> </v>
      </c>
      <c r="B919" s="109" t="str">
        <f>IF(RESULTS!$AE919="","",RESULTS!K919)</f>
        <v/>
      </c>
      <c r="C919" s="109" t="str">
        <f>IF(RESULTS!$AE919="","",RESULTS!M919)</f>
        <v/>
      </c>
      <c r="D919" s="109">
        <f>IF(RESULTS!$AE919="","",RESULTS!AF919)</f>
        <v>0</v>
      </c>
      <c r="E919" s="109">
        <f>IF(RESULTS!$AE919="","",RESULTS!AG919)</f>
        <v>0</v>
      </c>
    </row>
    <row r="920" spans="1:5" x14ac:dyDescent="0.3">
      <c r="A920" t="str">
        <f>IF(RESULTS!$AE920="","",RESULTS!AE920)</f>
        <v xml:space="preserve"> </v>
      </c>
      <c r="B920" s="109" t="str">
        <f>IF(RESULTS!$AE920="","",RESULTS!K920)</f>
        <v/>
      </c>
      <c r="C920" s="109" t="str">
        <f>IF(RESULTS!$AE920="","",RESULTS!M920)</f>
        <v/>
      </c>
      <c r="D920" s="109">
        <f>IF(RESULTS!$AE920="","",RESULTS!AF920)</f>
        <v>0</v>
      </c>
      <c r="E920" s="109">
        <f>IF(RESULTS!$AE920="","",RESULTS!AG920)</f>
        <v>0</v>
      </c>
    </row>
    <row r="921" spans="1:5" x14ac:dyDescent="0.3">
      <c r="A921" t="str">
        <f>IF(RESULTS!$AE921="","",RESULTS!AE921)</f>
        <v xml:space="preserve"> </v>
      </c>
      <c r="B921" s="109" t="str">
        <f>IF(RESULTS!$AE921="","",RESULTS!K921)</f>
        <v/>
      </c>
      <c r="C921" s="109" t="str">
        <f>IF(RESULTS!$AE921="","",RESULTS!M921)</f>
        <v/>
      </c>
      <c r="D921" s="109">
        <f>IF(RESULTS!$AE921="","",RESULTS!AF921)</f>
        <v>0</v>
      </c>
      <c r="E921" s="109">
        <f>IF(RESULTS!$AE921="","",RESULTS!AG921)</f>
        <v>0</v>
      </c>
    </row>
    <row r="922" spans="1:5" x14ac:dyDescent="0.3">
      <c r="A922" t="str">
        <f>IF(RESULTS!$AE922="","",RESULTS!AE922)</f>
        <v xml:space="preserve"> </v>
      </c>
      <c r="B922" s="109" t="str">
        <f>IF(RESULTS!$AE922="","",RESULTS!K922)</f>
        <v/>
      </c>
      <c r="C922" s="109" t="str">
        <f>IF(RESULTS!$AE922="","",RESULTS!M922)</f>
        <v/>
      </c>
      <c r="D922" s="109">
        <f>IF(RESULTS!$AE922="","",RESULTS!AF922)</f>
        <v>0</v>
      </c>
      <c r="E922" s="109">
        <f>IF(RESULTS!$AE922="","",RESULTS!AG922)</f>
        <v>0</v>
      </c>
    </row>
    <row r="923" spans="1:5" x14ac:dyDescent="0.3">
      <c r="A923" t="str">
        <f>IF(RESULTS!$AE923="","",RESULTS!AE923)</f>
        <v xml:space="preserve"> </v>
      </c>
      <c r="B923" s="109" t="str">
        <f>IF(RESULTS!$AE923="","",RESULTS!K923)</f>
        <v/>
      </c>
      <c r="C923" s="109" t="str">
        <f>IF(RESULTS!$AE923="","",RESULTS!M923)</f>
        <v/>
      </c>
      <c r="D923" s="109">
        <f>IF(RESULTS!$AE923="","",RESULTS!AF923)</f>
        <v>0</v>
      </c>
      <c r="E923" s="109">
        <f>IF(RESULTS!$AE923="","",RESULTS!AG923)</f>
        <v>0</v>
      </c>
    </row>
    <row r="924" spans="1:5" x14ac:dyDescent="0.3">
      <c r="A924" t="str">
        <f>IF(RESULTS!$AE924="","",RESULTS!AE924)</f>
        <v xml:space="preserve"> </v>
      </c>
      <c r="B924" s="109" t="str">
        <f>IF(RESULTS!$AE924="","",RESULTS!K924)</f>
        <v/>
      </c>
      <c r="C924" s="109" t="str">
        <f>IF(RESULTS!$AE924="","",RESULTS!M924)</f>
        <v/>
      </c>
      <c r="D924" s="109">
        <f>IF(RESULTS!$AE924="","",RESULTS!AF924)</f>
        <v>0</v>
      </c>
      <c r="E924" s="109">
        <f>IF(RESULTS!$AE924="","",RESULTS!AG924)</f>
        <v>0</v>
      </c>
    </row>
    <row r="925" spans="1:5" x14ac:dyDescent="0.3">
      <c r="A925" t="str">
        <f>IF(RESULTS!$AE925="","",RESULTS!AE925)</f>
        <v xml:space="preserve"> </v>
      </c>
      <c r="B925" s="109" t="str">
        <f>IF(RESULTS!$AE925="","",RESULTS!K925)</f>
        <v/>
      </c>
      <c r="C925" s="109" t="str">
        <f>IF(RESULTS!$AE925="","",RESULTS!M925)</f>
        <v/>
      </c>
      <c r="D925" s="109">
        <f>IF(RESULTS!$AE925="","",RESULTS!AF925)</f>
        <v>0</v>
      </c>
      <c r="E925" s="109">
        <f>IF(RESULTS!$AE925="","",RESULTS!AG925)</f>
        <v>0</v>
      </c>
    </row>
    <row r="926" spans="1:5" x14ac:dyDescent="0.3">
      <c r="A926" t="str">
        <f>IF(RESULTS!$AE926="","",RESULTS!AE926)</f>
        <v xml:space="preserve"> </v>
      </c>
      <c r="B926" s="109" t="str">
        <f>IF(RESULTS!$AE926="","",RESULTS!K926)</f>
        <v/>
      </c>
      <c r="C926" s="109" t="str">
        <f>IF(RESULTS!$AE926="","",RESULTS!M926)</f>
        <v/>
      </c>
      <c r="D926" s="109">
        <f>IF(RESULTS!$AE926="","",RESULTS!AF926)</f>
        <v>0</v>
      </c>
      <c r="E926" s="109">
        <f>IF(RESULTS!$AE926="","",RESULTS!AG926)</f>
        <v>0</v>
      </c>
    </row>
    <row r="927" spans="1:5" x14ac:dyDescent="0.3">
      <c r="A927" t="str">
        <f>IF(RESULTS!$AE927="","",RESULTS!AE927)</f>
        <v xml:space="preserve"> </v>
      </c>
      <c r="B927" s="109" t="str">
        <f>IF(RESULTS!$AE927="","",RESULTS!K927)</f>
        <v/>
      </c>
      <c r="C927" s="109" t="str">
        <f>IF(RESULTS!$AE927="","",RESULTS!M927)</f>
        <v/>
      </c>
      <c r="D927" s="109">
        <f>IF(RESULTS!$AE927="","",RESULTS!AF927)</f>
        <v>0</v>
      </c>
      <c r="E927" s="109">
        <f>IF(RESULTS!$AE927="","",RESULTS!AG927)</f>
        <v>0</v>
      </c>
    </row>
    <row r="928" spans="1:5" x14ac:dyDescent="0.3">
      <c r="A928" t="str">
        <f>IF(RESULTS!$AE928="","",RESULTS!AE928)</f>
        <v xml:space="preserve"> </v>
      </c>
      <c r="B928" s="109" t="str">
        <f>IF(RESULTS!$AE928="","",RESULTS!K928)</f>
        <v/>
      </c>
      <c r="C928" s="109" t="str">
        <f>IF(RESULTS!$AE928="","",RESULTS!M928)</f>
        <v/>
      </c>
      <c r="D928" s="109">
        <f>IF(RESULTS!$AE928="","",RESULTS!AF928)</f>
        <v>0</v>
      </c>
      <c r="E928" s="109">
        <f>IF(RESULTS!$AE928="","",RESULTS!AG928)</f>
        <v>0</v>
      </c>
    </row>
    <row r="929" spans="1:5" x14ac:dyDescent="0.3">
      <c r="A929" t="str">
        <f>IF(RESULTS!$AE929="","",RESULTS!AE929)</f>
        <v xml:space="preserve"> </v>
      </c>
      <c r="B929" s="109" t="str">
        <f>IF(RESULTS!$AE929="","",RESULTS!K929)</f>
        <v/>
      </c>
      <c r="C929" s="109" t="str">
        <f>IF(RESULTS!$AE929="","",RESULTS!M929)</f>
        <v/>
      </c>
      <c r="D929" s="109">
        <f>IF(RESULTS!$AE929="","",RESULTS!AF929)</f>
        <v>0</v>
      </c>
      <c r="E929" s="109">
        <f>IF(RESULTS!$AE929="","",RESULTS!AG929)</f>
        <v>0</v>
      </c>
    </row>
    <row r="930" spans="1:5" x14ac:dyDescent="0.3">
      <c r="A930" t="str">
        <f>IF(RESULTS!$AE930="","",RESULTS!AE930)</f>
        <v xml:space="preserve"> </v>
      </c>
      <c r="B930" s="109" t="str">
        <f>IF(RESULTS!$AE930="","",RESULTS!K930)</f>
        <v/>
      </c>
      <c r="C930" s="109" t="str">
        <f>IF(RESULTS!$AE930="","",RESULTS!M930)</f>
        <v/>
      </c>
      <c r="D930" s="109">
        <f>IF(RESULTS!$AE930="","",RESULTS!AF930)</f>
        <v>0</v>
      </c>
      <c r="E930" s="109">
        <f>IF(RESULTS!$AE930="","",RESULTS!AG930)</f>
        <v>0</v>
      </c>
    </row>
    <row r="931" spans="1:5" x14ac:dyDescent="0.3">
      <c r="A931" t="str">
        <f>IF(RESULTS!$AE931="","",RESULTS!AE931)</f>
        <v xml:space="preserve"> </v>
      </c>
      <c r="B931" s="109" t="str">
        <f>IF(RESULTS!$AE931="","",RESULTS!K931)</f>
        <v/>
      </c>
      <c r="C931" s="109" t="str">
        <f>IF(RESULTS!$AE931="","",RESULTS!M931)</f>
        <v/>
      </c>
      <c r="D931" s="109">
        <f>IF(RESULTS!$AE931="","",RESULTS!AF931)</f>
        <v>0</v>
      </c>
      <c r="E931" s="109">
        <f>IF(RESULTS!$AE931="","",RESULTS!AG931)</f>
        <v>0</v>
      </c>
    </row>
    <row r="932" spans="1:5" x14ac:dyDescent="0.3">
      <c r="A932" t="str">
        <f>IF(RESULTS!$AE932="","",RESULTS!AE932)</f>
        <v xml:space="preserve"> </v>
      </c>
      <c r="B932" s="109" t="str">
        <f>IF(RESULTS!$AE932="","",RESULTS!K932)</f>
        <v/>
      </c>
      <c r="C932" s="109" t="str">
        <f>IF(RESULTS!$AE932="","",RESULTS!M932)</f>
        <v/>
      </c>
      <c r="D932" s="109">
        <f>IF(RESULTS!$AE932="","",RESULTS!AF932)</f>
        <v>0</v>
      </c>
      <c r="E932" s="109">
        <f>IF(RESULTS!$AE932="","",RESULTS!AG932)</f>
        <v>0</v>
      </c>
    </row>
    <row r="933" spans="1:5" x14ac:dyDescent="0.3">
      <c r="A933" t="str">
        <f>IF(RESULTS!$AE933="","",RESULTS!AE933)</f>
        <v xml:space="preserve"> </v>
      </c>
      <c r="B933" s="109" t="str">
        <f>IF(RESULTS!$AE933="","",RESULTS!K933)</f>
        <v/>
      </c>
      <c r="C933" s="109" t="str">
        <f>IF(RESULTS!$AE933="","",RESULTS!M933)</f>
        <v/>
      </c>
      <c r="D933" s="109">
        <f>IF(RESULTS!$AE933="","",RESULTS!AF933)</f>
        <v>0</v>
      </c>
      <c r="E933" s="109">
        <f>IF(RESULTS!$AE933="","",RESULTS!AG933)</f>
        <v>0</v>
      </c>
    </row>
    <row r="934" spans="1:5" x14ac:dyDescent="0.3">
      <c r="A934" t="str">
        <f>IF(RESULTS!$AE934="","",RESULTS!AE934)</f>
        <v xml:space="preserve"> </v>
      </c>
      <c r="B934" s="109" t="str">
        <f>IF(RESULTS!$AE934="","",RESULTS!K934)</f>
        <v/>
      </c>
      <c r="C934" s="109" t="str">
        <f>IF(RESULTS!$AE934="","",RESULTS!M934)</f>
        <v/>
      </c>
      <c r="D934" s="109">
        <f>IF(RESULTS!$AE934="","",RESULTS!AF934)</f>
        <v>0</v>
      </c>
      <c r="E934" s="109">
        <f>IF(RESULTS!$AE934="","",RESULTS!AG934)</f>
        <v>0</v>
      </c>
    </row>
    <row r="935" spans="1:5" x14ac:dyDescent="0.3">
      <c r="A935" t="str">
        <f>IF(RESULTS!$AE935="","",RESULTS!AE935)</f>
        <v xml:space="preserve"> </v>
      </c>
      <c r="B935" s="109" t="str">
        <f>IF(RESULTS!$AE935="","",RESULTS!K935)</f>
        <v/>
      </c>
      <c r="C935" s="109" t="str">
        <f>IF(RESULTS!$AE935="","",RESULTS!M935)</f>
        <v/>
      </c>
      <c r="D935" s="109">
        <f>IF(RESULTS!$AE935="","",RESULTS!AF935)</f>
        <v>0</v>
      </c>
      <c r="E935" s="109">
        <f>IF(RESULTS!$AE935="","",RESULTS!AG935)</f>
        <v>0</v>
      </c>
    </row>
    <row r="936" spans="1:5" x14ac:dyDescent="0.3">
      <c r="A936" t="str">
        <f>IF(RESULTS!$AE936="","",RESULTS!AE936)</f>
        <v xml:space="preserve"> </v>
      </c>
      <c r="B936" s="109" t="str">
        <f>IF(RESULTS!$AE936="","",RESULTS!K936)</f>
        <v/>
      </c>
      <c r="C936" s="109" t="str">
        <f>IF(RESULTS!$AE936="","",RESULTS!M936)</f>
        <v/>
      </c>
      <c r="D936" s="109">
        <f>IF(RESULTS!$AE936="","",RESULTS!AF936)</f>
        <v>0</v>
      </c>
      <c r="E936" s="109">
        <f>IF(RESULTS!$AE936="","",RESULTS!AG936)</f>
        <v>0</v>
      </c>
    </row>
    <row r="937" spans="1:5" x14ac:dyDescent="0.3">
      <c r="A937" t="str">
        <f>IF(RESULTS!$AE937="","",RESULTS!AE937)</f>
        <v xml:space="preserve"> </v>
      </c>
      <c r="B937" s="109" t="str">
        <f>IF(RESULTS!$AE937="","",RESULTS!K937)</f>
        <v/>
      </c>
      <c r="C937" s="109" t="str">
        <f>IF(RESULTS!$AE937="","",RESULTS!M937)</f>
        <v/>
      </c>
      <c r="D937" s="109">
        <f>IF(RESULTS!$AE937="","",RESULTS!AF937)</f>
        <v>0</v>
      </c>
      <c r="E937" s="109">
        <f>IF(RESULTS!$AE937="","",RESULTS!AG937)</f>
        <v>0</v>
      </c>
    </row>
    <row r="938" spans="1:5" x14ac:dyDescent="0.3">
      <c r="A938" t="str">
        <f>IF(RESULTS!$AE938="","",RESULTS!AE938)</f>
        <v xml:space="preserve"> </v>
      </c>
      <c r="B938" s="109" t="str">
        <f>IF(RESULTS!$AE938="","",RESULTS!K938)</f>
        <v/>
      </c>
      <c r="C938" s="109" t="str">
        <f>IF(RESULTS!$AE938="","",RESULTS!M938)</f>
        <v/>
      </c>
      <c r="D938" s="109">
        <f>IF(RESULTS!$AE938="","",RESULTS!AF938)</f>
        <v>0</v>
      </c>
      <c r="E938" s="109">
        <f>IF(RESULTS!$AE938="","",RESULTS!AG938)</f>
        <v>0</v>
      </c>
    </row>
    <row r="939" spans="1:5" x14ac:dyDescent="0.3">
      <c r="A939" t="str">
        <f>IF(RESULTS!$AE939="","",RESULTS!AE939)</f>
        <v xml:space="preserve"> </v>
      </c>
      <c r="B939" s="109" t="str">
        <f>IF(RESULTS!$AE939="","",RESULTS!K939)</f>
        <v/>
      </c>
      <c r="C939" s="109" t="str">
        <f>IF(RESULTS!$AE939="","",RESULTS!M939)</f>
        <v/>
      </c>
      <c r="D939" s="109">
        <f>IF(RESULTS!$AE939="","",RESULTS!AF939)</f>
        <v>0</v>
      </c>
      <c r="E939" s="109">
        <f>IF(RESULTS!$AE939="","",RESULTS!AG939)</f>
        <v>0</v>
      </c>
    </row>
    <row r="940" spans="1:5" x14ac:dyDescent="0.3">
      <c r="A940" t="str">
        <f>IF(RESULTS!$AE940="","",RESULTS!AE940)</f>
        <v xml:space="preserve"> </v>
      </c>
      <c r="B940" s="109" t="str">
        <f>IF(RESULTS!$AE940="","",RESULTS!K940)</f>
        <v/>
      </c>
      <c r="C940" s="109" t="str">
        <f>IF(RESULTS!$AE940="","",RESULTS!M940)</f>
        <v/>
      </c>
      <c r="D940" s="109">
        <f>IF(RESULTS!$AE940="","",RESULTS!AF940)</f>
        <v>0</v>
      </c>
      <c r="E940" s="109">
        <f>IF(RESULTS!$AE940="","",RESULTS!AG940)</f>
        <v>0</v>
      </c>
    </row>
    <row r="941" spans="1:5" x14ac:dyDescent="0.3">
      <c r="A941" t="str">
        <f>IF(RESULTS!$AE941="","",RESULTS!AE941)</f>
        <v xml:space="preserve"> </v>
      </c>
      <c r="B941" s="109" t="str">
        <f>IF(RESULTS!$AE941="","",RESULTS!K941)</f>
        <v/>
      </c>
      <c r="C941" s="109" t="str">
        <f>IF(RESULTS!$AE941="","",RESULTS!M941)</f>
        <v/>
      </c>
      <c r="D941" s="109">
        <f>IF(RESULTS!$AE941="","",RESULTS!AF941)</f>
        <v>0</v>
      </c>
      <c r="E941" s="109">
        <f>IF(RESULTS!$AE941="","",RESULTS!AG941)</f>
        <v>0</v>
      </c>
    </row>
    <row r="942" spans="1:5" x14ac:dyDescent="0.3">
      <c r="A942" t="str">
        <f>IF(RESULTS!$AE942="","",RESULTS!AE942)</f>
        <v xml:space="preserve"> </v>
      </c>
      <c r="B942" s="109" t="str">
        <f>IF(RESULTS!$AE942="","",RESULTS!K942)</f>
        <v/>
      </c>
      <c r="C942" s="109" t="str">
        <f>IF(RESULTS!$AE942="","",RESULTS!M942)</f>
        <v/>
      </c>
      <c r="D942" s="109">
        <f>IF(RESULTS!$AE942="","",RESULTS!AF942)</f>
        <v>0</v>
      </c>
      <c r="E942" s="109">
        <f>IF(RESULTS!$AE942="","",RESULTS!AG942)</f>
        <v>0</v>
      </c>
    </row>
    <row r="943" spans="1:5" x14ac:dyDescent="0.3">
      <c r="A943" t="str">
        <f>IF(RESULTS!$AE943="","",RESULTS!AE943)</f>
        <v xml:space="preserve"> </v>
      </c>
      <c r="B943" s="109" t="str">
        <f>IF(RESULTS!$AE943="","",RESULTS!K943)</f>
        <v/>
      </c>
      <c r="C943" s="109" t="str">
        <f>IF(RESULTS!$AE943="","",RESULTS!M943)</f>
        <v/>
      </c>
      <c r="D943" s="109">
        <f>IF(RESULTS!$AE943="","",RESULTS!AF943)</f>
        <v>0</v>
      </c>
      <c r="E943" s="109">
        <f>IF(RESULTS!$AE943="","",RESULTS!AG943)</f>
        <v>0</v>
      </c>
    </row>
    <row r="944" spans="1:5" x14ac:dyDescent="0.3">
      <c r="A944" t="str">
        <f>IF(RESULTS!$AE944="","",RESULTS!AE944)</f>
        <v xml:space="preserve"> </v>
      </c>
      <c r="B944" s="109" t="str">
        <f>IF(RESULTS!$AE944="","",RESULTS!K944)</f>
        <v/>
      </c>
      <c r="C944" s="109" t="str">
        <f>IF(RESULTS!$AE944="","",RESULTS!M944)</f>
        <v/>
      </c>
      <c r="D944" s="109">
        <f>IF(RESULTS!$AE944="","",RESULTS!AF944)</f>
        <v>0</v>
      </c>
      <c r="E944" s="109">
        <f>IF(RESULTS!$AE944="","",RESULTS!AG944)</f>
        <v>0</v>
      </c>
    </row>
    <row r="945" spans="1:5" x14ac:dyDescent="0.3">
      <c r="A945" t="str">
        <f>IF(RESULTS!$AE945="","",RESULTS!AE945)</f>
        <v xml:space="preserve"> </v>
      </c>
      <c r="B945" s="109" t="str">
        <f>IF(RESULTS!$AE945="","",RESULTS!K945)</f>
        <v/>
      </c>
      <c r="C945" s="109" t="str">
        <f>IF(RESULTS!$AE945="","",RESULTS!M945)</f>
        <v/>
      </c>
      <c r="D945" s="109">
        <f>IF(RESULTS!$AE945="","",RESULTS!AF945)</f>
        <v>0</v>
      </c>
      <c r="E945" s="109">
        <f>IF(RESULTS!$AE945="","",RESULTS!AG945)</f>
        <v>0</v>
      </c>
    </row>
    <row r="946" spans="1:5" x14ac:dyDescent="0.3">
      <c r="A946" t="str">
        <f>IF(RESULTS!$AE946="","",RESULTS!AE946)</f>
        <v xml:space="preserve"> </v>
      </c>
      <c r="B946" s="109" t="str">
        <f>IF(RESULTS!$AE946="","",RESULTS!K946)</f>
        <v/>
      </c>
      <c r="C946" s="109" t="str">
        <f>IF(RESULTS!$AE946="","",RESULTS!M946)</f>
        <v/>
      </c>
      <c r="D946" s="109">
        <f>IF(RESULTS!$AE946="","",RESULTS!AF946)</f>
        <v>0</v>
      </c>
      <c r="E946" s="109">
        <f>IF(RESULTS!$AE946="","",RESULTS!AG946)</f>
        <v>0</v>
      </c>
    </row>
    <row r="947" spans="1:5" x14ac:dyDescent="0.3">
      <c r="A947" t="str">
        <f>IF(RESULTS!$AE947="","",RESULTS!AE947)</f>
        <v xml:space="preserve"> </v>
      </c>
      <c r="B947" s="109" t="str">
        <f>IF(RESULTS!$AE947="","",RESULTS!K947)</f>
        <v/>
      </c>
      <c r="C947" s="109" t="str">
        <f>IF(RESULTS!$AE947="","",RESULTS!M947)</f>
        <v/>
      </c>
      <c r="D947" s="109">
        <f>IF(RESULTS!$AE947="","",RESULTS!AF947)</f>
        <v>0</v>
      </c>
      <c r="E947" s="109">
        <f>IF(RESULTS!$AE947="","",RESULTS!AG947)</f>
        <v>0</v>
      </c>
    </row>
    <row r="948" spans="1:5" x14ac:dyDescent="0.3">
      <c r="A948" t="str">
        <f>IF(RESULTS!$AE948="","",RESULTS!AE948)</f>
        <v xml:space="preserve"> </v>
      </c>
      <c r="B948" s="109" t="str">
        <f>IF(RESULTS!$AE948="","",RESULTS!K948)</f>
        <v/>
      </c>
      <c r="C948" s="109" t="str">
        <f>IF(RESULTS!$AE948="","",RESULTS!M948)</f>
        <v/>
      </c>
      <c r="D948" s="109">
        <f>IF(RESULTS!$AE948="","",RESULTS!AF948)</f>
        <v>0</v>
      </c>
      <c r="E948" s="109">
        <f>IF(RESULTS!$AE948="","",RESULTS!AG948)</f>
        <v>0</v>
      </c>
    </row>
    <row r="949" spans="1:5" x14ac:dyDescent="0.3">
      <c r="A949" t="str">
        <f>IF(RESULTS!$AE949="","",RESULTS!AE949)</f>
        <v xml:space="preserve"> </v>
      </c>
      <c r="B949" s="109" t="str">
        <f>IF(RESULTS!$AE949="","",RESULTS!K949)</f>
        <v/>
      </c>
      <c r="C949" s="109" t="str">
        <f>IF(RESULTS!$AE949="","",RESULTS!M949)</f>
        <v/>
      </c>
      <c r="D949" s="109">
        <f>IF(RESULTS!$AE949="","",RESULTS!AF949)</f>
        <v>0</v>
      </c>
      <c r="E949" s="109">
        <f>IF(RESULTS!$AE949="","",RESULTS!AG949)</f>
        <v>0</v>
      </c>
    </row>
    <row r="950" spans="1:5" x14ac:dyDescent="0.3">
      <c r="A950" t="str">
        <f>IF(RESULTS!$AE950="","",RESULTS!AE950)</f>
        <v xml:space="preserve"> </v>
      </c>
      <c r="B950" s="109" t="str">
        <f>IF(RESULTS!$AE950="","",RESULTS!K950)</f>
        <v/>
      </c>
      <c r="C950" s="109" t="str">
        <f>IF(RESULTS!$AE950="","",RESULTS!M950)</f>
        <v/>
      </c>
      <c r="D950" s="109">
        <f>IF(RESULTS!$AE950="","",RESULTS!AF950)</f>
        <v>0</v>
      </c>
      <c r="E950" s="109">
        <f>IF(RESULTS!$AE950="","",RESULTS!AG950)</f>
        <v>0</v>
      </c>
    </row>
    <row r="951" spans="1:5" x14ac:dyDescent="0.3">
      <c r="A951" t="str">
        <f>IF(RESULTS!$AE951="","",RESULTS!AE951)</f>
        <v xml:space="preserve"> </v>
      </c>
      <c r="B951" s="109" t="str">
        <f>IF(RESULTS!$AE951="","",RESULTS!K951)</f>
        <v/>
      </c>
      <c r="C951" s="109" t="str">
        <f>IF(RESULTS!$AE951="","",RESULTS!M951)</f>
        <v/>
      </c>
      <c r="D951" s="109">
        <f>IF(RESULTS!$AE951="","",RESULTS!AF951)</f>
        <v>0</v>
      </c>
      <c r="E951" s="109">
        <f>IF(RESULTS!$AE951="","",RESULTS!AG951)</f>
        <v>0</v>
      </c>
    </row>
    <row r="952" spans="1:5" x14ac:dyDescent="0.3">
      <c r="A952" t="str">
        <f>IF(RESULTS!$AE952="","",RESULTS!AE952)</f>
        <v xml:space="preserve"> </v>
      </c>
      <c r="B952" s="109" t="str">
        <f>IF(RESULTS!$AE952="","",RESULTS!K952)</f>
        <v/>
      </c>
      <c r="C952" s="109" t="str">
        <f>IF(RESULTS!$AE952="","",RESULTS!M952)</f>
        <v/>
      </c>
      <c r="D952" s="109">
        <f>IF(RESULTS!$AE952="","",RESULTS!AF952)</f>
        <v>0</v>
      </c>
      <c r="E952" s="109">
        <f>IF(RESULTS!$AE952="","",RESULTS!AG952)</f>
        <v>0</v>
      </c>
    </row>
    <row r="953" spans="1:5" x14ac:dyDescent="0.3">
      <c r="A953" t="str">
        <f>IF(RESULTS!$AE953="","",RESULTS!AE953)</f>
        <v xml:space="preserve"> </v>
      </c>
      <c r="B953" s="109" t="str">
        <f>IF(RESULTS!$AE953="","",RESULTS!K953)</f>
        <v/>
      </c>
      <c r="C953" s="109" t="str">
        <f>IF(RESULTS!$AE953="","",RESULTS!M953)</f>
        <v/>
      </c>
      <c r="D953" s="109">
        <f>IF(RESULTS!$AE953="","",RESULTS!AF953)</f>
        <v>0</v>
      </c>
      <c r="E953" s="109">
        <f>IF(RESULTS!$AE953="","",RESULTS!AG953)</f>
        <v>0</v>
      </c>
    </row>
    <row r="954" spans="1:5" x14ac:dyDescent="0.3">
      <c r="A954" t="str">
        <f>IF(RESULTS!$AE954="","",RESULTS!AE954)</f>
        <v xml:space="preserve"> </v>
      </c>
      <c r="B954" s="109" t="str">
        <f>IF(RESULTS!$AE954="","",RESULTS!K954)</f>
        <v/>
      </c>
      <c r="C954" s="109" t="str">
        <f>IF(RESULTS!$AE954="","",RESULTS!M954)</f>
        <v/>
      </c>
      <c r="D954" s="109">
        <f>IF(RESULTS!$AE954="","",RESULTS!AF954)</f>
        <v>0</v>
      </c>
      <c r="E954" s="109">
        <f>IF(RESULTS!$AE954="","",RESULTS!AG954)</f>
        <v>0</v>
      </c>
    </row>
    <row r="955" spans="1:5" x14ac:dyDescent="0.3">
      <c r="A955" t="str">
        <f>IF(RESULTS!$AE955="","",RESULTS!AE955)</f>
        <v xml:space="preserve"> </v>
      </c>
      <c r="B955" s="109" t="str">
        <f>IF(RESULTS!$AE955="","",RESULTS!K955)</f>
        <v/>
      </c>
      <c r="C955" s="109" t="str">
        <f>IF(RESULTS!$AE955="","",RESULTS!M955)</f>
        <v/>
      </c>
      <c r="D955" s="109">
        <f>IF(RESULTS!$AE955="","",RESULTS!AF955)</f>
        <v>0</v>
      </c>
      <c r="E955" s="109">
        <f>IF(RESULTS!$AE955="","",RESULTS!AG955)</f>
        <v>0</v>
      </c>
    </row>
    <row r="956" spans="1:5" x14ac:dyDescent="0.3">
      <c r="A956" t="str">
        <f>IF(RESULTS!$AE956="","",RESULTS!AE956)</f>
        <v xml:space="preserve"> </v>
      </c>
      <c r="B956" s="109" t="str">
        <f>IF(RESULTS!$AE956="","",RESULTS!K956)</f>
        <v/>
      </c>
      <c r="C956" s="109" t="str">
        <f>IF(RESULTS!$AE956="","",RESULTS!M956)</f>
        <v/>
      </c>
      <c r="D956" s="109">
        <f>IF(RESULTS!$AE956="","",RESULTS!AF956)</f>
        <v>0</v>
      </c>
      <c r="E956" s="109">
        <f>IF(RESULTS!$AE956="","",RESULTS!AG956)</f>
        <v>0</v>
      </c>
    </row>
    <row r="957" spans="1:5" x14ac:dyDescent="0.3">
      <c r="A957" t="str">
        <f>IF(RESULTS!$AE957="","",RESULTS!AE957)</f>
        <v xml:space="preserve"> </v>
      </c>
      <c r="B957" s="109" t="str">
        <f>IF(RESULTS!$AE957="","",RESULTS!K957)</f>
        <v/>
      </c>
      <c r="C957" s="109" t="str">
        <f>IF(RESULTS!$AE957="","",RESULTS!M957)</f>
        <v/>
      </c>
      <c r="D957" s="109">
        <f>IF(RESULTS!$AE957="","",RESULTS!AF957)</f>
        <v>0</v>
      </c>
      <c r="E957" s="109">
        <f>IF(RESULTS!$AE957="","",RESULTS!AG957)</f>
        <v>0</v>
      </c>
    </row>
    <row r="958" spans="1:5" x14ac:dyDescent="0.3">
      <c r="A958" t="str">
        <f>IF(RESULTS!$AE958="","",RESULTS!AE958)</f>
        <v xml:space="preserve"> </v>
      </c>
      <c r="B958" s="109" t="str">
        <f>IF(RESULTS!$AE958="","",RESULTS!K958)</f>
        <v/>
      </c>
      <c r="C958" s="109" t="str">
        <f>IF(RESULTS!$AE958="","",RESULTS!M958)</f>
        <v/>
      </c>
      <c r="D958" s="109">
        <f>IF(RESULTS!$AE958="","",RESULTS!AF958)</f>
        <v>0</v>
      </c>
      <c r="E958" s="109">
        <f>IF(RESULTS!$AE958="","",RESULTS!AG958)</f>
        <v>0</v>
      </c>
    </row>
    <row r="959" spans="1:5" x14ac:dyDescent="0.3">
      <c r="A959" t="str">
        <f>IF(RESULTS!$AE959="","",RESULTS!AE959)</f>
        <v xml:space="preserve"> </v>
      </c>
      <c r="B959" s="109" t="str">
        <f>IF(RESULTS!$AE959="","",RESULTS!K959)</f>
        <v/>
      </c>
      <c r="C959" s="109" t="str">
        <f>IF(RESULTS!$AE959="","",RESULTS!M959)</f>
        <v/>
      </c>
      <c r="D959" s="109">
        <f>IF(RESULTS!$AE959="","",RESULTS!AF959)</f>
        <v>0</v>
      </c>
      <c r="E959" s="109">
        <f>IF(RESULTS!$AE959="","",RESULTS!AG959)</f>
        <v>0</v>
      </c>
    </row>
    <row r="960" spans="1:5" x14ac:dyDescent="0.3">
      <c r="A960" t="str">
        <f>IF(RESULTS!$AE960="","",RESULTS!AE960)</f>
        <v xml:space="preserve"> </v>
      </c>
      <c r="B960" s="109" t="str">
        <f>IF(RESULTS!$AE960="","",RESULTS!K960)</f>
        <v/>
      </c>
      <c r="C960" s="109" t="str">
        <f>IF(RESULTS!$AE960="","",RESULTS!M960)</f>
        <v/>
      </c>
      <c r="D960" s="109">
        <f>IF(RESULTS!$AE960="","",RESULTS!AF960)</f>
        <v>0</v>
      </c>
      <c r="E960" s="109">
        <f>IF(RESULTS!$AE960="","",RESULTS!AG960)</f>
        <v>0</v>
      </c>
    </row>
    <row r="961" spans="1:5" x14ac:dyDescent="0.3">
      <c r="A961" t="str">
        <f>IF(RESULTS!$AE961="","",RESULTS!AE961)</f>
        <v xml:space="preserve"> </v>
      </c>
      <c r="B961" s="109" t="str">
        <f>IF(RESULTS!$AE961="","",RESULTS!K961)</f>
        <v/>
      </c>
      <c r="C961" s="109" t="str">
        <f>IF(RESULTS!$AE961="","",RESULTS!M961)</f>
        <v/>
      </c>
      <c r="D961" s="109">
        <f>IF(RESULTS!$AE961="","",RESULTS!AF961)</f>
        <v>0</v>
      </c>
      <c r="E961" s="109">
        <f>IF(RESULTS!$AE961="","",RESULTS!AG961)</f>
        <v>0</v>
      </c>
    </row>
    <row r="962" spans="1:5" x14ac:dyDescent="0.3">
      <c r="A962" t="str">
        <f>IF(RESULTS!$AE962="","",RESULTS!AE962)</f>
        <v xml:space="preserve"> </v>
      </c>
      <c r="B962" s="109" t="str">
        <f>IF(RESULTS!$AE962="","",RESULTS!K962)</f>
        <v/>
      </c>
      <c r="C962" s="109" t="str">
        <f>IF(RESULTS!$AE962="","",RESULTS!M962)</f>
        <v/>
      </c>
      <c r="D962" s="109">
        <f>IF(RESULTS!$AE962="","",RESULTS!AF962)</f>
        <v>0</v>
      </c>
      <c r="E962" s="109">
        <f>IF(RESULTS!$AE962="","",RESULTS!AG962)</f>
        <v>0</v>
      </c>
    </row>
    <row r="963" spans="1:5" x14ac:dyDescent="0.3">
      <c r="A963" t="str">
        <f>IF(RESULTS!$AE963="","",RESULTS!AE963)</f>
        <v xml:space="preserve"> </v>
      </c>
      <c r="B963" s="109" t="str">
        <f>IF(RESULTS!$AE963="","",RESULTS!K963)</f>
        <v/>
      </c>
      <c r="C963" s="109" t="str">
        <f>IF(RESULTS!$AE963="","",RESULTS!M963)</f>
        <v/>
      </c>
      <c r="D963" s="109">
        <f>IF(RESULTS!$AE963="","",RESULTS!AF963)</f>
        <v>0</v>
      </c>
      <c r="E963" s="109">
        <f>IF(RESULTS!$AE963="","",RESULTS!AG963)</f>
        <v>0</v>
      </c>
    </row>
    <row r="964" spans="1:5" x14ac:dyDescent="0.3">
      <c r="A964" t="str">
        <f>IF(RESULTS!$AE964="","",RESULTS!AE964)</f>
        <v xml:space="preserve"> </v>
      </c>
      <c r="B964" s="109" t="str">
        <f>IF(RESULTS!$AE964="","",RESULTS!K964)</f>
        <v/>
      </c>
      <c r="C964" s="109" t="str">
        <f>IF(RESULTS!$AE964="","",RESULTS!M964)</f>
        <v/>
      </c>
      <c r="D964" s="109">
        <f>IF(RESULTS!$AE964="","",RESULTS!AF964)</f>
        <v>0</v>
      </c>
      <c r="E964" s="109">
        <f>IF(RESULTS!$AE964="","",RESULTS!AG964)</f>
        <v>0</v>
      </c>
    </row>
    <row r="965" spans="1:5" x14ac:dyDescent="0.3">
      <c r="A965" t="str">
        <f>IF(RESULTS!$AE965="","",RESULTS!AE965)</f>
        <v xml:space="preserve"> </v>
      </c>
      <c r="B965" s="109" t="str">
        <f>IF(RESULTS!$AE965="","",RESULTS!K965)</f>
        <v/>
      </c>
      <c r="C965" s="109" t="str">
        <f>IF(RESULTS!$AE965="","",RESULTS!M965)</f>
        <v/>
      </c>
      <c r="D965" s="109">
        <f>IF(RESULTS!$AE965="","",RESULTS!AF965)</f>
        <v>0</v>
      </c>
      <c r="E965" s="109">
        <f>IF(RESULTS!$AE965="","",RESULTS!AG965)</f>
        <v>0</v>
      </c>
    </row>
    <row r="966" spans="1:5" x14ac:dyDescent="0.3">
      <c r="A966" t="str">
        <f>IF(RESULTS!$AE966="","",RESULTS!AE966)</f>
        <v xml:space="preserve"> </v>
      </c>
      <c r="B966" s="109" t="str">
        <f>IF(RESULTS!$AE966="","",RESULTS!K966)</f>
        <v/>
      </c>
      <c r="C966" s="109" t="str">
        <f>IF(RESULTS!$AE966="","",RESULTS!M966)</f>
        <v/>
      </c>
      <c r="D966" s="109">
        <f>IF(RESULTS!$AE966="","",RESULTS!AF966)</f>
        <v>0</v>
      </c>
      <c r="E966" s="109">
        <f>IF(RESULTS!$AE966="","",RESULTS!AG966)</f>
        <v>0</v>
      </c>
    </row>
    <row r="967" spans="1:5" x14ac:dyDescent="0.3">
      <c r="A967" t="str">
        <f>IF(RESULTS!$AE967="","",RESULTS!AE967)</f>
        <v xml:space="preserve"> </v>
      </c>
      <c r="B967" s="109" t="str">
        <f>IF(RESULTS!$AE967="","",RESULTS!K967)</f>
        <v/>
      </c>
      <c r="C967" s="109" t="str">
        <f>IF(RESULTS!$AE967="","",RESULTS!M967)</f>
        <v/>
      </c>
      <c r="D967" s="109">
        <f>IF(RESULTS!$AE967="","",RESULTS!AF967)</f>
        <v>0</v>
      </c>
      <c r="E967" s="109">
        <f>IF(RESULTS!$AE967="","",RESULTS!AG967)</f>
        <v>0</v>
      </c>
    </row>
    <row r="968" spans="1:5" x14ac:dyDescent="0.3">
      <c r="A968" t="str">
        <f>IF(RESULTS!$AE968="","",RESULTS!AE968)</f>
        <v xml:space="preserve"> </v>
      </c>
      <c r="B968" s="109" t="str">
        <f>IF(RESULTS!$AE968="","",RESULTS!K968)</f>
        <v/>
      </c>
      <c r="C968" s="109" t="str">
        <f>IF(RESULTS!$AE968="","",RESULTS!M968)</f>
        <v/>
      </c>
      <c r="D968" s="109">
        <f>IF(RESULTS!$AE968="","",RESULTS!AF968)</f>
        <v>0</v>
      </c>
      <c r="E968" s="109">
        <f>IF(RESULTS!$AE968="","",RESULTS!AG968)</f>
        <v>0</v>
      </c>
    </row>
    <row r="969" spans="1:5" x14ac:dyDescent="0.3">
      <c r="A969" t="str">
        <f>IF(RESULTS!$AE969="","",RESULTS!AE969)</f>
        <v xml:space="preserve"> </v>
      </c>
      <c r="B969" s="109" t="str">
        <f>IF(RESULTS!$AE969="","",RESULTS!K969)</f>
        <v/>
      </c>
      <c r="C969" s="109" t="str">
        <f>IF(RESULTS!$AE969="","",RESULTS!M969)</f>
        <v/>
      </c>
      <c r="D969" s="109">
        <f>IF(RESULTS!$AE969="","",RESULTS!AF969)</f>
        <v>0</v>
      </c>
      <c r="E969" s="109">
        <f>IF(RESULTS!$AE969="","",RESULTS!AG969)</f>
        <v>0</v>
      </c>
    </row>
    <row r="970" spans="1:5" x14ac:dyDescent="0.3">
      <c r="A970" t="str">
        <f>IF(RESULTS!$AE970="","",RESULTS!AE970)</f>
        <v xml:space="preserve"> </v>
      </c>
      <c r="B970" s="109" t="str">
        <f>IF(RESULTS!$AE970="","",RESULTS!K970)</f>
        <v/>
      </c>
      <c r="C970" s="109" t="str">
        <f>IF(RESULTS!$AE970="","",RESULTS!M970)</f>
        <v/>
      </c>
      <c r="D970" s="109">
        <f>IF(RESULTS!$AE970="","",RESULTS!AF970)</f>
        <v>0</v>
      </c>
      <c r="E970" s="109">
        <f>IF(RESULTS!$AE970="","",RESULTS!AG970)</f>
        <v>0</v>
      </c>
    </row>
    <row r="971" spans="1:5" x14ac:dyDescent="0.3">
      <c r="A971" t="str">
        <f>IF(RESULTS!$AE971="","",RESULTS!AE971)</f>
        <v xml:space="preserve"> </v>
      </c>
      <c r="B971" s="109" t="str">
        <f>IF(RESULTS!$AE971="","",RESULTS!K971)</f>
        <v/>
      </c>
      <c r="C971" s="109" t="str">
        <f>IF(RESULTS!$AE971="","",RESULTS!M971)</f>
        <v/>
      </c>
      <c r="D971" s="109">
        <f>IF(RESULTS!$AE971="","",RESULTS!AF971)</f>
        <v>0</v>
      </c>
      <c r="E971" s="109">
        <f>IF(RESULTS!$AE971="","",RESULTS!AG971)</f>
        <v>0</v>
      </c>
    </row>
    <row r="972" spans="1:5" x14ac:dyDescent="0.3">
      <c r="A972" t="str">
        <f>IF(RESULTS!$AE972="","",RESULTS!AE972)</f>
        <v xml:space="preserve"> </v>
      </c>
      <c r="B972" s="109" t="str">
        <f>IF(RESULTS!$AE972="","",RESULTS!K972)</f>
        <v/>
      </c>
      <c r="C972" s="109" t="str">
        <f>IF(RESULTS!$AE972="","",RESULTS!M972)</f>
        <v/>
      </c>
      <c r="D972" s="109">
        <f>IF(RESULTS!$AE972="","",RESULTS!AF972)</f>
        <v>0</v>
      </c>
      <c r="E972" s="109">
        <f>IF(RESULTS!$AE972="","",RESULTS!AG972)</f>
        <v>0</v>
      </c>
    </row>
    <row r="973" spans="1:5" x14ac:dyDescent="0.3">
      <c r="A973" t="str">
        <f>IF(RESULTS!$AE973="","",RESULTS!AE973)</f>
        <v xml:space="preserve"> </v>
      </c>
      <c r="B973" s="109" t="str">
        <f>IF(RESULTS!$AE973="","",RESULTS!K973)</f>
        <v/>
      </c>
      <c r="C973" s="109" t="str">
        <f>IF(RESULTS!$AE973="","",RESULTS!M973)</f>
        <v/>
      </c>
      <c r="D973" s="109">
        <f>IF(RESULTS!$AE973="","",RESULTS!AF973)</f>
        <v>0</v>
      </c>
      <c r="E973" s="109">
        <f>IF(RESULTS!$AE973="","",RESULTS!AG973)</f>
        <v>0</v>
      </c>
    </row>
    <row r="974" spans="1:5" x14ac:dyDescent="0.3">
      <c r="A974" t="str">
        <f>IF(RESULTS!$AE974="","",RESULTS!AE974)</f>
        <v xml:space="preserve"> </v>
      </c>
      <c r="B974" s="109" t="str">
        <f>IF(RESULTS!$AE974="","",RESULTS!K974)</f>
        <v/>
      </c>
      <c r="C974" s="109" t="str">
        <f>IF(RESULTS!$AE974="","",RESULTS!M974)</f>
        <v/>
      </c>
      <c r="D974" s="109">
        <f>IF(RESULTS!$AE974="","",RESULTS!AF974)</f>
        <v>0</v>
      </c>
      <c r="E974" s="109">
        <f>IF(RESULTS!$AE974="","",RESULTS!AG974)</f>
        <v>0</v>
      </c>
    </row>
    <row r="975" spans="1:5" x14ac:dyDescent="0.3">
      <c r="A975" t="str">
        <f>IF(RESULTS!$AE975="","",RESULTS!AE975)</f>
        <v xml:space="preserve"> </v>
      </c>
      <c r="B975" s="109" t="str">
        <f>IF(RESULTS!$AE975="","",RESULTS!K975)</f>
        <v/>
      </c>
      <c r="C975" s="109" t="str">
        <f>IF(RESULTS!$AE975="","",RESULTS!M975)</f>
        <v/>
      </c>
      <c r="D975" s="109">
        <f>IF(RESULTS!$AE975="","",RESULTS!AF975)</f>
        <v>0</v>
      </c>
      <c r="E975" s="109">
        <f>IF(RESULTS!$AE975="","",RESULTS!AG975)</f>
        <v>0</v>
      </c>
    </row>
    <row r="976" spans="1:5" x14ac:dyDescent="0.3">
      <c r="A976" t="str">
        <f>IF(RESULTS!$AE976="","",RESULTS!AE976)</f>
        <v xml:space="preserve"> </v>
      </c>
      <c r="B976" s="109" t="str">
        <f>IF(RESULTS!$AE976="","",RESULTS!K976)</f>
        <v/>
      </c>
      <c r="C976" s="109" t="str">
        <f>IF(RESULTS!$AE976="","",RESULTS!M976)</f>
        <v/>
      </c>
      <c r="D976" s="109">
        <f>IF(RESULTS!$AE976="","",RESULTS!AF976)</f>
        <v>0</v>
      </c>
      <c r="E976" s="109">
        <f>IF(RESULTS!$AE976="","",RESULTS!AG976)</f>
        <v>0</v>
      </c>
    </row>
    <row r="977" spans="1:5" x14ac:dyDescent="0.3">
      <c r="A977" t="str">
        <f>IF(RESULTS!$AE977="","",RESULTS!AE977)</f>
        <v xml:space="preserve"> </v>
      </c>
      <c r="B977" s="109" t="str">
        <f>IF(RESULTS!$AE977="","",RESULTS!K977)</f>
        <v/>
      </c>
      <c r="C977" s="109" t="str">
        <f>IF(RESULTS!$AE977="","",RESULTS!M977)</f>
        <v/>
      </c>
      <c r="D977" s="109">
        <f>IF(RESULTS!$AE977="","",RESULTS!AF977)</f>
        <v>0</v>
      </c>
      <c r="E977" s="109">
        <f>IF(RESULTS!$AE977="","",RESULTS!AG977)</f>
        <v>0</v>
      </c>
    </row>
    <row r="978" spans="1:5" x14ac:dyDescent="0.3">
      <c r="A978" t="str">
        <f>IF(RESULTS!$AE978="","",RESULTS!AE978)</f>
        <v xml:space="preserve"> </v>
      </c>
      <c r="B978" s="109" t="str">
        <f>IF(RESULTS!$AE978="","",RESULTS!K978)</f>
        <v/>
      </c>
      <c r="C978" s="109" t="str">
        <f>IF(RESULTS!$AE978="","",RESULTS!M978)</f>
        <v/>
      </c>
      <c r="D978" s="109">
        <f>IF(RESULTS!$AE978="","",RESULTS!AF978)</f>
        <v>0</v>
      </c>
      <c r="E978" s="109">
        <f>IF(RESULTS!$AE978="","",RESULTS!AG978)</f>
        <v>0</v>
      </c>
    </row>
    <row r="979" spans="1:5" x14ac:dyDescent="0.3">
      <c r="A979" t="str">
        <f>IF(RESULTS!$AE979="","",RESULTS!AE979)</f>
        <v xml:space="preserve"> </v>
      </c>
      <c r="B979" s="109" t="str">
        <f>IF(RESULTS!$AE979="","",RESULTS!K979)</f>
        <v/>
      </c>
      <c r="C979" s="109" t="str">
        <f>IF(RESULTS!$AE979="","",RESULTS!M979)</f>
        <v/>
      </c>
      <c r="D979" s="109">
        <f>IF(RESULTS!$AE979="","",RESULTS!AF979)</f>
        <v>0</v>
      </c>
      <c r="E979" s="109">
        <f>IF(RESULTS!$AE979="","",RESULTS!AG979)</f>
        <v>0</v>
      </c>
    </row>
    <row r="980" spans="1:5" x14ac:dyDescent="0.3">
      <c r="A980" t="str">
        <f>IF(RESULTS!$AE980="","",RESULTS!AE980)</f>
        <v xml:space="preserve"> </v>
      </c>
      <c r="B980" s="109" t="str">
        <f>IF(RESULTS!$AE980="","",RESULTS!K980)</f>
        <v/>
      </c>
      <c r="C980" s="109" t="str">
        <f>IF(RESULTS!$AE980="","",RESULTS!M980)</f>
        <v/>
      </c>
      <c r="D980" s="109">
        <f>IF(RESULTS!$AE980="","",RESULTS!AF980)</f>
        <v>0</v>
      </c>
      <c r="E980" s="109">
        <f>IF(RESULTS!$AE980="","",RESULTS!AG980)</f>
        <v>0</v>
      </c>
    </row>
    <row r="981" spans="1:5" x14ac:dyDescent="0.3">
      <c r="A981" t="str">
        <f>IF(RESULTS!$AE981="","",RESULTS!AE981)</f>
        <v xml:space="preserve"> </v>
      </c>
      <c r="B981" s="109" t="str">
        <f>IF(RESULTS!$AE981="","",RESULTS!K981)</f>
        <v/>
      </c>
      <c r="C981" s="109" t="str">
        <f>IF(RESULTS!$AE981="","",RESULTS!M981)</f>
        <v/>
      </c>
      <c r="D981" s="109">
        <f>IF(RESULTS!$AE981="","",RESULTS!AF981)</f>
        <v>0</v>
      </c>
      <c r="E981" s="109">
        <f>IF(RESULTS!$AE981="","",RESULTS!AG981)</f>
        <v>0</v>
      </c>
    </row>
    <row r="982" spans="1:5" x14ac:dyDescent="0.3">
      <c r="A982" t="str">
        <f>IF(RESULTS!$AE982="","",RESULTS!AE982)</f>
        <v xml:space="preserve"> </v>
      </c>
      <c r="B982" s="109" t="str">
        <f>IF(RESULTS!$AE982="","",RESULTS!K982)</f>
        <v/>
      </c>
      <c r="C982" s="109" t="str">
        <f>IF(RESULTS!$AE982="","",RESULTS!M982)</f>
        <v/>
      </c>
      <c r="D982" s="109">
        <f>IF(RESULTS!$AE982="","",RESULTS!AF982)</f>
        <v>0</v>
      </c>
      <c r="E982" s="109">
        <f>IF(RESULTS!$AE982="","",RESULTS!AG982)</f>
        <v>0</v>
      </c>
    </row>
    <row r="983" spans="1:5" x14ac:dyDescent="0.3">
      <c r="A983" t="str">
        <f>IF(RESULTS!$AE983="","",RESULTS!AE983)</f>
        <v xml:space="preserve"> </v>
      </c>
      <c r="B983" s="109" t="str">
        <f>IF(RESULTS!$AE983="","",RESULTS!K983)</f>
        <v/>
      </c>
      <c r="C983" s="109" t="str">
        <f>IF(RESULTS!$AE983="","",RESULTS!M983)</f>
        <v/>
      </c>
      <c r="D983" s="109">
        <f>IF(RESULTS!$AE983="","",RESULTS!AF983)</f>
        <v>0</v>
      </c>
      <c r="E983" s="109">
        <f>IF(RESULTS!$AE983="","",RESULTS!AG983)</f>
        <v>0</v>
      </c>
    </row>
    <row r="984" spans="1:5" x14ac:dyDescent="0.3">
      <c r="A984" t="str">
        <f>IF(RESULTS!$AE984="","",RESULTS!AE984)</f>
        <v xml:space="preserve"> </v>
      </c>
      <c r="B984" s="109" t="str">
        <f>IF(RESULTS!$AE984="","",RESULTS!K984)</f>
        <v/>
      </c>
      <c r="C984" s="109" t="str">
        <f>IF(RESULTS!$AE984="","",RESULTS!M984)</f>
        <v/>
      </c>
      <c r="D984" s="109">
        <f>IF(RESULTS!$AE984="","",RESULTS!AF984)</f>
        <v>0</v>
      </c>
      <c r="E984" s="109">
        <f>IF(RESULTS!$AE984="","",RESULTS!AG984)</f>
        <v>0</v>
      </c>
    </row>
    <row r="985" spans="1:5" x14ac:dyDescent="0.3">
      <c r="A985" t="str">
        <f>IF(RESULTS!$AE985="","",RESULTS!AE985)</f>
        <v xml:space="preserve"> </v>
      </c>
      <c r="B985" s="109" t="str">
        <f>IF(RESULTS!$AE985="","",RESULTS!K985)</f>
        <v/>
      </c>
      <c r="C985" s="109" t="str">
        <f>IF(RESULTS!$AE985="","",RESULTS!M985)</f>
        <v/>
      </c>
      <c r="D985" s="109">
        <f>IF(RESULTS!$AE985="","",RESULTS!AF985)</f>
        <v>0</v>
      </c>
      <c r="E985" s="109">
        <f>IF(RESULTS!$AE985="","",RESULTS!AG985)</f>
        <v>0</v>
      </c>
    </row>
    <row r="986" spans="1:5" x14ac:dyDescent="0.3">
      <c r="A986" t="str">
        <f>IF(RESULTS!$AE986="","",RESULTS!AE986)</f>
        <v xml:space="preserve"> </v>
      </c>
      <c r="B986" s="109" t="str">
        <f>IF(RESULTS!$AE986="","",RESULTS!K986)</f>
        <v/>
      </c>
      <c r="C986" s="109" t="str">
        <f>IF(RESULTS!$AE986="","",RESULTS!M986)</f>
        <v/>
      </c>
      <c r="D986" s="109">
        <f>IF(RESULTS!$AE986="","",RESULTS!AF986)</f>
        <v>0</v>
      </c>
      <c r="E986" s="109">
        <f>IF(RESULTS!$AE986="","",RESULTS!AG986)</f>
        <v>0</v>
      </c>
    </row>
    <row r="987" spans="1:5" x14ac:dyDescent="0.3">
      <c r="A987" t="str">
        <f>IF(RESULTS!$AE987="","",RESULTS!AE987)</f>
        <v xml:space="preserve"> </v>
      </c>
      <c r="B987" s="109" t="str">
        <f>IF(RESULTS!$AE987="","",RESULTS!K987)</f>
        <v/>
      </c>
      <c r="C987" s="109" t="str">
        <f>IF(RESULTS!$AE987="","",RESULTS!M987)</f>
        <v/>
      </c>
      <c r="D987" s="109">
        <f>IF(RESULTS!$AE987="","",RESULTS!AF987)</f>
        <v>0</v>
      </c>
      <c r="E987" s="109">
        <f>IF(RESULTS!$AE987="","",RESULTS!AG987)</f>
        <v>0</v>
      </c>
    </row>
    <row r="988" spans="1:5" x14ac:dyDescent="0.3">
      <c r="A988" t="str">
        <f>IF(RESULTS!$AE988="","",RESULTS!AE988)</f>
        <v xml:space="preserve"> </v>
      </c>
      <c r="B988" s="109" t="str">
        <f>IF(RESULTS!$AE988="","",RESULTS!K988)</f>
        <v/>
      </c>
      <c r="C988" s="109" t="str">
        <f>IF(RESULTS!$AE988="","",RESULTS!M988)</f>
        <v/>
      </c>
      <c r="D988" s="109">
        <f>IF(RESULTS!$AE988="","",RESULTS!AF988)</f>
        <v>0</v>
      </c>
      <c r="E988" s="109">
        <f>IF(RESULTS!$AE988="","",RESULTS!AG988)</f>
        <v>0</v>
      </c>
    </row>
    <row r="989" spans="1:5" x14ac:dyDescent="0.3">
      <c r="A989" t="str">
        <f>IF(RESULTS!$AE989="","",RESULTS!AE989)</f>
        <v xml:space="preserve"> </v>
      </c>
      <c r="B989" s="109" t="str">
        <f>IF(RESULTS!$AE989="","",RESULTS!K989)</f>
        <v/>
      </c>
      <c r="C989" s="109" t="str">
        <f>IF(RESULTS!$AE989="","",RESULTS!M989)</f>
        <v/>
      </c>
      <c r="D989" s="109">
        <f>IF(RESULTS!$AE989="","",RESULTS!AF989)</f>
        <v>0</v>
      </c>
      <c r="E989" s="109">
        <f>IF(RESULTS!$AE989="","",RESULTS!AG989)</f>
        <v>0</v>
      </c>
    </row>
    <row r="990" spans="1:5" x14ac:dyDescent="0.3">
      <c r="A990" t="str">
        <f>IF(RESULTS!$AE990="","",RESULTS!AE990)</f>
        <v xml:space="preserve"> </v>
      </c>
      <c r="B990" s="109" t="str">
        <f>IF(RESULTS!$AE990="","",RESULTS!K990)</f>
        <v/>
      </c>
      <c r="C990" s="109" t="str">
        <f>IF(RESULTS!$AE990="","",RESULTS!M990)</f>
        <v/>
      </c>
      <c r="D990" s="109">
        <f>IF(RESULTS!$AE990="","",RESULTS!AF990)</f>
        <v>0</v>
      </c>
      <c r="E990" s="109">
        <f>IF(RESULTS!$AE990="","",RESULTS!AG990)</f>
        <v>0</v>
      </c>
    </row>
    <row r="991" spans="1:5" x14ac:dyDescent="0.3">
      <c r="A991" t="str">
        <f>IF(RESULTS!$AE991="","",RESULTS!AE991)</f>
        <v xml:space="preserve"> </v>
      </c>
      <c r="B991" s="109" t="str">
        <f>IF(RESULTS!$AE991="","",RESULTS!K991)</f>
        <v/>
      </c>
      <c r="C991" s="109" t="str">
        <f>IF(RESULTS!$AE991="","",RESULTS!M991)</f>
        <v/>
      </c>
      <c r="D991" s="109">
        <f>IF(RESULTS!$AE991="","",RESULTS!AF991)</f>
        <v>0</v>
      </c>
      <c r="E991" s="109">
        <f>IF(RESULTS!$AE991="","",RESULTS!AG991)</f>
        <v>0</v>
      </c>
    </row>
    <row r="992" spans="1:5" x14ac:dyDescent="0.3">
      <c r="A992" t="str">
        <f>IF(RESULTS!$AE992="","",RESULTS!AE992)</f>
        <v xml:space="preserve"> </v>
      </c>
      <c r="B992" s="109" t="str">
        <f>IF(RESULTS!$AE992="","",RESULTS!K992)</f>
        <v/>
      </c>
      <c r="C992" s="109" t="str">
        <f>IF(RESULTS!$AE992="","",RESULTS!M992)</f>
        <v/>
      </c>
      <c r="D992" s="109">
        <f>IF(RESULTS!$AE992="","",RESULTS!AF992)</f>
        <v>0</v>
      </c>
      <c r="E992" s="109">
        <f>IF(RESULTS!$AE992="","",RESULTS!AG992)</f>
        <v>0</v>
      </c>
    </row>
    <row r="993" spans="1:5" x14ac:dyDescent="0.3">
      <c r="A993" t="str">
        <f>IF(RESULTS!$AE993="","",RESULTS!AE993)</f>
        <v xml:space="preserve"> </v>
      </c>
      <c r="B993" s="109" t="str">
        <f>IF(RESULTS!$AE993="","",RESULTS!K993)</f>
        <v/>
      </c>
      <c r="C993" s="109" t="str">
        <f>IF(RESULTS!$AE993="","",RESULTS!M993)</f>
        <v/>
      </c>
      <c r="D993" s="109">
        <f>IF(RESULTS!$AE993="","",RESULTS!AF993)</f>
        <v>0</v>
      </c>
      <c r="E993" s="109">
        <f>IF(RESULTS!$AE993="","",RESULTS!AG993)</f>
        <v>0</v>
      </c>
    </row>
    <row r="994" spans="1:5" x14ac:dyDescent="0.3">
      <c r="A994" t="str">
        <f>IF(RESULTS!$AE994="","",RESULTS!AE994)</f>
        <v xml:space="preserve"> </v>
      </c>
      <c r="B994" s="109" t="str">
        <f>IF(RESULTS!$AE994="","",RESULTS!K994)</f>
        <v/>
      </c>
      <c r="C994" s="109" t="str">
        <f>IF(RESULTS!$AE994="","",RESULTS!M994)</f>
        <v/>
      </c>
      <c r="D994" s="109">
        <f>IF(RESULTS!$AE994="","",RESULTS!AF994)</f>
        <v>0</v>
      </c>
      <c r="E994" s="109">
        <f>IF(RESULTS!$AE994="","",RESULTS!AG994)</f>
        <v>0</v>
      </c>
    </row>
    <row r="995" spans="1:5" x14ac:dyDescent="0.3">
      <c r="A995" t="str">
        <f>IF(RESULTS!$AE995="","",RESULTS!AE995)</f>
        <v xml:space="preserve"> </v>
      </c>
      <c r="B995" s="109" t="str">
        <f>IF(RESULTS!$AE995="","",RESULTS!K995)</f>
        <v/>
      </c>
      <c r="C995" s="109" t="str">
        <f>IF(RESULTS!$AE995="","",RESULTS!M995)</f>
        <v/>
      </c>
      <c r="D995" s="109">
        <f>IF(RESULTS!$AE995="","",RESULTS!AF995)</f>
        <v>0</v>
      </c>
      <c r="E995" s="109">
        <f>IF(RESULTS!$AE995="","",RESULTS!AG995)</f>
        <v>0</v>
      </c>
    </row>
    <row r="996" spans="1:5" x14ac:dyDescent="0.3">
      <c r="A996" t="str">
        <f>IF(RESULTS!$AE996="","",RESULTS!AE996)</f>
        <v xml:space="preserve"> </v>
      </c>
      <c r="B996" s="109" t="str">
        <f>IF(RESULTS!$AE996="","",RESULTS!K996)</f>
        <v/>
      </c>
      <c r="C996" s="109" t="str">
        <f>IF(RESULTS!$AE996="","",RESULTS!M996)</f>
        <v/>
      </c>
      <c r="D996" s="109">
        <f>IF(RESULTS!$AE996="","",RESULTS!AF996)</f>
        <v>0</v>
      </c>
      <c r="E996" s="109">
        <f>IF(RESULTS!$AE996="","",RESULTS!AG996)</f>
        <v>0</v>
      </c>
    </row>
    <row r="997" spans="1:5" x14ac:dyDescent="0.3">
      <c r="A997" t="str">
        <f>IF(RESULTS!$AE997="","",RESULTS!AE997)</f>
        <v xml:space="preserve"> </v>
      </c>
      <c r="B997" s="109" t="str">
        <f>IF(RESULTS!$AE997="","",RESULTS!K997)</f>
        <v/>
      </c>
      <c r="C997" s="109" t="str">
        <f>IF(RESULTS!$AE997="","",RESULTS!M997)</f>
        <v/>
      </c>
      <c r="D997" s="109">
        <f>IF(RESULTS!$AE997="","",RESULTS!AF997)</f>
        <v>0</v>
      </c>
      <c r="E997" s="109">
        <f>IF(RESULTS!$AE997="","",RESULTS!AG997)</f>
        <v>0</v>
      </c>
    </row>
    <row r="998" spans="1:5" x14ac:dyDescent="0.3">
      <c r="A998" t="str">
        <f>IF(RESULTS!$AE998="","",RESULTS!AE998)</f>
        <v xml:space="preserve"> </v>
      </c>
      <c r="B998" s="109" t="str">
        <f>IF(RESULTS!$AE998="","",RESULTS!K998)</f>
        <v/>
      </c>
      <c r="C998" s="109" t="str">
        <f>IF(RESULTS!$AE998="","",RESULTS!M998)</f>
        <v/>
      </c>
      <c r="D998" s="109">
        <f>IF(RESULTS!$AE998="","",RESULTS!AF998)</f>
        <v>0</v>
      </c>
      <c r="E998" s="109">
        <f>IF(RESULTS!$AE998="","",RESULTS!AG998)</f>
        <v>0</v>
      </c>
    </row>
    <row r="999" spans="1:5" x14ac:dyDescent="0.3">
      <c r="A999" t="str">
        <f>IF(RESULTS!$AE999="","",RESULTS!AE999)</f>
        <v xml:space="preserve"> </v>
      </c>
      <c r="B999" s="109" t="str">
        <f>IF(RESULTS!$AE999="","",RESULTS!K999)</f>
        <v/>
      </c>
      <c r="C999" s="109" t="str">
        <f>IF(RESULTS!$AE999="","",RESULTS!M999)</f>
        <v/>
      </c>
      <c r="D999" s="109">
        <f>IF(RESULTS!$AE999="","",RESULTS!AF999)</f>
        <v>0</v>
      </c>
      <c r="E999" s="109">
        <f>IF(RESULTS!$AE999="","",RESULTS!AG999)</f>
        <v>0</v>
      </c>
    </row>
    <row r="1000" spans="1:5" x14ac:dyDescent="0.3">
      <c r="A1000" t="str">
        <f>IF(RESULTS!$AE1000="","",RESULTS!AE1000)</f>
        <v xml:space="preserve"> </v>
      </c>
      <c r="B1000" s="109" t="str">
        <f>IF(RESULTS!$AE1000="","",RESULTS!K1000)</f>
        <v/>
      </c>
      <c r="C1000" s="109" t="str">
        <f>IF(RESULTS!$AE1000="","",RESULTS!M1000)</f>
        <v/>
      </c>
      <c r="D1000" s="109">
        <f>IF(RESULTS!$AE1000="","",RESULTS!AF1000)</f>
        <v>0</v>
      </c>
      <c r="E1000" s="109">
        <f>IF(RESULTS!$AE1000="","",RESULTS!AG1000)</f>
        <v>0</v>
      </c>
    </row>
  </sheetData>
  <sheetProtection sheet="1" objects="1" scenarios="1" autoFilter="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3DE6-1541-4178-8FEF-06FFB2C384A7}">
  <dimension ref="A1:C21"/>
  <sheetViews>
    <sheetView workbookViewId="0">
      <selection activeCell="E16" sqref="E16"/>
    </sheetView>
  </sheetViews>
  <sheetFormatPr defaultRowHeight="14.4" x14ac:dyDescent="0.3"/>
  <cols>
    <col min="2" max="2" width="28.44140625" customWidth="1"/>
  </cols>
  <sheetData>
    <row r="1" spans="1:3" x14ac:dyDescent="0.3">
      <c r="A1" s="116" t="s">
        <v>2</v>
      </c>
      <c r="B1" s="116" t="s">
        <v>102</v>
      </c>
      <c r="C1" s="116" t="s">
        <v>103</v>
      </c>
    </row>
    <row r="2" spans="1:3" x14ac:dyDescent="0.3">
      <c r="A2" t="s">
        <v>6</v>
      </c>
      <c r="B2" t="str">
        <f>IF(RANKINGS!D4="","",LEFT(RANKINGS!D4,FIND("(",RANKINGS!D4)-1))</f>
        <v xml:space="preserve">Rossendale Harriers </v>
      </c>
      <c r="C2" s="118">
        <f>IF(RANKINGS!D4="",0,RANKINGS!I4)</f>
        <v>12</v>
      </c>
    </row>
    <row r="3" spans="1:3" x14ac:dyDescent="0.3">
      <c r="A3" t="s">
        <v>6</v>
      </c>
      <c r="B3" t="str">
        <f>IF(RANKINGS!D5="","",LEFT(RANKINGS!D5,FIND("(",RANKINGS!D5)-1))</f>
        <v xml:space="preserve">Clayton-Le-Moors </v>
      </c>
      <c r="C3" s="118">
        <f>IF(RANKINGS!D5="",0,RANKINGS!I5)</f>
        <v>9</v>
      </c>
    </row>
    <row r="4" spans="1:3" x14ac:dyDescent="0.3">
      <c r="A4" t="s">
        <v>6</v>
      </c>
      <c r="B4" t="str">
        <f>IF(RANKINGS!D6="","",LEFT(RANKINGS!D6,FIND("(",RANKINGS!D6)-1))</f>
        <v xml:space="preserve">Newburgh Nomads </v>
      </c>
      <c r="C4" s="118">
        <f>IF(RANKINGS!D6="",0,RANKINGS!I6)</f>
        <v>8</v>
      </c>
    </row>
    <row r="5" spans="1:3" x14ac:dyDescent="0.3">
      <c r="A5" t="s">
        <v>6</v>
      </c>
      <c r="B5" t="str">
        <f>IF(RANKINGS!D7="","",LEFT(RANKINGS!D7,FIND("(",RANKINGS!D7)-1))</f>
        <v/>
      </c>
      <c r="C5" s="118">
        <f>IF(RANKINGS!D7="",0,RANKINGS!I7)</f>
        <v>0</v>
      </c>
    </row>
    <row r="6" spans="1:3" x14ac:dyDescent="0.3">
      <c r="A6" t="s">
        <v>6</v>
      </c>
      <c r="B6" t="str">
        <f>IF(RANKINGS!D8="","",LEFT(RANKINGS!D8,FIND("(",RANKINGS!D8)-1))</f>
        <v/>
      </c>
      <c r="C6" s="118">
        <f>IF(RANKINGS!D8="",0,RANKINGS!I8)</f>
        <v>0</v>
      </c>
    </row>
    <row r="7" spans="1:3" x14ac:dyDescent="0.3">
      <c r="A7" t="s">
        <v>6</v>
      </c>
      <c r="B7" t="str">
        <f>IF(RANKINGS!D9="","",LEFT(RANKINGS!D9,FIND("(",RANKINGS!D9)-1))</f>
        <v/>
      </c>
      <c r="C7" s="118">
        <f>IF(RANKINGS!D9="",0,RANKINGS!I9)</f>
        <v>0</v>
      </c>
    </row>
    <row r="8" spans="1:3" x14ac:dyDescent="0.3">
      <c r="A8" t="s">
        <v>6</v>
      </c>
      <c r="B8" t="str">
        <f>IF(RANKINGS!D10="","",LEFT(RANKINGS!D10,FIND("(",RANKINGS!D10)-1))</f>
        <v/>
      </c>
      <c r="C8" s="118">
        <f>IF(RANKINGS!D10="",0,RANKINGS!I10)</f>
        <v>0</v>
      </c>
    </row>
    <row r="9" spans="1:3" x14ac:dyDescent="0.3">
      <c r="A9" t="s">
        <v>6</v>
      </c>
      <c r="B9" t="str">
        <f>IF(RANKINGS!D11="","",LEFT(RANKINGS!D11,FIND("(",RANKINGS!D11)-1))</f>
        <v/>
      </c>
      <c r="C9" s="118">
        <f>IF(RANKINGS!D11="",0,RANKINGS!I11)</f>
        <v>0</v>
      </c>
    </row>
    <row r="10" spans="1:3" x14ac:dyDescent="0.3">
      <c r="A10" t="s">
        <v>6</v>
      </c>
      <c r="B10" t="str">
        <f>IF(RANKINGS!D12="","",LEFT(RANKINGS!D12,FIND("(",RANKINGS!D12)-1))</f>
        <v/>
      </c>
      <c r="C10" s="118">
        <f>IF(RANKINGS!D12="",0,RANKINGS!I12)</f>
        <v>0</v>
      </c>
    </row>
    <row r="11" spans="1:3" x14ac:dyDescent="0.3">
      <c r="A11" t="s">
        <v>6</v>
      </c>
      <c r="B11" t="str">
        <f>IF(RANKINGS!D13="","",LEFT(RANKINGS!D13,FIND("(",RANKINGS!D13)-1))</f>
        <v/>
      </c>
      <c r="C11" s="118">
        <f>IF(RANKINGS!D13="",0,RANKINGS!I13)</f>
        <v>0</v>
      </c>
    </row>
    <row r="12" spans="1:3" x14ac:dyDescent="0.3">
      <c r="A12" t="s">
        <v>12</v>
      </c>
      <c r="B12" t="str">
        <f>IF(RANKINGS!N4="","",LEFT(RANKINGS!N4,FIND("(",RANKINGS!N4)-1))</f>
        <v xml:space="preserve">Rossendale Harriers </v>
      </c>
      <c r="C12">
        <f>IF(RANKINGS!N4="",0,RANKINGS!S4)</f>
        <v>12</v>
      </c>
    </row>
    <row r="13" spans="1:3" x14ac:dyDescent="0.3">
      <c r="A13" t="s">
        <v>12</v>
      </c>
      <c r="B13" t="str">
        <f>IF(RANKINGS!N5="","",LEFT(RANKINGS!N5,FIND("(",RANKINGS!N5)-1))</f>
        <v/>
      </c>
      <c r="C13">
        <f>IF(RANKINGS!N5="",0,RANKINGS!S5)</f>
        <v>0</v>
      </c>
    </row>
    <row r="14" spans="1:3" x14ac:dyDescent="0.3">
      <c r="A14" t="s">
        <v>12</v>
      </c>
      <c r="B14" t="str">
        <f>IF(RANKINGS!N6="","",LEFT(RANKINGS!N6,FIND("(",RANKINGS!N6)-1))</f>
        <v/>
      </c>
      <c r="C14">
        <f>IF(RANKINGS!N6="",0,RANKINGS!S6)</f>
        <v>0</v>
      </c>
    </row>
    <row r="15" spans="1:3" x14ac:dyDescent="0.3">
      <c r="A15" t="s">
        <v>12</v>
      </c>
      <c r="B15" t="str">
        <f>IF(RANKINGS!N7="","",LEFT(RANKINGS!N7,FIND("(",RANKINGS!N7)-1))</f>
        <v/>
      </c>
      <c r="C15">
        <f>IF(RANKINGS!N7="",0,RANKINGS!S7)</f>
        <v>0</v>
      </c>
    </row>
    <row r="16" spans="1:3" x14ac:dyDescent="0.3">
      <c r="A16" t="s">
        <v>12</v>
      </c>
      <c r="B16" t="str">
        <f>IF(RANKINGS!N8="","",LEFT(RANKINGS!N8,FIND("(",RANKINGS!N8)-1))</f>
        <v/>
      </c>
      <c r="C16">
        <f>IF(RANKINGS!N8="",0,RANKINGS!S8)</f>
        <v>0</v>
      </c>
    </row>
    <row r="17" spans="1:3" x14ac:dyDescent="0.3">
      <c r="A17" t="s">
        <v>12</v>
      </c>
      <c r="B17" t="str">
        <f>IF(RANKINGS!N9="","",LEFT(RANKINGS!N9,FIND("(",RANKINGS!N9)-1))</f>
        <v/>
      </c>
      <c r="C17">
        <f>IF(RANKINGS!N9="",0,RANKINGS!S9)</f>
        <v>0</v>
      </c>
    </row>
    <row r="18" spans="1:3" x14ac:dyDescent="0.3">
      <c r="A18" t="s">
        <v>12</v>
      </c>
      <c r="B18" t="str">
        <f>IF(RANKINGS!N10="","",LEFT(RANKINGS!N10,FIND("(",RANKINGS!N10)-1))</f>
        <v/>
      </c>
      <c r="C18">
        <f>IF(RANKINGS!N10="",0,RANKINGS!S10)</f>
        <v>0</v>
      </c>
    </row>
    <row r="19" spans="1:3" x14ac:dyDescent="0.3">
      <c r="A19" t="s">
        <v>12</v>
      </c>
      <c r="B19" t="str">
        <f>IF(RANKINGS!N11="","",LEFT(RANKINGS!N11,FIND("(",RANKINGS!N11)-1))</f>
        <v/>
      </c>
      <c r="C19">
        <f>IF(RANKINGS!N11="",0,RANKINGS!S11)</f>
        <v>0</v>
      </c>
    </row>
    <row r="20" spans="1:3" x14ac:dyDescent="0.3">
      <c r="A20" t="s">
        <v>12</v>
      </c>
      <c r="B20" t="str">
        <f>IF(RANKINGS!N12="","",LEFT(RANKINGS!N12,FIND("(",RANKINGS!N12)-1))</f>
        <v/>
      </c>
      <c r="C20">
        <f>IF(RANKINGS!N12="",0,RANKINGS!S12)</f>
        <v>0</v>
      </c>
    </row>
    <row r="21" spans="1:3" x14ac:dyDescent="0.3">
      <c r="A21" t="s">
        <v>12</v>
      </c>
      <c r="B21" t="str">
        <f>IF(RANKINGS!N13="","",LEFT(RANKINGS!N13,FIND("(",RANKINGS!N13)-1))</f>
        <v/>
      </c>
      <c r="C21">
        <f>IF(RANKINGS!N13="",0,RANKINGS!S13)</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ENTRANTS</vt:lpstr>
      <vt:lpstr>RESULTS</vt:lpstr>
      <vt:lpstr>RANKINGS</vt:lpstr>
      <vt:lpstr>Params</vt:lpstr>
      <vt:lpstr>Series Individual</vt:lpstr>
      <vt:lpstr>Series Team</vt:lpstr>
      <vt:lpstr>a</vt:lpstr>
      <vt:lpstr>CAT_RANGE</vt:lpstr>
      <vt:lpstr>CLUB_MEN</vt:lpstr>
      <vt:lpstr>CLUB_RANGE</vt:lpstr>
      <vt:lpstr>CLUB_WOMEN</vt:lpstr>
      <vt:lpstr>GEN_RANGE</vt:lpstr>
      <vt:lpstr>ENTRANTS!Print_Area</vt:lpstr>
      <vt:lpstr>RANKINGS!Print_Area</vt:lpstr>
      <vt:lpstr>RESULTS!Print_Area</vt:lpstr>
      <vt:lpstr>RESULTS!Print_Titles</vt:lpstr>
      <vt:lpstr>Race1_Time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Buddy_Dve</dc:creator>
  <cp:lastModifiedBy>Paul Kilshaw</cp:lastModifiedBy>
  <cp:lastPrinted>2023-08-08T21:12:23Z</cp:lastPrinted>
  <dcterms:created xsi:type="dcterms:W3CDTF">2013-04-22T21:09:55Z</dcterms:created>
  <dcterms:modified xsi:type="dcterms:W3CDTF">2024-07-31T20:08:55Z</dcterms:modified>
</cp:coreProperties>
</file>